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\tele_bot\기업분석\"/>
    </mc:Choice>
  </mc:AlternateContent>
  <xr:revisionPtr revIDLastSave="0" documentId="8_{337510BB-F319-40D6-BA33-23EFF666973B}" xr6:coauthVersionLast="45" xr6:coauthVersionMax="45" xr10:uidLastSave="{00000000-0000-0000-0000-000000000000}"/>
  <bookViews>
    <workbookView xWindow="-98" yWindow="-98" windowWidth="21795" windowHeight="12975" activeTab="1" xr2:uid="{DE09EC19-8572-4A45-B405-B1A85E55C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E11" i="2"/>
  <c r="D11" i="2"/>
  <c r="E15" i="2"/>
  <c r="F15" i="2"/>
  <c r="D15" i="2"/>
  <c r="E43" i="2"/>
  <c r="F43" i="2"/>
  <c r="D43" i="2"/>
  <c r="E36" i="2"/>
  <c r="F36" i="2"/>
  <c r="D36" i="2"/>
  <c r="F30" i="2"/>
  <c r="D30" i="2"/>
  <c r="F25" i="2"/>
  <c r="E25" i="2"/>
  <c r="D25" i="2"/>
  <c r="F23" i="2"/>
  <c r="E23" i="2"/>
  <c r="D23" i="2"/>
  <c r="F20" i="2"/>
  <c r="E20" i="2"/>
  <c r="D20" i="2"/>
  <c r="F34" i="2"/>
  <c r="E34" i="2"/>
  <c r="D34" i="2"/>
  <c r="F14" i="2"/>
  <c r="E14" i="2"/>
  <c r="D14" i="2"/>
  <c r="F8" i="2"/>
  <c r="E8" i="2"/>
  <c r="D8" i="2"/>
  <c r="C10" i="1"/>
  <c r="C11" i="1"/>
  <c r="C9" i="1"/>
  <c r="AA43" i="1"/>
  <c r="AB43" i="1"/>
  <c r="Z43" i="1"/>
  <c r="AA40" i="1"/>
  <c r="AB40" i="1"/>
  <c r="Z40" i="1"/>
  <c r="G19" i="1"/>
  <c r="I21" i="1"/>
  <c r="H21" i="1"/>
  <c r="G21" i="1"/>
  <c r="I19" i="1"/>
  <c r="H19" i="1"/>
  <c r="I16" i="1"/>
  <c r="H16" i="1"/>
  <c r="G16" i="1"/>
  <c r="G27" i="1"/>
  <c r="I27" i="1"/>
  <c r="H11" i="1"/>
  <c r="L6" i="1"/>
  <c r="L5" i="1"/>
  <c r="L4" i="1"/>
  <c r="I6" i="1"/>
  <c r="I4" i="1"/>
  <c r="I5" i="1"/>
  <c r="F5" i="1"/>
  <c r="F6" i="1"/>
  <c r="F4" i="1"/>
</calcChain>
</file>

<file path=xl/sharedStrings.xml><?xml version="1.0" encoding="utf-8"?>
<sst xmlns="http://schemas.openxmlformats.org/spreadsheetml/2006/main" count="199" uniqueCount="100">
  <si>
    <t>넥스틸</t>
    <phoneticPr fontId="2" type="noConversion"/>
  </si>
  <si>
    <t>세아제강</t>
    <phoneticPr fontId="2" type="noConversion"/>
  </si>
  <si>
    <t>휴스틸</t>
    <phoneticPr fontId="2" type="noConversion"/>
  </si>
  <si>
    <t>시총</t>
    <phoneticPr fontId="2" type="noConversion"/>
  </si>
  <si>
    <t>52주최고</t>
    <phoneticPr fontId="2" type="noConversion"/>
  </si>
  <si>
    <t>현재가</t>
    <phoneticPr fontId="2" type="noConversion"/>
  </si>
  <si>
    <t>갭</t>
    <phoneticPr fontId="2" type="noConversion"/>
  </si>
  <si>
    <t>24매출</t>
    <phoneticPr fontId="2" type="noConversion"/>
  </si>
  <si>
    <t>24영업이익</t>
    <phoneticPr fontId="2" type="noConversion"/>
  </si>
  <si>
    <t>OPM</t>
    <phoneticPr fontId="2" type="noConversion"/>
  </si>
  <si>
    <t>생산능력</t>
    <phoneticPr fontId="2" type="noConversion"/>
  </si>
  <si>
    <t>톤</t>
    <phoneticPr fontId="2" type="noConversion"/>
  </si>
  <si>
    <t>가동율</t>
    <phoneticPr fontId="2" type="noConversion"/>
  </si>
  <si>
    <t>생산실적</t>
    <phoneticPr fontId="2" type="noConversion"/>
  </si>
  <si>
    <t>원재료단가</t>
    <phoneticPr fontId="2" type="noConversion"/>
  </si>
  <si>
    <t>HR Coil 881원</t>
    <phoneticPr fontId="2" type="noConversion"/>
  </si>
  <si>
    <t>직원수</t>
    <phoneticPr fontId="2" type="noConversion"/>
  </si>
  <si>
    <t>판가</t>
    <phoneticPr fontId="2" type="noConversion"/>
  </si>
  <si>
    <t>강관 1454원</t>
    <phoneticPr fontId="2" type="noConversion"/>
  </si>
  <si>
    <t>강관 1342원</t>
    <phoneticPr fontId="2" type="noConversion"/>
  </si>
  <si>
    <t>24.3Q</t>
  </si>
  <si>
    <t>24.3Q</t>
    <phoneticPr fontId="2" type="noConversion"/>
  </si>
  <si>
    <t>매출</t>
  </si>
  <si>
    <t>매출</t>
    <phoneticPr fontId="2" type="noConversion"/>
  </si>
  <si>
    <t>내수</t>
    <phoneticPr fontId="2" type="noConversion"/>
  </si>
  <si>
    <t>수출</t>
    <phoneticPr fontId="2" type="noConversion"/>
  </si>
  <si>
    <t>매출원가</t>
    <phoneticPr fontId="2" type="noConversion"/>
  </si>
  <si>
    <t>매출총이익</t>
    <phoneticPr fontId="2" type="noConversion"/>
  </si>
  <si>
    <t>판관비</t>
    <phoneticPr fontId="2" type="noConversion"/>
  </si>
  <si>
    <t>영업이익</t>
    <phoneticPr fontId="2" type="noConversion"/>
  </si>
  <si>
    <t>법인세전순이익</t>
    <phoneticPr fontId="2" type="noConversion"/>
  </si>
  <si>
    <t>순이익</t>
    <phoneticPr fontId="2" type="noConversion"/>
  </si>
  <si>
    <t>매출채권</t>
    <phoneticPr fontId="2" type="noConversion"/>
  </si>
  <si>
    <t>재고자산</t>
    <phoneticPr fontId="2" type="noConversion"/>
  </si>
  <si>
    <t>부채</t>
    <phoneticPr fontId="2" type="noConversion"/>
  </si>
  <si>
    <t>현금성자산</t>
    <phoneticPr fontId="2" type="noConversion"/>
  </si>
  <si>
    <t>강관 1335원</t>
    <phoneticPr fontId="2" type="noConversion"/>
  </si>
  <si>
    <t>원가률</t>
    <phoneticPr fontId="2" type="noConversion"/>
  </si>
  <si>
    <t>판과비률</t>
    <phoneticPr fontId="2" type="noConversion"/>
  </si>
  <si>
    <t>이익률</t>
    <phoneticPr fontId="2" type="noConversion"/>
  </si>
  <si>
    <t>계정과목</t>
  </si>
  <si>
    <t>누적</t>
  </si>
  <si>
    <t>원재료비</t>
  </si>
  <si>
    <t>제품의 변동</t>
  </si>
  <si>
    <t>상품매출원가</t>
  </si>
  <si>
    <t>기타매출원가</t>
  </si>
  <si>
    <t>급여</t>
  </si>
  <si>
    <t>상여금</t>
  </si>
  <si>
    <t>퇴직급여</t>
  </si>
  <si>
    <t>전력비</t>
  </si>
  <si>
    <t>감가상각비</t>
  </si>
  <si>
    <t>사용권자산감가상각비</t>
  </si>
  <si>
    <t>수선비</t>
  </si>
  <si>
    <t>소모품비</t>
  </si>
  <si>
    <t>지급임차료</t>
  </si>
  <si>
    <t>복리후생비</t>
  </si>
  <si>
    <t>외주가공비</t>
  </si>
  <si>
    <t>포장비</t>
  </si>
  <si>
    <t>지급수수료</t>
  </si>
  <si>
    <t>운반비</t>
  </si>
  <si>
    <t>수출제비용</t>
  </si>
  <si>
    <t>기타비용</t>
  </si>
  <si>
    <t>합 계</t>
  </si>
  <si>
    <t>(단위: 백만원)</t>
  </si>
  <si>
    <t>구  분</t>
  </si>
  <si>
    <t>원재료 매입액</t>
  </si>
  <si>
    <t>상품 매입액</t>
  </si>
  <si>
    <t>재고자산의 변동</t>
  </si>
  <si>
    <t>무형자산상각비</t>
  </si>
  <si>
    <t>기타</t>
  </si>
  <si>
    <t>합  계</t>
  </si>
  <si>
    <t>(단위:천원)</t>
  </si>
  <si>
    <t>원재료와 상품매입액</t>
  </si>
  <si>
    <t>기타장기종업원급여</t>
  </si>
  <si>
    <t>사용권자산상각비</t>
  </si>
  <si>
    <t>수출개별비</t>
  </si>
  <si>
    <t>위탁가공비</t>
  </si>
  <si>
    <t>세금과공과</t>
  </si>
  <si>
    <t>합  계(*)</t>
  </si>
  <si>
    <t>영업활동</t>
    <phoneticPr fontId="2" type="noConversion"/>
  </si>
  <si>
    <t>기업</t>
    <phoneticPr fontId="2" type="noConversion"/>
  </si>
  <si>
    <t>1335원</t>
    <phoneticPr fontId="2" type="noConversion"/>
  </si>
  <si>
    <t>1454원</t>
    <phoneticPr fontId="2" type="noConversion"/>
  </si>
  <si>
    <t>1342원</t>
    <phoneticPr fontId="2" type="noConversion"/>
  </si>
  <si>
    <t>2/28</t>
    <phoneticPr fontId="2" type="noConversion"/>
  </si>
  <si>
    <t>날짜</t>
    <phoneticPr fontId="2" type="noConversion"/>
  </si>
  <si>
    <t>인당 급여</t>
    <phoneticPr fontId="2" type="noConversion"/>
  </si>
  <si>
    <t>2024
(공시)</t>
    <phoneticPr fontId="2" type="noConversion"/>
  </si>
  <si>
    <t>YTD(%)</t>
    <phoneticPr fontId="2" type="noConversion"/>
  </si>
  <si>
    <t>신고가 갭</t>
    <phoneticPr fontId="2" type="noConversion"/>
  </si>
  <si>
    <t>시총(억)</t>
    <phoneticPr fontId="2" type="noConversion"/>
  </si>
  <si>
    <t>현재가(원)</t>
    <phoneticPr fontId="2" type="noConversion"/>
  </si>
  <si>
    <t>미국공장</t>
    <phoneticPr fontId="2" type="noConversion"/>
  </si>
  <si>
    <t>25만톤</t>
    <phoneticPr fontId="2" type="noConversion"/>
  </si>
  <si>
    <t>7.2만톤</t>
    <phoneticPr fontId="2" type="noConversion"/>
  </si>
  <si>
    <t>12만톤</t>
    <phoneticPr fontId="2" type="noConversion"/>
  </si>
  <si>
    <t>POR(시총/영익)</t>
    <phoneticPr fontId="2" type="noConversion"/>
  </si>
  <si>
    <t>2023
(공시)</t>
    <phoneticPr fontId="2" type="noConversion"/>
  </si>
  <si>
    <t>생산능력(톤)</t>
    <phoneticPr fontId="2" type="noConversion"/>
  </si>
  <si>
    <t>인당매출액(억)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</si>
</sst>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4" formatCode="#,##0_);[Red]\(#,##0\)"/>
    <numFmt numFmtId="187" formatCode="0.0_ "/>
    <numFmt numFmtId="188" formatCode="#,##0.0_);[Red]\(#,##0.0\)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/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1" applyNumberFormat="1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right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7" xfId="0" applyFont="1" applyBorder="1" applyAlignment="1">
      <alignment horizontal="center" vertical="top" wrapText="1"/>
    </xf>
    <xf numFmtId="3" fontId="3" fillId="0" borderId="8" xfId="0" applyNumberFormat="1" applyFont="1" applyBorder="1" applyAlignment="1">
      <alignment horizontal="right" vertical="top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top" wrapText="1"/>
    </xf>
    <xf numFmtId="0" fontId="3" fillId="3" borderId="6" xfId="0" applyFont="1" applyFill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9" fontId="4" fillId="0" borderId="11" xfId="1" applyFont="1" applyBorder="1" applyAlignment="1">
      <alignment horizontal="center" vertical="center"/>
    </xf>
    <xf numFmtId="9" fontId="4" fillId="3" borderId="11" xfId="1" applyFont="1" applyFill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5" borderId="11" xfId="0" applyFont="1" applyFill="1" applyBorder="1" applyAlignment="1">
      <alignment horizontal="right" vertical="center"/>
    </xf>
    <xf numFmtId="0" fontId="4" fillId="5" borderId="11" xfId="0" applyFont="1" applyFill="1" applyBorder="1">
      <alignment vertical="center"/>
    </xf>
    <xf numFmtId="0" fontId="4" fillId="0" borderId="11" xfId="0" applyFont="1" applyBorder="1" applyAlignment="1">
      <alignment horizontal="left" vertical="center"/>
    </xf>
    <xf numFmtId="9" fontId="4" fillId="5" borderId="11" xfId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1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right" vertical="center" wrapText="1"/>
    </xf>
    <xf numFmtId="0" fontId="5" fillId="0" borderId="11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 wrapText="1"/>
    </xf>
    <xf numFmtId="3" fontId="5" fillId="0" borderId="11" xfId="0" applyNumberFormat="1" applyFont="1" applyBorder="1" applyAlignment="1">
      <alignment horizontal="center" vertical="top" wrapText="1"/>
    </xf>
    <xf numFmtId="3" fontId="5" fillId="5" borderId="11" xfId="0" applyNumberFormat="1" applyFont="1" applyFill="1" applyBorder="1" applyAlignment="1">
      <alignment horizontal="center" vertical="center" wrapText="1"/>
    </xf>
    <xf numFmtId="184" fontId="4" fillId="0" borderId="11" xfId="0" applyNumberFormat="1" applyFont="1" applyBorder="1" applyAlignment="1">
      <alignment horizontal="center" vertical="center"/>
    </xf>
    <xf numFmtId="184" fontId="4" fillId="5" borderId="11" xfId="0" applyNumberFormat="1" applyFont="1" applyFill="1" applyBorder="1" applyAlignment="1">
      <alignment horizontal="center" vertical="center"/>
    </xf>
    <xf numFmtId="9" fontId="4" fillId="5" borderId="11" xfId="0" applyNumberFormat="1" applyFont="1" applyFill="1" applyBorder="1" applyAlignment="1">
      <alignment horizontal="center" vertical="center"/>
    </xf>
    <xf numFmtId="9" fontId="4" fillId="3" borderId="11" xfId="0" applyNumberFormat="1" applyFont="1" applyFill="1" applyBorder="1" applyAlignment="1">
      <alignment horizontal="center" vertical="center"/>
    </xf>
    <xf numFmtId="187" fontId="4" fillId="3" borderId="11" xfId="1" applyNumberFormat="1" applyFont="1" applyFill="1" applyBorder="1" applyAlignment="1">
      <alignment horizontal="center" vertical="center"/>
    </xf>
    <xf numFmtId="187" fontId="4" fillId="0" borderId="11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84" fontId="6" fillId="0" borderId="11" xfId="0" applyNumberFormat="1" applyFont="1" applyBorder="1" applyAlignment="1">
      <alignment horizontal="center" vertical="center"/>
    </xf>
    <xf numFmtId="9" fontId="4" fillId="6" borderId="11" xfId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84" fontId="4" fillId="3" borderId="11" xfId="0" applyNumberFormat="1" applyFont="1" applyFill="1" applyBorder="1" applyAlignment="1">
      <alignment horizontal="center" vertical="center"/>
    </xf>
    <xf numFmtId="184" fontId="4" fillId="0" borderId="11" xfId="1" applyNumberFormat="1" applyFont="1" applyBorder="1" applyAlignment="1">
      <alignment horizontal="center" vertical="center"/>
    </xf>
    <xf numFmtId="188" fontId="4" fillId="5" borderId="11" xfId="1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2905-946B-4045-A636-04C0453514DC}">
  <dimension ref="B2:AB47"/>
  <sheetViews>
    <sheetView topLeftCell="M25" zoomScale="106" workbookViewId="0">
      <selection activeCell="V31" sqref="V31"/>
    </sheetView>
  </sheetViews>
  <sheetFormatPr defaultRowHeight="17.75" customHeight="1" x14ac:dyDescent="0.6"/>
  <cols>
    <col min="6" max="6" width="5.8125" customWidth="1"/>
    <col min="8" max="8" width="10.125" customWidth="1"/>
    <col min="14" max="14" width="12.75" bestFit="1" customWidth="1"/>
    <col min="15" max="15" width="11.125" bestFit="1" customWidth="1"/>
    <col min="16" max="16" width="19.8125" bestFit="1" customWidth="1"/>
    <col min="17" max="17" width="12.0625" bestFit="1" customWidth="1"/>
    <col min="18" max="18" width="2.8125" customWidth="1"/>
    <col min="19" max="19" width="14.6875" bestFit="1" customWidth="1"/>
    <col min="20" max="20" width="13" bestFit="1" customWidth="1"/>
    <col min="21" max="21" width="1.75" customWidth="1"/>
    <col min="22" max="22" width="18.5" bestFit="1" customWidth="1"/>
    <col min="23" max="23" width="12.0625" bestFit="1" customWidth="1"/>
    <col min="25" max="25" width="14.5" customWidth="1"/>
  </cols>
  <sheetData>
    <row r="2" spans="2:15" ht="17.75" customHeight="1" x14ac:dyDescent="0.6">
      <c r="J2" t="s">
        <v>11</v>
      </c>
    </row>
    <row r="3" spans="2:15" ht="17.75" customHeight="1" x14ac:dyDescent="0.6">
      <c r="B3" s="22" t="s">
        <v>80</v>
      </c>
      <c r="C3" s="22" t="s">
        <v>3</v>
      </c>
      <c r="D3" s="22" t="s">
        <v>5</v>
      </c>
      <c r="E3" s="22" t="s">
        <v>4</v>
      </c>
      <c r="F3" s="22" t="s">
        <v>6</v>
      </c>
      <c r="G3" s="22" t="s">
        <v>7</v>
      </c>
      <c r="H3" s="22" t="s">
        <v>8</v>
      </c>
      <c r="I3" s="22" t="s">
        <v>9</v>
      </c>
      <c r="J3" t="s">
        <v>10</v>
      </c>
      <c r="K3" t="s">
        <v>13</v>
      </c>
      <c r="L3" t="s">
        <v>12</v>
      </c>
      <c r="M3" t="s">
        <v>16</v>
      </c>
      <c r="N3" t="s">
        <v>14</v>
      </c>
      <c r="O3" t="s">
        <v>17</v>
      </c>
    </row>
    <row r="4" spans="2:15" ht="17.75" customHeight="1" x14ac:dyDescent="0.6">
      <c r="B4" s="20" t="s">
        <v>0</v>
      </c>
      <c r="C4" s="20">
        <v>2912</v>
      </c>
      <c r="D4" s="20">
        <v>11200</v>
      </c>
      <c r="E4" s="20">
        <v>12360</v>
      </c>
      <c r="F4" s="21">
        <f>(E4-D4)/D4</f>
        <v>0.10357142857142858</v>
      </c>
      <c r="G4" s="20">
        <v>5523</v>
      </c>
      <c r="H4" s="20">
        <v>632</v>
      </c>
      <c r="I4" s="21">
        <f>H4/G4</f>
        <v>0.11443056309976463</v>
      </c>
      <c r="J4">
        <v>1545000</v>
      </c>
      <c r="K4">
        <v>330286</v>
      </c>
      <c r="L4" s="1">
        <f>K4/J4</f>
        <v>0.21377734627831715</v>
      </c>
      <c r="M4" s="2">
        <v>398</v>
      </c>
      <c r="N4" s="2">
        <v>880</v>
      </c>
      <c r="O4" t="s">
        <v>36</v>
      </c>
    </row>
    <row r="5" spans="2:15" ht="17.75" customHeight="1" x14ac:dyDescent="0.6">
      <c r="B5" s="20" t="s">
        <v>1</v>
      </c>
      <c r="C5" s="20">
        <v>4558</v>
      </c>
      <c r="D5" s="20">
        <v>160700</v>
      </c>
      <c r="E5" s="20">
        <v>164500</v>
      </c>
      <c r="F5" s="21">
        <f t="shared" ref="F5:F6" si="0">(E5-D5)/D5</f>
        <v>2.3646546359676415E-2</v>
      </c>
      <c r="G5" s="20">
        <v>18081</v>
      </c>
      <c r="H5" s="20">
        <v>2125</v>
      </c>
      <c r="I5" s="21">
        <f>H5/G5</f>
        <v>0.11752668547093634</v>
      </c>
      <c r="J5">
        <v>1200000</v>
      </c>
      <c r="K5">
        <v>656101</v>
      </c>
      <c r="L5" s="1">
        <f>K5/J5</f>
        <v>0.5467508333333333</v>
      </c>
      <c r="M5" s="2">
        <v>779</v>
      </c>
      <c r="N5" t="s">
        <v>15</v>
      </c>
      <c r="O5" t="s">
        <v>18</v>
      </c>
    </row>
    <row r="6" spans="2:15" ht="17.75" customHeight="1" x14ac:dyDescent="0.6">
      <c r="B6" s="20" t="s">
        <v>2</v>
      </c>
      <c r="C6" s="20">
        <v>2750</v>
      </c>
      <c r="D6" s="20">
        <v>4895</v>
      </c>
      <c r="E6" s="20">
        <v>5950</v>
      </c>
      <c r="F6" s="21">
        <f t="shared" si="0"/>
        <v>0.21552604698672115</v>
      </c>
      <c r="G6" s="20">
        <v>7230</v>
      </c>
      <c r="H6" s="20">
        <v>186</v>
      </c>
      <c r="I6" s="21">
        <f>H6/G6</f>
        <v>2.5726141078838173E-2</v>
      </c>
      <c r="J6">
        <v>832875</v>
      </c>
      <c r="K6">
        <v>364571</v>
      </c>
      <c r="L6" s="1">
        <f>K6/J6</f>
        <v>0.43772594927209968</v>
      </c>
      <c r="M6" s="2">
        <v>538</v>
      </c>
      <c r="N6" s="2">
        <v>874</v>
      </c>
      <c r="O6" t="s">
        <v>19</v>
      </c>
    </row>
    <row r="8" spans="2:15" ht="17.75" customHeight="1" x14ac:dyDescent="0.6">
      <c r="H8" t="s">
        <v>24</v>
      </c>
      <c r="I8" t="s">
        <v>25</v>
      </c>
    </row>
    <row r="9" spans="2:15" ht="17.75" customHeight="1" x14ac:dyDescent="0.6">
      <c r="C9">
        <f>C4/H4</f>
        <v>4.6075949367088604</v>
      </c>
    </row>
    <row r="10" spans="2:15" ht="17.75" customHeight="1" x14ac:dyDescent="0.6">
      <c r="C10">
        <f t="shared" ref="C10:C11" si="1">C5/H5</f>
        <v>2.1449411764705881</v>
      </c>
    </row>
    <row r="11" spans="2:15" ht="17.75" customHeight="1" x14ac:dyDescent="0.6">
      <c r="C11">
        <f t="shared" si="1"/>
        <v>14.78494623655914</v>
      </c>
      <c r="G11" t="s">
        <v>21</v>
      </c>
      <c r="H11">
        <f>1669+156</f>
        <v>1825</v>
      </c>
      <c r="I11">
        <v>3887</v>
      </c>
    </row>
    <row r="12" spans="2:15" ht="17.75" customHeight="1" x14ac:dyDescent="0.6">
      <c r="G12" t="s">
        <v>23</v>
      </c>
    </row>
    <row r="13" spans="2:15" ht="17.75" customHeight="1" x14ac:dyDescent="0.6">
      <c r="G13" t="s">
        <v>0</v>
      </c>
      <c r="H13" t="s">
        <v>1</v>
      </c>
      <c r="I13" t="s">
        <v>2</v>
      </c>
    </row>
    <row r="14" spans="2:15" ht="17.75" customHeight="1" x14ac:dyDescent="0.6">
      <c r="F14" t="s">
        <v>23</v>
      </c>
      <c r="G14">
        <v>4261</v>
      </c>
      <c r="H14">
        <v>12629</v>
      </c>
      <c r="I14">
        <v>5714</v>
      </c>
    </row>
    <row r="15" spans="2:15" ht="17.75" customHeight="1" x14ac:dyDescent="0.6">
      <c r="F15" t="s">
        <v>26</v>
      </c>
      <c r="G15">
        <v>3458</v>
      </c>
      <c r="H15">
        <v>11207</v>
      </c>
      <c r="I15">
        <v>5274</v>
      </c>
    </row>
    <row r="16" spans="2:15" ht="17.75" customHeight="1" x14ac:dyDescent="0.6">
      <c r="F16" t="s">
        <v>37</v>
      </c>
      <c r="G16" s="1">
        <f>G15/G14</f>
        <v>0.81154658530861301</v>
      </c>
      <c r="H16" s="1">
        <f>H15/H14</f>
        <v>0.88740201124396234</v>
      </c>
      <c r="I16" s="1">
        <f>I15/I14</f>
        <v>0.92299614980749034</v>
      </c>
    </row>
    <row r="17" spans="6:28" ht="17.75" customHeight="1" x14ac:dyDescent="0.6">
      <c r="F17" t="s">
        <v>27</v>
      </c>
      <c r="G17">
        <v>803</v>
      </c>
      <c r="H17">
        <v>1421</v>
      </c>
      <c r="I17">
        <v>439</v>
      </c>
    </row>
    <row r="18" spans="6:28" ht="17.75" customHeight="1" x14ac:dyDescent="0.6">
      <c r="F18" t="s">
        <v>28</v>
      </c>
      <c r="G18">
        <v>225</v>
      </c>
      <c r="H18">
        <v>632</v>
      </c>
      <c r="I18">
        <v>281</v>
      </c>
    </row>
    <row r="19" spans="6:28" ht="17.75" customHeight="1" x14ac:dyDescent="0.6">
      <c r="F19" t="s">
        <v>38</v>
      </c>
      <c r="G19" s="1">
        <f>G18/G14</f>
        <v>5.2804505984510676E-2</v>
      </c>
      <c r="H19" s="1">
        <f>H18/H14</f>
        <v>5.0043550558238975E-2</v>
      </c>
      <c r="I19" s="1">
        <f>I18/I14</f>
        <v>4.9177458872943648E-2</v>
      </c>
    </row>
    <row r="20" spans="6:28" ht="17.75" customHeight="1" x14ac:dyDescent="0.6">
      <c r="F20" t="s">
        <v>29</v>
      </c>
      <c r="G20">
        <v>577</v>
      </c>
      <c r="H20">
        <v>788</v>
      </c>
      <c r="I20">
        <v>157</v>
      </c>
    </row>
    <row r="21" spans="6:28" ht="17.75" customHeight="1" x14ac:dyDescent="0.6">
      <c r="F21" t="s">
        <v>39</v>
      </c>
      <c r="G21" s="1">
        <f>G20/G14</f>
        <v>0.13541422201361183</v>
      </c>
      <c r="H21" s="1">
        <f>H20/H14</f>
        <v>6.2396072531475173E-2</v>
      </c>
      <c r="I21" s="1">
        <f>I20/I14</f>
        <v>2.7476373818690933E-2</v>
      </c>
    </row>
    <row r="22" spans="6:28" ht="17.75" customHeight="1" x14ac:dyDescent="0.6">
      <c r="F22" t="s">
        <v>30</v>
      </c>
      <c r="G22">
        <v>489</v>
      </c>
      <c r="H22">
        <v>787</v>
      </c>
      <c r="I22">
        <v>317</v>
      </c>
    </row>
    <row r="23" spans="6:28" ht="17.75" customHeight="1" x14ac:dyDescent="0.6">
      <c r="F23" t="s">
        <v>31</v>
      </c>
      <c r="G23">
        <v>326</v>
      </c>
      <c r="H23">
        <v>625</v>
      </c>
      <c r="I23">
        <v>249</v>
      </c>
    </row>
    <row r="24" spans="6:28" ht="17.75" customHeight="1" x14ac:dyDescent="0.6">
      <c r="F24" t="s">
        <v>35</v>
      </c>
      <c r="G24">
        <v>483</v>
      </c>
      <c r="H24">
        <v>1039</v>
      </c>
      <c r="I24">
        <v>1406</v>
      </c>
      <c r="P24" t="s">
        <v>0</v>
      </c>
      <c r="S24" t="s">
        <v>1</v>
      </c>
      <c r="T24" s="11" t="s">
        <v>63</v>
      </c>
      <c r="W24" s="18" t="s">
        <v>71</v>
      </c>
    </row>
    <row r="25" spans="6:28" ht="17.75" customHeight="1" x14ac:dyDescent="0.6">
      <c r="F25" t="s">
        <v>32</v>
      </c>
      <c r="G25">
        <v>410</v>
      </c>
      <c r="H25">
        <v>2483</v>
      </c>
      <c r="I25">
        <v>922</v>
      </c>
      <c r="P25" s="8" t="s">
        <v>40</v>
      </c>
      <c r="Q25" s="10"/>
      <c r="S25" s="8" t="s">
        <v>64</v>
      </c>
      <c r="T25" s="10"/>
      <c r="V25" s="16" t="s">
        <v>64</v>
      </c>
      <c r="W25" s="17"/>
      <c r="Z25" s="2">
        <v>398</v>
      </c>
      <c r="AA25" s="2">
        <v>779</v>
      </c>
      <c r="AB25" s="2">
        <v>538</v>
      </c>
    </row>
    <row r="26" spans="6:28" ht="17.75" customHeight="1" x14ac:dyDescent="0.6">
      <c r="F26" t="s">
        <v>33</v>
      </c>
      <c r="G26">
        <v>1483</v>
      </c>
      <c r="H26">
        <v>2610</v>
      </c>
      <c r="I26">
        <v>1816</v>
      </c>
      <c r="P26" s="9"/>
      <c r="Q26" s="3" t="s">
        <v>41</v>
      </c>
      <c r="S26" s="9"/>
      <c r="T26" s="3" t="s">
        <v>41</v>
      </c>
      <c r="V26" s="9"/>
      <c r="W26" s="3" t="s">
        <v>41</v>
      </c>
      <c r="Y26" t="s">
        <v>16</v>
      </c>
    </row>
    <row r="27" spans="6:28" ht="17.75" customHeight="1" x14ac:dyDescent="0.6">
      <c r="F27" t="s">
        <v>34</v>
      </c>
      <c r="G27">
        <f>691+480</f>
        <v>1171</v>
      </c>
      <c r="H27">
        <v>1785</v>
      </c>
      <c r="I27">
        <f>705+604</f>
        <v>1309</v>
      </c>
      <c r="P27" s="19" t="s">
        <v>42</v>
      </c>
      <c r="Q27" s="4">
        <v>280100.37800000003</v>
      </c>
      <c r="S27" s="19" t="s">
        <v>65</v>
      </c>
      <c r="T27" s="12">
        <v>803302</v>
      </c>
      <c r="V27" s="5" t="s">
        <v>67</v>
      </c>
      <c r="W27" s="4">
        <v>28662.877</v>
      </c>
      <c r="Z27" t="s">
        <v>0</v>
      </c>
      <c r="AA27" t="s">
        <v>1</v>
      </c>
      <c r="AB27" t="s">
        <v>2</v>
      </c>
    </row>
    <row r="28" spans="6:28" ht="17.75" customHeight="1" x14ac:dyDescent="0.6">
      <c r="F28" t="s">
        <v>79</v>
      </c>
      <c r="G28">
        <v>28</v>
      </c>
      <c r="H28">
        <v>975</v>
      </c>
      <c r="I28">
        <v>85</v>
      </c>
      <c r="P28" s="5" t="s">
        <v>43</v>
      </c>
      <c r="Q28" s="4">
        <v>56.726999999999997</v>
      </c>
      <c r="S28" s="5" t="s">
        <v>66</v>
      </c>
      <c r="T28" s="12">
        <v>54735</v>
      </c>
      <c r="V28" s="19" t="s">
        <v>72</v>
      </c>
      <c r="W28" s="4">
        <v>436813.16700000002</v>
      </c>
      <c r="Y28" s="19" t="s">
        <v>42</v>
      </c>
      <c r="Z28" s="4">
        <v>280100.37800000003</v>
      </c>
      <c r="AA28" s="12">
        <v>803302</v>
      </c>
      <c r="AB28" s="4">
        <v>436813.16700000002</v>
      </c>
    </row>
    <row r="29" spans="6:28" ht="17.75" customHeight="1" x14ac:dyDescent="0.6">
      <c r="G29" t="s">
        <v>0</v>
      </c>
      <c r="H29" t="s">
        <v>1</v>
      </c>
      <c r="I29" t="s">
        <v>2</v>
      </c>
      <c r="P29" s="5" t="s">
        <v>44</v>
      </c>
      <c r="Q29" s="4">
        <v>4728.1840000000002</v>
      </c>
      <c r="S29" s="5" t="s">
        <v>67</v>
      </c>
      <c r="T29" s="12">
        <v>36226</v>
      </c>
      <c r="V29" s="19" t="s">
        <v>46</v>
      </c>
      <c r="W29" s="4">
        <v>31421.723999999998</v>
      </c>
      <c r="Y29" s="19" t="s">
        <v>46</v>
      </c>
      <c r="Z29" s="4">
        <v>15728.862999999999</v>
      </c>
      <c r="AA29" s="12">
        <v>53041</v>
      </c>
      <c r="AB29" s="4">
        <v>31421.723999999998</v>
      </c>
    </row>
    <row r="30" spans="6:28" ht="17.75" customHeight="1" x14ac:dyDescent="0.6">
      <c r="P30" s="5" t="s">
        <v>45</v>
      </c>
      <c r="Q30" s="4">
        <v>526.79600000000005</v>
      </c>
      <c r="S30" s="19" t="s">
        <v>46</v>
      </c>
      <c r="T30" s="12">
        <v>53041</v>
      </c>
      <c r="V30" s="19" t="s">
        <v>48</v>
      </c>
      <c r="W30" s="4">
        <v>1699.873</v>
      </c>
      <c r="Y30" s="19" t="s">
        <v>48</v>
      </c>
      <c r="Z30" s="4">
        <v>1358.4570000000001</v>
      </c>
      <c r="AA30" s="12">
        <v>3057</v>
      </c>
      <c r="AB30" s="4">
        <v>1699.873</v>
      </c>
    </row>
    <row r="31" spans="6:28" ht="17.75" customHeight="1" x14ac:dyDescent="0.6">
      <c r="P31" s="19" t="s">
        <v>46</v>
      </c>
      <c r="Q31" s="4">
        <v>15728.862999999999</v>
      </c>
      <c r="S31" s="19" t="s">
        <v>48</v>
      </c>
      <c r="T31" s="12">
        <v>3057</v>
      </c>
      <c r="V31" s="5" t="s">
        <v>73</v>
      </c>
      <c r="W31" s="4">
        <v>163.14099999999999</v>
      </c>
      <c r="Y31" s="19" t="s">
        <v>55</v>
      </c>
      <c r="Z31" s="4">
        <v>2277.8359999999998</v>
      </c>
      <c r="AA31" s="12">
        <v>8755</v>
      </c>
      <c r="AB31" s="4">
        <v>5009.4750000000004</v>
      </c>
    </row>
    <row r="32" spans="6:28" ht="17.75" customHeight="1" x14ac:dyDescent="0.6">
      <c r="P32" s="5" t="s">
        <v>47</v>
      </c>
      <c r="Q32" s="4">
        <v>1699.6990000000001</v>
      </c>
      <c r="S32" s="19" t="s">
        <v>55</v>
      </c>
      <c r="T32" s="12">
        <v>8755</v>
      </c>
      <c r="V32" s="19" t="s">
        <v>55</v>
      </c>
      <c r="W32" s="4">
        <v>5009.4750000000004</v>
      </c>
      <c r="Y32" s="19" t="s">
        <v>50</v>
      </c>
      <c r="Z32" s="4">
        <v>10152.09</v>
      </c>
      <c r="AA32" s="12">
        <v>20704</v>
      </c>
      <c r="AB32" s="4">
        <v>10016.705</v>
      </c>
    </row>
    <row r="33" spans="16:28" ht="17.75" customHeight="1" x14ac:dyDescent="0.6">
      <c r="P33" s="19" t="s">
        <v>48</v>
      </c>
      <c r="Q33" s="4">
        <v>1358.4570000000001</v>
      </c>
      <c r="S33" s="5" t="s">
        <v>54</v>
      </c>
      <c r="T33" s="13">
        <v>295</v>
      </c>
      <c r="V33" s="19" t="s">
        <v>50</v>
      </c>
      <c r="W33" s="4">
        <v>10016.705</v>
      </c>
      <c r="Y33" s="19" t="s">
        <v>59</v>
      </c>
      <c r="Z33" s="4">
        <v>4167.5950000000003</v>
      </c>
      <c r="AA33" s="12">
        <v>30680</v>
      </c>
      <c r="AB33" s="4">
        <v>5479.5749999999998</v>
      </c>
    </row>
    <row r="34" spans="16:28" ht="17.75" customHeight="1" x14ac:dyDescent="0.6">
      <c r="P34" s="19" t="s">
        <v>49</v>
      </c>
      <c r="Q34" s="4">
        <v>9949.9150000000009</v>
      </c>
      <c r="S34" s="5" t="s">
        <v>58</v>
      </c>
      <c r="T34" s="12">
        <v>73468</v>
      </c>
      <c r="V34" s="5" t="s">
        <v>74</v>
      </c>
      <c r="W34" s="4">
        <v>518.55999999999995</v>
      </c>
      <c r="Y34" s="5" t="s">
        <v>49</v>
      </c>
      <c r="Z34" s="4">
        <v>9949.9150000000009</v>
      </c>
      <c r="AB34" s="4">
        <v>10021.429</v>
      </c>
    </row>
    <row r="35" spans="16:28" ht="17.75" customHeight="1" x14ac:dyDescent="0.6">
      <c r="P35" s="19" t="s">
        <v>50</v>
      </c>
      <c r="Q35" s="4">
        <v>10152.09</v>
      </c>
      <c r="S35" s="19" t="s">
        <v>50</v>
      </c>
      <c r="T35" s="12">
        <v>20704</v>
      </c>
      <c r="V35" s="19" t="s">
        <v>59</v>
      </c>
      <c r="W35" s="4">
        <v>5479.5749999999998</v>
      </c>
      <c r="Y35" s="5" t="s">
        <v>56</v>
      </c>
      <c r="Z35" s="4">
        <v>4086.4259999999999</v>
      </c>
      <c r="AB35" s="4">
        <v>11294.516</v>
      </c>
    </row>
    <row r="36" spans="16:28" ht="17.75" customHeight="1" x14ac:dyDescent="0.6">
      <c r="P36" s="5" t="s">
        <v>51</v>
      </c>
      <c r="Q36" s="4">
        <v>823.11800000000005</v>
      </c>
      <c r="S36" s="5" t="s">
        <v>68</v>
      </c>
      <c r="T36" s="12">
        <v>2044</v>
      </c>
      <c r="V36" s="5" t="s">
        <v>75</v>
      </c>
      <c r="W36" s="4">
        <v>5191.1440000000002</v>
      </c>
      <c r="Y36" s="5" t="s">
        <v>54</v>
      </c>
      <c r="Z36" s="4">
        <v>1572.164</v>
      </c>
      <c r="AB36" s="4">
        <v>483.84800000000001</v>
      </c>
    </row>
    <row r="37" spans="16:28" ht="17.75" customHeight="1" x14ac:dyDescent="0.6">
      <c r="P37" s="5" t="s">
        <v>52</v>
      </c>
      <c r="Q37" s="4">
        <v>3335.27</v>
      </c>
      <c r="S37" s="19" t="s">
        <v>59</v>
      </c>
      <c r="T37" s="12">
        <v>30680</v>
      </c>
      <c r="V37" s="19" t="s">
        <v>58</v>
      </c>
      <c r="W37" s="4">
        <v>4687.0309999999999</v>
      </c>
      <c r="Y37" s="5" t="s">
        <v>58</v>
      </c>
      <c r="Z37" s="4">
        <v>7948.6840000000002</v>
      </c>
      <c r="AB37" s="4">
        <v>4687.0309999999999</v>
      </c>
    </row>
    <row r="38" spans="16:28" ht="17.75" customHeight="1" x14ac:dyDescent="0.6">
      <c r="P38" s="5" t="s">
        <v>53</v>
      </c>
      <c r="Q38" s="4">
        <v>9747.2090000000007</v>
      </c>
      <c r="S38" s="5" t="s">
        <v>69</v>
      </c>
      <c r="T38" s="12">
        <v>97756</v>
      </c>
      <c r="V38" s="19" t="s">
        <v>76</v>
      </c>
      <c r="W38" s="4">
        <v>11294.516</v>
      </c>
    </row>
    <row r="39" spans="16:28" ht="17.75" customHeight="1" x14ac:dyDescent="0.6">
      <c r="P39" s="19" t="s">
        <v>54</v>
      </c>
      <c r="Q39" s="4">
        <v>1572.164</v>
      </c>
      <c r="S39" s="14" t="s">
        <v>70</v>
      </c>
      <c r="T39" s="15">
        <v>1184063</v>
      </c>
      <c r="V39" s="19" t="s">
        <v>49</v>
      </c>
      <c r="W39" s="4">
        <v>10021.429</v>
      </c>
    </row>
    <row r="40" spans="16:28" ht="17.75" customHeight="1" x14ac:dyDescent="0.6">
      <c r="P40" s="19" t="s">
        <v>55</v>
      </c>
      <c r="Q40" s="4">
        <v>2277.8359999999998</v>
      </c>
      <c r="V40" s="5" t="s">
        <v>52</v>
      </c>
      <c r="W40" s="4">
        <v>1463.3689999999999</v>
      </c>
      <c r="Z40">
        <f>Z29/Z25</f>
        <v>39.519756281407034</v>
      </c>
      <c r="AA40">
        <f>AA29/AA25</f>
        <v>68.088575096277282</v>
      </c>
      <c r="AB40">
        <f>AB29/AB25</f>
        <v>58.404691449814123</v>
      </c>
    </row>
    <row r="41" spans="16:28" ht="17.75" customHeight="1" x14ac:dyDescent="0.6">
      <c r="P41" s="19" t="s">
        <v>56</v>
      </c>
      <c r="Q41" s="4">
        <v>4086.4259999999999</v>
      </c>
      <c r="V41" s="5" t="s">
        <v>77</v>
      </c>
      <c r="W41" s="4">
        <v>275.65899999999999</v>
      </c>
    </row>
    <row r="42" spans="16:28" ht="17.75" customHeight="1" x14ac:dyDescent="0.6">
      <c r="P42" s="5" t="s">
        <v>57</v>
      </c>
      <c r="Q42" s="4">
        <v>1739.5239999999999</v>
      </c>
      <c r="V42" s="19" t="s">
        <v>54</v>
      </c>
      <c r="W42" s="4">
        <v>483.84800000000001</v>
      </c>
      <c r="Y42" t="s">
        <v>22</v>
      </c>
      <c r="Z42">
        <v>4261</v>
      </c>
      <c r="AA42">
        <v>12629</v>
      </c>
      <c r="AB42">
        <v>5714</v>
      </c>
    </row>
    <row r="43" spans="16:28" ht="17.75" customHeight="1" x14ac:dyDescent="0.6">
      <c r="P43" s="19" t="s">
        <v>58</v>
      </c>
      <c r="Q43" s="4">
        <v>7948.6840000000002</v>
      </c>
      <c r="V43" s="5" t="s">
        <v>61</v>
      </c>
      <c r="W43" s="4">
        <v>2413.759</v>
      </c>
      <c r="Z43">
        <f>Z42/Z25</f>
        <v>10.706030150753769</v>
      </c>
      <c r="AA43">
        <f>AA42/AA25</f>
        <v>16.21181001283697</v>
      </c>
      <c r="AB43">
        <f>AB42/AB25</f>
        <v>10.62081784386617</v>
      </c>
    </row>
    <row r="44" spans="16:28" ht="17.75" customHeight="1" x14ac:dyDescent="0.6">
      <c r="P44" s="19" t="s">
        <v>59</v>
      </c>
      <c r="Q44" s="4">
        <v>4167.5950000000003</v>
      </c>
      <c r="V44" s="6" t="s">
        <v>78</v>
      </c>
      <c r="W44" s="7">
        <v>555615.85199999996</v>
      </c>
    </row>
    <row r="45" spans="16:28" ht="17.75" customHeight="1" x14ac:dyDescent="0.6">
      <c r="P45" s="5" t="s">
        <v>60</v>
      </c>
      <c r="Q45" s="4">
        <v>-1407.357</v>
      </c>
    </row>
    <row r="46" spans="16:28" ht="17.75" customHeight="1" x14ac:dyDescent="0.6">
      <c r="P46" s="5" t="s">
        <v>61</v>
      </c>
      <c r="Q46" s="4">
        <v>9765.6939999999995</v>
      </c>
    </row>
    <row r="47" spans="16:28" ht="17.75" customHeight="1" x14ac:dyDescent="0.6">
      <c r="P47" s="6" t="s">
        <v>62</v>
      </c>
      <c r="Q47" s="7">
        <v>368357.272</v>
      </c>
    </row>
  </sheetData>
  <mergeCells count="3">
    <mergeCell ref="S25:S26"/>
    <mergeCell ref="V25:V26"/>
    <mergeCell ref="P25:P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4554B-681C-42A3-89B4-9AEA6CE23ECF}">
  <dimension ref="B3:F54"/>
  <sheetViews>
    <sheetView showGridLines="0" tabSelected="1" topLeftCell="A37" workbookViewId="0">
      <selection activeCell="M49" sqref="M49"/>
    </sheetView>
  </sheetViews>
  <sheetFormatPr defaultRowHeight="16.899999999999999" x14ac:dyDescent="0.6"/>
  <cols>
    <col min="2" max="2" width="9" style="23"/>
    <col min="3" max="3" width="13.6875" customWidth="1"/>
    <col min="4" max="5" width="9.3125" style="23" bestFit="1" customWidth="1"/>
    <col min="6" max="6" width="9.0625" style="23" bestFit="1" customWidth="1"/>
  </cols>
  <sheetData>
    <row r="3" spans="2:6" x14ac:dyDescent="0.6">
      <c r="B3" s="22" t="s">
        <v>85</v>
      </c>
      <c r="C3" s="22" t="s">
        <v>80</v>
      </c>
      <c r="D3" s="22" t="s">
        <v>0</v>
      </c>
      <c r="E3" s="26" t="s">
        <v>1</v>
      </c>
      <c r="F3" s="22" t="s">
        <v>2</v>
      </c>
    </row>
    <row r="4" spans="2:6" x14ac:dyDescent="0.6">
      <c r="B4" s="24" t="s">
        <v>84</v>
      </c>
      <c r="C4" s="27" t="s">
        <v>90</v>
      </c>
      <c r="D4" s="48">
        <v>2912</v>
      </c>
      <c r="E4" s="48">
        <v>4558</v>
      </c>
      <c r="F4" s="48">
        <v>2750</v>
      </c>
    </row>
    <row r="5" spans="2:6" x14ac:dyDescent="0.6">
      <c r="B5" s="24"/>
      <c r="C5" s="32" t="s">
        <v>88</v>
      </c>
      <c r="D5" s="51">
        <v>0.5</v>
      </c>
      <c r="E5" s="50">
        <v>0.33</v>
      </c>
      <c r="F5" s="50">
        <v>0.3</v>
      </c>
    </row>
    <row r="6" spans="2:6" x14ac:dyDescent="0.6">
      <c r="B6" s="24"/>
      <c r="C6" s="27" t="s">
        <v>91</v>
      </c>
      <c r="D6" s="48">
        <v>11200</v>
      </c>
      <c r="E6" s="48">
        <v>160700</v>
      </c>
      <c r="F6" s="48">
        <v>4895</v>
      </c>
    </row>
    <row r="7" spans="2:6" x14ac:dyDescent="0.6">
      <c r="B7" s="24"/>
      <c r="C7" s="27" t="s">
        <v>4</v>
      </c>
      <c r="D7" s="48">
        <v>12360</v>
      </c>
      <c r="E7" s="48">
        <v>164500</v>
      </c>
      <c r="F7" s="48">
        <v>5950</v>
      </c>
    </row>
    <row r="8" spans="2:6" x14ac:dyDescent="0.6">
      <c r="B8" s="24"/>
      <c r="C8" s="32" t="s">
        <v>89</v>
      </c>
      <c r="D8" s="35">
        <f>(D7-D6)/D6</f>
        <v>0.10357142857142858</v>
      </c>
      <c r="E8" s="30">
        <f>(E7-E6)/E6</f>
        <v>2.3646546359676415E-2</v>
      </c>
      <c r="F8" s="35">
        <f>(F7-F6)/F6</f>
        <v>0.21552604698672115</v>
      </c>
    </row>
    <row r="9" spans="2:6" x14ac:dyDescent="0.6">
      <c r="B9" s="59" t="s">
        <v>97</v>
      </c>
      <c r="C9" s="27" t="s">
        <v>23</v>
      </c>
      <c r="D9" s="48">
        <v>6190</v>
      </c>
      <c r="E9" s="48">
        <v>18609</v>
      </c>
      <c r="F9" s="48">
        <v>7648</v>
      </c>
    </row>
    <row r="10" spans="2:6" x14ac:dyDescent="0.6">
      <c r="B10" s="60"/>
      <c r="C10" s="27" t="s">
        <v>29</v>
      </c>
      <c r="D10" s="48">
        <v>1573</v>
      </c>
      <c r="E10" s="48">
        <v>2319</v>
      </c>
      <c r="F10" s="57">
        <v>1232</v>
      </c>
    </row>
    <row r="11" spans="2:6" x14ac:dyDescent="0.6">
      <c r="B11" s="60"/>
      <c r="C11" s="27" t="s">
        <v>9</v>
      </c>
      <c r="D11" s="58">
        <f>D10/D9</f>
        <v>0.2541195476575121</v>
      </c>
      <c r="E11" s="58">
        <f>E10/E9</f>
        <v>0.12461712074802515</v>
      </c>
      <c r="F11" s="58">
        <f>F10/F9</f>
        <v>0.16108786610878661</v>
      </c>
    </row>
    <row r="12" spans="2:6" ht="16.899999999999999" customHeight="1" x14ac:dyDescent="0.6">
      <c r="B12" s="54" t="s">
        <v>87</v>
      </c>
      <c r="C12" s="27" t="s">
        <v>23</v>
      </c>
      <c r="D12" s="48">
        <v>5523</v>
      </c>
      <c r="E12" s="48">
        <v>18081</v>
      </c>
      <c r="F12" s="48">
        <v>7230</v>
      </c>
    </row>
    <row r="13" spans="2:6" x14ac:dyDescent="0.6">
      <c r="B13" s="55"/>
      <c r="C13" s="27" t="s">
        <v>29</v>
      </c>
      <c r="D13" s="48">
        <v>632</v>
      </c>
      <c r="E13" s="48">
        <v>2125</v>
      </c>
      <c r="F13" s="57">
        <v>186</v>
      </c>
    </row>
    <row r="14" spans="2:6" x14ac:dyDescent="0.6">
      <c r="B14" s="55"/>
      <c r="C14" s="27" t="s">
        <v>9</v>
      </c>
      <c r="D14" s="30">
        <f>D13/D12</f>
        <v>0.11443056309976463</v>
      </c>
      <c r="E14" s="30">
        <f>E13/E12</f>
        <v>0.11752668547093634</v>
      </c>
      <c r="F14" s="29">
        <f>F13/F12</f>
        <v>2.5726141078838173E-2</v>
      </c>
    </row>
    <row r="15" spans="2:6" x14ac:dyDescent="0.6">
      <c r="B15" s="56"/>
      <c r="C15" s="27" t="s">
        <v>96</v>
      </c>
      <c r="D15" s="52">
        <f>D4/D13</f>
        <v>4.6075949367088604</v>
      </c>
      <c r="E15" s="52">
        <f>E4/E13</f>
        <v>2.1449411764705881</v>
      </c>
      <c r="F15" s="53">
        <f>F4/F13</f>
        <v>14.78494623655914</v>
      </c>
    </row>
    <row r="16" spans="2:6" ht="4.9000000000000004" customHeight="1" x14ac:dyDescent="0.6">
      <c r="B16" s="41"/>
      <c r="C16" s="42"/>
      <c r="D16" s="43"/>
      <c r="E16" s="43"/>
      <c r="F16" s="43"/>
    </row>
    <row r="17" spans="2:6" x14ac:dyDescent="0.6">
      <c r="B17" s="22" t="s">
        <v>85</v>
      </c>
      <c r="C17" s="22" t="s">
        <v>80</v>
      </c>
      <c r="D17" s="22" t="s">
        <v>0</v>
      </c>
      <c r="E17" s="22" t="s">
        <v>1</v>
      </c>
      <c r="F17" s="22" t="s">
        <v>2</v>
      </c>
    </row>
    <row r="18" spans="2:6" x14ac:dyDescent="0.6">
      <c r="B18" s="25" t="s">
        <v>21</v>
      </c>
      <c r="C18" s="31" t="s">
        <v>23</v>
      </c>
      <c r="D18" s="48">
        <v>4261</v>
      </c>
      <c r="E18" s="48">
        <v>12629</v>
      </c>
      <c r="F18" s="48">
        <v>5714</v>
      </c>
    </row>
    <row r="19" spans="2:6" x14ac:dyDescent="0.6">
      <c r="B19" s="25"/>
      <c r="C19" s="31" t="s">
        <v>26</v>
      </c>
      <c r="D19" s="48">
        <v>3458</v>
      </c>
      <c r="E19" s="48">
        <v>11207</v>
      </c>
      <c r="F19" s="48">
        <v>5274</v>
      </c>
    </row>
    <row r="20" spans="2:6" x14ac:dyDescent="0.6">
      <c r="B20" s="25"/>
      <c r="C20" s="32" t="s">
        <v>37</v>
      </c>
      <c r="D20" s="30">
        <f>D19/D18</f>
        <v>0.81154658530861301</v>
      </c>
      <c r="E20" s="35">
        <f>E19/E18</f>
        <v>0.88740201124396234</v>
      </c>
      <c r="F20" s="35">
        <f>F19/F18</f>
        <v>0.92299614980749034</v>
      </c>
    </row>
    <row r="21" spans="2:6" x14ac:dyDescent="0.6">
      <c r="B21" s="25"/>
      <c r="C21" s="31" t="s">
        <v>27</v>
      </c>
      <c r="D21" s="48">
        <v>803</v>
      </c>
      <c r="E21" s="48">
        <v>1421</v>
      </c>
      <c r="F21" s="48">
        <v>439</v>
      </c>
    </row>
    <row r="22" spans="2:6" x14ac:dyDescent="0.6">
      <c r="B22" s="25"/>
      <c r="C22" s="31" t="s">
        <v>28</v>
      </c>
      <c r="D22" s="48">
        <v>225</v>
      </c>
      <c r="E22" s="48">
        <v>632</v>
      </c>
      <c r="F22" s="48">
        <v>281</v>
      </c>
    </row>
    <row r="23" spans="2:6" x14ac:dyDescent="0.6">
      <c r="B23" s="25"/>
      <c r="C23" s="32" t="s">
        <v>38</v>
      </c>
      <c r="D23" s="35">
        <f>D22/D18</f>
        <v>5.2804505984510676E-2</v>
      </c>
      <c r="E23" s="35">
        <f>E22/E18</f>
        <v>5.0043550558238975E-2</v>
      </c>
      <c r="F23" s="35">
        <f>F22/F18</f>
        <v>4.9177458872943648E-2</v>
      </c>
    </row>
    <row r="24" spans="2:6" x14ac:dyDescent="0.6">
      <c r="B24" s="25"/>
      <c r="C24" s="31" t="s">
        <v>29</v>
      </c>
      <c r="D24" s="48">
        <v>577</v>
      </c>
      <c r="E24" s="48">
        <v>788</v>
      </c>
      <c r="F24" s="48">
        <v>157</v>
      </c>
    </row>
    <row r="25" spans="2:6" x14ac:dyDescent="0.6">
      <c r="B25" s="25"/>
      <c r="C25" s="32" t="s">
        <v>9</v>
      </c>
      <c r="D25" s="35">
        <f>D24/D18</f>
        <v>0.13541422201361183</v>
      </c>
      <c r="E25" s="35">
        <f>E24/E18</f>
        <v>6.2396072531475173E-2</v>
      </c>
      <c r="F25" s="35">
        <f>F24/F18</f>
        <v>2.7476373818690933E-2</v>
      </c>
    </row>
    <row r="26" spans="2:6" x14ac:dyDescent="0.6">
      <c r="B26" s="25"/>
      <c r="C26" s="31" t="s">
        <v>31</v>
      </c>
      <c r="D26" s="48">
        <v>326</v>
      </c>
      <c r="E26" s="48">
        <v>625</v>
      </c>
      <c r="F26" s="48">
        <v>249</v>
      </c>
    </row>
    <row r="27" spans="2:6" x14ac:dyDescent="0.6">
      <c r="B27" s="25"/>
      <c r="C27" s="31" t="s">
        <v>35</v>
      </c>
      <c r="D27" s="48">
        <v>483</v>
      </c>
      <c r="E27" s="48">
        <v>1039</v>
      </c>
      <c r="F27" s="48">
        <v>1406</v>
      </c>
    </row>
    <row r="28" spans="2:6" x14ac:dyDescent="0.6">
      <c r="B28" s="25"/>
      <c r="C28" s="31" t="s">
        <v>32</v>
      </c>
      <c r="D28" s="48">
        <v>410</v>
      </c>
      <c r="E28" s="48">
        <v>2483</v>
      </c>
      <c r="F28" s="48">
        <v>922</v>
      </c>
    </row>
    <row r="29" spans="2:6" x14ac:dyDescent="0.6">
      <c r="B29" s="25"/>
      <c r="C29" s="31" t="s">
        <v>33</v>
      </c>
      <c r="D29" s="48">
        <v>1483</v>
      </c>
      <c r="E29" s="48">
        <v>2610</v>
      </c>
      <c r="F29" s="48">
        <v>1816</v>
      </c>
    </row>
    <row r="30" spans="2:6" x14ac:dyDescent="0.6">
      <c r="B30" s="25"/>
      <c r="C30" s="31" t="s">
        <v>34</v>
      </c>
      <c r="D30" s="48">
        <f>691+480</f>
        <v>1171</v>
      </c>
      <c r="E30" s="48">
        <v>1785</v>
      </c>
      <c r="F30" s="48">
        <f>705+604</f>
        <v>1309</v>
      </c>
    </row>
    <row r="31" spans="2:6" x14ac:dyDescent="0.6">
      <c r="B31" s="25"/>
      <c r="C31" s="33" t="s">
        <v>79</v>
      </c>
      <c r="D31" s="49">
        <v>28</v>
      </c>
      <c r="E31" s="61">
        <v>975</v>
      </c>
      <c r="F31" s="49">
        <v>85</v>
      </c>
    </row>
    <row r="32" spans="2:6" x14ac:dyDescent="0.6">
      <c r="B32" s="25"/>
      <c r="C32" s="34" t="s">
        <v>98</v>
      </c>
      <c r="D32" s="48">
        <v>1545000</v>
      </c>
      <c r="E32" s="48">
        <v>1200000</v>
      </c>
      <c r="F32" s="48">
        <v>832875</v>
      </c>
    </row>
    <row r="33" spans="2:6" x14ac:dyDescent="0.6">
      <c r="B33" s="25"/>
      <c r="C33" s="34" t="s">
        <v>13</v>
      </c>
      <c r="D33" s="48">
        <v>330286</v>
      </c>
      <c r="E33" s="48">
        <v>656101</v>
      </c>
      <c r="F33" s="48">
        <v>364571</v>
      </c>
    </row>
    <row r="34" spans="2:6" x14ac:dyDescent="0.6">
      <c r="B34" s="25"/>
      <c r="C34" s="32" t="s">
        <v>12</v>
      </c>
      <c r="D34" s="35">
        <f>D33/D32</f>
        <v>0.21377734627831715</v>
      </c>
      <c r="E34" s="30">
        <f>E33/E32</f>
        <v>0.5467508333333333</v>
      </c>
      <c r="F34" s="35">
        <f>F33/F32</f>
        <v>0.43772594927209968</v>
      </c>
    </row>
    <row r="35" spans="2:6" x14ac:dyDescent="0.6">
      <c r="B35" s="25"/>
      <c r="C35" s="34" t="s">
        <v>16</v>
      </c>
      <c r="D35" s="62">
        <v>398</v>
      </c>
      <c r="E35" s="62">
        <v>779</v>
      </c>
      <c r="F35" s="62">
        <v>538</v>
      </c>
    </row>
    <row r="36" spans="2:6" x14ac:dyDescent="0.6">
      <c r="B36" s="25"/>
      <c r="C36" s="32" t="s">
        <v>99</v>
      </c>
      <c r="D36" s="63">
        <f>D18/D35</f>
        <v>10.706030150753769</v>
      </c>
      <c r="E36" s="63">
        <f>E18/E35</f>
        <v>16.21181001283697</v>
      </c>
      <c r="F36" s="63">
        <f>F18/F35</f>
        <v>10.62081784386617</v>
      </c>
    </row>
    <row r="37" spans="2:6" x14ac:dyDescent="0.6">
      <c r="B37" s="25"/>
      <c r="C37" s="34" t="s">
        <v>14</v>
      </c>
      <c r="D37" s="62">
        <v>880</v>
      </c>
      <c r="E37" s="48">
        <v>881</v>
      </c>
      <c r="F37" s="62">
        <v>874</v>
      </c>
    </row>
    <row r="38" spans="2:6" x14ac:dyDescent="0.6">
      <c r="B38" s="25"/>
      <c r="C38" s="34" t="s">
        <v>17</v>
      </c>
      <c r="D38" s="28" t="s">
        <v>81</v>
      </c>
      <c r="E38" s="36" t="s">
        <v>82</v>
      </c>
      <c r="F38" s="28" t="s">
        <v>83</v>
      </c>
    </row>
    <row r="39" spans="2:6" ht="7.15" customHeight="1" x14ac:dyDescent="0.6">
      <c r="C39" s="37"/>
      <c r="D39" s="44"/>
      <c r="E39" s="44"/>
      <c r="F39" s="44"/>
    </row>
    <row r="40" spans="2:6" x14ac:dyDescent="0.6">
      <c r="B40" s="22" t="s">
        <v>85</v>
      </c>
      <c r="C40" s="22" t="s">
        <v>80</v>
      </c>
      <c r="D40" s="22" t="s">
        <v>0</v>
      </c>
      <c r="E40" s="22" t="s">
        <v>1</v>
      </c>
      <c r="F40" s="22" t="s">
        <v>2</v>
      </c>
    </row>
    <row r="41" spans="2:6" x14ac:dyDescent="0.6">
      <c r="B41" s="25" t="s">
        <v>20</v>
      </c>
      <c r="C41" s="38" t="s">
        <v>42</v>
      </c>
      <c r="D41" s="45">
        <v>280100.37800000003</v>
      </c>
      <c r="E41" s="46">
        <v>803302</v>
      </c>
      <c r="F41" s="45">
        <v>436813.16700000002</v>
      </c>
    </row>
    <row r="42" spans="2:6" x14ac:dyDescent="0.6">
      <c r="B42" s="25"/>
      <c r="C42" s="38" t="s">
        <v>46</v>
      </c>
      <c r="D42" s="45">
        <v>15728.862999999999</v>
      </c>
      <c r="E42" s="46">
        <v>53041</v>
      </c>
      <c r="F42" s="45">
        <v>31421.723999999998</v>
      </c>
    </row>
    <row r="43" spans="2:6" x14ac:dyDescent="0.6">
      <c r="B43" s="25"/>
      <c r="C43" s="39" t="s">
        <v>86</v>
      </c>
      <c r="D43" s="47">
        <f>D42/D35</f>
        <v>39.519756281407034</v>
      </c>
      <c r="E43" s="47">
        <f t="shared" ref="E43:F43" si="0">E42/E35</f>
        <v>68.088575096277282</v>
      </c>
      <c r="F43" s="47">
        <f t="shared" si="0"/>
        <v>58.404691449814123</v>
      </c>
    </row>
    <row r="44" spans="2:6" x14ac:dyDescent="0.6">
      <c r="B44" s="25"/>
      <c r="C44" s="38" t="s">
        <v>48</v>
      </c>
      <c r="D44" s="45">
        <v>1358.4570000000001</v>
      </c>
      <c r="E44" s="46">
        <v>3057</v>
      </c>
      <c r="F44" s="45">
        <v>1699.873</v>
      </c>
    </row>
    <row r="45" spans="2:6" x14ac:dyDescent="0.6">
      <c r="B45" s="25"/>
      <c r="C45" s="38" t="s">
        <v>55</v>
      </c>
      <c r="D45" s="45">
        <v>2277.8359999999998</v>
      </c>
      <c r="E45" s="46">
        <v>8755</v>
      </c>
      <c r="F45" s="45">
        <v>5009.4750000000004</v>
      </c>
    </row>
    <row r="46" spans="2:6" x14ac:dyDescent="0.6">
      <c r="B46" s="25"/>
      <c r="C46" s="38" t="s">
        <v>50</v>
      </c>
      <c r="D46" s="45">
        <v>10152.09</v>
      </c>
      <c r="E46" s="46">
        <v>20704</v>
      </c>
      <c r="F46" s="45">
        <v>10016.705</v>
      </c>
    </row>
    <row r="47" spans="2:6" x14ac:dyDescent="0.6">
      <c r="B47" s="25"/>
      <c r="C47" s="38" t="s">
        <v>59</v>
      </c>
      <c r="D47" s="45">
        <v>4167.5950000000003</v>
      </c>
      <c r="E47" s="46">
        <v>30680</v>
      </c>
      <c r="F47" s="45">
        <v>5479.5749999999998</v>
      </c>
    </row>
    <row r="48" spans="2:6" x14ac:dyDescent="0.6">
      <c r="B48" s="25"/>
      <c r="C48" s="40" t="s">
        <v>49</v>
      </c>
      <c r="D48" s="45">
        <v>9949.9150000000009</v>
      </c>
      <c r="E48" s="28"/>
      <c r="F48" s="45">
        <v>10021.429</v>
      </c>
    </row>
    <row r="49" spans="2:6" x14ac:dyDescent="0.6">
      <c r="B49" s="25"/>
      <c r="C49" s="40" t="s">
        <v>56</v>
      </c>
      <c r="D49" s="45">
        <v>4086.4259999999999</v>
      </c>
      <c r="E49" s="28"/>
      <c r="F49" s="45">
        <v>11294.516</v>
      </c>
    </row>
    <row r="50" spans="2:6" x14ac:dyDescent="0.6">
      <c r="B50" s="25"/>
      <c r="C50" s="40" t="s">
        <v>54</v>
      </c>
      <c r="D50" s="45">
        <v>1572.164</v>
      </c>
      <c r="E50" s="28"/>
      <c r="F50" s="45">
        <v>483.84800000000001</v>
      </c>
    </row>
    <row r="51" spans="2:6" x14ac:dyDescent="0.6">
      <c r="B51" s="25"/>
      <c r="C51" s="40" t="s">
        <v>58</v>
      </c>
      <c r="D51" s="45">
        <v>7948.6840000000002</v>
      </c>
      <c r="E51" s="28"/>
      <c r="F51" s="45">
        <v>4687.0309999999999</v>
      </c>
    </row>
    <row r="53" spans="2:6" x14ac:dyDescent="0.6">
      <c r="C53" s="22" t="s">
        <v>80</v>
      </c>
      <c r="D53" s="22" t="s">
        <v>0</v>
      </c>
      <c r="E53" s="22" t="s">
        <v>1</v>
      </c>
      <c r="F53" s="22" t="s">
        <v>2</v>
      </c>
    </row>
    <row r="54" spans="2:6" x14ac:dyDescent="0.6">
      <c r="C54" s="20" t="s">
        <v>92</v>
      </c>
      <c r="D54" s="20" t="s">
        <v>95</v>
      </c>
      <c r="E54" s="20" t="s">
        <v>93</v>
      </c>
      <c r="F54" s="20" t="s">
        <v>94</v>
      </c>
    </row>
  </sheetData>
  <mergeCells count="5">
    <mergeCell ref="B4:B8"/>
    <mergeCell ref="B18:B38"/>
    <mergeCell ref="B41:B51"/>
    <mergeCell ref="B12:B15"/>
    <mergeCell ref="B9:B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codekim</cp:lastModifiedBy>
  <dcterms:created xsi:type="dcterms:W3CDTF">2025-03-01T06:21:46Z</dcterms:created>
  <dcterms:modified xsi:type="dcterms:W3CDTF">2025-03-01T09:35:48Z</dcterms:modified>
</cp:coreProperties>
</file>