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dventureItem" sheetId="2" r:id="rId1"/>
    <sheet name="GroupRandom" sheetId="3" r:id="rId2"/>
    <sheet name="ForgedRandom" sheetId="4" r:id="rId3"/>
    <sheet name="AdventureItemAdd" sheetId="5" r:id="rId4"/>
    <sheet name="GroupRandomAdd" sheetId="6" r:id="rId5"/>
    <sheet name="ForgedRandomAdd" sheetId="7" r:id="rId6"/>
  </sheets>
  <calcPr calcId="144525" concurrentCalc="0"/>
</workbook>
</file>

<file path=xl/comments1.xml><?xml version="1.0" encoding="utf-8"?>
<comments xmlns="http://schemas.openxmlformats.org/spreadsheetml/2006/main">
  <authors>
    <author>zhenghai.li</author>
    <author>陈绍治</author>
    <author>admin</author>
  </authors>
  <commentList>
    <comment ref="B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物品分组，组之间进行随机，之后组内再根据权重随机</t>
        </r>
      </text>
    </comment>
    <comment ref="C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备注用，无实际意义</t>
        </r>
      </text>
    </comment>
    <comment ref="D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物品CODE</t>
        </r>
      </text>
    </comment>
    <comment ref="E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单组个数 主要针对道具</t>
        </r>
      </text>
    </comment>
    <comment ref="F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是否有效
0 无效
1 有效
只掉落和随机有效的道具，这个字段主要是方便维护</t>
        </r>
      </text>
    </comment>
    <comment ref="G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这里是能出该物品的职业显示，使用逗号分隔
如1,2,3
全职业不填
陈绍治:
1：狂战士
2：刺客
3：魔法师
4：猎人
5：牧师</t>
        </r>
      </text>
    </comment>
    <comment ref="H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本组内的随机权重</t>
        </r>
      </text>
    </comment>
    <comment ref="I1" authorId="1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0：默认，不做绑定限制，由物品自身属性确定是否绑定
1：强制绑定，无论物品是否绑定
2：强制不绑定，无论物品是否绑定</t>
        </r>
      </text>
    </comment>
    <comment ref="J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是否聊天提示和公告提示
0 不提示
1 提示
不填 为0</t>
        </r>
      </text>
    </comment>
    <comment ref="K1" authorId="2">
      <text>
        <r>
          <rPr>
            <sz val="9"/>
            <rFont val="宋体"/>
            <charset val="134"/>
          </rPr>
          <t>xenos：
0 不可交易
1 可交易
不填 为0</t>
        </r>
      </text>
    </comment>
    <comment ref="L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策划用字段</t>
        </r>
      </text>
    </comment>
  </commentList>
</comments>
</file>

<file path=xl/comments2.xml><?xml version="1.0" encoding="utf-8"?>
<comments xmlns="http://schemas.openxmlformats.org/spreadsheetml/2006/main">
  <authors>
    <author>zhenghai.li</author>
  </authors>
  <commentList>
    <comment ref="A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对应道具表的物品组</t>
        </r>
      </text>
    </comment>
    <comment ref="B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随机权重</t>
        </r>
      </text>
    </comment>
  </commentList>
</comments>
</file>

<file path=xl/comments3.xml><?xml version="1.0" encoding="utf-8"?>
<comments xmlns="http://schemas.openxmlformats.org/spreadsheetml/2006/main">
  <authors>
    <author>zhenghai.li</author>
  </authors>
  <commentList>
    <comment ref="C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每次随机后未掉落本组道具则增加的几率
若几率大于100则必定掉落
</t>
        </r>
      </text>
    </comment>
    <comment ref="D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每次掉落本组物品后减少的几率</t>
        </r>
      </text>
    </comment>
  </commentList>
</comments>
</file>

<file path=xl/comments4.xml><?xml version="1.0" encoding="utf-8"?>
<comments xmlns="http://schemas.openxmlformats.org/spreadsheetml/2006/main">
  <authors>
    <author>zhenghai.li</author>
    <author>陈绍治</author>
    <author>admin</author>
  </authors>
  <commentList>
    <comment ref="B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物品分组，组之间进行随机，之后组内再根据权重随机</t>
        </r>
      </text>
    </comment>
    <comment ref="C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备注用，无实际意义</t>
        </r>
      </text>
    </comment>
    <comment ref="D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物品CODE</t>
        </r>
      </text>
    </comment>
    <comment ref="E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单组个数 主要针对道具</t>
        </r>
      </text>
    </comment>
    <comment ref="F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是否有效
0 无效
1 有效
只掉落和随机有效的道具，这个字段主要是方便维护</t>
        </r>
      </text>
    </comment>
    <comment ref="G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这里是能出该物品的职业显示，使用逗号分隔
如1,2,3
全职业不填
陈绍治:
1：狂战士
2：刺客
3：魔法师
4：猎人
5：牧师</t>
        </r>
      </text>
    </comment>
    <comment ref="H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本组内的随机权重</t>
        </r>
      </text>
    </comment>
    <comment ref="I1" authorId="1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0：默认，不做绑定限制，由物品自身属性确定是否绑定
1：强制绑定，无论物品是否绑定
2：强制不绑定，无论物品是否绑定</t>
        </r>
      </text>
    </comment>
    <comment ref="J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是否聊天提示和公告提示
0 不提示
1 提示
不填 为0</t>
        </r>
      </text>
    </comment>
    <comment ref="K1" authorId="2">
      <text>
        <r>
          <rPr>
            <sz val="9"/>
            <rFont val="宋体"/>
            <charset val="134"/>
          </rPr>
          <t>xenos：
0 不可交易
1 可交易
不填 为0</t>
        </r>
      </text>
    </comment>
    <comment ref="L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策划用字段</t>
        </r>
      </text>
    </comment>
  </commentList>
</comments>
</file>

<file path=xl/comments5.xml><?xml version="1.0" encoding="utf-8"?>
<comments xmlns="http://schemas.openxmlformats.org/spreadsheetml/2006/main">
  <authors>
    <author>zhenghai.li</author>
  </authors>
  <commentList>
    <comment ref="A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对应道具表的物品组</t>
        </r>
      </text>
    </comment>
    <comment ref="B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随机权重</t>
        </r>
      </text>
    </comment>
  </commentList>
</comments>
</file>

<file path=xl/comments6.xml><?xml version="1.0" encoding="utf-8"?>
<comments xmlns="http://schemas.openxmlformats.org/spreadsheetml/2006/main">
  <authors>
    <author>zhenghai.li</author>
  </authors>
  <commentList>
    <comment ref="C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每次随机后未掉落本组道具则增加的几率
若几率大于100则必定掉落
</t>
        </r>
      </text>
    </comment>
    <comment ref="D1" authorId="0">
      <text>
        <r>
          <rPr>
            <b/>
            <sz val="9"/>
            <rFont val="宋体"/>
            <charset val="134"/>
          </rPr>
          <t>zhenghai.li:</t>
        </r>
        <r>
          <rPr>
            <sz val="9"/>
            <rFont val="宋体"/>
            <charset val="134"/>
          </rPr>
          <t xml:space="preserve">
每次掉落本组物品后减少的几率</t>
        </r>
      </text>
    </comment>
  </commentList>
</comments>
</file>

<file path=xl/sharedStrings.xml><?xml version="1.0" encoding="utf-8"?>
<sst xmlns="http://schemas.openxmlformats.org/spreadsheetml/2006/main" count="96">
  <si>
    <t>编号</t>
  </si>
  <si>
    <t>分组编号</t>
  </si>
  <si>
    <t>道具名称</t>
  </si>
  <si>
    <t>道具</t>
  </si>
  <si>
    <t>数量</t>
  </si>
  <si>
    <t>是否有效</t>
  </si>
  <si>
    <t>职业</t>
  </si>
  <si>
    <t>权重</t>
  </si>
  <si>
    <t>购买后是否绑定</t>
  </si>
  <si>
    <t>是否广播</t>
  </si>
  <si>
    <t>是否交易</t>
  </si>
  <si>
    <t>概率</t>
  </si>
  <si>
    <t>备注</t>
  </si>
  <si>
    <t>Id</t>
  </si>
  <si>
    <t>GroupID</t>
  </si>
  <si>
    <t>ItemName</t>
  </si>
  <si>
    <t>Item</t>
  </si>
  <si>
    <t>ItemNum</t>
  </si>
  <si>
    <t>IsValid</t>
  </si>
  <si>
    <t>profession</t>
  </si>
  <si>
    <t>prob</t>
  </si>
  <si>
    <t>isBind</t>
  </si>
  <si>
    <t>isShow</t>
  </si>
  <si>
    <r>
      <rPr>
        <b/>
        <sz val="11"/>
        <color theme="1"/>
        <rFont val="宋体"/>
        <charset val="134"/>
      </rPr>
      <t>I</t>
    </r>
    <r>
      <rPr>
        <b/>
        <sz val="11"/>
        <color theme="1"/>
        <rFont val="宋体"/>
        <charset val="134"/>
      </rPr>
      <t>s</t>
    </r>
    <r>
      <rPr>
        <b/>
        <sz val="11"/>
        <color theme="1"/>
        <rFont val="宋体"/>
        <charset val="134"/>
      </rPr>
      <t>Trade</t>
    </r>
  </si>
  <si>
    <t>@probability</t>
  </si>
  <si>
    <t>@remark</t>
  </si>
  <si>
    <t>NUMBER</t>
  </si>
  <si>
    <t>STRING</t>
  </si>
  <si>
    <t>时装兑换券*1</t>
  </si>
  <si>
    <t>fcard</t>
  </si>
  <si>
    <t>情缘仙舟*1</t>
  </si>
  <si>
    <t>ridesk11</t>
  </si>
  <si>
    <t>50级装备宝箱*1</t>
  </si>
  <si>
    <t>zbbx-50-cj</t>
  </si>
  <si>
    <t>红莲背饰礼包*1</t>
  </si>
  <si>
    <t>bslb-2</t>
  </si>
  <si>
    <t>40级装备宝箱*1</t>
  </si>
  <si>
    <t>zbbx-40-cj</t>
  </si>
  <si>
    <t>坐骑进阶石*2</t>
  </si>
  <si>
    <t>mup</t>
  </si>
  <si>
    <t>坐骑根骨丹*5</t>
  </si>
  <si>
    <t>mstar</t>
  </si>
  <si>
    <t>100万银两*1</t>
  </si>
  <si>
    <t>gold100w1</t>
  </si>
  <si>
    <t>坐骑根骨丹*3</t>
  </si>
  <si>
    <t>6级随机玛瑙袋*1</t>
  </si>
  <si>
    <t>chsj6</t>
  </si>
  <si>
    <t>1级黄玉*10</t>
  </si>
  <si>
    <t>en1</t>
  </si>
  <si>
    <t>2级五彩晶*1</t>
  </si>
  <si>
    <t>rbd2</t>
  </si>
  <si>
    <t>2级祝融晶*1</t>
  </si>
  <si>
    <t>srbd2</t>
  </si>
  <si>
    <t>坐骑进阶石*1</t>
  </si>
  <si>
    <t>坐骑根骨丹*1</t>
  </si>
  <si>
    <t>50万银两*1</t>
  </si>
  <si>
    <t>gold50w1</t>
  </si>
  <si>
    <t>2级黄玉*5</t>
  </si>
  <si>
    <t>en2</t>
  </si>
  <si>
    <t>3级生命之水*10</t>
  </si>
  <si>
    <t>hp3</t>
  </si>
  <si>
    <t>物品分组</t>
  </si>
  <si>
    <t>组权重</t>
  </si>
  <si>
    <t>GroupProb</t>
  </si>
  <si>
    <t>伪随机组</t>
  </si>
  <si>
    <t>初始几率</t>
  </si>
  <si>
    <t>伪随机每次增加</t>
  </si>
  <si>
    <t>伪随机后减少</t>
  </si>
  <si>
    <t>Initial</t>
  </si>
  <si>
    <t>RamAdd</t>
  </si>
  <si>
    <t>RamRed</t>
  </si>
  <si>
    <t>@Remark</t>
  </si>
  <si>
    <t>150次必出，15次10连抽</t>
  </si>
  <si>
    <t>神兽凶兽血脉礼盒*1</t>
  </si>
  <si>
    <t>sx-box</t>
  </si>
  <si>
    <t>情缘背饰礼包</t>
  </si>
  <si>
    <t>bslb-3</t>
  </si>
  <si>
    <t>60级装备宝箱*1</t>
  </si>
  <si>
    <t>zbbx-60-cj</t>
  </si>
  <si>
    <t>三尾狐精魄*2</t>
  </si>
  <si>
    <t>pet3001-p-cj-1</t>
  </si>
  <si>
    <t>幻蝶精魄*2</t>
  </si>
  <si>
    <t>pet3003-p-cj-2</t>
  </si>
  <si>
    <t>紫羽精魄*2</t>
  </si>
  <si>
    <t>pet3002-p-cj-2</t>
  </si>
  <si>
    <t>2级女娲石*5</t>
  </si>
  <si>
    <t>rbn2</t>
  </si>
  <si>
    <t>三尾狐精魄*1</t>
  </si>
  <si>
    <t>幻蝶精魄*1</t>
  </si>
  <si>
    <t>紫羽精魄*1</t>
  </si>
  <si>
    <t>2级幻彩石*1</t>
  </si>
  <si>
    <t>ref2</t>
  </si>
  <si>
    <t>1级女娲石*10</t>
  </si>
  <si>
    <t>rbn1</t>
  </si>
  <si>
    <t>300次必出，30次10连抽</t>
  </si>
  <si>
    <t>200次必出，20次10连抽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</si>
</sst>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0.0000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rgb="FF00CC00"/>
      <name val="微软雅黑"/>
      <charset val="134"/>
    </font>
    <font>
      <b/>
      <sz val="11"/>
      <name val="宋体"/>
      <charset val="134"/>
    </font>
    <font>
      <sz val="10"/>
      <color theme="9"/>
      <name val="微软雅黑"/>
      <charset val="134"/>
    </font>
    <font>
      <sz val="10"/>
      <color rgb="FFFF00FF"/>
      <name val="微软雅黑"/>
      <charset val="134"/>
    </font>
    <font>
      <b/>
      <sz val="10"/>
      <color theme="9"/>
      <name val="微软雅黑"/>
      <charset val="134"/>
    </font>
    <font>
      <b/>
      <sz val="10"/>
      <color rgb="FFFF00FF"/>
      <name val="微软雅黑"/>
      <charset val="134"/>
    </font>
    <font>
      <sz val="10"/>
      <color theme="5"/>
      <name val="微软雅黑"/>
      <charset val="134"/>
    </font>
    <font>
      <sz val="10"/>
      <color rgb="FF0000FF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70C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39970091860713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8" fillId="20" borderId="8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4" borderId="0" xfId="0" applyFont="1" applyFill="1">
      <alignment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5" borderId="0" xfId="0" applyFill="1">
      <alignment vertical="center"/>
    </xf>
    <xf numFmtId="0" fontId="0" fillId="0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" fillId="11" borderId="0" xfId="0" applyFont="1" applyFill="1">
      <alignment vertical="center"/>
    </xf>
    <xf numFmtId="0" fontId="1" fillId="5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ont="1" applyFill="1">
      <alignment vertical="center"/>
    </xf>
    <xf numFmtId="0" fontId="3" fillId="9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176" fontId="1" fillId="4" borderId="0" xfId="0" applyNumberFormat="1" applyFont="1" applyFill="1">
      <alignment vertical="center"/>
    </xf>
    <xf numFmtId="0" fontId="1" fillId="0" borderId="0" xfId="0" applyFont="1">
      <alignment vertical="center"/>
    </xf>
    <xf numFmtId="176" fontId="1" fillId="11" borderId="0" xfId="0" applyNumberFormat="1" applyFont="1" applyFill="1">
      <alignment vertical="center"/>
    </xf>
    <xf numFmtId="176" fontId="1" fillId="5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0" fontId="13" fillId="0" borderId="0" xfId="0" applyFont="1" applyFill="1" applyAlignment="1">
      <alignment horizontal="left" vertical="center"/>
    </xf>
    <xf numFmtId="176" fontId="0" fillId="6" borderId="0" xfId="0" applyNumberFormat="1" applyFont="1" applyFill="1">
      <alignment vertical="center"/>
    </xf>
    <xf numFmtId="176" fontId="0" fillId="7" borderId="0" xfId="0" applyNumberFormat="1" applyFont="1" applyFill="1">
      <alignment vertical="center"/>
    </xf>
    <xf numFmtId="176" fontId="0" fillId="8" borderId="0" xfId="0" applyNumberFormat="1" applyFont="1" applyFill="1">
      <alignment vertical="center"/>
    </xf>
    <xf numFmtId="176" fontId="0" fillId="9" borderId="0" xfId="0" applyNumberFormat="1" applyFont="1" applyFill="1">
      <alignment vertical="center"/>
    </xf>
    <xf numFmtId="176" fontId="0" fillId="1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0" fillId="11" borderId="0" xfId="0" applyFill="1">
      <alignment vertical="center"/>
    </xf>
    <xf numFmtId="0" fontId="14" fillId="0" borderId="0" xfId="0" applyFont="1" applyFill="1" applyAlignment="1">
      <alignment horizontal="left"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mruColors>
      <color rgb="00CC0066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G33" sqref="G33"/>
    </sheetView>
  </sheetViews>
  <sheetFormatPr defaultColWidth="9" defaultRowHeight="13.5"/>
  <cols>
    <col min="1" max="2" width="11" customWidth="1"/>
    <col min="3" max="3" width="14" customWidth="1"/>
    <col min="4" max="7" width="14.5" customWidth="1"/>
    <col min="8" max="8" width="10.375" style="3" customWidth="1"/>
    <col min="9" max="11" width="18.875" style="20" customWidth="1"/>
    <col min="12" max="12" width="15.875" customWidth="1"/>
    <col min="13" max="13" width="23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12</v>
      </c>
    </row>
    <row r="2" spans="1:14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7" t="s">
        <v>25</v>
      </c>
      <c r="N2" s="7" t="s">
        <v>25</v>
      </c>
    </row>
    <row r="3" spans="1:13">
      <c r="A3" s="1" t="s">
        <v>26</v>
      </c>
      <c r="B3" s="1" t="s">
        <v>26</v>
      </c>
      <c r="C3" s="1" t="s">
        <v>27</v>
      </c>
      <c r="D3" s="1" t="s">
        <v>27</v>
      </c>
      <c r="E3" s="1" t="s">
        <v>26</v>
      </c>
      <c r="F3" s="1" t="s">
        <v>26</v>
      </c>
      <c r="G3" s="1" t="s">
        <v>27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3"/>
    </row>
    <row r="4" ht="16.5" spans="1:14">
      <c r="A4" s="19">
        <v>1</v>
      </c>
      <c r="B4" s="8">
        <v>100</v>
      </c>
      <c r="C4" s="21" t="s">
        <v>28</v>
      </c>
      <c r="D4" s="21" t="s">
        <v>29</v>
      </c>
      <c r="E4" s="22">
        <v>1</v>
      </c>
      <c r="F4" s="22">
        <v>1</v>
      </c>
      <c r="G4" s="22"/>
      <c r="H4" s="22">
        <v>10000</v>
      </c>
      <c r="I4" s="25">
        <v>0</v>
      </c>
      <c r="J4" s="37">
        <v>1</v>
      </c>
      <c r="K4" s="37"/>
      <c r="L4" s="52">
        <f>H4/$N$4</f>
        <v>1</v>
      </c>
      <c r="M4" s="39"/>
      <c r="N4" s="8">
        <f>H4</f>
        <v>10000</v>
      </c>
    </row>
    <row r="5" ht="16.5" spans="1:14">
      <c r="A5" s="19">
        <f t="shared" ref="A5:A21" si="0">A4+1</f>
        <v>2</v>
      </c>
      <c r="B5" s="49">
        <v>700</v>
      </c>
      <c r="C5" s="26" t="s">
        <v>30</v>
      </c>
      <c r="D5" s="26" t="s">
        <v>31</v>
      </c>
      <c r="E5" s="22">
        <v>1</v>
      </c>
      <c r="F5" s="22">
        <v>1</v>
      </c>
      <c r="G5" s="22"/>
      <c r="H5" s="22">
        <v>10000</v>
      </c>
      <c r="I5" s="25">
        <v>0</v>
      </c>
      <c r="J5" s="37">
        <v>1</v>
      </c>
      <c r="K5" s="37"/>
      <c r="L5" s="52">
        <f>H5/$N$5</f>
        <v>1</v>
      </c>
      <c r="M5" s="39"/>
      <c r="N5" s="49">
        <f>H5</f>
        <v>10000</v>
      </c>
    </row>
    <row r="6" s="18" customFormat="1" ht="16.5" spans="1:14">
      <c r="A6" s="18">
        <f t="shared" si="0"/>
        <v>3</v>
      </c>
      <c r="B6" s="23">
        <v>200</v>
      </c>
      <c r="C6" s="21" t="s">
        <v>32</v>
      </c>
      <c r="D6" s="21" t="s">
        <v>33</v>
      </c>
      <c r="E6" s="25">
        <v>1</v>
      </c>
      <c r="F6" s="25">
        <v>1</v>
      </c>
      <c r="G6" s="25"/>
      <c r="H6" s="25">
        <v>7000</v>
      </c>
      <c r="I6" s="25">
        <v>1</v>
      </c>
      <c r="J6" s="37"/>
      <c r="K6" s="37"/>
      <c r="L6" s="52">
        <f>H6/$N$6</f>
        <v>0.7</v>
      </c>
      <c r="M6" s="25"/>
      <c r="N6" s="23">
        <f>SUM(H6:H7)</f>
        <v>10000</v>
      </c>
    </row>
    <row r="7" s="19" customFormat="1" ht="16.5" spans="1:14">
      <c r="A7" s="19">
        <f t="shared" si="0"/>
        <v>4</v>
      </c>
      <c r="B7" s="50">
        <v>200</v>
      </c>
      <c r="C7" s="21" t="s">
        <v>34</v>
      </c>
      <c r="D7" s="21" t="s">
        <v>35</v>
      </c>
      <c r="E7" s="25">
        <v>1</v>
      </c>
      <c r="F7" s="25">
        <v>1</v>
      </c>
      <c r="G7" s="25"/>
      <c r="H7" s="25">
        <v>3000</v>
      </c>
      <c r="I7" s="25">
        <v>1</v>
      </c>
      <c r="J7" s="37">
        <v>1</v>
      </c>
      <c r="K7" s="37"/>
      <c r="L7" s="52">
        <f>H7/$N$6</f>
        <v>0.3</v>
      </c>
      <c r="M7" s="25"/>
      <c r="N7" s="18"/>
    </row>
    <row r="8" s="19" customFormat="1" ht="16.5" spans="1:14">
      <c r="A8" s="19">
        <f t="shared" si="0"/>
        <v>5</v>
      </c>
      <c r="B8" s="11">
        <v>300</v>
      </c>
      <c r="C8" s="21" t="s">
        <v>36</v>
      </c>
      <c r="D8" s="21" t="s">
        <v>37</v>
      </c>
      <c r="E8" s="20">
        <v>1</v>
      </c>
      <c r="F8" s="20">
        <v>1</v>
      </c>
      <c r="G8" s="20"/>
      <c r="H8" s="20">
        <v>3000</v>
      </c>
      <c r="I8" s="20">
        <v>2</v>
      </c>
      <c r="J8" s="43"/>
      <c r="K8" s="43"/>
      <c r="L8" s="53">
        <f>H8/$N$8</f>
        <v>0.3</v>
      </c>
      <c r="M8" s="20"/>
      <c r="N8" s="11">
        <f>SUM(H8:H10)</f>
        <v>10000</v>
      </c>
    </row>
    <row r="9" s="19" customFormat="1" ht="16.5" spans="1:13">
      <c r="A9" s="19">
        <f t="shared" si="0"/>
        <v>6</v>
      </c>
      <c r="B9" s="11">
        <v>300</v>
      </c>
      <c r="C9" s="26" t="s">
        <v>38</v>
      </c>
      <c r="D9" s="26" t="s">
        <v>39</v>
      </c>
      <c r="E9" s="20">
        <v>2</v>
      </c>
      <c r="F9" s="20">
        <v>1</v>
      </c>
      <c r="G9" s="20"/>
      <c r="H9" s="20">
        <v>3500</v>
      </c>
      <c r="I9" s="20">
        <v>2</v>
      </c>
      <c r="J9" s="43"/>
      <c r="K9" s="43"/>
      <c r="L9" s="53">
        <f>H9/$N$8</f>
        <v>0.35</v>
      </c>
      <c r="M9" s="20"/>
    </row>
    <row r="10" s="19" customFormat="1" ht="16.5" spans="1:13">
      <c r="A10" s="19">
        <f t="shared" si="0"/>
        <v>7</v>
      </c>
      <c r="B10" s="11">
        <v>300</v>
      </c>
      <c r="C10" s="33" t="s">
        <v>40</v>
      </c>
      <c r="D10" s="33" t="s">
        <v>41</v>
      </c>
      <c r="E10" s="20">
        <v>5</v>
      </c>
      <c r="F10" s="20">
        <v>1</v>
      </c>
      <c r="G10" s="20"/>
      <c r="H10" s="20">
        <v>3500</v>
      </c>
      <c r="I10" s="20">
        <v>2</v>
      </c>
      <c r="J10" s="43"/>
      <c r="K10" s="43"/>
      <c r="L10" s="53">
        <f>H10/$N$8</f>
        <v>0.35</v>
      </c>
      <c r="M10" s="20"/>
    </row>
    <row r="11" s="19" customFormat="1" ht="16.5" spans="1:14">
      <c r="A11" s="19">
        <f t="shared" si="0"/>
        <v>8</v>
      </c>
      <c r="B11" s="13">
        <v>400</v>
      </c>
      <c r="C11" s="26" t="s">
        <v>42</v>
      </c>
      <c r="D11" s="26" t="s">
        <v>43</v>
      </c>
      <c r="E11" s="20">
        <v>1</v>
      </c>
      <c r="F11" s="20">
        <v>1</v>
      </c>
      <c r="G11" s="20"/>
      <c r="H11" s="20">
        <v>3500</v>
      </c>
      <c r="I11" s="20">
        <v>1</v>
      </c>
      <c r="J11" s="43"/>
      <c r="K11" s="43"/>
      <c r="L11" s="53">
        <f>H11/$N$11</f>
        <v>0.318181818181818</v>
      </c>
      <c r="M11" s="20"/>
      <c r="N11" s="13">
        <f>SUM(H11:H13)</f>
        <v>11000</v>
      </c>
    </row>
    <row r="12" s="19" customFormat="1" ht="16.5" spans="1:13">
      <c r="A12" s="19">
        <f t="shared" si="0"/>
        <v>9</v>
      </c>
      <c r="B12" s="13">
        <v>400</v>
      </c>
      <c r="C12" s="33" t="s">
        <v>44</v>
      </c>
      <c r="D12" s="33" t="s">
        <v>41</v>
      </c>
      <c r="E12" s="20">
        <v>3</v>
      </c>
      <c r="F12" s="20">
        <v>1</v>
      </c>
      <c r="G12" s="20"/>
      <c r="H12" s="20">
        <v>6000</v>
      </c>
      <c r="I12" s="20">
        <v>2</v>
      </c>
      <c r="J12" s="43"/>
      <c r="K12" s="43"/>
      <c r="L12" s="53">
        <f>H12/$N$11</f>
        <v>0.545454545454545</v>
      </c>
      <c r="M12" s="20"/>
    </row>
    <row r="13" s="19" customFormat="1" ht="16.5" spans="1:13">
      <c r="A13" s="19">
        <f t="shared" si="0"/>
        <v>10</v>
      </c>
      <c r="B13" s="13">
        <v>400</v>
      </c>
      <c r="C13" s="26" t="s">
        <v>45</v>
      </c>
      <c r="D13" s="26" t="s">
        <v>46</v>
      </c>
      <c r="E13" s="20">
        <v>1</v>
      </c>
      <c r="F13" s="20">
        <v>1</v>
      </c>
      <c r="G13" s="20"/>
      <c r="H13" s="20">
        <v>1500</v>
      </c>
      <c r="I13" s="20">
        <v>2</v>
      </c>
      <c r="J13" s="43">
        <v>1</v>
      </c>
      <c r="K13" s="43"/>
      <c r="L13" s="53">
        <f>H13/$N$11</f>
        <v>0.136363636363636</v>
      </c>
      <c r="M13" s="20"/>
    </row>
    <row r="14" s="19" customFormat="1" ht="16.5" spans="1:14">
      <c r="A14" s="19">
        <f t="shared" si="0"/>
        <v>11</v>
      </c>
      <c r="B14" s="14">
        <v>500</v>
      </c>
      <c r="C14" s="51" t="s">
        <v>47</v>
      </c>
      <c r="D14" s="51" t="s">
        <v>48</v>
      </c>
      <c r="E14" s="20">
        <v>10</v>
      </c>
      <c r="F14" s="20">
        <v>1</v>
      </c>
      <c r="G14" s="20"/>
      <c r="H14" s="20">
        <v>3000</v>
      </c>
      <c r="I14" s="20">
        <v>1</v>
      </c>
      <c r="J14" s="43"/>
      <c r="K14" s="43"/>
      <c r="L14" s="53">
        <f>H14/$N$14</f>
        <v>0.3</v>
      </c>
      <c r="M14" s="20"/>
      <c r="N14" s="14">
        <f>SUM(H14:H16)</f>
        <v>10000</v>
      </c>
    </row>
    <row r="15" s="19" customFormat="1" ht="16.5" spans="1:13">
      <c r="A15" s="19">
        <f t="shared" si="0"/>
        <v>12</v>
      </c>
      <c r="B15" s="14">
        <v>500</v>
      </c>
      <c r="C15" s="33" t="s">
        <v>49</v>
      </c>
      <c r="D15" s="33" t="s">
        <v>50</v>
      </c>
      <c r="E15" s="20">
        <v>1</v>
      </c>
      <c r="F15" s="20">
        <v>1</v>
      </c>
      <c r="G15" s="20"/>
      <c r="H15" s="20">
        <v>3000</v>
      </c>
      <c r="I15" s="20">
        <v>1</v>
      </c>
      <c r="J15" s="43"/>
      <c r="K15" s="43"/>
      <c r="L15" s="53">
        <f>H15/$N$14</f>
        <v>0.3</v>
      </c>
      <c r="M15" s="20"/>
    </row>
    <row r="16" s="19" customFormat="1" ht="16.5" spans="1:13">
      <c r="A16" s="19">
        <f t="shared" si="0"/>
        <v>13</v>
      </c>
      <c r="B16" s="14">
        <v>500</v>
      </c>
      <c r="C16" s="33" t="s">
        <v>51</v>
      </c>
      <c r="D16" s="33" t="s">
        <v>52</v>
      </c>
      <c r="E16" s="20">
        <v>1</v>
      </c>
      <c r="F16" s="20">
        <v>1</v>
      </c>
      <c r="G16" s="20"/>
      <c r="H16" s="20">
        <v>4000</v>
      </c>
      <c r="I16" s="20">
        <v>1</v>
      </c>
      <c r="J16" s="43"/>
      <c r="K16" s="43"/>
      <c r="L16" s="53">
        <f>H16/$N$14</f>
        <v>0.4</v>
      </c>
      <c r="M16" s="20"/>
    </row>
    <row r="17" s="19" customFormat="1" ht="16.5" spans="1:14">
      <c r="A17" s="19">
        <f t="shared" si="0"/>
        <v>14</v>
      </c>
      <c r="B17" s="15">
        <v>600</v>
      </c>
      <c r="C17" s="26" t="s">
        <v>53</v>
      </c>
      <c r="D17" s="26" t="s">
        <v>39</v>
      </c>
      <c r="E17" s="20">
        <v>1</v>
      </c>
      <c r="F17" s="20">
        <v>1</v>
      </c>
      <c r="G17" s="20"/>
      <c r="H17" s="20">
        <v>500</v>
      </c>
      <c r="I17" s="20">
        <v>1</v>
      </c>
      <c r="J17" s="43"/>
      <c r="K17" s="43"/>
      <c r="L17" s="53">
        <f>H17/$N$17</f>
        <v>0.05</v>
      </c>
      <c r="M17" s="20"/>
      <c r="N17" s="15">
        <f>SUM(H17:H21)</f>
        <v>10000</v>
      </c>
    </row>
    <row r="18" s="19" customFormat="1" ht="16.5" spans="1:13">
      <c r="A18" s="19">
        <f t="shared" si="0"/>
        <v>15</v>
      </c>
      <c r="B18" s="15">
        <v>600</v>
      </c>
      <c r="C18" s="33" t="s">
        <v>54</v>
      </c>
      <c r="D18" s="33" t="s">
        <v>41</v>
      </c>
      <c r="E18" s="20">
        <v>1</v>
      </c>
      <c r="F18" s="20">
        <v>1</v>
      </c>
      <c r="G18" s="20"/>
      <c r="H18" s="20">
        <v>1500</v>
      </c>
      <c r="I18" s="20">
        <v>1</v>
      </c>
      <c r="J18" s="43"/>
      <c r="K18" s="43"/>
      <c r="L18" s="53">
        <f>H18/$N$17</f>
        <v>0.15</v>
      </c>
      <c r="M18" s="20"/>
    </row>
    <row r="19" s="19" customFormat="1" ht="16.5" spans="1:13">
      <c r="A19" s="19">
        <f t="shared" si="0"/>
        <v>16</v>
      </c>
      <c r="B19" s="15">
        <v>600</v>
      </c>
      <c r="C19" s="26" t="s">
        <v>55</v>
      </c>
      <c r="D19" s="26" t="s">
        <v>56</v>
      </c>
      <c r="E19" s="20">
        <v>1</v>
      </c>
      <c r="F19" s="20">
        <v>1</v>
      </c>
      <c r="G19" s="20"/>
      <c r="H19" s="20">
        <v>500</v>
      </c>
      <c r="I19" s="20">
        <v>1</v>
      </c>
      <c r="J19" s="43"/>
      <c r="K19" s="43"/>
      <c r="L19" s="53">
        <f>H19/$N$17</f>
        <v>0.05</v>
      </c>
      <c r="M19" s="20"/>
    </row>
    <row r="20" s="19" customFormat="1" ht="16.5" spans="1:13">
      <c r="A20" s="19">
        <f t="shared" si="0"/>
        <v>17</v>
      </c>
      <c r="B20" s="15">
        <v>600</v>
      </c>
      <c r="C20" s="30" t="s">
        <v>57</v>
      </c>
      <c r="D20" s="30" t="s">
        <v>58</v>
      </c>
      <c r="E20" s="20">
        <v>5</v>
      </c>
      <c r="F20" s="20">
        <v>1</v>
      </c>
      <c r="G20" s="20"/>
      <c r="H20" s="20">
        <v>4000</v>
      </c>
      <c r="I20" s="20">
        <v>1</v>
      </c>
      <c r="J20" s="43"/>
      <c r="K20" s="43"/>
      <c r="L20" s="53">
        <f>H20/$N$17</f>
        <v>0.4</v>
      </c>
      <c r="M20" s="20"/>
    </row>
    <row r="21" s="19" customFormat="1" ht="16.5" spans="1:13">
      <c r="A21" s="19">
        <f t="shared" si="0"/>
        <v>18</v>
      </c>
      <c r="B21" s="15">
        <v>600</v>
      </c>
      <c r="C21" s="26" t="s">
        <v>59</v>
      </c>
      <c r="D21" s="26" t="s">
        <v>60</v>
      </c>
      <c r="E21" s="20">
        <v>10</v>
      </c>
      <c r="F21" s="20">
        <v>1</v>
      </c>
      <c r="G21" s="20"/>
      <c r="H21" s="20">
        <v>3500</v>
      </c>
      <c r="I21" s="20">
        <v>1</v>
      </c>
      <c r="J21" s="43"/>
      <c r="K21" s="43"/>
      <c r="L21" s="53">
        <f>H21/$N$17</f>
        <v>0.35</v>
      </c>
      <c r="M21" s="20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41" sqref="B41"/>
    </sheetView>
  </sheetViews>
  <sheetFormatPr defaultColWidth="9" defaultRowHeight="13.5" outlineLevelCol="3"/>
  <cols>
    <col min="1" max="1" width="12.5" customWidth="1"/>
    <col min="2" max="2" width="15.125" customWidth="1"/>
    <col min="3" max="3" width="13.125" customWidth="1"/>
    <col min="4" max="4" width="44.25" customWidth="1"/>
    <col min="6" max="6" width="12.625"/>
  </cols>
  <sheetData>
    <row r="1" spans="1:4">
      <c r="A1" s="1" t="s">
        <v>61</v>
      </c>
      <c r="B1" s="1" t="s">
        <v>62</v>
      </c>
      <c r="C1" s="6" t="s">
        <v>12</v>
      </c>
      <c r="D1" s="6" t="s">
        <v>12</v>
      </c>
    </row>
    <row r="2" spans="1:4">
      <c r="A2" s="1" t="s">
        <v>14</v>
      </c>
      <c r="B2" s="1" t="s">
        <v>63</v>
      </c>
      <c r="C2" s="7" t="s">
        <v>25</v>
      </c>
      <c r="D2" s="7" t="s">
        <v>25</v>
      </c>
    </row>
    <row r="3" spans="1:3">
      <c r="A3" s="1" t="s">
        <v>26</v>
      </c>
      <c r="B3" s="1" t="s">
        <v>26</v>
      </c>
      <c r="C3">
        <f>SUM(B4:B10)</f>
        <v>10000</v>
      </c>
    </row>
    <row r="4" spans="1:4">
      <c r="A4" s="8">
        <v>100</v>
      </c>
      <c r="B4">
        <v>10</v>
      </c>
      <c r="C4" s="9">
        <f>B4/$C$3</f>
        <v>0.001</v>
      </c>
      <c r="D4" s="10"/>
    </row>
    <row r="5" spans="1:4">
      <c r="A5" s="2">
        <v>200</v>
      </c>
      <c r="B5">
        <v>100</v>
      </c>
      <c r="C5" s="9">
        <f>B5/$C$3</f>
        <v>0.01</v>
      </c>
      <c r="D5" s="10"/>
    </row>
    <row r="6" spans="1:4">
      <c r="A6" s="11">
        <v>300</v>
      </c>
      <c r="B6">
        <v>1000</v>
      </c>
      <c r="C6" s="9">
        <f>B6/$C$3</f>
        <v>0.1</v>
      </c>
      <c r="D6" s="12"/>
    </row>
    <row r="7" spans="1:4">
      <c r="A7" s="13">
        <v>400</v>
      </c>
      <c r="B7">
        <v>1500</v>
      </c>
      <c r="C7" s="9">
        <f t="shared" ref="C7:C10" si="0">B7/$C$3</f>
        <v>0.15</v>
      </c>
      <c r="D7" s="10"/>
    </row>
    <row r="8" spans="1:3">
      <c r="A8" s="14">
        <v>500</v>
      </c>
      <c r="B8">
        <v>3400</v>
      </c>
      <c r="C8" s="9">
        <f t="shared" si="0"/>
        <v>0.34</v>
      </c>
    </row>
    <row r="9" spans="1:3">
      <c r="A9" s="15">
        <v>600</v>
      </c>
      <c r="B9">
        <v>3940</v>
      </c>
      <c r="C9" s="9">
        <f t="shared" si="0"/>
        <v>0.394</v>
      </c>
    </row>
    <row r="10" spans="1:3">
      <c r="A10" s="16">
        <v>700</v>
      </c>
      <c r="B10">
        <v>50</v>
      </c>
      <c r="C10" s="9">
        <f t="shared" si="0"/>
        <v>0.005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41" sqref="D41"/>
    </sheetView>
  </sheetViews>
  <sheetFormatPr defaultColWidth="9" defaultRowHeight="13.5" outlineLevelRow="3" outlineLevelCol="4"/>
  <cols>
    <col min="2" max="2" width="11.625" customWidth="1"/>
    <col min="3" max="3" width="18.125" customWidth="1"/>
    <col min="4" max="4" width="18.25" customWidth="1"/>
    <col min="5" max="5" width="32.625" customWidth="1"/>
  </cols>
  <sheetData>
    <row r="1" spans="1:5">
      <c r="A1" s="1" t="s">
        <v>64</v>
      </c>
      <c r="B1" s="1" t="s">
        <v>65</v>
      </c>
      <c r="C1" s="1" t="s">
        <v>66</v>
      </c>
      <c r="D1" s="1" t="s">
        <v>67</v>
      </c>
      <c r="E1" s="1" t="s">
        <v>12</v>
      </c>
    </row>
    <row r="2" spans="1:5">
      <c r="A2" s="1" t="s">
        <v>14</v>
      </c>
      <c r="B2" s="1" t="s">
        <v>68</v>
      </c>
      <c r="C2" s="1" t="s">
        <v>69</v>
      </c>
      <c r="D2" s="1" t="s">
        <v>70</v>
      </c>
      <c r="E2" s="1" t="s">
        <v>71</v>
      </c>
    </row>
    <row r="3" spans="1:5">
      <c r="A3" s="1" t="s">
        <v>26</v>
      </c>
      <c r="B3" s="1" t="s">
        <v>26</v>
      </c>
      <c r="C3" s="1" t="s">
        <v>26</v>
      </c>
      <c r="D3" s="1" t="s">
        <v>26</v>
      </c>
      <c r="E3" s="1" t="s">
        <v>27</v>
      </c>
    </row>
    <row r="4" spans="1:5">
      <c r="A4" s="2">
        <v>100</v>
      </c>
      <c r="B4">
        <v>0</v>
      </c>
      <c r="C4" s="3">
        <v>1</v>
      </c>
      <c r="D4">
        <v>150</v>
      </c>
      <c r="E4" t="s">
        <v>72</v>
      </c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2" workbookViewId="0">
      <selection activeCell="D33" sqref="D33"/>
    </sheetView>
  </sheetViews>
  <sheetFormatPr defaultColWidth="9" defaultRowHeight="13.5"/>
  <cols>
    <col min="1" max="2" width="11" customWidth="1"/>
    <col min="3" max="3" width="16.875" customWidth="1"/>
    <col min="4" max="7" width="14.5" customWidth="1"/>
    <col min="8" max="8" width="10.375" style="3" customWidth="1"/>
    <col min="9" max="11" width="18.875" style="20" customWidth="1"/>
    <col min="12" max="12" width="15.875" customWidth="1"/>
    <col min="13" max="13" width="23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12</v>
      </c>
    </row>
    <row r="2" spans="1:14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7" t="s">
        <v>25</v>
      </c>
      <c r="N2" s="7" t="s">
        <v>25</v>
      </c>
    </row>
    <row r="3" spans="1:13">
      <c r="A3" s="1" t="s">
        <v>26</v>
      </c>
      <c r="B3" s="1" t="s">
        <v>26</v>
      </c>
      <c r="C3" s="1" t="s">
        <v>27</v>
      </c>
      <c r="D3" s="1" t="s">
        <v>27</v>
      </c>
      <c r="E3" s="1" t="s">
        <v>26</v>
      </c>
      <c r="F3" s="1" t="s">
        <v>26</v>
      </c>
      <c r="G3" s="1" t="s">
        <v>27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3"/>
    </row>
    <row r="4" ht="16.5" spans="1:14">
      <c r="A4" s="19">
        <v>1</v>
      </c>
      <c r="B4" s="8">
        <v>100</v>
      </c>
      <c r="C4" s="21" t="s">
        <v>73</v>
      </c>
      <c r="D4" s="21" t="s">
        <v>74</v>
      </c>
      <c r="E4" s="22">
        <v>1</v>
      </c>
      <c r="F4" s="22">
        <v>1</v>
      </c>
      <c r="G4" s="22"/>
      <c r="H4" s="22">
        <v>10000</v>
      </c>
      <c r="I4" s="25">
        <v>1</v>
      </c>
      <c r="J4" s="37">
        <v>1</v>
      </c>
      <c r="K4" s="37"/>
      <c r="L4" s="38">
        <f>H4/$N$4</f>
        <v>1</v>
      </c>
      <c r="M4" s="39"/>
      <c r="N4" s="8">
        <f>H4</f>
        <v>10000</v>
      </c>
    </row>
    <row r="5" ht="16.5" spans="1:14">
      <c r="A5" s="19">
        <f t="shared" ref="A5:A21" si="0">A4+1</f>
        <v>2</v>
      </c>
      <c r="B5" s="23">
        <v>200</v>
      </c>
      <c r="C5" s="21" t="s">
        <v>28</v>
      </c>
      <c r="D5" s="21" t="s">
        <v>29</v>
      </c>
      <c r="E5" s="22">
        <v>1</v>
      </c>
      <c r="F5" s="22">
        <v>1</v>
      </c>
      <c r="G5" s="22"/>
      <c r="H5" s="22">
        <v>10000</v>
      </c>
      <c r="I5" s="25">
        <v>0</v>
      </c>
      <c r="J5" s="37">
        <v>1</v>
      </c>
      <c r="K5" s="37"/>
      <c r="L5" s="40">
        <f>H5/$N$5</f>
        <v>1</v>
      </c>
      <c r="M5" s="39"/>
      <c r="N5" s="23">
        <f>H5</f>
        <v>10000</v>
      </c>
    </row>
    <row r="6" s="18" customFormat="1" ht="16.5" spans="1:14">
      <c r="A6" s="18">
        <f t="shared" si="0"/>
        <v>3</v>
      </c>
      <c r="B6" s="24">
        <v>300</v>
      </c>
      <c r="C6" s="21" t="s">
        <v>75</v>
      </c>
      <c r="D6" s="21" t="s">
        <v>76</v>
      </c>
      <c r="E6" s="25">
        <v>1</v>
      </c>
      <c r="F6" s="25">
        <v>1</v>
      </c>
      <c r="G6" s="25"/>
      <c r="H6" s="25">
        <v>10000</v>
      </c>
      <c r="I6" s="25">
        <v>0</v>
      </c>
      <c r="J6" s="37"/>
      <c r="K6" s="37"/>
      <c r="L6" s="41">
        <v>1</v>
      </c>
      <c r="M6" s="25"/>
      <c r="N6" s="24">
        <f>H6</f>
        <v>10000</v>
      </c>
    </row>
    <row r="7" s="19" customFormat="1" ht="16.5" spans="1:14">
      <c r="A7" s="19">
        <f t="shared" si="0"/>
        <v>4</v>
      </c>
      <c r="B7" s="13">
        <v>400</v>
      </c>
      <c r="C7" s="21" t="s">
        <v>32</v>
      </c>
      <c r="D7" s="21" t="s">
        <v>33</v>
      </c>
      <c r="E7" s="25">
        <v>1</v>
      </c>
      <c r="F7" s="25">
        <v>1</v>
      </c>
      <c r="G7" s="25"/>
      <c r="H7" s="20">
        <v>3000</v>
      </c>
      <c r="I7" s="20">
        <v>1</v>
      </c>
      <c r="J7" s="20">
        <v>1</v>
      </c>
      <c r="K7" s="37"/>
      <c r="L7" s="42">
        <f>H7/$N$8</f>
        <v>0.3</v>
      </c>
      <c r="M7" s="25"/>
      <c r="N7" s="18"/>
    </row>
    <row r="8" s="19" customFormat="1" ht="16.5" spans="1:14">
      <c r="A8" s="19">
        <f t="shared" si="0"/>
        <v>5</v>
      </c>
      <c r="B8" s="13">
        <v>400</v>
      </c>
      <c r="C8" s="21" t="s">
        <v>77</v>
      </c>
      <c r="D8" s="21" t="s">
        <v>78</v>
      </c>
      <c r="E8" s="20">
        <v>1</v>
      </c>
      <c r="F8" s="20">
        <v>1</v>
      </c>
      <c r="G8" s="20"/>
      <c r="H8" s="20">
        <v>7000</v>
      </c>
      <c r="I8" s="20">
        <v>1</v>
      </c>
      <c r="J8" s="20">
        <v>1</v>
      </c>
      <c r="K8" s="43"/>
      <c r="L8" s="44">
        <f>H8/$N$8</f>
        <v>0.7</v>
      </c>
      <c r="M8" s="20"/>
      <c r="N8" s="13">
        <f>SUM(H7:H8)</f>
        <v>10000</v>
      </c>
    </row>
    <row r="9" s="19" customFormat="1" ht="16.5" spans="1:13">
      <c r="A9" s="19">
        <f t="shared" si="0"/>
        <v>6</v>
      </c>
      <c r="B9" s="14">
        <v>500</v>
      </c>
      <c r="C9" s="26" t="s">
        <v>79</v>
      </c>
      <c r="D9" s="27" t="s">
        <v>80</v>
      </c>
      <c r="E9" s="20">
        <v>2</v>
      </c>
      <c r="F9" s="20">
        <v>1</v>
      </c>
      <c r="G9" s="20"/>
      <c r="H9" s="20">
        <v>3000</v>
      </c>
      <c r="I9" s="20">
        <v>1</v>
      </c>
      <c r="J9" s="43"/>
      <c r="K9" s="43"/>
      <c r="L9" s="45">
        <f>H9/$N$11</f>
        <v>0.3</v>
      </c>
      <c r="M9" s="20"/>
    </row>
    <row r="10" s="19" customFormat="1" ht="16.5" spans="1:13">
      <c r="A10" s="19">
        <f t="shared" si="0"/>
        <v>7</v>
      </c>
      <c r="B10" s="14">
        <v>500</v>
      </c>
      <c r="C10" s="26" t="s">
        <v>81</v>
      </c>
      <c r="D10" s="27" t="s">
        <v>82</v>
      </c>
      <c r="E10" s="20">
        <v>2</v>
      </c>
      <c r="F10" s="20">
        <v>1</v>
      </c>
      <c r="G10" s="20"/>
      <c r="H10" s="20">
        <v>3000</v>
      </c>
      <c r="I10" s="20">
        <v>1</v>
      </c>
      <c r="J10" s="43"/>
      <c r="K10" s="43"/>
      <c r="L10" s="45">
        <f>H10/$N$11</f>
        <v>0.3</v>
      </c>
      <c r="M10" s="20"/>
    </row>
    <row r="11" s="19" customFormat="1" ht="16.5" spans="1:14">
      <c r="A11" s="19">
        <f t="shared" si="0"/>
        <v>8</v>
      </c>
      <c r="B11" s="14">
        <v>500</v>
      </c>
      <c r="C11" s="26" t="s">
        <v>83</v>
      </c>
      <c r="D11" s="27" t="s">
        <v>84</v>
      </c>
      <c r="E11" s="20">
        <v>2</v>
      </c>
      <c r="F11" s="20">
        <v>1</v>
      </c>
      <c r="G11" s="20"/>
      <c r="H11" s="20">
        <v>4000</v>
      </c>
      <c r="I11" s="20">
        <v>1</v>
      </c>
      <c r="J11" s="43"/>
      <c r="K11" s="43"/>
      <c r="L11" s="45">
        <f>H11/$N$11</f>
        <v>0.4</v>
      </c>
      <c r="M11" s="20"/>
      <c r="N11" s="14">
        <f>SUM(H9:H11)</f>
        <v>10000</v>
      </c>
    </row>
    <row r="12" s="19" customFormat="1" ht="16.5" spans="1:13">
      <c r="A12" s="19">
        <f t="shared" si="0"/>
        <v>9</v>
      </c>
      <c r="B12" s="15">
        <v>600</v>
      </c>
      <c r="C12" s="26" t="s">
        <v>42</v>
      </c>
      <c r="D12" s="26" t="s">
        <v>43</v>
      </c>
      <c r="E12" s="20">
        <v>1</v>
      </c>
      <c r="F12" s="20">
        <v>1</v>
      </c>
      <c r="G12" s="20"/>
      <c r="H12" s="20">
        <v>3000</v>
      </c>
      <c r="I12" s="20">
        <v>1</v>
      </c>
      <c r="J12" s="43"/>
      <c r="K12" s="43"/>
      <c r="L12" s="46">
        <f>H12/$N$14</f>
        <v>0.3</v>
      </c>
      <c r="M12" s="20"/>
    </row>
    <row r="13" s="19" customFormat="1" ht="16.5" spans="1:13">
      <c r="A13" s="19">
        <f t="shared" si="0"/>
        <v>10</v>
      </c>
      <c r="B13" s="15">
        <v>600</v>
      </c>
      <c r="C13" s="26" t="s">
        <v>45</v>
      </c>
      <c r="D13" s="26" t="s">
        <v>46</v>
      </c>
      <c r="E13" s="20">
        <v>1</v>
      </c>
      <c r="F13" s="20">
        <v>1</v>
      </c>
      <c r="G13" s="20"/>
      <c r="H13" s="20">
        <v>500</v>
      </c>
      <c r="I13" s="20">
        <v>1</v>
      </c>
      <c r="J13" s="43"/>
      <c r="K13" s="43"/>
      <c r="L13" s="46">
        <f>H13/$N$14</f>
        <v>0.05</v>
      </c>
      <c r="M13" s="20"/>
    </row>
    <row r="14" s="19" customFormat="1" ht="16.5" spans="1:14">
      <c r="A14" s="28">
        <f t="shared" si="0"/>
        <v>11</v>
      </c>
      <c r="B14" s="15">
        <v>600</v>
      </c>
      <c r="C14" s="26" t="s">
        <v>85</v>
      </c>
      <c r="D14" s="26" t="s">
        <v>86</v>
      </c>
      <c r="E14" s="20">
        <v>5</v>
      </c>
      <c r="F14" s="20">
        <v>1</v>
      </c>
      <c r="G14" s="20"/>
      <c r="H14" s="20">
        <v>6500</v>
      </c>
      <c r="I14" s="20">
        <v>1</v>
      </c>
      <c r="J14" s="43"/>
      <c r="K14" s="43"/>
      <c r="L14" s="46">
        <f>H14/$N$14</f>
        <v>0.65</v>
      </c>
      <c r="M14" s="20"/>
      <c r="N14" s="15">
        <f>SUM(H12:H14)</f>
        <v>10000</v>
      </c>
    </row>
    <row r="15" s="19" customFormat="1" ht="16.5" spans="1:13">
      <c r="A15" s="19">
        <f t="shared" si="0"/>
        <v>12</v>
      </c>
      <c r="B15" s="29">
        <v>700</v>
      </c>
      <c r="C15" s="26" t="s">
        <v>87</v>
      </c>
      <c r="D15" s="27" t="s">
        <v>80</v>
      </c>
      <c r="E15" s="20">
        <v>1</v>
      </c>
      <c r="F15" s="20">
        <v>1</v>
      </c>
      <c r="G15" s="20"/>
      <c r="H15" s="20">
        <v>3000</v>
      </c>
      <c r="I15" s="20">
        <v>1</v>
      </c>
      <c r="J15" s="43"/>
      <c r="K15" s="43"/>
      <c r="L15" s="47">
        <f>H15/$N$17</f>
        <v>0.3</v>
      </c>
      <c r="M15" s="20"/>
    </row>
    <row r="16" s="19" customFormat="1" ht="16.5" spans="1:13">
      <c r="A16" s="19">
        <f t="shared" si="0"/>
        <v>13</v>
      </c>
      <c r="B16" s="29">
        <v>700</v>
      </c>
      <c r="C16" s="26" t="s">
        <v>88</v>
      </c>
      <c r="D16" s="27" t="s">
        <v>82</v>
      </c>
      <c r="E16" s="20">
        <v>1</v>
      </c>
      <c r="F16" s="20">
        <v>1</v>
      </c>
      <c r="G16" s="20"/>
      <c r="H16" s="20">
        <v>3000</v>
      </c>
      <c r="I16" s="20">
        <v>1</v>
      </c>
      <c r="J16" s="43"/>
      <c r="K16" s="43"/>
      <c r="L16" s="47">
        <f>H16/$N$17</f>
        <v>0.3</v>
      </c>
      <c r="M16" s="20"/>
    </row>
    <row r="17" s="19" customFormat="1" ht="16.5" spans="1:14">
      <c r="A17" s="19">
        <f t="shared" si="0"/>
        <v>14</v>
      </c>
      <c r="B17" s="29">
        <v>700</v>
      </c>
      <c r="C17" s="26" t="s">
        <v>89</v>
      </c>
      <c r="D17" s="27" t="s">
        <v>84</v>
      </c>
      <c r="E17" s="20">
        <v>1</v>
      </c>
      <c r="F17" s="20">
        <v>1</v>
      </c>
      <c r="G17" s="20"/>
      <c r="H17" s="20">
        <v>4000</v>
      </c>
      <c r="I17" s="20">
        <v>1</v>
      </c>
      <c r="J17" s="43"/>
      <c r="K17" s="43"/>
      <c r="L17" s="47">
        <f>H17/$N$17</f>
        <v>0.4</v>
      </c>
      <c r="M17" s="20"/>
      <c r="N17" s="16">
        <f>SUM(H15:H17)</f>
        <v>10000</v>
      </c>
    </row>
    <row r="18" s="19" customFormat="1" ht="16.5" spans="1:13">
      <c r="A18" s="19">
        <f t="shared" si="0"/>
        <v>15</v>
      </c>
      <c r="B18" s="17">
        <v>800</v>
      </c>
      <c r="C18" s="30" t="s">
        <v>90</v>
      </c>
      <c r="D18" s="30" t="s">
        <v>91</v>
      </c>
      <c r="E18" s="20">
        <v>1</v>
      </c>
      <c r="F18" s="20">
        <v>1</v>
      </c>
      <c r="G18" s="20"/>
      <c r="H18" s="20">
        <v>5000</v>
      </c>
      <c r="I18" s="20">
        <v>1</v>
      </c>
      <c r="J18" s="43"/>
      <c r="K18" s="43"/>
      <c r="L18" s="48">
        <f>H18/$N$21</f>
        <v>0.5</v>
      </c>
      <c r="M18" s="20"/>
    </row>
    <row r="19" s="19" customFormat="1" ht="16.5" spans="1:13">
      <c r="A19" s="19">
        <f t="shared" si="0"/>
        <v>16</v>
      </c>
      <c r="B19" s="17">
        <v>800</v>
      </c>
      <c r="C19" s="26" t="s">
        <v>55</v>
      </c>
      <c r="D19" s="26" t="s">
        <v>56</v>
      </c>
      <c r="E19" s="20">
        <v>1</v>
      </c>
      <c r="F19" s="20">
        <v>1</v>
      </c>
      <c r="G19" s="20"/>
      <c r="H19" s="20">
        <v>1500</v>
      </c>
      <c r="I19" s="20">
        <v>1</v>
      </c>
      <c r="J19" s="43"/>
      <c r="K19" s="43"/>
      <c r="L19" s="48">
        <f>H19/$N$21</f>
        <v>0.15</v>
      </c>
      <c r="M19" s="20"/>
    </row>
    <row r="20" s="19" customFormat="1" ht="16.5" spans="1:13">
      <c r="A20" s="19">
        <f t="shared" si="0"/>
        <v>17</v>
      </c>
      <c r="B20" s="17">
        <v>800</v>
      </c>
      <c r="C20" s="26" t="s">
        <v>92</v>
      </c>
      <c r="D20" s="26" t="s">
        <v>93</v>
      </c>
      <c r="E20" s="20">
        <v>10</v>
      </c>
      <c r="F20" s="20">
        <v>1</v>
      </c>
      <c r="G20" s="20"/>
      <c r="H20" s="20">
        <v>500</v>
      </c>
      <c r="I20" s="20">
        <v>1</v>
      </c>
      <c r="J20" s="43"/>
      <c r="K20" s="43"/>
      <c r="L20" s="48">
        <f>H20/$N$21</f>
        <v>0.05</v>
      </c>
      <c r="M20" s="20"/>
    </row>
    <row r="21" s="19" customFormat="1" ht="16.5" spans="1:14">
      <c r="A21" s="19">
        <f t="shared" si="0"/>
        <v>18</v>
      </c>
      <c r="B21" s="17">
        <v>800</v>
      </c>
      <c r="C21" s="30" t="s">
        <v>57</v>
      </c>
      <c r="D21" s="30" t="s">
        <v>58</v>
      </c>
      <c r="E21" s="20">
        <v>5</v>
      </c>
      <c r="F21" s="20">
        <v>1</v>
      </c>
      <c r="G21" s="20"/>
      <c r="H21" s="20">
        <v>3000</v>
      </c>
      <c r="I21" s="20">
        <v>1</v>
      </c>
      <c r="J21" s="43"/>
      <c r="K21" s="43"/>
      <c r="L21" s="48">
        <f>H21/$N$21</f>
        <v>0.3</v>
      </c>
      <c r="M21" s="20"/>
      <c r="N21" s="17">
        <f>SUM(H18:H21)</f>
        <v>10000</v>
      </c>
    </row>
    <row r="25" ht="16.5" spans="3:4">
      <c r="C25" s="31"/>
      <c r="D25" s="26"/>
    </row>
    <row r="26" ht="16.5" spans="3:4">
      <c r="C26" s="32"/>
      <c r="D26" s="33"/>
    </row>
    <row r="27" ht="16.5" spans="3:4">
      <c r="C27" s="34"/>
      <c r="D27" s="33"/>
    </row>
    <row r="28" ht="16.5" spans="3:4">
      <c r="C28" s="31"/>
      <c r="D28" s="26"/>
    </row>
    <row r="29" ht="16.5" spans="3:4">
      <c r="C29" s="26"/>
      <c r="D29" s="35"/>
    </row>
    <row r="30" ht="16.5" spans="3:4">
      <c r="C30" s="26"/>
      <c r="D30" s="35"/>
    </row>
    <row r="31" ht="16.5" spans="3:4">
      <c r="C31" s="26"/>
      <c r="D31" s="35"/>
    </row>
    <row r="32" ht="16.5" spans="3:4">
      <c r="C32" s="26"/>
      <c r="D32" s="26"/>
    </row>
    <row r="33" ht="16.5" spans="3:4">
      <c r="C33" s="26"/>
      <c r="D33" s="26"/>
    </row>
    <row r="34" ht="16.5" spans="3:4">
      <c r="C34" s="26"/>
      <c r="D34" s="26"/>
    </row>
    <row r="35" ht="16.5" spans="3:4">
      <c r="C35" s="33"/>
      <c r="D35" s="33"/>
    </row>
    <row r="36" ht="16.5" spans="3:4">
      <c r="C36" s="33"/>
      <c r="D36" s="33"/>
    </row>
    <row r="37" ht="16.5" spans="3:4">
      <c r="C37" s="33"/>
      <c r="D37" s="33"/>
    </row>
    <row r="38" ht="16.5" spans="3:4">
      <c r="C38" s="36"/>
      <c r="D38" s="36"/>
    </row>
    <row r="39" ht="16.5" spans="3:4">
      <c r="C39" s="30"/>
      <c r="D39" s="30"/>
    </row>
    <row r="40" ht="16.5" spans="3:4">
      <c r="C40" s="26"/>
      <c r="D40" s="26"/>
    </row>
    <row r="41" ht="16.5" spans="3:4">
      <c r="C41" s="36"/>
      <c r="D41" s="36"/>
    </row>
    <row r="42" ht="16.5" spans="3:4">
      <c r="C42" s="26"/>
      <c r="D42" s="26"/>
    </row>
  </sheetData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26" sqref="D26"/>
    </sheetView>
  </sheetViews>
  <sheetFormatPr defaultColWidth="9" defaultRowHeight="13.5" outlineLevelCol="3"/>
  <cols>
    <col min="1" max="1" width="12.5" customWidth="1"/>
    <col min="2" max="2" width="15.125" customWidth="1"/>
    <col min="3" max="3" width="13.125" customWidth="1"/>
    <col min="4" max="4" width="44.25" customWidth="1"/>
  </cols>
  <sheetData>
    <row r="1" spans="1:4">
      <c r="A1" s="1" t="s">
        <v>61</v>
      </c>
      <c r="B1" s="1" t="s">
        <v>62</v>
      </c>
      <c r="C1" s="6" t="s">
        <v>12</v>
      </c>
      <c r="D1" s="6" t="s">
        <v>12</v>
      </c>
    </row>
    <row r="2" spans="1:4">
      <c r="A2" s="1" t="s">
        <v>14</v>
      </c>
      <c r="B2" s="1" t="s">
        <v>63</v>
      </c>
      <c r="C2" s="7" t="s">
        <v>25</v>
      </c>
      <c r="D2" s="7" t="s">
        <v>25</v>
      </c>
    </row>
    <row r="3" spans="1:3">
      <c r="A3" s="1" t="s">
        <v>26</v>
      </c>
      <c r="B3" s="1" t="s">
        <v>26</v>
      </c>
      <c r="C3">
        <f>SUM(B4:B11)</f>
        <v>10000</v>
      </c>
    </row>
    <row r="4" spans="1:4">
      <c r="A4" s="8">
        <v>100</v>
      </c>
      <c r="B4">
        <v>10</v>
      </c>
      <c r="C4" s="9">
        <f>B4/$C$3</f>
        <v>0.001</v>
      </c>
      <c r="D4" s="10"/>
    </row>
    <row r="5" spans="1:4">
      <c r="A5" s="2">
        <v>200</v>
      </c>
      <c r="B5">
        <v>10</v>
      </c>
      <c r="C5" s="9">
        <f t="shared" ref="C5:C11" si="0">B5/$C$3</f>
        <v>0.001</v>
      </c>
      <c r="D5" s="10"/>
    </row>
    <row r="6" spans="1:4">
      <c r="A6" s="11">
        <v>300</v>
      </c>
      <c r="B6">
        <v>30</v>
      </c>
      <c r="C6" s="9">
        <f t="shared" si="0"/>
        <v>0.003</v>
      </c>
      <c r="D6" s="12"/>
    </row>
    <row r="7" spans="1:4">
      <c r="A7" s="13">
        <v>400</v>
      </c>
      <c r="B7">
        <v>300</v>
      </c>
      <c r="C7" s="9">
        <f t="shared" si="0"/>
        <v>0.03</v>
      </c>
      <c r="D7" s="10"/>
    </row>
    <row r="8" spans="1:3">
      <c r="A8" s="14">
        <v>500</v>
      </c>
      <c r="B8">
        <v>4500</v>
      </c>
      <c r="C8" s="9">
        <f t="shared" si="0"/>
        <v>0.45</v>
      </c>
    </row>
    <row r="9" spans="1:3">
      <c r="A9" s="15">
        <v>600</v>
      </c>
      <c r="B9">
        <v>1500</v>
      </c>
      <c r="C9" s="9">
        <f t="shared" si="0"/>
        <v>0.15</v>
      </c>
    </row>
    <row r="10" spans="1:3">
      <c r="A10" s="16">
        <v>700</v>
      </c>
      <c r="B10">
        <v>800</v>
      </c>
      <c r="C10" s="9">
        <f t="shared" si="0"/>
        <v>0.08</v>
      </c>
    </row>
    <row r="11" spans="1:3">
      <c r="A11" s="17">
        <v>800</v>
      </c>
      <c r="B11">
        <v>2850</v>
      </c>
      <c r="C11" s="9">
        <f t="shared" si="0"/>
        <v>0.285</v>
      </c>
    </row>
  </sheetData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8" sqref="E18"/>
    </sheetView>
  </sheetViews>
  <sheetFormatPr defaultColWidth="9" defaultRowHeight="13.5" outlineLevelRow="4" outlineLevelCol="4"/>
  <cols>
    <col min="2" max="2" width="11.625" customWidth="1"/>
    <col min="3" max="3" width="18.125" customWidth="1"/>
    <col min="4" max="4" width="18.25" customWidth="1"/>
    <col min="5" max="5" width="32.625" customWidth="1"/>
  </cols>
  <sheetData>
    <row r="1" spans="1:5">
      <c r="A1" s="1" t="s">
        <v>64</v>
      </c>
      <c r="B1" s="1" t="s">
        <v>65</v>
      </c>
      <c r="C1" s="1" t="s">
        <v>66</v>
      </c>
      <c r="D1" s="1" t="s">
        <v>67</v>
      </c>
      <c r="E1" s="1" t="s">
        <v>12</v>
      </c>
    </row>
    <row r="2" spans="1:5">
      <c r="A2" s="1" t="s">
        <v>14</v>
      </c>
      <c r="B2" s="1" t="s">
        <v>68</v>
      </c>
      <c r="C2" s="1" t="s">
        <v>69</v>
      </c>
      <c r="D2" s="1" t="s">
        <v>70</v>
      </c>
      <c r="E2" s="1" t="s">
        <v>71</v>
      </c>
    </row>
    <row r="3" spans="1:5">
      <c r="A3" s="1" t="s">
        <v>26</v>
      </c>
      <c r="B3" s="1" t="s">
        <v>26</v>
      </c>
      <c r="C3" s="1" t="s">
        <v>26</v>
      </c>
      <c r="D3" s="1" t="s">
        <v>26</v>
      </c>
      <c r="E3" s="1" t="s">
        <v>27</v>
      </c>
    </row>
    <row r="4" spans="1:5">
      <c r="A4" s="2">
        <v>100</v>
      </c>
      <c r="B4">
        <v>0</v>
      </c>
      <c r="C4" s="3">
        <v>1</v>
      </c>
      <c r="D4">
        <v>300</v>
      </c>
      <c r="E4" s="4" t="s">
        <v>94</v>
      </c>
    </row>
    <row r="5" spans="1:5">
      <c r="A5">
        <v>200</v>
      </c>
      <c r="B5">
        <v>0</v>
      </c>
      <c r="C5" s="5">
        <v>1</v>
      </c>
      <c r="D5">
        <v>200</v>
      </c>
      <c r="E5" s="4" t="s">
        <v>95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AdventureItem</vt:lpstr>
      <vt:lpstr>GroupRandom</vt:lpstr>
      <vt:lpstr>ForgedRandom</vt:lpstr>
      <vt:lpstr>AdventureItemAdd</vt:lpstr>
      <vt:lpstr>GroupRandomAdd</vt:lpstr>
      <vt:lpstr>ForgedRandomAdd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李正海</dc:creator>
  <cp:lastModifiedBy>Kia1388810323</cp:lastModifiedBy>
  <dcterms:created xsi:type="dcterms:W3CDTF">2016-09-06T08:26:00Z</dcterms:created>
  <dcterms:modified xsi:type="dcterms:W3CDTF">2018-04-09T06:02:20Z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