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182976\Documents\AA UofM Data Analytics Boot Camp\Week 1 Excel\Challenge\"/>
    </mc:Choice>
  </mc:AlternateContent>
  <xr:revisionPtr revIDLastSave="0" documentId="13_ncr:1_{8C68DDC4-660E-4CD4-AEBD-D19E10D32F6B}" xr6:coauthVersionLast="45" xr6:coauthVersionMax="45" xr10:uidLastSave="{00000000-0000-0000-0000-000000000000}"/>
  <bookViews>
    <workbookView xWindow="-120" yWindow="-120" windowWidth="29040" windowHeight="17640" tabRatio="861" activeTab="1" xr2:uid="{00000000-000D-0000-FFFF-FFFF00000000}"/>
  </bookViews>
  <sheets>
    <sheet name="Theatre Outcomes by Launch Date" sheetId="11" r:id="rId1"/>
    <sheet name="Outcomes Based on Goals" sheetId="12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12" l="1"/>
  <c r="H2" i="12"/>
  <c r="G3" i="12"/>
  <c r="H3" i="12"/>
  <c r="G4" i="12"/>
  <c r="H4" i="12"/>
  <c r="G5" i="12"/>
  <c r="H5" i="12"/>
  <c r="G6" i="12"/>
  <c r="H6" i="12"/>
  <c r="G7" i="12"/>
  <c r="H7" i="12"/>
  <c r="G8" i="12"/>
  <c r="H8" i="12"/>
  <c r="G9" i="12"/>
  <c r="H9" i="12"/>
  <c r="G10" i="12"/>
  <c r="H10" i="12"/>
  <c r="G11" i="12"/>
  <c r="H11" i="12"/>
  <c r="G12" i="12"/>
  <c r="H12" i="12"/>
  <c r="G13" i="12"/>
  <c r="H13" i="12"/>
  <c r="G14" i="12"/>
  <c r="H14" i="12"/>
  <c r="F14" i="12"/>
  <c r="F3" i="12"/>
  <c r="F4" i="12"/>
  <c r="F5" i="12"/>
  <c r="F6" i="12"/>
  <c r="F7" i="12"/>
  <c r="F8" i="12"/>
  <c r="F9" i="12"/>
  <c r="F10" i="12"/>
  <c r="F11" i="12"/>
  <c r="F12" i="12"/>
  <c r="F13" i="12"/>
  <c r="F2" i="12"/>
  <c r="E14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2" i="12"/>
  <c r="C13" i="12"/>
  <c r="B13" i="12"/>
  <c r="C2" i="12"/>
  <c r="C3" i="12" s="1"/>
  <c r="B2" i="12"/>
  <c r="B3" i="12" s="1"/>
  <c r="D3" i="12" l="1"/>
  <c r="D4" i="12" s="1"/>
  <c r="B4" i="12"/>
  <c r="B5" i="12" s="1"/>
  <c r="B6" i="12" s="1"/>
  <c r="C4" i="12"/>
  <c r="C5" i="12" s="1"/>
  <c r="D5" i="12" l="1"/>
  <c r="D6" i="12" s="1"/>
  <c r="B7" i="12"/>
  <c r="C6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7" i="12" l="1"/>
  <c r="D8" i="12" s="1"/>
  <c r="C7" i="12"/>
  <c r="B8" i="12"/>
  <c r="B9" i="12" s="1"/>
  <c r="B10" i="12" s="1"/>
  <c r="D9" i="12" l="1"/>
  <c r="D10" i="12" s="1"/>
  <c r="B11" i="12"/>
  <c r="B12" i="12" s="1"/>
  <c r="C8" i="12"/>
  <c r="D12" i="12" l="1"/>
  <c r="D11" i="12"/>
  <c r="D14" i="12" s="1"/>
  <c r="B14" i="12"/>
  <c r="C9" i="12"/>
  <c r="C10" i="12" s="1"/>
  <c r="C11" i="12" l="1"/>
  <c r="C12" i="12" s="1"/>
  <c r="C14" i="12" l="1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<sst xmlns="http://schemas.openxmlformats.org/spreadsheetml/2006/main" count="32976" uniqueCount="8401">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</sst>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6" fontId="0" fillId="0" borderId="1" xfId="1" applyNumberFormat="1" applyFont="1" applyBorder="1"/>
    <xf numFmtId="9" fontId="0" fillId="0" borderId="0" xfId="2" applyFont="1"/>
    <xf numFmtId="9" fontId="0" fillId="0" borderId="1" xfId="2" applyFont="1" applyBorder="1"/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2E-437B-BF45-49C83283B154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2E-437B-BF45-49C83283B154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2E-437B-BF45-49C83283B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1152624"/>
        <c:axId val="1823262944"/>
      </c:lineChart>
      <c:catAx>
        <c:axId val="205115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262944"/>
        <c:crosses val="autoZero"/>
        <c:auto val="1"/>
        <c:lblAlgn val="ctr"/>
        <c:lblOffset val="100"/>
        <c:noMultiLvlLbl val="0"/>
      </c:catAx>
      <c:valAx>
        <c:axId val="182326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15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A-47F0-9023-04788C2ED85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A-47F0-9023-04788C2ED85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A-47F0-9023-04788C2ED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1401840"/>
        <c:axId val="2050919968"/>
      </c:lineChart>
      <c:catAx>
        <c:axId val="206140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919968"/>
        <c:crosses val="autoZero"/>
        <c:auto val="1"/>
        <c:lblAlgn val="ctr"/>
        <c:lblOffset val="100"/>
        <c:noMultiLvlLbl val="0"/>
      </c:catAx>
      <c:valAx>
        <c:axId val="205091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40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3</xdr:row>
      <xdr:rowOff>42861</xdr:rowOff>
    </xdr:from>
    <xdr:to>
      <xdr:col>19</xdr:col>
      <xdr:colOff>333375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E6375-668B-4FA6-BA39-10DD713AA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514349</xdr:colOff>
      <xdr:row>15</xdr:row>
      <xdr:rowOff>138110</xdr:rowOff>
    </xdr:from>
    <xdr:to>
      <xdr:col>6</xdr:col>
      <xdr:colOff>1076324</xdr:colOff>
      <xdr:row>36</xdr:row>
      <xdr:rowOff>87818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039469-159B-4293-9CEF-A40394268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, Hwai Jiin" refreshedDate="44461.326141550926" createdVersion="6" refreshedVersion="6" minRefreshableVersion="3" recordCount="4114" xr:uid="{A22082B7-F32E-4550-83CC-E606689FBDB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6AD60-2E47-4809-9F0A-9CE2E7BF81F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033A2-A716-4C2E-9438-8F4220E2CAF1}">
  <dimension ref="A1:E18"/>
  <sheetViews>
    <sheetView workbookViewId="0">
      <selection activeCell="K34" sqref="K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8380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3C052-457B-4326-AF94-BE67349D6886}">
  <dimension ref="A1:H14"/>
  <sheetViews>
    <sheetView tabSelected="1" workbookViewId="0">
      <selection activeCell="I38" sqref="I3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8379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 s="16">
        <f>COUNTIFS(Kickstarter!$R:$R,"plays",Kickstarter!$F:$F,"successful",Kickstarter!$D:$D,"&lt;1000")</f>
        <v>141</v>
      </c>
      <c r="C2" s="16">
        <f>COUNTIFS(Kickstarter!$R:$R,"plays",Kickstarter!$F:$F,"failed",Kickstarter!$D:$D,"&lt;1000")</f>
        <v>45</v>
      </c>
      <c r="D2" s="16">
        <f>COUNTIFS(Kickstarter!$R:$R,"plays",Kickstarter!$F:$F,"canceled",Kickstarter!$D:$D,"&lt;1000")</f>
        <v>0</v>
      </c>
      <c r="E2" s="16">
        <f>SUM(B2:D2)</f>
        <v>186</v>
      </c>
      <c r="F2" s="18">
        <f>B2/$E2</f>
        <v>0.75806451612903225</v>
      </c>
      <c r="G2" s="18">
        <f t="shared" ref="G2:H14" si="0">C2/$E2</f>
        <v>0.24193548387096775</v>
      </c>
      <c r="H2" s="18">
        <f t="shared" si="0"/>
        <v>0</v>
      </c>
    </row>
    <row r="3" spans="1:8" x14ac:dyDescent="0.25">
      <c r="A3" t="s">
        <v>8389</v>
      </c>
      <c r="B3" s="16">
        <f>COUNTIFS(Kickstarter!$R:$R,"plays",Kickstarter!$F:$F,"successful",Kickstarter!$D:$D,"&lt;=4999")-B2</f>
        <v>388</v>
      </c>
      <c r="C3" s="16">
        <f>COUNTIFS(Kickstarter!$R:$R,"plays",Kickstarter!$F:$F,"failed",Kickstarter!$D:$D,"&lt;=4999")-C2</f>
        <v>146</v>
      </c>
      <c r="D3" s="16">
        <f>COUNTIFS(Kickstarter!$R:$R,"plays",Kickstarter!$F:$F,"canceled",Kickstarter!$D:$D,"&lt;=4999")-D2</f>
        <v>0</v>
      </c>
      <c r="E3" s="16">
        <f t="shared" ref="E3:E13" si="1">SUM(B3:D3)</f>
        <v>534</v>
      </c>
      <c r="F3" s="18">
        <f t="shared" ref="F3:F13" si="2">B3/$E3</f>
        <v>0.72659176029962547</v>
      </c>
      <c r="G3" s="18">
        <f t="shared" si="0"/>
        <v>0.27340823970037453</v>
      </c>
      <c r="H3" s="18">
        <f t="shared" si="0"/>
        <v>0</v>
      </c>
    </row>
    <row r="4" spans="1:8" x14ac:dyDescent="0.25">
      <c r="A4" t="s">
        <v>8390</v>
      </c>
      <c r="B4" s="16">
        <f>COUNTIFS(Kickstarter!$R:$R,"plays",Kickstarter!$F:$F,"successful",Kickstarter!$D:$D,"&lt;=9999")-SUM(B$2:B3)</f>
        <v>93</v>
      </c>
      <c r="C4" s="16">
        <f>COUNTIFS(Kickstarter!$R:$R,"plays",Kickstarter!$F:$F,"failed",Kickstarter!$D:$D,"&lt;=9999")-SUM(C$2:C3)</f>
        <v>76</v>
      </c>
      <c r="D4" s="16">
        <f>COUNTIFS(Kickstarter!$R:$R,"plays",Kickstarter!$F:$F,"canceled",Kickstarter!$D:$D,"&lt;=9999")-SUM(D$2:D3)</f>
        <v>0</v>
      </c>
      <c r="E4" s="16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</row>
    <row r="5" spans="1:8" x14ac:dyDescent="0.25">
      <c r="A5" t="s">
        <v>8391</v>
      </c>
      <c r="B5" s="16">
        <f>COUNTIFS(Kickstarter!$R:$R,"plays",Kickstarter!$F:$F,"successful",Kickstarter!$D:$D,"&lt;=14999")-SUM(B$2:B4)</f>
        <v>39</v>
      </c>
      <c r="C5" s="16">
        <f>COUNTIFS(Kickstarter!$R:$R,"plays",Kickstarter!$F:$F,"failed",Kickstarter!$D:$D,"&lt;=14999")-SUM(C$2:C4)</f>
        <v>33</v>
      </c>
      <c r="D5" s="16">
        <f>COUNTIFS(Kickstarter!$R:$R,"plays",Kickstarter!$F:$F,"canceled",Kickstarter!$D:$D,"&lt;=14999")-SUM(D$2:D4)</f>
        <v>0</v>
      </c>
      <c r="E5" s="16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</row>
    <row r="6" spans="1:8" x14ac:dyDescent="0.25">
      <c r="A6" t="s">
        <v>8392</v>
      </c>
      <c r="B6" s="16">
        <f>COUNTIFS(Kickstarter!$R:$R,"plays",Kickstarter!$F:$F,"successful",Kickstarter!$D:$D,"&lt;=19999")-SUM(B$2:B5)</f>
        <v>12</v>
      </c>
      <c r="C6" s="16">
        <f>COUNTIFS(Kickstarter!$R:$R,"plays",Kickstarter!$F:$F,"failed",Kickstarter!$D:$D,"&lt;=19999")-SUM(C$2:C5)</f>
        <v>12</v>
      </c>
      <c r="D6" s="16">
        <f>COUNTIFS(Kickstarter!$R:$R,"plays",Kickstarter!$F:$F,"canceled",Kickstarter!$D:$D,"&lt;=19999")-SUM(D$2:D5)</f>
        <v>0</v>
      </c>
      <c r="E6" s="1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</row>
    <row r="7" spans="1:8" x14ac:dyDescent="0.25">
      <c r="A7" t="s">
        <v>8393</v>
      </c>
      <c r="B7" s="16">
        <f>COUNTIFS(Kickstarter!$R:$R,"plays",Kickstarter!$F:$F,"successful",Kickstarter!$D:$D,"&lt;=24999")-SUM(B$2:B6)</f>
        <v>9</v>
      </c>
      <c r="C7" s="16">
        <f>COUNTIFS(Kickstarter!$R:$R,"plays",Kickstarter!$F:$F,"failed",Kickstarter!$D:$D,"&lt;=24999")-SUM(C$2:C6)</f>
        <v>11</v>
      </c>
      <c r="D7" s="16">
        <f>COUNTIFS(Kickstarter!$R:$R,"plays",Kickstarter!$F:$F,"canceled",Kickstarter!$D:$D,"&lt;=24999")-SUM(D$2:D6)</f>
        <v>0</v>
      </c>
      <c r="E7" s="16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</row>
    <row r="8" spans="1:8" x14ac:dyDescent="0.25">
      <c r="A8" t="s">
        <v>8394</v>
      </c>
      <c r="B8" s="16">
        <f>COUNTIFS(Kickstarter!$R:$R,"plays",Kickstarter!$F:$F,"successful",Kickstarter!$D:$D,"&lt;=29999")-SUM(B$2:B7)</f>
        <v>1</v>
      </c>
      <c r="C8" s="16">
        <f>COUNTIFS(Kickstarter!$R:$R,"plays",Kickstarter!$F:$F,"failed",Kickstarter!$D:$D,"&lt;=29999")-SUM(C$2:C7)</f>
        <v>4</v>
      </c>
      <c r="D8" s="16">
        <f>COUNTIFS(Kickstarter!$R:$R,"plays",Kickstarter!$F:$F,"canceled",Kickstarter!$D:$D,"&lt;=29999")-SUM(D$2:D7)</f>
        <v>0</v>
      </c>
      <c r="E8" s="16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</row>
    <row r="9" spans="1:8" x14ac:dyDescent="0.25">
      <c r="A9" t="s">
        <v>8395</v>
      </c>
      <c r="B9" s="16">
        <f>COUNTIFS(Kickstarter!$R:$R,"plays",Kickstarter!$F:$F,"successful",Kickstarter!$D:$D,"&lt;=34999")-SUM(B$2:B8)</f>
        <v>3</v>
      </c>
      <c r="C9" s="16">
        <f>COUNTIFS(Kickstarter!$R:$R,"plays",Kickstarter!$F:$F,"failed",Kickstarter!$D:$D,"&lt;=34999")-SUM(C$2:C8)</f>
        <v>8</v>
      </c>
      <c r="D9" s="16">
        <f>COUNTIFS(Kickstarter!$R:$R,"plays",Kickstarter!$F:$F,"canceled",Kickstarter!$D:$D,"&lt;=34999")-SUM(D$2:D8)</f>
        <v>0</v>
      </c>
      <c r="E9" s="16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</row>
    <row r="10" spans="1:8" x14ac:dyDescent="0.25">
      <c r="A10" t="s">
        <v>8396</v>
      </c>
      <c r="B10" s="16">
        <f>COUNTIFS(Kickstarter!$R:$R,"plays",Kickstarter!$F:$F,"successful",Kickstarter!$D:$D,"&lt;=39999")-SUM(B$2:B9)</f>
        <v>4</v>
      </c>
      <c r="C10" s="16">
        <f>COUNTIFS(Kickstarter!$R:$R,"plays",Kickstarter!$F:$F,"failed",Kickstarter!$D:$D,"&lt;=39999")-SUM(C$2:C9)</f>
        <v>2</v>
      </c>
      <c r="D10" s="16">
        <f>COUNTIFS(Kickstarter!$R:$R,"plays",Kickstarter!$F:$F,"canceled",Kickstarter!$D:$D,"&lt;=39999")-SUM(D$2:D9)</f>
        <v>0</v>
      </c>
      <c r="E10" s="16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</row>
    <row r="11" spans="1:8" x14ac:dyDescent="0.25">
      <c r="A11" t="s">
        <v>8397</v>
      </c>
      <c r="B11" s="16">
        <f>COUNTIFS(Kickstarter!$R:$R,"plays",Kickstarter!$F:$F,"successful",Kickstarter!$D:$D,"&lt;=44999")-SUM(B$2:B10)</f>
        <v>2</v>
      </c>
      <c r="C11" s="16">
        <f>COUNTIFS(Kickstarter!$R:$R,"plays",Kickstarter!$F:$F,"failed",Kickstarter!$D:$D,"&lt;=44999")-SUM(C$2:C10)</f>
        <v>1</v>
      </c>
      <c r="D11" s="16">
        <f>COUNTIFS(Kickstarter!$R:$R,"plays",Kickstarter!$F:$F,"canceled",Kickstarter!$D:$D,"&lt;=44999")-SUM(D$2:D10)</f>
        <v>0</v>
      </c>
      <c r="E11" s="16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</row>
    <row r="12" spans="1:8" x14ac:dyDescent="0.25">
      <c r="A12" t="s">
        <v>8398</v>
      </c>
      <c r="B12" s="16">
        <f>COUNTIFS(Kickstarter!$R:$R,"plays",Kickstarter!$F:$F,"successful",Kickstarter!$D:$D,"&lt;=49999")-SUM(B$2:B11)</f>
        <v>0</v>
      </c>
      <c r="C12" s="16">
        <f>COUNTIFS(Kickstarter!$R:$R,"plays",Kickstarter!$F:$F,"failed",Kickstarter!$D:$D,"&lt;=49999")-SUM(C$2:C11)</f>
        <v>1</v>
      </c>
      <c r="D12" s="16">
        <f>COUNTIFS(Kickstarter!$R:$R,"plays",Kickstarter!$F:$F,"canceled",Kickstarter!$D:$D,"&lt;=49999")-SUM(D$2:D11)</f>
        <v>0</v>
      </c>
      <c r="E12" s="16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</row>
    <row r="13" spans="1:8" x14ac:dyDescent="0.25">
      <c r="A13" t="s">
        <v>8399</v>
      </c>
      <c r="B13" s="16">
        <f>COUNTIFS(Kickstarter!$R:$R,"plays",Kickstarter!$F:$F,"successful",Kickstarter!$D:$D,"&gt;=50000")</f>
        <v>2</v>
      </c>
      <c r="C13" s="16">
        <f>COUNTIFS(Kickstarter!$R:$R,"plays",Kickstarter!$F:$F,"failed",Kickstarter!$D:$D,"&gt;=50000")</f>
        <v>14</v>
      </c>
      <c r="D13" s="16">
        <f>COUNTIFS(Kickstarter!$R:$R,"plays",Kickstarter!$F:$F,"canceled",Kickstarter!$D:$D,"&gt;=50000")</f>
        <v>0</v>
      </c>
      <c r="E13" s="16">
        <f t="shared" si="1"/>
        <v>16</v>
      </c>
      <c r="F13" s="18">
        <f t="shared" si="2"/>
        <v>0.125</v>
      </c>
      <c r="G13" s="18">
        <f t="shared" si="0"/>
        <v>0.875</v>
      </c>
      <c r="H13" s="18">
        <f t="shared" si="0"/>
        <v>0</v>
      </c>
    </row>
    <row r="14" spans="1:8" ht="15.75" thickBot="1" x14ac:dyDescent="0.3">
      <c r="A14" t="s">
        <v>8400</v>
      </c>
      <c r="B14" s="17">
        <f>SUM(B2:B13)</f>
        <v>694</v>
      </c>
      <c r="C14" s="17">
        <f>SUM(C2:C13)</f>
        <v>353</v>
      </c>
      <c r="D14" s="17">
        <f>SUM(D2:D13)</f>
        <v>0</v>
      </c>
      <c r="E14" s="17">
        <f>SUM(E2:E13)</f>
        <v>1047</v>
      </c>
      <c r="F14" s="19">
        <f>B14/$E14</f>
        <v>0.6628462273161414</v>
      </c>
      <c r="G14" s="19">
        <f t="shared" si="0"/>
        <v>0.33715377268385865</v>
      </c>
      <c r="H14" s="19">
        <f t="shared" si="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522" activePane="bottomLeft" state="frozen"/>
      <selection pane="bottomLeft" activeCell="F1" sqref="F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8380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s="11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s="11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s="11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s="11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s="11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s="11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s="11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s="11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s="11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s="11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s="11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s="1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s="11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s="11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s="11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s="11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s="11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s="11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s="11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s="11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s="11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s="1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s="11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s="11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s="11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s="11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s="11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s="11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s="11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s="11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s="11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s="1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s="11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s="11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s="11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s="11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s="11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s="11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s="11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s="11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s="11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s="1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s="11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s="11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s="11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s="11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s="11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s="11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s="11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s="11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s="11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s="1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s="11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s="11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s="11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s="11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s="11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s="11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s="11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s="11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s="11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s="1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s="11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s="11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s="11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s="11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s="11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s="11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s="11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s="11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s="11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s="1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s="11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s="11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s="11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s="11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s="11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s="11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s="11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s="11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s="11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s="1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s="11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s="11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s="11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s="11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s="11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s="11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s="11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s="11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s="11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s="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s="11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s="11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s="11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s="11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s="11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s="11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s="11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s="11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s="11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s="1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s="11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s="11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s="11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s="11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s="11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s="11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s="11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s="11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s="11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s="1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s="11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s="11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s="11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s="11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s="11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s="11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s="11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s="11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s="11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s="1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s="11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s="11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s="11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s="11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s="11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s="11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s="11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s="11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s="11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s="1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s="11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s="11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s="11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s="11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s="11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s="11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s="11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s="11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11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1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11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11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11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s="11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s="11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s="11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s="11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s="11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s="11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s="1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s="11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s="11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s="11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s="11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s="11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s="11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s="11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s="11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s="11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s="1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s="11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s="11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s="11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s="11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s="11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s="11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s="11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s="11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s="11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s="1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s="11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s="11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s="11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s="11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s="11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s="11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s="11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s="11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s="11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s="1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s="11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s="11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s="11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s="11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s="11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s="11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s="11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s="11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s="11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s="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s="11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s="11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s="11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s="11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s="11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s="11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s="11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s="11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s="11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s="1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s="11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s="11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11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11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11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11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11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s="11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s="11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s="1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s="11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s="11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s="11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s="11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s="11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s="11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s="11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s="11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s="11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s="1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s="11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s="11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s="11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s="11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s="11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s="11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s="11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s="11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s="11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s="1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s="11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s="11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s="11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s="11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s="11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s="11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s="11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s="11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s="11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s="1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s="11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s="11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s="11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s="11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s="11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s="11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s="11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s="11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s="11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s="1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s="11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s="11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s="11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s="11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s="11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s="11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s="11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s="11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s="11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s="1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s="11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s="11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s="11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s="11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s="11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s="11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11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11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11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1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11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s="11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s="11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s="11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s="11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s="11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s="11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s="11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s="11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s="1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s="11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s="11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s="11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s="11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s="11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s="11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s="11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s="11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s="11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s="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s="11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s="11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s="11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s="11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s="11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s="11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s="11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s="11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s="11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s="1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s="11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s="11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s="11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s="11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s="11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s="11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s="11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s="11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s="11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s="1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s="11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s="11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s="11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s="11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s="11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s="11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s="11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s="11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s="11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s="1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s="11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s="11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s="11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s="11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s="11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s="11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s="11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s="11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s="11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s="1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s="11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s="11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s="11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s="11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s="11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s="11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s="11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s="11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s="11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s="1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s="11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s="11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s="11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s="11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s="11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s="11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s="11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s="11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s="11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s="1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s="11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s="11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s="11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s="11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s="11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s="11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s="11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s="11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s="11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s="1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s="11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s="11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s="11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s="11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s="11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s="11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s="11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s="11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s="11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s="1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s="11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s="11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s="11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s="11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s="11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s="11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s="11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s="11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s="11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s="1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s="11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s="11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s="11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s="11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s="11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s="11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s="11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s="11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s="11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s="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s="11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s="11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s="11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s="11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s="11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s="11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s="11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s="11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s="11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s="1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s="11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s="11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s="11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s="11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s="11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s="11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s="11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s="11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s="11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s="1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s="11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s="11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s="11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s="11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s="11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s="11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s="11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s="11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s="11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s="1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s="11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s="11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s="11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s="11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s="11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s="11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s="11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s="11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s="11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s="1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s="11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s="11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s="11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s="11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s="11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s="11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s="11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s="11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s="11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s="1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s="11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s="11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s="11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s="11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s="11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s="11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s="11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s="11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s="11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s="1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s="11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s="11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s="11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s="11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s="11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s="11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s="11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s="11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s="11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s="1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s="11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s="11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s="11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s="11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s="11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s="11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s="11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s="11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s="11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s="1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s="11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s="11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s="11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s="11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s="11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s="11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s="11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s="11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s="11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s="1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s="11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s="11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s="11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s="11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s="11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s="11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s="11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s="11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s="11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s="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s="11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s="11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s="11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s="11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s="11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s="11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s="11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s="11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s="11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s="1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s="11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s="11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s="11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s="11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s="11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s="11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s="11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s="11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s="11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s="1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s="11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s="11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s="11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s="11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s="11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s="11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s="11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s="11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s="11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s="1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s="11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s="11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s="11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11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11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11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11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s="11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s="11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s="1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s="11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s="11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s="11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s="11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s="11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s="11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s="11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s="11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s="11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s="1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s="11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s="11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s="11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s="11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s="11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s="11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s="11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s="11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s="11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s="1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s="11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s="11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s="11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s="11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s="11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s="11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s="11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s="11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s="11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s="1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s="11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s="11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s="11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s="11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s="11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s="11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s="11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s="11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s="11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s="1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s="11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s="11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s="11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s="11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s="11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s="11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s="11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s="11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s="11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s="1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s="11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s="11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s="11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s="11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s="11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s="11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s="11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s="11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s="11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s="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s="11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s="11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s="11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s="11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s="11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s="11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s="11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s="11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s="11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s="1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s="11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s="11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s="11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s="11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s="11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s="11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s="11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s="11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s="11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s="1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s="11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s="11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s="11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s="11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s="11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s="11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s="11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s="11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s="11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s="1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s="11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s="11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s="11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s="11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s="11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s="11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s="11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s="11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s="11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s="1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s="11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s="11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s="11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s="11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s="11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s="11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s="11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s="11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s="11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s="1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s="11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s="11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s="11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s="11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s="11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s="11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s="11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s="11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s="11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s="1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s="11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s="11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s="11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s="11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s="11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s="11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s="11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s="11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s="11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s="1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s="11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s="11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s="11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s="11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s="11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s="11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s="11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s="11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s="11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s="1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s="11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s="11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s="11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s="11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s="11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s="11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s="11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s="11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s="11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s="1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s="11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s="11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s="11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s="11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s="11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s="11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s="11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s="11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s="11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s="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s="11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s="11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s="11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s="11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s="11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s="11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s="11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s="11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s="11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s="1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s="11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s="11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s="11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s="11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s="11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s="11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s="11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s="11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s="11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s="1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s="11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s="11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s="11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s="11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11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11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11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11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11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s="1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s="11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s="11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s="11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s="11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s="11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s="11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s="11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s="11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s="11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s="1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s="11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s="11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s="11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s="11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s="11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s="11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s="11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s="11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s="11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s="1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s="11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s="11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s="11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s="11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s="11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s="11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s="11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s="11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s="11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s="1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s="11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s="11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s="11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s="11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s="11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s="11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s="11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s="11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s="11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s="1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s="11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s="11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s="11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s="11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s="11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s="11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s="11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s="11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s="11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s="1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s="11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s="11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s="11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s="11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s="11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s="11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s="11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s="11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s="11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s="1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s="11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s="11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s="11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s="11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s="11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s="11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s="11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s="11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s="11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s="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s="11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s="11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s="11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s="11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s="11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s="11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s="11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s="11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s="11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s="1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s="11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s="11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s="11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s="11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s="11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s="11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s="11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s="11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s="11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s="1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s="11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s="11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s="11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s="11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s="11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s="11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s="11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s="11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s="11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s="1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s="11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s="11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s="11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s="11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s="11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s="11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s="11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s="11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s="11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s="1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s="11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s="11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s="11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s="11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s="11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s="11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s="11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s="11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s="11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s="1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s="11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s="11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s="11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s="11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s="11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s="11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s="11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s="11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s="11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s="1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s="11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s="11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s="11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s="11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s="11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s="11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s="11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s="11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s="11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s="1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s="11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s="11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s="11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s="11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s="11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s="11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s="11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s="11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s="11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s="1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s="11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s="11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s="11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s="11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s="11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s="11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s="11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s="11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s="11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s="1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s="11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s="11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s="11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s="11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s="11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s="11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s="11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s="11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s="11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s="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s="11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s="11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s="11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s="11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s="11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s="11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s="11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s="11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s="11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s="1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s="11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s="11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s="11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s="11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s="11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s="11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s="11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s="11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s="1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s="11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s="11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s="11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s="11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s="11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s="11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s="11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s="11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s="11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s="1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s="11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s="11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s="11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s="11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s="11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s="11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s="11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s="11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s="11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s="1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s="11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s="11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s="11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s="11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s="11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s="11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s="11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s="11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s="11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s="1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s="11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s="11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s="11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s="11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s="11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s="11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s="11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s="11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s="11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s="1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s="11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s="11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s="11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s="11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s="11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s="11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s="11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s="11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s="11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s="1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s="11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s="11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s="11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s="11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s="11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s="11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s="11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s="11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s="11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s="1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s="11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s="11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s="11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s="11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s="11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s="11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s="11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s="11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s="11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s="1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s="11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s="11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s="11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s="11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s="11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s="11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s="11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s="11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s="11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s="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s="11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s="11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s="11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s="11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s="11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s="11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s="11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s="11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s="11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s="1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s="11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s="11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s="11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s="11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s="11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s="11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s="11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s="11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s="11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s="1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s="11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s="11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s="11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s="11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s="11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s="11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s="11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s="11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s="11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s="1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s="11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s="11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s="11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s="11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s="11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s="11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s="11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s="11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s="11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s="1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s="11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s="11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s="11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s="11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s="11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s="11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s="11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s="11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s="11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s="1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s="11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s="11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s="11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s="11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s="11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s="11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s="11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s="11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s="11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s="1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s="11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s="11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s="11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s="11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s="11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s="11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s="11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s="11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s="11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s="1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s="11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s="11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s="11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s="11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s="11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s="11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s="11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s="11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s="11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s="1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s="11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s="11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s="11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s="11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s="11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s="11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s="11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s="11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s="11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s="1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s="11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s="11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s="11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s="11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s="11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s="11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s="11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s="11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s="11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s="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s="11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s="11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s="11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s="11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s="11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s="11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s="11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s="11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s="11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s="1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s="11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s="11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s="11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s="11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s="11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s="11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s="11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s="11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s="11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s="1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s="11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s="11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s="11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s="11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s="11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s="11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s="11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s="11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s="11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s="1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s="11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s="11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s="11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s="11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s="11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s="11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s="11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s="11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s="11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s="1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s="11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s="11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s="11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s="11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s="11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s="11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s="11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s="11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s="11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s="1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s="11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s="11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s="11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s="11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s="11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s="11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s="11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s="11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s="11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s="1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s="11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s="11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s="11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s="11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s="11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s="11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s="11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s="11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s="11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s="1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s="11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s="11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s="11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s="11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s="11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s="11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s="11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s="11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s="11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s="1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s="11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s="11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s="11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s="11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s="11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s="11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s="11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s="11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s="11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s="1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s="11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s="11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s="11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s="11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s="11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s="11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s="11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s="11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s="11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s="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s="11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s="11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s="11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s="11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s="11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s="11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s="11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s="11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s="11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s="1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s="11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s="11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s="11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s="11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s="11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s="11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s="11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s="11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s="11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s="1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s="11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s="11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s="11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s="11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s="11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s="11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s="11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s="11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s="11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s="1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s="11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s="11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s="11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s="11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s="11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s="11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s="11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s="11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s="11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s="1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s="11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s="11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s="11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s="11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s="11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s="11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s="11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s="11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s="11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s="1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s="11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s="11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s="11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s="11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s="11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s="11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s="11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s="11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s="11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s="1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s="11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s="11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s="11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s="11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s="11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s="11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s="11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s="11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s="11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s="1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s="11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s="11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s="11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s="11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s="11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s="11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s="11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s="11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s="11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s="1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s="11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s="11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s="11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s="11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s="11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s="11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s="11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s="11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s="11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s="1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s="11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s="11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s="11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s="11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s="11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s="11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s="11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s="11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s="11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s="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s="11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s="11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s="11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s="11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s="11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s="11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s="11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s="11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s="11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s="1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s="11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s="11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s="11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s="11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s="11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s="11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s="11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s="11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s="11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s="1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s="11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s="11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s="11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s="11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s="11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s="11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s="11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s="11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s="11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s="1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s="11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s="11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s="11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s="11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s="11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s="11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s="11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s="11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s="11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s="1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s="11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s="11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s="11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s="11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s="11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s="11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s="11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s="11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s="11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s="1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s="11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s="11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s="11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s="11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s="11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s="11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s="11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s="11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s="11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s="1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s="11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s="11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s="11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s="11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s="11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s="11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s="11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s="11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s="11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s="1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s="11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s="11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s="11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s="11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s="11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s="11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s="11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s="11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s="11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s="1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s="11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s="11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s="11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s="11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s="11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s="11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s="11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s="11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s="11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s="1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s="11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s="11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s="11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s="11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s="11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s="11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s="11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s="11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s="11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s="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s="11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s="11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s="11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s="11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s="11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s="11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s="11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s="11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s="11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s="1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s="11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s="11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s="11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s="11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s="11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s="11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s="11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s="11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s="11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s="1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s="11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s="11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s="11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s="11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s="11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s="11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s="11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s="11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s="11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s="1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s="11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s="11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s="11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s="11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s="11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s="11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s="11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s="11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s="11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s="1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s="11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s="11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s="11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s="11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s="11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s="11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s="11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s="11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s="11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s="1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s="11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s="11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s="11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s="11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s="11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s="11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s="11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s="11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s="11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s="1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s="11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s="11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s="11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s="11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s="11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s="11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s="11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s="11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s="11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s="1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s="11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s="11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s="11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s="11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s="11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s="11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s="11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s="11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s="11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s="1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s="11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s="11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s="11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s="11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s="11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s="11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s="11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s="11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s="11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s="1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s="11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s="11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s="11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s="11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s="11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s="11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s="11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s="11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s="11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s="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s="11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s="11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s="11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s="11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s="11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s="11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s="11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s="11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s="11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s="1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s="11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s="11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s="11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s="11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s="11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s="11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s="11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s="11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s="11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s="1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s="11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s="11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s="11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s="11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s="11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s="11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s="11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s="11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s="11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s="1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s="11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s="11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s="11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s="11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s="11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s="11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s="11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s="11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s="11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s="1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s="11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s="11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s="11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s="11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s="11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s="11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s="11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s="11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s="11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s="1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s="11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s="11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s="11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s="11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s="11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s="11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s="11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s="11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s="11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s="1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s="11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s="11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s="11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s="11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s="11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s="11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s="11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s="11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s="11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s="1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s="11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s="11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s="11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s="11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s="11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s="11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s="11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s="11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s="11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s="1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s="11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s="11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s="11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s="11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s="11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s="11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s="11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s="11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s="11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s="1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s="11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s="11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s="11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s="11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s="11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s="11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s="11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s="11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s="11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s="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s="11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s="11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s="11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s="11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s="11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s="11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s="11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s="11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s="11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s="1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s="11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s="11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s="11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s="11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s="11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s="11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s="11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s="11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s="11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s="1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s="11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s="11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s="11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s="11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s="11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s="11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s="11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s="11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s="11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s="1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s="11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s="11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s="11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s="11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s="11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s="11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s="11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s="11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s="11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s="1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s="11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s="11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s="11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s="11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s="11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s="11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s="11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s="11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s="11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s="1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s="11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s="11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s="11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s="11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s="11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s="11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s="11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s="11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s="11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s="1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s="11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s="11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s="11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s="11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s="11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s="11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s="11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s="11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s="11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s="1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s="11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s="11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s="11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s="11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s="11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s="11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s="11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s="11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s="11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s="1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s="11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s="11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s="11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s="11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s="11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s="11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s="11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s="11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s="11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s="1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s="11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s="11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s="11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s="11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s="11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s="11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s="11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s="11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s="11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s="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s="11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s="11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s="11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s="11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s="11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s="11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s="11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s="11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s="11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s="1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s="11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s="11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s="11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s="11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s="11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s="11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s="11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s="11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s="11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s="1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s="11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s="11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s="11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s="11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s="11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s="11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s="11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s="11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s="11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s="1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s="11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s="11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s="11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s="11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s="11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s="11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s="11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s="11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s="11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s="1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s="11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s="11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s="11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s="11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s="11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s="11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s="11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s="11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s="1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s="11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s="11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s="11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s="11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s="11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s="11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s="11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s="11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s="11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s="1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s="11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s="11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s="11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s="11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s="11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s="11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s="11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s="11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s="11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s="1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s="11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s="11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s="11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s="11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s="11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s="11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s="11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s="11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s="11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s="1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s="11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s="11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s="11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s="11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s="11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s="11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s="11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s="11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s="11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s="1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s="11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s="11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s="11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s="11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s="11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s="11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s="11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s="11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s="11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s="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s="11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s="11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s="11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s="11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s="11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s="11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s="11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s="11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s="11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s="1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s="11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s="11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s="11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s="11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s="11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s="11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s="11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s="11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s="11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s="1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s="11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s="11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s="11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s="11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s="11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s="11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s="11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s="11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s="11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s="1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s="11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s="11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s="11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s="11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s="11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s="11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s="11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s="11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s="11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s="1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s="11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s="11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s="11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s="11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s="11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s="11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s="11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s="11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s="11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s="1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s="11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s="11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s="11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s="11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s="11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s="11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s="11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s="11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s="11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s="1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s="11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s="11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s="11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s="11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s="11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s="11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s="11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s="11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s="11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s="1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s="11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s="11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s="11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s="11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s="11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s="11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s="11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s="11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s="11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s="1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s="11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s="11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s="11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s="11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s="11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s="11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s="11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s="11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s="11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s="1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s="11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s="11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s="11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s="11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s="11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s="11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s="11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s="11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s="11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s="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s="11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s="11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s="11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s="11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s="11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s="11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s="11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s="11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s="11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s="1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s="11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s="11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s="11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s="11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s="11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s="11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s="11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s="11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s="11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s="1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s="11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s="11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s="11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s="11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s="11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s="11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s="11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s="11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s="11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s="1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s="11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s="11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s="11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s="11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s="11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s="11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s="11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s="11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s="11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s="11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s="11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s="11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s="11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s="11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s="11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s="11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s="11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s="11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s="1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s="11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s="11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s="11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s="11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s="11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s="11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s="11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s="11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s="11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s="1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s="11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s="11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s="11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s="11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s="11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s="11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s="11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s="11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s="11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s="1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s="11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s="11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s="11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s="11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s="11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s="11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s="11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s="11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s="11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s="1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s="11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s="11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s="11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s="11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s="11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s="11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s="11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s="11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s="11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s="1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s="11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s="11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s="11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s="11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s="11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s="11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s="11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s="11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s="11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s="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s="11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s="11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s="11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s="11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s="11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s="11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s="11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s="11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s="1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s="11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s="11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s="11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s="11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s="11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s="11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s="11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s="11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s="11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s="1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s="11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s="11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s="11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s="11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s="11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s="11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s="11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s="11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s="11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s="1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s="11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s="11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s="11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s="11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s="11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s="11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s="11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s="11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s="11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s="1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s="11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s="11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s="11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s="11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s="11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s="11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s="11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s="11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s="11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s="1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s="11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s="11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s="11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s="11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s="11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s="11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s="11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s="11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s="11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s="1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s="11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s="11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s="11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s="11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s="11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s="11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s="11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s="11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s="11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s="1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s="11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s="11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s="11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s="11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s="11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s="11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s="11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s="11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s="11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s="1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s="11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s="11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s="11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s="11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s="11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s="11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s="11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s="11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s="11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s="1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s="11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s="11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s="11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s="11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s="11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s="11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s="11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s="11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s="11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s="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s="11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s="11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s="11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s="11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s="11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s="11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s="11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s="11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s="11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s="1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s="11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s="11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s="11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s="11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s="11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s="11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s="11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s="11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s="11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s="1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s="11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s="11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s="11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s="11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s="11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s="11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s="11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s="11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s="11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s="1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s="11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s="11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s="11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s="11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s="11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s="11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s="11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s="11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s="11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s="1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s="11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s="11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s="11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s="11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s="11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s="11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s="11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s="11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s="11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s="1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s="11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s="11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s="11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s="11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s="11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s="11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s="11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s="11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s="11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s="1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s="11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s="11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s="11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s="11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s="11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s="11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s="11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s="11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s="11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s="1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s="11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s="11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s="11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s="11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s="11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s="11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s="11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s="11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s="11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s="1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s="11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s="11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s="11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s="11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s="11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s="11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s="11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s="11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s="11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s="1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s="11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s="11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s="11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s="11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s="11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s="11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s="11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s="11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s="11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s="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s="11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s="11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s="11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s="11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s="11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s="11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s="11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s="11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s="11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s="1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s="11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s="11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s="11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s="11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s="11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s="11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s="11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s="11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s="11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s="1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s="11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s="11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s="11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s="11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s="11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s="11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s="11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s="11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s="11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s="1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s="11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s="11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s="11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s="11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s="11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s="11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s="11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s="11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s="11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s="1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s="11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s="11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s="11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s="11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s="11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s="11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s="11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s="11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s="11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s="1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s="11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s="11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s="11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s="11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s="11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s="11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s="11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s="11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s="11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s="1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s="11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s="11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s="11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s="11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s="11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s="11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s="11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s="11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s="11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s="1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s="11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s="11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s="11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s="11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s="11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s="11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s="11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s="11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s="11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s="1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s="11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s="11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s="11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s="11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s="11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s="11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s="11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s="11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s="11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s="1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s="11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s="11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s="11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s="11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s="11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s="11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s="11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s="11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s="11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s="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s="11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s="11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s="11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s="11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s="11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s="11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s="11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s="11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s="11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s="1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s="11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s="11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s="11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s="11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s="11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s="11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s="11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s="11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s="11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s="1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s="11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s="11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s="11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s="11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s="11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s="11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s="11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s="11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s="11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s="1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s="11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s="11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s="11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s="11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s="11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s="11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s="11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s="11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s="11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s="1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s="11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s="11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s="11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s="11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s="11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s="11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s="11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s="11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s="11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s="1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s="11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s="11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s="11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s="11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s="11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s="11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s="11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s="11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s="11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s="1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s="11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s="11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s="11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s="11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s="11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s="11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s="11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s="11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s="11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s="1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s="11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s="11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s="11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s="11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s="11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s="11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s="11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s="11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s="11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s="1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s="11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s="11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s="11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s="11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s="11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s="11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s="11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s="11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s="11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s="1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s="11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s="11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s="11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s="11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s="11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s="11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s="11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s="11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s="11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s="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s="11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s="11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s="11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s="11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s="11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s="11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s="11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s="11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s="11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s="1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s="11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s="11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s="11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s="11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s="11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s="11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s="11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s="11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s="11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s="1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s="11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s="11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s="11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s="11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s="11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s="11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s="11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s="11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s="11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s="1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s="11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s="11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s="11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s="11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s="11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s="11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s="11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s="11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s="11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s="1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s="11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s="11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s="11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s="11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s="11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s="11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s="11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s="11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s="11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s="1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s="11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s="11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s="11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s="11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s="11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s="11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s="11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s="11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s="11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s="1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s="11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s="11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s="11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s="11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s="11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s="11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s="11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s="11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s="11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s="1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s="11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s="11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s="11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s="11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s="11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s="11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s="11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s="11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s="11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s="1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s="11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s="11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s="11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s="11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s="11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s="11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s="11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s="11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s="11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s="1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s="11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s="11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s="11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s="11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s="11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s="11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s="11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s="11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s="11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s="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s="11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s="11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s="11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s="11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s="11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s="11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s="11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s="11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s="11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s="1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s="11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s="11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s="11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s="11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s="11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s="11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s="11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s="11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s="11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s="1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s="11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s="11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s="11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s="11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s="11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s="11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s="11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s="11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s="11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s="1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s="11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s="11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s="11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s="11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s="11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s="11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s="11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s="11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s="11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s="1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s="11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s="11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s="11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s="11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s="11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s="11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s="11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s="11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s="11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s="1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s="11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s="11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s="11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s="11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s="11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s="11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s="11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s="11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s="11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s="1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s="11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s="11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s="11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s="11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s="11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s="11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s="11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s="11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s="11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s="1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s="11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s="11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s="11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s="11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s="11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s="11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s="11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s="11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s="11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s="1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s="11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s="11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s="11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s="11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s="11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s="11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s="11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s="11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s="11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s="1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s="11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s="11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s="11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s="11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s="11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s="11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s="11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s="11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s="11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s="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s="11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s="11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s="11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s="11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s="11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s="11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s="11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s="11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s="11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s="1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s="11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s="11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s="11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s="11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s="11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s="11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s="11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s="11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s="11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s="1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s="11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s="11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s="11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s="11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s="11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s="11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s="11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s="11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s="11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s="1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s="11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s="11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s="11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s="11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s="11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s="11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s="11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s="11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s="11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s="1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s="11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s="11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s="11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s="11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s="11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s="11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s="11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s="11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s="11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s="1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s="11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s="11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s="11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s="11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s="11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s="11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s="11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s="11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s="11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s="1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s="11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s="11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s="11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s="11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s="11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s="11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s="11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s="11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s="11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s="1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s="11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s="11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s="11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s="11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s="11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s="11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s="11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s="11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s="11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s="1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s="11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s="11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s="11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s="11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s="11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s="11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s="11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s="11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s="11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s="1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s="11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s="11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s="11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s="11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s="11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s="11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s="11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s="11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s="11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s="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s="11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s="11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s="11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s="11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s="11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s="11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s="11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s="11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s="11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s="1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s="11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s="11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s="11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s="11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s="11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s="11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s="11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s="11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s="11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s="1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s="11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s="11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s="11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s="11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s="11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s="11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s="11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s="11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s="11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s="1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s="11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s="11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s="11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s="11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s="11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s="11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s="11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s="11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s="11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s="1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s="11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s="11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s="11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s="11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s="11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s="11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s="11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s="11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s="11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s="1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s="11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s="11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s="11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s="11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s="11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s="11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s="11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s="11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s="11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s="1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s="11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s="11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s="11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s="11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s="11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s="11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s="11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s="11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s="11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s="1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s="11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s="11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s="11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s="11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s="11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s="11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s="11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s="11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s="11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s="1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s="11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s="11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s="11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s="11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s="11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s="11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s="11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s="11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s="11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s="1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s="11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s="11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s="11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s="11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s="11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s="11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s="11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s="11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s="11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s="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s="11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s="11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s="11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s="11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s="11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s="11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s="11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s="11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s="11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s="1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s="11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s="11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s="11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s="11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s="11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s="11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s="11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s="11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s="11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s="1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s="11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s="11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s="11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s="11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s="11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s="11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s="11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s="11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s="11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s="1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s="11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s="11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s="11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s="11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s="11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s="11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s="11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s="11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s="11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s="1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s="11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s="11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s="11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s="11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s="11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s="11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s="11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s="11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s="11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s="1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s="11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s="11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s="11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s="11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s="11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s="11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s="11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s="11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s="11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s="1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s="11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s="11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s="11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s="11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s="11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s="11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s="11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s="11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s="11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s="1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s="11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s="11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s="11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s="11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s="11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s="11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s="11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s="11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s="11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s="1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s="11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s="11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s="11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s="11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s="11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s="11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s="11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s="11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s="11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s="1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s="11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s="11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s="11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s="11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s="11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s="11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s="11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s="11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s="11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s="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s="11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s="11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s="11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s="11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s="11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s="11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s="11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s="11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s="11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s="1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s="11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s="11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s="11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s="11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s="11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s="11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s="11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s="11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s="11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s="1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s="11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s="11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s="11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s="11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s="11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s="11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s="11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s="11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s="11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s="1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s="11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s="11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s="11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s="11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s="11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s="11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s="11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s="11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s="11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s="1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s="11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s="11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s="11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s="11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s="11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s="11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s="11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s="11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s="11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s="1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s="11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s="11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s="11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s="11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s="11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s="11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s="11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s="11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s="11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s="1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s="11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s="11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s="11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s="11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s="11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s="11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s="11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s="11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s="11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s="1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s="11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s="11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s="11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s="11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s="11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s="11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s="11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s="11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s="11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s="1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s="11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s="11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s="11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s="11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s="11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s="11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s="11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s="11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s="11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s="1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s="11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s="11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s="11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s="11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s="11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s="11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s="11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s="11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s="11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s="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s="11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s="11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s="11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s="11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s="11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s="11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s="11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s="11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s="11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s="1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s="11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s="11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s="11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s="11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s="11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s="11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s="11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s="11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s="11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s="1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s="11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s="11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s="11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s="11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s="11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s="11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s="11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s="11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s="11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s="1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s="11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s="11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s="11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s="11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s="11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s="11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s="11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s="11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s="11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s="1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s="11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s="11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s="11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s="11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s="11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s="11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s="11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s="11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s="11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s="1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s="11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s="11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s="11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s="11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s="11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s="11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s="11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s="11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s="11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s="1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s="11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s="11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s="11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s="11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s="11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s="11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s="11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s="11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s="11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s="1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s="11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s="11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s="11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s="11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s="11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s="11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s="11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s="11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s="11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s="1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s="11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s="11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s="11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s="11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s="11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s="11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s="11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s="11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s="11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s="1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s="11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s="11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s="11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s="11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s="11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s="11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s="11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s="11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s="11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s="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s="11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s="11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s="11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s="11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s="11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s="11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s="11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s="11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s="11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s="1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s="11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s="11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s="11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s="11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s="11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s="11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s="11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s="11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s="11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s="1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s="11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s="11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s="11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s="11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s="11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s="11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s="11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s="11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s="11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s="1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s="11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s="11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s="11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s="11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s="11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s="11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s="11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s="11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s="11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s="1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s="11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s="11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s="11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s="11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s="11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s="11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s="11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s="11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s="11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s="1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s="11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s="11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s="11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s="11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s="11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s="11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s="11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s="11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s="1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s="11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s="11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s="11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s="11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s="11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s="11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s="11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s="11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s="11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s="1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s="11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s="11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s="11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s="11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s="11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s="11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s="11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s="11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s="11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s="1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s="11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s="11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s="11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s="11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s="11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s="11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s="11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s="11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s="11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s="1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s="11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s="11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s="11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s="11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s="11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s="11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s="11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s="11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s="11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s="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s="11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s="11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s="11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s="11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s="11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s="11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s="11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s="11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s="11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s="1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s="11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s="11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s="11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s="11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s="11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s="11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s="11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s="11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s="11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s="1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s="11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s="11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s="11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s="11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s="11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s="11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s="11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s="11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s="11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s="1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s="11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s="11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s="11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s="11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s="11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s="11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s="11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s="11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s="11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s="1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s="11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s="11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s="11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s="11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s="11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s="11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s="11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s="11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s="11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s="1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s="11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s="11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s="11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s="11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s="11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s="11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s="11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s="11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s="11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s="1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s="11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s="11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s="11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s="11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s="11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s="11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s="11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s="11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s="11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s="1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s="11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s="11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s="11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s="11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s="11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s="11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s="11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s="11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s="11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s="1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s="11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s="11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s="11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s="11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s="11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s="11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s="11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s="11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s="11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s="1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s="11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s="11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s="11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s="11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s="11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s="11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s="11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s="11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s="11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s="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s="11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s="11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s="11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s="11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s="11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s="11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s="11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s="11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s="11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s="1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s="11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s="11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s="11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s="11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s="11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s="11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s="11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s="11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s="11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s="1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s="11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s="11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s="11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s="11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s="11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s="11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s="11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s="11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s="11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s="1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s="11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s="11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s="11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s="11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s="11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s="11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s="11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s="11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s="11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s="1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s="11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s="11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s="11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s="11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s="11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s="11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s="11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s="11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s="11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s="1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s="11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s="11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s="11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s="11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s="11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s="11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s="11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s="11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s="11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s="1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s="11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s="11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s="11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s="11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s="11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s="11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s="11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s="11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s="11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s="1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s="11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s="11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s="11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s="11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s="11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s="11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s="11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s="11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s="11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s="1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s="11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s="11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s="11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s="11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s="11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s="11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s="11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s="11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s="11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s="1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s="11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s="11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s="11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s="11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s="11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s="11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s="11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s="11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s="11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s="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s="11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s="11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s="11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s="11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s="11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s="11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s="11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s="11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s="11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s="1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s="11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s="11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s="11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s="11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s="11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s="11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s="11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s="11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s="11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s="1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s="11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s="11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s="11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s="11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s="11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s="11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s="11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s="11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s="11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s="1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s="11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s="11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s="11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s="11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s="11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s="11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s="11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s="11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s="11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s="1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s="11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s="11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s="11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s="11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s="11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s="11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s="11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s="11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s="11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s="1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s="11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s="11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s="11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s="11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s="11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s="11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s="11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s="11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s="11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s="1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s="11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s="11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s="11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s="11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s="11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s="11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s="11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s="11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s="11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s="1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s="11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s="11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s="11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s="11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s="11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s="11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s="11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s="11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s="11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s="1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s="11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s="11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s="11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s="11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s="11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s="11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s="11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s="11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s="11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s="1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s="11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s="11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s="11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s="11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s="11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s="11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s="11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s="11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s="11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s="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s="11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s="11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s="11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s="11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s="11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s="11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s="11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s="11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s="11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s="1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s="11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s="11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s="11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s="11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s="11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s="11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s="11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s="11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s="11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s="1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s="11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s="11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s="11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s="11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s="11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s="11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s="11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s="11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s="11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s="1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s="11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s="11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s="11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s="11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s="11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s="11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s="11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s="11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s="11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s="1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s="11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s="11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s="11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s="11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s="11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s="11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s="11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s="11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s="11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s="1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s="11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s="11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s="11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s="11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s="11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s="11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s="11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s="11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s="11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s="1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s="11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s="11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s="11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s="11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s="11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s="11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s="11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s="11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s="11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s="1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s="11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s="11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s="11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s="11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s="11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s="11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s="11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s="11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s="11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s="1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s="11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s="11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s="11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s="11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s="11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s="11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s="11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s="11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s="11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s="1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s="11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s="11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s="11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s="11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s="11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s="11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s="11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s="11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s="11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s="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s="11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s="11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s="11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s="11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s="11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s="11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s="11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s="11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s="11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s="1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s="11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s="11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s="11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s="11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s="11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s="11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s="11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s="11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s="11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s="1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s="11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s="11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s="11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s="11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s="11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s="11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s="11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s="11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s="11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s="1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s="11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s="11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s="11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s="11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s="11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s="11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s="11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s="11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s="11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s="1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s="11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s="11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s="11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s="11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s="11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s="11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s="11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s="11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s="11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s="1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s="11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s="11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s="11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s="11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s="11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s="11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s="11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s="11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s="11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s="1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s="11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s="11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s="11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s="11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s="11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s="11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s="11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s="11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s="11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s="1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s="11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s="11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s="11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s="11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s="11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s="11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s="11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s="11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s="11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s="1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s="11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s="11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s="11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s="11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s="11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s="11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s="11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s="11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s="11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s="1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s="11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s="11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s="11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s="11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s="11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s="11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s="11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s="11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s="11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s="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s="11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s="11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s="11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s="11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s="11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s="11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s="11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s="11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s="11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s="1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s="11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s="11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s="11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s="11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s="11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s="11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s="11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s="11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s="11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s="1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s="11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s="11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s="11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s="11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s="11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s="11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s="11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s="11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s="11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s="1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s="11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s="11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s="11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s="11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s="11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s="11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s="11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s="11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s="11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s="1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s="11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s="11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s="11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s="11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s="11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s="11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s="11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s="11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s="11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s="1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s="11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s="11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s="11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s="11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s="11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s="11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s="11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s="11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s="11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s="1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s="11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s="11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s="11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s="11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s="11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s="11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s="11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s="11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s="11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s="1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s="11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s="11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s="11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s="11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s="11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s="11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s="11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s="11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s="11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s="1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s="11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s="11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s="11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s="11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s="11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s="11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s="11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s="11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s="11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s="1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s="11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s="11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s="11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s="11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s="11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s="11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s="11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s="11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s="11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s="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s="11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s="11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s="11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s="11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s="11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s="11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s="11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s="11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s="11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s="1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s="11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s="11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s="11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s="11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s="11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s="11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s="11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s="11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s="11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s="1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s="11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s="11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s="11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s="11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s="11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s="11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s="11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s="11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s="11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s="1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s="11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s="11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s="11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s="11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s="11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s="11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s="11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s="11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s="11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s="1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s="11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s="11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s="11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s="11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s="11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s="11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s="11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s="11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s="11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s="1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s="11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s="11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s="11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s="11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s="11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s="11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s="11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s="11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s="11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s="1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s="11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s="11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s="11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s="11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s="11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s="11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s="11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s="11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s="11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s="1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s="11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s="11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s="11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s="11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s="11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s="11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s="11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s="11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s="11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s="1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s="11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s="11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s="11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s="11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s="11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s="11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s="11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s="11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s="11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s="1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s="11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s="11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s="11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s="11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s="11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s="11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s="11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s="11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s="11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s="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s="11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s="11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s="11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s="11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s="11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s="11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s="11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s="11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s="11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s="1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s="11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s="11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s="11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s="11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s="11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s="11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s="11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s="11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s="11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s="1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s="11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s="11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s="11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s="11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s="11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s="11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s="11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s="11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s="11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s="1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s="11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s="11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s="11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s="11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s="11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s="11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s="11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s="11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s="11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s="1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s="11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s="11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s="11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s="11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s="11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s="11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s="11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s="11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s="11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s="1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s="11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s="11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s="11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s="11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s="11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s="11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s="11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s="11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s="11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s="1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s="11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s="11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s="11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s="11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s="11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s="11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s="11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s="11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s="11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s="1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s="11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s="11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s="11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s="11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s="11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s="11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s="11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s="11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s="11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s="1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s="11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s="11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s="11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s="11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s="11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s="11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s="11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s="11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s="11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s="1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s="11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s="11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s="11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s="11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s="11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s="11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s="11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s="11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s="11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s="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s="11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s="11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s="11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s="11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D4BBA34A-8F6F-4B3C-9010-F28EE7874FB4}"/>
  <conditionalFormatting sqref="F1:F1048576">
    <cfRule type="containsText" dxfId="3" priority="4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Theatre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Lee, Hwai Jiin</cp:lastModifiedBy>
  <dcterms:created xsi:type="dcterms:W3CDTF">2017-04-20T15:17:24Z</dcterms:created>
  <dcterms:modified xsi:type="dcterms:W3CDTF">2021-09-23T00:35:56Z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