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" sheetId="1" r:id="rId4"/>
    <sheet state="visible" name="Expenses" sheetId="2" r:id="rId5"/>
    <sheet state="visible" name="Earnings" sheetId="3" r:id="rId6"/>
  </sheets>
  <definedNames/>
  <calcPr/>
</workbook>
</file>

<file path=xl/sharedStrings.xml><?xml version="1.0" encoding="utf-8"?>
<sst xmlns="http://schemas.openxmlformats.org/spreadsheetml/2006/main" count="86" uniqueCount="77">
  <si>
    <t>Oustanding Debts</t>
  </si>
  <si>
    <t>Bank Balance</t>
  </si>
  <si>
    <t>O/S Checks</t>
  </si>
  <si>
    <t>Checkbook</t>
  </si>
  <si>
    <t>CCPEND</t>
  </si>
  <si>
    <t>Company</t>
  </si>
  <si>
    <t>Amount</t>
  </si>
  <si>
    <t>Comments</t>
  </si>
  <si>
    <t>Checking</t>
  </si>
  <si>
    <t>CK</t>
  </si>
  <si>
    <t>Car Loan</t>
  </si>
  <si>
    <t>X% Interest Rate</t>
  </si>
  <si>
    <t>Savings</t>
  </si>
  <si>
    <t>SAV</t>
  </si>
  <si>
    <t>Student Loan</t>
  </si>
  <si>
    <t>Cash</t>
  </si>
  <si>
    <t>CASH</t>
  </si>
  <si>
    <t>Mortgage</t>
  </si>
  <si>
    <t>Credit Card</t>
  </si>
  <si>
    <t>CC</t>
  </si>
  <si>
    <t>Total Actual Cash</t>
  </si>
  <si>
    <t>OSCHECK</t>
  </si>
  <si>
    <t>Total Debts</t>
  </si>
  <si>
    <t xml:space="preserve"> Week to Date Collected A/R</t>
  </si>
  <si>
    <t>Investments</t>
  </si>
  <si>
    <t>Expected AR</t>
  </si>
  <si>
    <t>Work</t>
  </si>
  <si>
    <t>401K</t>
  </si>
  <si>
    <t>Other</t>
  </si>
  <si>
    <t>Brokerage Account</t>
  </si>
  <si>
    <t>Bitcoin</t>
  </si>
  <si>
    <t>Total A/R Collections Due and Pending</t>
  </si>
  <si>
    <t>Total cash available</t>
  </si>
  <si>
    <t>Total Investments</t>
  </si>
  <si>
    <t>Budget/Actual</t>
  </si>
  <si>
    <t>Expenses Pd To Date</t>
  </si>
  <si>
    <t>Balance of Budget</t>
  </si>
  <si>
    <t>Notes</t>
  </si>
  <si>
    <t>Rent + Utilities</t>
  </si>
  <si>
    <t>RU</t>
  </si>
  <si>
    <t>Groceries + Alcohol</t>
  </si>
  <si>
    <t>GA</t>
  </si>
  <si>
    <t>Shopping</t>
  </si>
  <si>
    <t>SHOP</t>
  </si>
  <si>
    <t>Restaurants and Bars</t>
  </si>
  <si>
    <t>RB</t>
  </si>
  <si>
    <t>Entertainment</t>
  </si>
  <si>
    <t>ENT</t>
  </si>
  <si>
    <t>Travel</t>
  </si>
  <si>
    <t>TRAV</t>
  </si>
  <si>
    <t>Transit</t>
  </si>
  <si>
    <t>TRANS</t>
  </si>
  <si>
    <t>Cell Phone</t>
  </si>
  <si>
    <t>CELL</t>
  </si>
  <si>
    <t>Student Loans</t>
  </si>
  <si>
    <t>SL</t>
  </si>
  <si>
    <t>Medical/Dental</t>
  </si>
  <si>
    <t>MD</t>
  </si>
  <si>
    <t>Misc</t>
  </si>
  <si>
    <t>MISC</t>
  </si>
  <si>
    <t>Total Liabilities</t>
  </si>
  <si>
    <t>Bottom Line</t>
  </si>
  <si>
    <t>Account</t>
  </si>
  <si>
    <t>Type</t>
  </si>
  <si>
    <t>Description</t>
  </si>
  <si>
    <t>KEY</t>
  </si>
  <si>
    <t>RU - Rent and Utilties</t>
  </si>
  <si>
    <t>GA - Groceries and Alcohol</t>
  </si>
  <si>
    <t>SHOP - Shopping</t>
  </si>
  <si>
    <t>RB - Restaurants and Bars</t>
  </si>
  <si>
    <t>ENT - Entertainment</t>
  </si>
  <si>
    <t>TRAV - Travel</t>
  </si>
  <si>
    <t>TRANS - Transit</t>
  </si>
  <si>
    <t>CELL - Cell phone</t>
  </si>
  <si>
    <t>SL - Student Loans</t>
  </si>
  <si>
    <t>MD - Medical/Dental</t>
  </si>
  <si>
    <t>MISC - miscellaneous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</si>
</sst>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-409]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* #,##0_);_(* \(#,##0\);_(* &quot;-&quot;??_);_(@_)"/>
    <numFmt numFmtId="168" formatCode="_(* #,##0.0_);_(* \(#,##0.0\);_(* &quot;-&quot;??_);_(@_)"/>
  </numFmts>
  <fonts count="22">
    <font>
      <sz val="10.0"/>
      <color rgb="FF000000"/>
      <name val="Arial"/>
      <scheme val="minor"/>
    </font>
    <font>
      <sz val="11.0"/>
      <color theme="1"/>
      <name val="Calibri"/>
    </font>
    <font>
      <b/>
      <sz val="12.0"/>
      <color theme="1"/>
      <name val="Arial"/>
    </font>
    <font>
      <b/>
      <sz val="11.0"/>
      <color theme="1"/>
      <name val="Calibri"/>
    </font>
    <font/>
    <font>
      <b/>
      <u/>
      <sz val="12.0"/>
      <color theme="1"/>
      <name val="Arial"/>
    </font>
    <font>
      <u/>
      <sz val="12.0"/>
      <color rgb="FFFF0000"/>
      <name val="Arial"/>
    </font>
    <font>
      <b/>
      <u/>
      <sz val="12.0"/>
      <color theme="1"/>
      <name val="Arial"/>
    </font>
    <font>
      <b/>
      <color theme="1"/>
      <name val="Arial"/>
    </font>
    <font>
      <b/>
      <sz val="12.0"/>
      <color rgb="FF000000"/>
      <name val="Arial"/>
    </font>
    <font>
      <sz val="12.0"/>
      <color rgb="FFFF0000"/>
      <name val="Arial"/>
    </font>
    <font>
      <b/>
      <sz val="12.0"/>
      <color rgb="FF800080"/>
      <name val="Arial"/>
    </font>
    <font>
      <sz val="11.0"/>
      <color rgb="FF000000"/>
      <name val="Calibri"/>
    </font>
    <font>
      <b/>
      <color rgb="FF000000"/>
      <name val="Arial"/>
    </font>
    <font>
      <sz val="12.0"/>
      <color rgb="FF000000"/>
      <name val="Arial"/>
    </font>
    <font>
      <sz val="12.0"/>
      <color theme="1"/>
      <name val="Calibri"/>
    </font>
    <font>
      <u/>
      <color rgb="FF000000"/>
      <name val="Arial"/>
    </font>
    <font>
      <u/>
      <color theme="1"/>
      <name val="Arial"/>
    </font>
    <font>
      <b/>
      <u/>
      <color theme="1"/>
      <name val="Arial"/>
    </font>
    <font>
      <u/>
      <color theme="1"/>
      <name val="Arial"/>
    </font>
    <font>
      <sz val="12.0"/>
      <color theme="1"/>
      <name val="Arial"/>
    </font>
    <font>
      <sz val="11.0"/>
      <color rgb="FF7E3794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</fills>
  <borders count="20">
    <border/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/>
      <bottom style="medium">
        <color rgb="FF000000"/>
      </bottom>
    </border>
    <border>
      <left/>
      <bottom/>
    </border>
    <border>
      <right/>
      <bottom/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/>
    </border>
    <border>
      <right style="thin">
        <color rgb="FF000000"/>
      </right>
      <bottom/>
    </border>
    <border>
      <right/>
      <bottom style="double">
        <color rgb="FF000000"/>
      </bottom>
    </border>
    <border>
      <left style="thin">
        <color rgb="FF000000"/>
      </left>
      <bottom/>
    </border>
    <border>
      <right style="medium">
        <color rgb="FF000000"/>
      </right>
      <bottom/>
    </border>
    <border>
      <right/>
    </border>
    <border>
      <left/>
      <right/>
      <bottom style="double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164" xfId="0" applyAlignment="1" applyBorder="1" applyFont="1" applyNumberFormat="1">
      <alignment horizontal="center" vertical="bottom"/>
    </xf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3" fillId="0" fontId="3" numFmtId="0" xfId="0" applyAlignment="1" applyBorder="1" applyFont="1">
      <alignment horizontal="center" vertical="bottom"/>
    </xf>
    <xf borderId="3" fillId="0" fontId="4" numFmtId="0" xfId="0" applyBorder="1" applyFont="1"/>
    <xf borderId="4" fillId="0" fontId="1" numFmtId="0" xfId="0" applyAlignment="1" applyBorder="1" applyFont="1">
      <alignment vertical="bottom"/>
    </xf>
    <xf borderId="5" fillId="0" fontId="5" numFmtId="165" xfId="0" applyAlignment="1" applyBorder="1" applyFont="1" applyNumberFormat="1">
      <alignment horizontal="right" vertical="bottom"/>
    </xf>
    <xf borderId="5" fillId="0" fontId="6" numFmtId="0" xfId="0" applyAlignment="1" applyBorder="1" applyFont="1">
      <alignment horizontal="right" vertical="bottom"/>
    </xf>
    <xf borderId="0" fillId="0" fontId="7" numFmtId="0" xfId="0" applyAlignment="1" applyFont="1">
      <alignment horizontal="right" vertical="bottom"/>
    </xf>
    <xf borderId="5" fillId="0" fontId="1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center" vertical="bottom"/>
    </xf>
    <xf borderId="3" fillId="0" fontId="8" numFmtId="165" xfId="0" applyAlignment="1" applyBorder="1" applyFont="1" applyNumberFormat="1">
      <alignment horizontal="center" vertical="bottom"/>
    </xf>
    <xf borderId="1" fillId="0" fontId="4" numFmtId="0" xfId="0" applyBorder="1" applyFont="1"/>
    <xf borderId="4" fillId="0" fontId="9" numFmtId="0" xfId="0" applyAlignment="1" applyBorder="1" applyFont="1">
      <alignment vertical="bottom"/>
    </xf>
    <xf borderId="5" fillId="0" fontId="2" numFmtId="165" xfId="0" applyAlignment="1" applyBorder="1" applyFont="1" applyNumberFormat="1">
      <alignment horizontal="right" vertical="bottom"/>
    </xf>
    <xf borderId="5" fillId="0" fontId="10" numFmtId="165" xfId="0" applyAlignment="1" applyBorder="1" applyFont="1" applyNumberFormat="1">
      <alignment horizontal="right" vertical="bottom"/>
    </xf>
    <xf borderId="0" fillId="0" fontId="11" numFmtId="165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1" numFmtId="166" xfId="0" applyAlignment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6" fillId="0" fontId="9" numFmtId="0" xfId="0" applyAlignment="1" applyBorder="1" applyFont="1">
      <alignment vertical="bottom"/>
    </xf>
    <xf borderId="1" fillId="0" fontId="2" numFmtId="165" xfId="0" applyAlignment="1" applyBorder="1" applyFont="1" applyNumberFormat="1">
      <alignment horizontal="right" vertical="bottom"/>
    </xf>
    <xf borderId="1" fillId="0" fontId="10" numFmtId="165" xfId="0" applyAlignment="1" applyBorder="1" applyFont="1" applyNumberFormat="1">
      <alignment horizontal="right" vertical="bottom"/>
    </xf>
    <xf borderId="3" fillId="0" fontId="11" numFmtId="165" xfId="0" applyAlignment="1" applyBorder="1" applyFont="1" applyNumberFormat="1">
      <alignment horizontal="right" vertical="bottom"/>
    </xf>
    <xf borderId="3" fillId="0" fontId="8" numFmtId="0" xfId="0" applyAlignment="1" applyBorder="1" applyFont="1">
      <alignment vertical="bottom"/>
    </xf>
    <xf borderId="3" fillId="0" fontId="1" numFmtId="166" xfId="0" applyAlignment="1" applyBorder="1" applyFont="1" applyNumberFormat="1">
      <alignment vertical="bottom"/>
    </xf>
    <xf borderId="3" fillId="0" fontId="1" numFmtId="0" xfId="0" applyAlignment="1" applyBorder="1" applyFont="1">
      <alignment horizontal="center" vertical="bottom"/>
    </xf>
    <xf borderId="6" fillId="2" fontId="9" numFmtId="0" xfId="0" applyAlignment="1" applyBorder="1" applyFill="1" applyFont="1">
      <alignment vertical="bottom"/>
    </xf>
    <xf borderId="1" fillId="2" fontId="2" numFmtId="165" xfId="0" applyAlignment="1" applyBorder="1" applyFont="1" applyNumberFormat="1">
      <alignment horizontal="center" vertical="bottom"/>
    </xf>
    <xf borderId="1" fillId="2" fontId="2" numFmtId="165" xfId="0" applyAlignment="1" applyBorder="1" applyFont="1" applyNumberFormat="1">
      <alignment horizontal="right" vertical="bottom"/>
    </xf>
    <xf borderId="7" fillId="2" fontId="2" numFmtId="165" xfId="0" applyAlignment="1" applyBorder="1" applyFont="1" applyNumberFormat="1">
      <alignment horizontal="right" vertical="bottom"/>
    </xf>
    <xf borderId="7" fillId="2" fontId="13" numFmtId="0" xfId="0" applyAlignment="1" applyBorder="1" applyFont="1">
      <alignment vertical="bottom"/>
    </xf>
    <xf borderId="7" fillId="2" fontId="1" numFmtId="166" xfId="0" applyAlignment="1" applyBorder="1" applyFont="1" applyNumberFormat="1">
      <alignment horizontal="center" vertical="bottom"/>
    </xf>
    <xf borderId="7" fillId="2" fontId="1" numFmtId="165" xfId="0" applyAlignment="1" applyBorder="1" applyFont="1" applyNumberFormat="1">
      <alignment vertical="bottom"/>
    </xf>
    <xf borderId="1" fillId="2" fontId="1" numFmtId="165" xfId="0" applyAlignment="1" applyBorder="1" applyFont="1" applyNumberFormat="1">
      <alignment vertical="bottom"/>
    </xf>
    <xf borderId="8" fillId="3" fontId="14" numFmtId="0" xfId="0" applyAlignment="1" applyBorder="1" applyFill="1" applyFont="1">
      <alignment horizontal="right" vertical="bottom"/>
    </xf>
    <xf borderId="9" fillId="0" fontId="4" numFmtId="0" xfId="0" applyBorder="1" applyFont="1"/>
    <xf borderId="9" fillId="3" fontId="9" numFmtId="165" xfId="0" applyAlignment="1" applyBorder="1" applyFont="1" applyNumberFormat="1">
      <alignment horizontal="center" vertical="bottom"/>
    </xf>
    <xf borderId="10" fillId="0" fontId="9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1" fillId="0" fontId="8" numFmtId="165" xfId="0" applyAlignment="1" applyBorder="1" applyFont="1" applyNumberFormat="1">
      <alignment horizontal="center" vertical="bottom"/>
    </xf>
    <xf borderId="11" fillId="0" fontId="1" numFmtId="0" xfId="0" applyAlignment="1" applyBorder="1" applyFont="1">
      <alignment vertical="bottom"/>
    </xf>
    <xf borderId="0" fillId="0" fontId="14" numFmtId="0" xfId="0" applyAlignment="1" applyFont="1">
      <alignment vertical="bottom"/>
    </xf>
    <xf borderId="11" fillId="0" fontId="1" numFmtId="166" xfId="0" applyAlignment="1" applyBorder="1" applyFont="1" applyNumberFormat="1">
      <alignment vertical="bottom"/>
    </xf>
    <xf borderId="10" fillId="0" fontId="14" numFmtId="0" xfId="0" applyAlignment="1" applyBorder="1" applyFont="1">
      <alignment vertical="bottom"/>
    </xf>
    <xf borderId="12" fillId="0" fontId="15" numFmtId="166" xfId="0" applyAlignment="1" applyBorder="1" applyFont="1" applyNumberFormat="1">
      <alignment horizontal="right" vertical="bottom"/>
    </xf>
    <xf borderId="0" fillId="0" fontId="1" numFmtId="166" xfId="0" applyAlignment="1" applyFont="1" applyNumberFormat="1">
      <alignment vertical="bottom"/>
    </xf>
    <xf borderId="8" fillId="2" fontId="9" numFmtId="0" xfId="0" applyAlignment="1" applyBorder="1" applyFont="1">
      <alignment horizontal="right" vertical="bottom"/>
    </xf>
    <xf borderId="13" fillId="0" fontId="4" numFmtId="0" xfId="0" applyBorder="1" applyFont="1"/>
    <xf borderId="14" fillId="0" fontId="4" numFmtId="0" xfId="0" applyBorder="1" applyFont="1"/>
    <xf borderId="15" fillId="2" fontId="2" numFmtId="165" xfId="0" applyAlignment="1" applyBorder="1" applyFont="1" applyNumberFormat="1">
      <alignment horizontal="right" vertical="bottom"/>
    </xf>
    <xf borderId="16" fillId="2" fontId="2" numFmtId="167" xfId="0" applyAlignment="1" applyBorder="1" applyFont="1" applyNumberFormat="1">
      <alignment horizontal="right" vertical="bottom"/>
    </xf>
    <xf borderId="17" fillId="0" fontId="4" numFmtId="0" xfId="0" applyBorder="1" applyFont="1"/>
    <xf borderId="0" fillId="0" fontId="1" numFmtId="167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16" numFmtId="165" xfId="0" applyAlignment="1" applyFont="1" applyNumberFormat="1">
      <alignment horizontal="center" vertical="bottom"/>
    </xf>
    <xf borderId="0" fillId="0" fontId="17" numFmtId="0" xfId="0" applyAlignment="1" applyFont="1">
      <alignment horizontal="center" vertical="bottom"/>
    </xf>
    <xf borderId="0" fillId="0" fontId="18" numFmtId="167" xfId="0" applyAlignment="1" applyFont="1" applyNumberFormat="1">
      <alignment horizontal="center" vertical="bottom"/>
    </xf>
    <xf borderId="0" fillId="0" fontId="19" numFmtId="166" xfId="0" applyAlignment="1" applyFont="1" applyNumberFormat="1">
      <alignment horizontal="center" vertical="bottom"/>
    </xf>
    <xf borderId="0" fillId="0" fontId="2" numFmtId="38" xfId="0" applyAlignment="1" applyFont="1" applyNumberFormat="1">
      <alignment vertical="bottom"/>
    </xf>
    <xf borderId="0" fillId="0" fontId="20" numFmtId="165" xfId="0" applyAlignment="1" applyFont="1" applyNumberFormat="1">
      <alignment horizontal="right" vertical="bottom"/>
    </xf>
    <xf borderId="0" fillId="0" fontId="10" numFmtId="165" xfId="0" applyAlignment="1" applyFont="1" applyNumberFormat="1">
      <alignment horizontal="right" vertical="bottom"/>
    </xf>
    <xf borderId="0" fillId="0" fontId="21" numFmtId="165" xfId="0" applyAlignment="1" applyFont="1" applyNumberFormat="1">
      <alignment horizontal="right" vertical="bottom"/>
    </xf>
    <xf borderId="18" fillId="0" fontId="12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vertical="bottom"/>
    </xf>
    <xf borderId="19" fillId="4" fontId="2" numFmtId="168" xfId="0" applyAlignment="1" applyBorder="1" applyFill="1" applyFont="1" applyNumberFormat="1">
      <alignment vertical="bottom"/>
    </xf>
    <xf borderId="15" fillId="4" fontId="9" numFmtId="165" xfId="0" applyAlignment="1" applyBorder="1" applyFont="1" applyNumberFormat="1">
      <alignment horizontal="center" vertical="bottom"/>
    </xf>
    <xf borderId="0" fillId="0" fontId="3" numFmtId="166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10" numFmtId="166" xfId="0" applyAlignment="1" applyFont="1" applyNumberFormat="1">
      <alignment horizontal="right" vertical="bottom"/>
    </xf>
    <xf borderId="18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0" fontId="1" numFmtId="166" xfId="0" applyAlignment="1" applyFont="1" applyNumberFormat="1">
      <alignment horizontal="right" readingOrder="0" vertical="bottom"/>
    </xf>
    <xf borderId="18" fillId="0" fontId="1" numFmtId="0" xfId="0" applyAlignment="1" applyBorder="1" applyFon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>
        <v>43318.0</v>
      </c>
      <c r="C1" s="3"/>
      <c r="D1" s="3"/>
      <c r="E1" s="4"/>
      <c r="F1" s="5" t="s">
        <v>0</v>
      </c>
      <c r="G1" s="6"/>
      <c r="H1" s="6"/>
      <c r="I1" s="6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/>
      <c r="B2" s="8" t="s">
        <v>1</v>
      </c>
      <c r="C2" s="9" t="s">
        <v>2</v>
      </c>
      <c r="D2" s="10" t="s">
        <v>3</v>
      </c>
      <c r="E2" s="11" t="s">
        <v>4</v>
      </c>
      <c r="F2" s="12" t="s">
        <v>5</v>
      </c>
      <c r="G2" s="13" t="s">
        <v>6</v>
      </c>
      <c r="H2" s="13" t="s">
        <v>7</v>
      </c>
      <c r="I2" s="1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5" t="s">
        <v>8</v>
      </c>
      <c r="B3" s="16">
        <f>SUMIF(Earnings!B:B, "CK", Earnings!A:A)+(SUMIF(Expenses!B:B, "CK", Expenses!A:A) * -1)</f>
        <v>0</v>
      </c>
      <c r="C3" s="17">
        <f>SUMIF(Earnings!B:B, "OSCHECK", Earnings!A:A)+(SUMIF(Expenses!B:B, "OSCHECK", Expenses!A:A) * -1)</f>
        <v>0</v>
      </c>
      <c r="D3" s="18">
        <f t="shared" ref="D3:D6" si="1">B3+C3</f>
        <v>0</v>
      </c>
      <c r="E3" s="4" t="s">
        <v>9</v>
      </c>
      <c r="F3" s="19" t="s">
        <v>10</v>
      </c>
      <c r="G3" s="20">
        <v>0.0</v>
      </c>
      <c r="H3" s="21" t="s">
        <v>11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5" t="s">
        <v>12</v>
      </c>
      <c r="B4" s="16">
        <f>SUMIF(Earnings!B:B, "SAV", Earnings!A:A)+SUMIF(Expenses!B:B, "SAV", Expenses!A:A)</f>
        <v>0</v>
      </c>
      <c r="C4" s="17">
        <v>0.0</v>
      </c>
      <c r="D4" s="18">
        <f t="shared" si="1"/>
        <v>0</v>
      </c>
      <c r="E4" s="4" t="s">
        <v>13</v>
      </c>
      <c r="F4" s="19" t="s">
        <v>14</v>
      </c>
      <c r="G4" s="20">
        <v>0.0</v>
      </c>
      <c r="H4" s="21" t="s">
        <v>11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5" t="s">
        <v>15</v>
      </c>
      <c r="B5" s="16">
        <f>SUMIF(Earnings!B:B, "CASH", Earnings!A:A)+(SUMIF(Expenses!B:B, "CASH", Expenses!A:A) * -1)</f>
        <v>0</v>
      </c>
      <c r="C5" s="17">
        <v>0.0</v>
      </c>
      <c r="D5" s="18">
        <f t="shared" si="1"/>
        <v>0</v>
      </c>
      <c r="E5" s="22" t="s">
        <v>16</v>
      </c>
      <c r="F5" s="19" t="s">
        <v>17</v>
      </c>
      <c r="G5" s="20">
        <v>0.0</v>
      </c>
      <c r="H5" s="21" t="s">
        <v>11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3" t="s">
        <v>18</v>
      </c>
      <c r="B6" s="24">
        <f>SUMIF(Earnings!B:B, "CC", Earnings!A:A)+(SUMIF(Expenses!B:B, "CC", Expenses!A:A) * -1)</f>
        <v>0</v>
      </c>
      <c r="C6" s="25">
        <f>SUMIF(Earnings!B:B, "CCPEND", Earnings!A:A)+(SUMIF(Expenses!B:B, "CCPEND", Expenses!A:A) * -1)</f>
        <v>0</v>
      </c>
      <c r="D6" s="26">
        <f t="shared" si="1"/>
        <v>0</v>
      </c>
      <c r="E6" s="22" t="s">
        <v>19</v>
      </c>
      <c r="F6" s="27"/>
      <c r="G6" s="28"/>
      <c r="H6" s="29"/>
      <c r="I6" s="29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0" t="s">
        <v>20</v>
      </c>
      <c r="B7" s="31">
        <f>SUM(B3:B6)</f>
        <v>0</v>
      </c>
      <c r="C7" s="32">
        <f>+D7-B7</f>
        <v>0</v>
      </c>
      <c r="D7" s="33">
        <f>SUM(D3:D6)</f>
        <v>0</v>
      </c>
      <c r="E7" s="11" t="s">
        <v>21</v>
      </c>
      <c r="F7" s="34" t="s">
        <v>22</v>
      </c>
      <c r="G7" s="35">
        <f>SUM(G3:G5)</f>
        <v>0</v>
      </c>
      <c r="H7" s="36"/>
      <c r="I7" s="3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8" t="s">
        <v>23</v>
      </c>
      <c r="B8" s="39"/>
      <c r="C8" s="40">
        <v>0.0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5" t="s">
        <v>24</v>
      </c>
      <c r="G9" s="6"/>
      <c r="H9" s="6"/>
      <c r="I9" s="6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1" t="s">
        <v>25</v>
      </c>
      <c r="D10" s="42"/>
      <c r="E10" s="43"/>
      <c r="F10" s="12" t="s">
        <v>5</v>
      </c>
      <c r="G10" s="13" t="s">
        <v>6</v>
      </c>
      <c r="H10" s="13" t="s">
        <v>7</v>
      </c>
      <c r="I10" s="4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5"/>
      <c r="C11" s="46" t="s">
        <v>26</v>
      </c>
      <c r="D11" s="47"/>
      <c r="E11" s="4"/>
      <c r="F11" s="19" t="s">
        <v>27</v>
      </c>
      <c r="G11" s="20">
        <v>0.0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5"/>
      <c r="C12" s="48" t="s">
        <v>28</v>
      </c>
      <c r="D12" s="49">
        <v>0.0</v>
      </c>
      <c r="E12" s="4"/>
      <c r="F12" s="19" t="s">
        <v>29</v>
      </c>
      <c r="G12" s="20">
        <v>0.0</v>
      </c>
      <c r="J12" s="50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2"/>
      <c r="B13" s="42"/>
      <c r="C13" s="42"/>
      <c r="D13" s="42"/>
      <c r="E13" s="4"/>
      <c r="F13" s="19" t="s">
        <v>30</v>
      </c>
      <c r="G13" s="20">
        <v>0.0</v>
      </c>
      <c r="J13" s="50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1" t="s">
        <v>31</v>
      </c>
      <c r="B14" s="52"/>
      <c r="C14" s="53"/>
      <c r="D14" s="54">
        <f>SUM(D11:D12)</f>
        <v>0</v>
      </c>
      <c r="E14" s="4"/>
      <c r="F14" s="27"/>
      <c r="G14" s="28"/>
      <c r="H14" s="3"/>
      <c r="I14" s="2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5" t="s">
        <v>32</v>
      </c>
      <c r="B15" s="52"/>
      <c r="C15" s="56"/>
      <c r="D15" s="33">
        <f>+D7+D14</f>
        <v>0</v>
      </c>
      <c r="E15" s="43"/>
      <c r="F15" s="34" t="s">
        <v>33</v>
      </c>
      <c r="G15" s="35">
        <f>SUM(G11:G13)</f>
        <v>0</v>
      </c>
      <c r="H15" s="36"/>
      <c r="I15" s="37"/>
      <c r="J15" s="50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7"/>
      <c r="B16" s="57"/>
      <c r="C16" s="57"/>
      <c r="D16" s="58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59" t="s">
        <v>34</v>
      </c>
      <c r="C17" s="60" t="s">
        <v>35</v>
      </c>
      <c r="D17" s="61" t="s">
        <v>36</v>
      </c>
      <c r="E17" s="4"/>
      <c r="F17" s="60" t="s">
        <v>37</v>
      </c>
      <c r="G17" s="62"/>
      <c r="H17" s="50"/>
      <c r="I17" s="5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63" t="s">
        <v>38</v>
      </c>
      <c r="B18" s="64"/>
      <c r="C18" s="65">
        <f>SUMIF(Expenses!C:C, "RU", Expenses!A:A) * -1</f>
        <v>0</v>
      </c>
      <c r="D18" s="64">
        <f t="shared" ref="D18:D28" si="2">B18+C18</f>
        <v>0</v>
      </c>
      <c r="E18" s="4" t="s">
        <v>39</v>
      </c>
      <c r="F18" s="4"/>
      <c r="G18" s="20"/>
      <c r="H18" s="50"/>
      <c r="I18" s="5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63" t="s">
        <v>40</v>
      </c>
      <c r="B19" s="64"/>
      <c r="C19" s="65">
        <f>SUMIF(Expenses!C:C, "GA", Expenses!A:A) * -1</f>
        <v>0</v>
      </c>
      <c r="D19" s="64">
        <f t="shared" si="2"/>
        <v>0</v>
      </c>
      <c r="E19" s="4" t="s">
        <v>41</v>
      </c>
      <c r="F19" s="4"/>
      <c r="G19" s="20"/>
      <c r="H19" s="50"/>
      <c r="I19" s="5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3" t="s">
        <v>42</v>
      </c>
      <c r="B20" s="64"/>
      <c r="C20" s="65">
        <f>SUMIF(Expenses!C:C, "SHOP", Expenses!A:A) * -1</f>
        <v>0</v>
      </c>
      <c r="D20" s="64">
        <f t="shared" si="2"/>
        <v>0</v>
      </c>
      <c r="E20" s="4" t="s">
        <v>43</v>
      </c>
      <c r="F20" s="4"/>
      <c r="G20" s="20"/>
      <c r="H20" s="50"/>
      <c r="I20" s="5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63" t="s">
        <v>44</v>
      </c>
      <c r="B21" s="64"/>
      <c r="C21" s="65">
        <f>SUMIF(Expenses!C:C, "RB", Expenses!A:A) * -1</f>
        <v>0</v>
      </c>
      <c r="D21" s="64">
        <f t="shared" si="2"/>
        <v>0</v>
      </c>
      <c r="E21" s="4" t="s">
        <v>45</v>
      </c>
      <c r="F21" s="4"/>
      <c r="G21" s="20"/>
      <c r="H21" s="50"/>
      <c r="I21" s="50"/>
      <c r="J21" s="50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63" t="s">
        <v>46</v>
      </c>
      <c r="B22" s="64">
        <v>0.0</v>
      </c>
      <c r="C22" s="65">
        <f>SUMIF(Expenses!C:C, "ENT", Expenses!A:A) * -1</f>
        <v>0</v>
      </c>
      <c r="D22" s="64">
        <f t="shared" si="2"/>
        <v>0</v>
      </c>
      <c r="E22" s="4" t="s">
        <v>47</v>
      </c>
      <c r="F22" s="4"/>
      <c r="G22" s="20"/>
      <c r="H22" s="50"/>
      <c r="I22" s="50"/>
      <c r="J22" s="50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63" t="s">
        <v>48</v>
      </c>
      <c r="B23" s="64">
        <v>0.0</v>
      </c>
      <c r="C23" s="66">
        <f>SUMIF(Expenses!C:C, "TRAV", Expenses!A:A) * -1</f>
        <v>0</v>
      </c>
      <c r="D23" s="64">
        <f t="shared" si="2"/>
        <v>0</v>
      </c>
      <c r="E23" s="4" t="s">
        <v>49</v>
      </c>
      <c r="F23" s="4"/>
      <c r="G23" s="20"/>
      <c r="H23" s="50"/>
      <c r="I23" s="50"/>
      <c r="J23" s="50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63" t="s">
        <v>50</v>
      </c>
      <c r="B24" s="64">
        <v>0.0</v>
      </c>
      <c r="C24" s="65">
        <f>SUMIF(Expenses!C:C, "TRANS", Expenses!A:A) * -1</f>
        <v>0</v>
      </c>
      <c r="D24" s="64">
        <f t="shared" si="2"/>
        <v>0</v>
      </c>
      <c r="E24" s="67" t="s">
        <v>51</v>
      </c>
      <c r="F24" s="4"/>
      <c r="G24" s="20"/>
      <c r="H24" s="50"/>
      <c r="I24" s="50"/>
      <c r="J24" s="50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63" t="s">
        <v>52</v>
      </c>
      <c r="B25" s="64">
        <v>0.0</v>
      </c>
      <c r="C25" s="65">
        <f>SUMIF(Expenses!C:C, "CELL", Expenses!A:A) * -1</f>
        <v>0</v>
      </c>
      <c r="D25" s="64">
        <f t="shared" si="2"/>
        <v>0</v>
      </c>
      <c r="E25" s="4" t="s">
        <v>53</v>
      </c>
      <c r="F25" s="4"/>
      <c r="G25" s="20"/>
      <c r="H25" s="50"/>
      <c r="I25" s="5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3" t="s">
        <v>54</v>
      </c>
      <c r="B26" s="64">
        <v>0.0</v>
      </c>
      <c r="C26" s="65">
        <f>SUMIF(Expenses!C:C, "SL", Expenses!A:A) * -1</f>
        <v>0</v>
      </c>
      <c r="D26" s="64">
        <f t="shared" si="2"/>
        <v>0</v>
      </c>
      <c r="E26" s="4" t="s">
        <v>55</v>
      </c>
      <c r="F26" s="4"/>
      <c r="G26" s="20"/>
      <c r="H26" s="50"/>
      <c r="I26" s="5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63" t="s">
        <v>56</v>
      </c>
      <c r="B27" s="64">
        <v>0.0</v>
      </c>
      <c r="C27" s="65">
        <f>SUMIF(Expenses!C:C, "MD", Expenses!A:A) * -1</f>
        <v>0</v>
      </c>
      <c r="D27" s="64">
        <f t="shared" si="2"/>
        <v>0</v>
      </c>
      <c r="E27" s="4" t="s">
        <v>57</v>
      </c>
      <c r="F27" s="4"/>
      <c r="G27" s="2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63" t="s">
        <v>58</v>
      </c>
      <c r="B28" s="58"/>
      <c r="C28" s="65">
        <f>SUMIF(Expenses!C:C, "MISC", Expenses!A:A) * -1</f>
        <v>0</v>
      </c>
      <c r="D28" s="64">
        <f t="shared" si="2"/>
        <v>0</v>
      </c>
      <c r="E28" s="22" t="s">
        <v>59</v>
      </c>
      <c r="F28" s="4"/>
      <c r="G28" s="20"/>
      <c r="H28" s="50"/>
      <c r="I28" s="5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68"/>
      <c r="B29" s="68"/>
      <c r="C29" s="68"/>
      <c r="D29" s="68"/>
      <c r="E29" s="4"/>
      <c r="F29" s="4"/>
      <c r="G29" s="50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69" t="s">
        <v>60</v>
      </c>
      <c r="B30" s="70">
        <f t="shared" ref="B30:D30" si="3">SUM(B18:B29)</f>
        <v>0</v>
      </c>
      <c r="C30" s="70">
        <f t="shared" si="3"/>
        <v>0</v>
      </c>
      <c r="D30" s="70">
        <f t="shared" si="3"/>
        <v>0</v>
      </c>
      <c r="E30" s="4"/>
      <c r="F30" s="4"/>
      <c r="G30" s="4"/>
      <c r="H30" s="50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16" t="s">
        <v>61</v>
      </c>
      <c r="D32" s="24">
        <f>+D30+D15</f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2">
    <mergeCell ref="H11:I11"/>
    <mergeCell ref="H12:I12"/>
    <mergeCell ref="H13:I13"/>
    <mergeCell ref="A14:C14"/>
    <mergeCell ref="A15:C15"/>
    <mergeCell ref="F1:I1"/>
    <mergeCell ref="H2:I2"/>
    <mergeCell ref="H3:I3"/>
    <mergeCell ref="H4:I4"/>
    <mergeCell ref="H5:I5"/>
    <mergeCell ref="A8:B8"/>
    <mergeCell ref="F9:I9"/>
  </mergeCells>
  <conditionalFormatting sqref="B3:B6">
    <cfRule type="cellIs" dxfId="0" priority="1" operator="lessThan">
      <formula>0</formula>
    </cfRule>
  </conditionalFormatting>
  <conditionalFormatting sqref="C3:C6">
    <cfRule type="cellIs" dxfId="0" priority="2" operator="lessThan">
      <formula>0</formula>
    </cfRule>
  </conditionalFormatting>
  <conditionalFormatting sqref="C18:C28">
    <cfRule type="cellIs" dxfId="0" priority="3" operator="lessThan">
      <formula>0</formula>
    </cfRule>
  </conditionalFormatting>
  <conditionalFormatting sqref="D18:D29">
    <cfRule type="cellIs" dxfId="0" priority="4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1" t="s">
        <v>6</v>
      </c>
      <c r="B1" s="72" t="s">
        <v>62</v>
      </c>
      <c r="C1" s="72" t="s">
        <v>63</v>
      </c>
      <c r="D1" s="72" t="s">
        <v>64</v>
      </c>
      <c r="E1" s="4"/>
      <c r="F1" s="72" t="s">
        <v>65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3"/>
      <c r="B2" s="4"/>
      <c r="C2" s="4"/>
      <c r="D2" s="4"/>
      <c r="E2" s="4"/>
      <c r="F2" s="74" t="s">
        <v>66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0"/>
      <c r="B3" s="4"/>
      <c r="C3" s="4"/>
      <c r="D3" s="4"/>
      <c r="E3" s="4"/>
      <c r="F3" s="74" t="s">
        <v>67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0"/>
      <c r="B4" s="4"/>
      <c r="C4" s="75"/>
      <c r="D4" s="4"/>
      <c r="E4" s="4"/>
      <c r="F4" s="4" t="s">
        <v>68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3"/>
      <c r="B5" s="4"/>
      <c r="C5" s="4"/>
      <c r="D5" s="4"/>
      <c r="E5" s="4"/>
      <c r="F5" s="74" t="s">
        <v>69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0"/>
      <c r="B6" s="4"/>
      <c r="C6" s="4"/>
      <c r="D6" s="4"/>
      <c r="E6" s="4"/>
      <c r="F6" s="74" t="s">
        <v>70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0"/>
      <c r="B7" s="4"/>
      <c r="C7" s="4"/>
      <c r="D7" s="4"/>
      <c r="E7" s="4"/>
      <c r="F7" s="4" t="s">
        <v>71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0"/>
      <c r="B8" s="4"/>
      <c r="C8" s="4"/>
      <c r="D8" s="4"/>
      <c r="E8" s="4"/>
      <c r="F8" s="22" t="s">
        <v>72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0"/>
      <c r="B9" s="4"/>
      <c r="C9" s="4"/>
      <c r="D9" s="4"/>
      <c r="E9" s="4"/>
      <c r="F9" s="74" t="s">
        <v>73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0"/>
      <c r="B10" s="4"/>
      <c r="C10" s="4"/>
      <c r="D10" s="4"/>
      <c r="E10" s="4"/>
      <c r="F10" s="74" t="s">
        <v>74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0"/>
      <c r="B11" s="4"/>
      <c r="C11" s="4"/>
      <c r="D11" s="4"/>
      <c r="E11" s="4"/>
      <c r="F11" s="74" t="s">
        <v>75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0"/>
      <c r="B12" s="4"/>
      <c r="C12" s="4"/>
      <c r="D12" s="4"/>
      <c r="E12" s="4"/>
      <c r="F12" s="67" t="s">
        <v>76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0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0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0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0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0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0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0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0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0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0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0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0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0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0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0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0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0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0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0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0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0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0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0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0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0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0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0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0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0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0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0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0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0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0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0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0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0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0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0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0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0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0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0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0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0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0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0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0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0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0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0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0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0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0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0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0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0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0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0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0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50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50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50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50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50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0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0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50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50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50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50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0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50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50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50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0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50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50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50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50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0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0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0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0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0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0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0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0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0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0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0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0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0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0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0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0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0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50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0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0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0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0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0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0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0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0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0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0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0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0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0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0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0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0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0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0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0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0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0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0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0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0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0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0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0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0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50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0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50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0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50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50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50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0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0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50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50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50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50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50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50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50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50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0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0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0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0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0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0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50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0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0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0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50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0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50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0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50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50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50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50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50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50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50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50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0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0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0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0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0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0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50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0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0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0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0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0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0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0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0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0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0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0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0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50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50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0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50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50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0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50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50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0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50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50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50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50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50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50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50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50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50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50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50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50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50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50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50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50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50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50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50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50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50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50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50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50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0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50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0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0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0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50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0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50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50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0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0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0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0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50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50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50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50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50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50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50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50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50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50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50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50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50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50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0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0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0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0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0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50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50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0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50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50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0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0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0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50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0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0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0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0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0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0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0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50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50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50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50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50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50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50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50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50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50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50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50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50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50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50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50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50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50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50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50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50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50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50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50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50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50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50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50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0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0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0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0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0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50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50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50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50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50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50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50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50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50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50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50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50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50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50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50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50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50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50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50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50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50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50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50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50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50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50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50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50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50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50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50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50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50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50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50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50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50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50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50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50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50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50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50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50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50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50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50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0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50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50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50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50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50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50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50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50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50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50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50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50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50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50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50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50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50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50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50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50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50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50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50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50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50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50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50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50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50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5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50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50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50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50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50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50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50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50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50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50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50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50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50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50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50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50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50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50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50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50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50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50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50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50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50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50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50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50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50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50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50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50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50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50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50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50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50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50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50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50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50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50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50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50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50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50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50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50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50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50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50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50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50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50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50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50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50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50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50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50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50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50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50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50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50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50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50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50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50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50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50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50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50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50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50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50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50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50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50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50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50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50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50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50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50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50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50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50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50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50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50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50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50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50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50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50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50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50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50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50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50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50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50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50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50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50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50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50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50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50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50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50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50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50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50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50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50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50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50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50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50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50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50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50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50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50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50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50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50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50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50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50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50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50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50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50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50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50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50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50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50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50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50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50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50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50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50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50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50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50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50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50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50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50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50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50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50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50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50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50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50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50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50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50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50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50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50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50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50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50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50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50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50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50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50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50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50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50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50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50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50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50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50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50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50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50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50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50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50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50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50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50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50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50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50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50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50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50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50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50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50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50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50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50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50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50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50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50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50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50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50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50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50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50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50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50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50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50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50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50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50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50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50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50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50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50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50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50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50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50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50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50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50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50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50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50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50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50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50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50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50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50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50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50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50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50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50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50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50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50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50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50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50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50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50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50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50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50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50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50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50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50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50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50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50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50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50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50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50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50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50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50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50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50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50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50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50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50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50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50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50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50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50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50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50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50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50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50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50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50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50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50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50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50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50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50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50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50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50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50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50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50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50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50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50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50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50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50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50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50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50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50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50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50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50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50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50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50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50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50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50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50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50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50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50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50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50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50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50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50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50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50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50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50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50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50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50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50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50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50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50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50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50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50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50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50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50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50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50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50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50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50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50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50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50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50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50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50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50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50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50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50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50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50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50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50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50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50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50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50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50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50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50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50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50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50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50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50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50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50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50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50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50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50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50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50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50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50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50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50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50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50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50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50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50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50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50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50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50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50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50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50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50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50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50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50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50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50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50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50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50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50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50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50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50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50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50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50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50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50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50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50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50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50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50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50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50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50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50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50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50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50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50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50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50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50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50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50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50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50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50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50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50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50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50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50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50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50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50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50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50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50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50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50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50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50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50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50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50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50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50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50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50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50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50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50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50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50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50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50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50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50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50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50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50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50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50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50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50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50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50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50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50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50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50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50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50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50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50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50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50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50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50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50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50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50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50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50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50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50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50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50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50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50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50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50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50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50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50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50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50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50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50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50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50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50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50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50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50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50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50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50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50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50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50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50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50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50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50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50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50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50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50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50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50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50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50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50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50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50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50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50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50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50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50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50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50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50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50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50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50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50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50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50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50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50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50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50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50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50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50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50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50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50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50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50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50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50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50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50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50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50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50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50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50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50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50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50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50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50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50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50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50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50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50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50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50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50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50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50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50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50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50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50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50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50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50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50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50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50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50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50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50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50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50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1:A1000">
    <cfRule type="cellIs" dxfId="0" priority="1" operator="lessThan">
      <formula>0</formula>
    </cfRule>
  </conditionalFormatting>
  <dataValidations>
    <dataValidation type="list" allowBlank="1" sqref="C2:C1000">
      <formula1>Daily!$E$18:$E$29</formula1>
    </dataValidation>
    <dataValidation type="list" allowBlank="1" sqref="B2:B1000">
      <formula1>Daily!$E$2:$E$7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1" t="s">
        <v>6</v>
      </c>
      <c r="B1" s="72" t="s">
        <v>62</v>
      </c>
      <c r="C1" s="72" t="s">
        <v>64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6"/>
      <c r="B2" s="75"/>
      <c r="C2" s="7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6"/>
      <c r="B3" s="75"/>
      <c r="C3" s="7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6"/>
      <c r="B4" s="75"/>
      <c r="C4" s="75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0"/>
      <c r="B6" s="4"/>
      <c r="C6" s="4"/>
      <c r="D6" s="74"/>
      <c r="E6" s="77"/>
      <c r="F6" s="7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0"/>
      <c r="B7" s="4"/>
      <c r="C7" s="4"/>
      <c r="D7" s="74"/>
      <c r="E7" s="77"/>
      <c r="F7" s="7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0"/>
      <c r="B8" s="4"/>
      <c r="C8" s="4"/>
      <c r="D8" s="74"/>
      <c r="E8" s="77"/>
      <c r="F8" s="7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0"/>
      <c r="B9" s="4"/>
      <c r="C9" s="4"/>
      <c r="D9" s="74"/>
      <c r="E9" s="77"/>
      <c r="F9" s="7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0"/>
      <c r="B10" s="4"/>
      <c r="C10" s="4"/>
      <c r="D10" s="74"/>
      <c r="E10" s="77"/>
      <c r="F10" s="77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0"/>
      <c r="B11" s="4"/>
      <c r="C11" s="4"/>
      <c r="D11" s="74"/>
      <c r="E11" s="77"/>
      <c r="F11" s="7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0"/>
      <c r="B12" s="4"/>
      <c r="C12" s="4"/>
      <c r="D12" s="74"/>
      <c r="E12" s="77"/>
      <c r="F12" s="7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0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0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0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0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0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0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0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0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0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0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0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0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0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0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0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0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0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0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0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0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0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0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0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0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0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0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0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0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0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0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0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0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0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0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0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0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0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0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0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0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0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0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0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0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0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0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0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0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0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0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0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0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0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0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0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0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0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0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0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0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50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50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50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50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50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0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0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50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50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50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50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0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50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50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50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0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50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50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50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50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0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0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0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0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0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0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0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0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0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0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0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0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0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0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0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0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0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50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0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0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0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0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0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0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0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0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0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0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0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0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0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0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0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0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0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0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0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0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0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0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0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0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0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0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0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0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50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0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50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0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50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50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50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0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0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50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50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50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50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50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50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50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50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0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0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0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0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0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0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50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0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0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0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50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0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50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0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50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50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50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50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50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50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50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50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0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0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0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0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0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0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50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0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0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0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0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0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0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0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0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0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0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0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0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50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50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0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50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50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0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50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50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0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50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50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50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50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50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50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50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50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50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50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50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50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50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50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50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50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50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50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50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50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50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50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50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50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0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50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0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0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0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50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0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50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50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0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0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0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0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50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50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50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50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50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50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50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50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50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50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50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50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50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50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0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0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0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0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0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50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50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0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50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50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0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0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0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50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0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0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0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0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0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0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0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50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50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50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50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50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50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50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50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50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50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50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50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50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50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50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50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50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50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50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50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50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50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50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50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50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50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50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50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0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0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0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0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0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50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50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50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50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50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50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50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50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50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50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50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50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50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50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50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50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50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50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50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50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50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50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50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50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50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50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50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50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50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50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50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50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50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50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50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50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50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50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50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50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50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50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50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50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50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50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50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0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50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50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50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50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50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50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50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50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50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50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50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50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50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50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50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50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50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50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50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50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50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50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50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50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50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50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50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50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50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5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50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50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50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50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50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50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50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50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50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50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50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50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50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50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50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50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50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50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50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50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50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50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50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50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50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50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50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50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50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50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50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50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50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50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50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50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50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50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50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50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50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50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50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50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50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50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50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50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50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50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50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50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50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50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50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50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50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50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50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50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50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50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50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50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50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50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50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50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50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50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50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50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50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50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50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50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50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50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50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50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50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50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50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50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50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50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50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50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50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50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50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50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50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50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50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50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50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50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50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50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50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50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50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50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50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50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50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50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50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50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50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50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50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50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50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50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50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50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50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50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50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50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50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50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50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50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50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50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50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50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50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50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50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50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50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50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50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50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50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50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50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50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50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50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50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50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50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50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50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50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50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50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50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50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50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50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50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50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50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50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50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50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50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50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50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50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50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50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50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50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50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50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50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50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50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50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50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50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50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50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50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50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50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50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50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50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50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50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50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50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50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50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50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50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50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50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50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50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50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50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50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50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50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50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50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50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50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50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50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50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50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50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50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50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50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50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50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50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50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50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50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50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50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50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50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50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50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50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50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50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50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50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50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50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50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50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50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50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50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50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50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50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50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50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50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50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50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50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50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50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50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50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50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50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50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50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50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50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50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50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50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50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50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50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50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50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50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50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50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50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50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50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50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50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50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50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50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50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50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50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50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50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50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50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50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50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50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50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50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50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50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50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50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50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50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50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50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50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50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50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50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50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50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50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50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50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50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50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50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50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50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50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50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50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50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50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50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50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50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50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50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50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50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50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50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50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50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50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50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50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50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50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50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50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50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50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50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50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50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50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50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50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50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50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50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50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50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50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50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50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50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50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50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50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50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50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50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50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50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50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50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50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50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50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50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50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50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50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50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50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50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50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50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50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50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50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50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50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50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50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50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50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50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50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50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50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50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50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50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50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50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50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50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50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50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50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50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50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50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50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50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50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50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50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50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50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50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50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50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50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50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50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50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50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50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50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50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50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50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50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50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50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50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50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50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50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50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50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50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50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50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50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50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50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50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50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50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50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50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50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50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50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50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50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50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50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50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50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50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50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50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50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50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50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50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50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50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50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50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50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50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50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50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50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50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50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50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50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50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50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50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50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50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50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50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50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50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50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50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50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50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50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50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50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50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50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50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50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50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50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50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50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50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50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50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50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50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50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50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50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50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50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50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50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50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50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50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50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50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50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50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50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50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50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50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50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50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50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50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50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50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50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50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50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50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50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50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50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50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50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50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50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50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50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50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50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50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50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50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50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50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50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50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50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50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50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50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50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50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50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50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50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50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50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50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50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50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50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50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50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50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50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50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50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50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50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50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50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50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50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50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50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50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50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50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50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50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50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50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50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50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50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50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50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50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50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50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50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50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50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50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50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50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50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50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50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50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50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50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50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50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50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50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50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50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1:A1000">
    <cfRule type="cellIs" dxfId="0" priority="1" operator="lessThan">
      <formula>0</formula>
    </cfRule>
  </conditionalFormatting>
  <dataValidations>
    <dataValidation type="list" allowBlank="1" sqref="B2:B1000">
      <formula1>Daily!$E$2:$E$7</formula1>
    </dataValidation>
  </dataValidations>
  <drawing r:id="rId1"/>
</worksheet>
</file>