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ropbox\00.2024학년도(부산과학고)\2024(1) 정보교과관련\(1) 수학과인공지능\OceanICT\"/>
    </mc:Choice>
  </mc:AlternateContent>
  <xr:revisionPtr revIDLastSave="0" documentId="13_ncr:1_{B6033950-05F0-45A4-BBA7-B4F1EC454109}" xr6:coauthVersionLast="47" xr6:coauthVersionMax="47" xr10:uidLastSave="{00000000-0000-0000-0000-000000000000}"/>
  <bookViews>
    <workbookView xWindow="-105" yWindow="0" windowWidth="19410" windowHeight="20985" activeTab="1" xr2:uid="{00000000-000D-0000-FFFF-FFFF00000000}"/>
  </bookViews>
  <sheets>
    <sheet name="개요" sheetId="5" r:id="rId1"/>
    <sheet name="팀별" sheetId="3" r:id="rId2"/>
    <sheet name="개인별_학번순 정렬" sheetId="4" r:id="rId3"/>
    <sheet name="참가팀명" sheetId="6" r:id="rId4"/>
  </sheets>
  <definedNames>
    <definedName name="_xlnm._FilterDatabase" localSheetId="2" hidden="1">'개인별_학번순 정렬'!$A$4:$M$4</definedName>
    <definedName name="_xlnm._FilterDatabase" localSheetId="3" hidden="1">참가팀명!$D$3:$D$93</definedName>
    <definedName name="_xlnm._FilterDatabase" localSheetId="1" hidden="1">팀별!$A$4:$P$4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4" l="1"/>
  <c r="B60" i="4"/>
  <c r="C58" i="4"/>
  <c r="B58" i="4"/>
  <c r="C57" i="4"/>
  <c r="B57" i="4"/>
  <c r="C56" i="4"/>
  <c r="B56" i="4"/>
  <c r="C48" i="4"/>
  <c r="B48" i="4"/>
  <c r="C44" i="4"/>
  <c r="B44" i="4"/>
  <c r="C42" i="4"/>
  <c r="B42" i="4"/>
  <c r="C36" i="4"/>
  <c r="B36" i="4"/>
  <c r="C34" i="4"/>
  <c r="B34" i="4"/>
  <c r="C9" i="4"/>
  <c r="B9" i="4"/>
  <c r="C8" i="4"/>
  <c r="B8" i="4"/>
  <c r="C5" i="4"/>
  <c r="B5" i="4"/>
  <c r="J16" i="5"/>
  <c r="J15" i="5"/>
  <c r="J14" i="5"/>
  <c r="J13" i="5"/>
  <c r="F16" i="5"/>
  <c r="F15" i="5"/>
  <c r="F14" i="5"/>
  <c r="F13" i="5"/>
  <c r="C6" i="5"/>
  <c r="C5" i="5"/>
  <c r="C4" i="5"/>
  <c r="J8" i="5" l="1"/>
  <c r="M9" i="5"/>
  <c r="G7" i="5"/>
  <c r="G8" i="5"/>
  <c r="G9" i="5"/>
  <c r="J6" i="5"/>
  <c r="J9" i="5"/>
  <c r="M6" i="5"/>
  <c r="M7" i="5"/>
  <c r="J7" i="5"/>
  <c r="M8" i="5"/>
  <c r="J5" i="5"/>
  <c r="M5" i="5"/>
  <c r="G5" i="5"/>
  <c r="G6" i="5"/>
  <c r="C3" i="5"/>
  <c r="J4" i="5" l="1"/>
  <c r="M4" i="5"/>
  <c r="G4" i="5"/>
  <c r="G3" i="5" l="1"/>
</calcChain>
</file>

<file path=xl/sharedStrings.xml><?xml version="1.0" encoding="utf-8"?>
<sst xmlns="http://schemas.openxmlformats.org/spreadsheetml/2006/main" count="1291" uniqueCount="423">
  <si>
    <t>팀명</t>
  </si>
  <si>
    <t>팀원1 이름</t>
  </si>
  <si>
    <t>팀원2 학번</t>
  </si>
  <si>
    <t>팀원2 이름</t>
  </si>
  <si>
    <t>주제명</t>
  </si>
  <si>
    <t>해양 관련 분야 선택</t>
  </si>
  <si>
    <t>오진우뭐먹어나도줘</t>
  </si>
  <si>
    <t>송민호</t>
  </si>
  <si>
    <t>오진우</t>
  </si>
  <si>
    <t>멸종위기 해양생물 개체수와 서식지역 파악하기</t>
  </si>
  <si>
    <t>MBIB</t>
  </si>
  <si>
    <t>김민준</t>
  </si>
  <si>
    <t>장현제</t>
  </si>
  <si>
    <t>모듈형 쌍동선의 자동 결합을 위한 코드 개발</t>
  </si>
  <si>
    <t>부산갈맷길</t>
  </si>
  <si>
    <t>정재현</t>
  </si>
  <si>
    <t>정휘찬</t>
  </si>
  <si>
    <t>효율적인 선박 운항경로 탐색 프로그램 제작</t>
  </si>
  <si>
    <t>Pinus thunbergii</t>
  </si>
  <si>
    <t>박예일</t>
  </si>
  <si>
    <t>이재원</t>
  </si>
  <si>
    <t>해송림을 조직하기 적합한 해안가 찾기</t>
  </si>
  <si>
    <t>블랙홀</t>
  </si>
  <si>
    <t>신승환</t>
  </si>
  <si>
    <t>정현철</t>
  </si>
  <si>
    <t>중력이상을 이용한 자원탐사</t>
  </si>
  <si>
    <t>탄소중립을 향한 발걸음</t>
  </si>
  <si>
    <t>구은현</t>
  </si>
  <si>
    <t>성민찬</t>
  </si>
  <si>
    <t>부유식 파력발전기의 효율의 극대화에 대한 고찰</t>
  </si>
  <si>
    <t>소금쟁이</t>
  </si>
  <si>
    <t>황준영</t>
  </si>
  <si>
    <t>강경인</t>
  </si>
  <si>
    <t>친환경 소수성 물질을 통한 선박 코팅의 효율 분석</t>
  </si>
  <si>
    <t>오션 블룸(Ocean Bloom)</t>
  </si>
  <si>
    <t>김범수</t>
  </si>
  <si>
    <t>황우진</t>
  </si>
  <si>
    <t>지역별 바다 사막화 진행 정도 표시와 사막화 정도에 따른 식물 추천 프로그램 제작</t>
  </si>
  <si>
    <t xml:space="preserve">가위바위보 </t>
  </si>
  <si>
    <t>김지인</t>
  </si>
  <si>
    <t xml:space="preserve">해앙 미세플라스틱 분해 효소의 작용 모델링 </t>
  </si>
  <si>
    <t>BSI</t>
  </si>
  <si>
    <t>윤성빈</t>
  </si>
  <si>
    <t>이경록</t>
  </si>
  <si>
    <t>해양 자원을 이용한 바이오 의약품 선정 반도체 장치 설계</t>
  </si>
  <si>
    <t>영서진 짜예쁘다</t>
  </si>
  <si>
    <t>김서진</t>
  </si>
  <si>
    <t>이영서</t>
  </si>
  <si>
    <t>방사능 해양 안전 모니터링, 정보 제공 프로그램</t>
  </si>
  <si>
    <t>복숭아 아이스티</t>
  </si>
  <si>
    <t>정은수</t>
  </si>
  <si>
    <t>정지민</t>
  </si>
  <si>
    <t>선박을 통한 국내 외래종 유입 방지 프로그램 만들기</t>
  </si>
  <si>
    <t>정보통신기술</t>
  </si>
  <si>
    <t>박관호</t>
  </si>
  <si>
    <t>박준성</t>
  </si>
  <si>
    <t>이안류와 영향인자의 상관관계 분석을 통한 이안류 예측 및 대응 알고리즘</t>
  </si>
  <si>
    <t>Save the ship</t>
  </si>
  <si>
    <t>김건우</t>
  </si>
  <si>
    <t>박상진</t>
  </si>
  <si>
    <t>선박 운항 최적화</t>
  </si>
  <si>
    <t>바다의 왕자</t>
  </si>
  <si>
    <t>송범준</t>
  </si>
  <si>
    <t>이정훈</t>
  </si>
  <si>
    <t>딥러닝 기반 멸종 위기 어류 판별 및 보호</t>
  </si>
  <si>
    <t>유령인간</t>
  </si>
  <si>
    <t>이서현</t>
  </si>
  <si>
    <t>이채연</t>
  </si>
  <si>
    <t>스마트 유령어구 위치 추적 시스템</t>
  </si>
  <si>
    <t>Missfit</t>
  </si>
  <si>
    <t>권나경</t>
  </si>
  <si>
    <t>김수현</t>
  </si>
  <si>
    <t>파도 세기에 따른 해양 도시의 흔들림 완화 프로그램 제작</t>
  </si>
  <si>
    <t>Radioactive BSS</t>
  </si>
  <si>
    <t>공준호</t>
  </si>
  <si>
    <t>이민찬</t>
  </si>
  <si>
    <t>방사능 오염수의 확산에 따른 악영향을 최소화하기 위한 방법 찾기</t>
  </si>
  <si>
    <t>유지한남지연</t>
  </si>
  <si>
    <t>남지연</t>
  </si>
  <si>
    <t>유지한</t>
  </si>
  <si>
    <t>회귀분석과 딥러닝을 이용한 기후 변화-해안 해파리 출몰의 상관관계 파악, 예측 및 경보 시스템 구축</t>
  </si>
  <si>
    <t>선장</t>
  </si>
  <si>
    <t>장소형</t>
  </si>
  <si>
    <t>장윤</t>
  </si>
  <si>
    <t>선박 사고 유형에 따른 대처 방안 프로그램</t>
  </si>
  <si>
    <t>불가삼리</t>
  </si>
  <si>
    <t>김가현</t>
  </si>
  <si>
    <t>강다영</t>
  </si>
  <si>
    <t>유전 알고리즘을 이용한 보호해역 최적화</t>
  </si>
  <si>
    <t>금쪽이 리턴즈</t>
  </si>
  <si>
    <t>권지민</t>
  </si>
  <si>
    <t>김민수</t>
  </si>
  <si>
    <t>이지원</t>
  </si>
  <si>
    <t>선박의 바이오필름 형성을 최소화하기 위한 방법 모색</t>
  </si>
  <si>
    <t>세모di와네모ck</t>
  </si>
  <si>
    <t>신동원</t>
  </si>
  <si>
    <t>이윤석</t>
  </si>
  <si>
    <t>북해 돌고래의 이동 경로 분석을 통한 보호</t>
  </si>
  <si>
    <t>SeaPerature</t>
  </si>
  <si>
    <t>장서인</t>
  </si>
  <si>
    <t>정도현</t>
  </si>
  <si>
    <t>위도별 해수의 온도와 해수 온도 상승 위험 정도 알림</t>
  </si>
  <si>
    <t>장발장발장</t>
  </si>
  <si>
    <t>강재원</t>
  </si>
  <si>
    <t>김대현</t>
  </si>
  <si>
    <t>해류 유속 분석을 통한 쓰레기 대륙 형성 경로 분석</t>
  </si>
  <si>
    <t>오션윙즈</t>
  </si>
  <si>
    <t>김세현</t>
  </si>
  <si>
    <t>최온재</t>
  </si>
  <si>
    <t>가덕도신공항을 통해 알아보는 해류의 변화와 생태계 변화</t>
  </si>
  <si>
    <t>유상현</t>
  </si>
  <si>
    <t>﻿펩시보다는 코카콜라</t>
  </si>
  <si>
    <t>황성빈</t>
  </si>
  <si>
    <t>﻿70년간의 수온, 해수면 상승의 영향 파악 및 예방 방법 탐구</t>
  </si>
  <si>
    <t>시그널 보내</t>
  </si>
  <si>
    <t>김도훈</t>
  </si>
  <si>
    <t>최신호</t>
  </si>
  <si>
    <t>미세 플라스틱의 해양 생태계 축적 시뮬레이션 제작</t>
  </si>
  <si>
    <t>OIL 처리하는데 5일도 안 걸림</t>
  </si>
  <si>
    <t>권민근</t>
  </si>
  <si>
    <t>서정안</t>
  </si>
  <si>
    <t>기름 유출 사고시 기름 확산 방지를  위한 최적의 오일펜스 설치 시스템 제작</t>
  </si>
  <si>
    <t>우최기</t>
  </si>
  <si>
    <t>노현우</t>
  </si>
  <si>
    <t>최승기</t>
  </si>
  <si>
    <t>K-means 군집 분석을 통한 자연재해가 해양 생태계에 주는 영향 분석</t>
  </si>
  <si>
    <t>PH-1</t>
  </si>
  <si>
    <t>권오준</t>
  </si>
  <si>
    <t>이지우</t>
  </si>
  <si>
    <t>이산화탄소 증가에 의한 바다의 산성화 방지 프로그램</t>
  </si>
  <si>
    <t>기름추적자의 주인들</t>
  </si>
  <si>
    <t>선우무경</t>
  </si>
  <si>
    <t>안상민</t>
  </si>
  <si>
    <t>"기름추적자" 기술을 이용하여 유출된 기름 경로 추적</t>
  </si>
  <si>
    <t>반짝반짝 야광충</t>
  </si>
  <si>
    <t>양승우</t>
  </si>
  <si>
    <t>최문기</t>
  </si>
  <si>
    <t>해류를 이용한 야광충의 이동경로 분석</t>
  </si>
  <si>
    <t>blue submarine</t>
  </si>
  <si>
    <t>김소원</t>
  </si>
  <si>
    <t>박지유</t>
  </si>
  <si>
    <t>혼합층 두께 측정을 통한 최적경로 시뮬레이션 제작</t>
  </si>
  <si>
    <t>도라에몽</t>
  </si>
  <si>
    <t>김지운</t>
  </si>
  <si>
    <t>이용욱</t>
  </si>
  <si>
    <t>바다 위 쓰레기 수거용 로봇</t>
  </si>
  <si>
    <t>초콜릿 무스</t>
  </si>
  <si>
    <t>김정현</t>
  </si>
  <si>
    <t>조민경</t>
  </si>
  <si>
    <t>유전 알고리즘을 사용한 해양 보호구역 최적화</t>
  </si>
  <si>
    <t>SEY(Search Extreme &amp; Yell)</t>
  </si>
  <si>
    <t>김열린</t>
  </si>
  <si>
    <t>정민영</t>
  </si>
  <si>
    <t>든든한 나의 보디가드, 오션이</t>
  </si>
  <si>
    <t>심신안정</t>
  </si>
  <si>
    <t>신가현</t>
  </si>
  <si>
    <t>심지원</t>
  </si>
  <si>
    <t>산소 부족 물덩어리 생성 예측을 통한 생태계 분석</t>
  </si>
  <si>
    <t>노무라입깃해파리</t>
  </si>
  <si>
    <t>김채준</t>
  </si>
  <si>
    <t>노현수</t>
  </si>
  <si>
    <t>입질이 온다…! 올려!</t>
  </si>
  <si>
    <t>정봉</t>
  </si>
  <si>
    <t>봉가현</t>
  </si>
  <si>
    <t>정세연</t>
  </si>
  <si>
    <t>주변 해양생물의 보호를 위한 선박 프로펠러 구조설계와 회전 속도변화를 조절하기위한 프로그램 만들기</t>
  </si>
  <si>
    <t>New Ocean</t>
  </si>
  <si>
    <t>강동희</t>
  </si>
  <si>
    <t>강훈민</t>
  </si>
  <si>
    <t>최적의 해수 담수화 사업지 선정을 위한 예측 시나리오</t>
  </si>
  <si>
    <t>순번</t>
    <phoneticPr fontId="1" type="noConversion"/>
  </si>
  <si>
    <t>학년</t>
    <phoneticPr fontId="1" type="noConversion"/>
  </si>
  <si>
    <t>팀원1 학번</t>
    <phoneticPr fontId="1" type="noConversion"/>
  </si>
  <si>
    <t>팀원3 학번</t>
    <phoneticPr fontId="1" type="noConversion"/>
  </si>
  <si>
    <t>팀원3 이름</t>
    <phoneticPr fontId="1" type="noConversion"/>
  </si>
  <si>
    <t>정수환</t>
    <phoneticPr fontId="1" type="noConversion"/>
  </si>
  <si>
    <t>연계된 학문</t>
    <phoneticPr fontId="1" type="noConversion"/>
  </si>
  <si>
    <t>물</t>
    <phoneticPr fontId="1" type="noConversion"/>
  </si>
  <si>
    <t>화</t>
    <phoneticPr fontId="1" type="noConversion"/>
  </si>
  <si>
    <t>생</t>
    <phoneticPr fontId="1" type="noConversion"/>
  </si>
  <si>
    <t>지</t>
    <phoneticPr fontId="1" type="noConversion"/>
  </si>
  <si>
    <t>기타</t>
    <phoneticPr fontId="1" type="noConversion"/>
  </si>
  <si>
    <t>학번</t>
    <phoneticPr fontId="1" type="noConversion"/>
  </si>
  <si>
    <t>이름</t>
    <phoneticPr fontId="1" type="noConversion"/>
  </si>
  <si>
    <t>해양 관련 분야</t>
    <phoneticPr fontId="1" type="noConversion"/>
  </si>
  <si>
    <t>반</t>
    <phoneticPr fontId="1" type="noConversion"/>
  </si>
  <si>
    <t>제7회 BSS Ocean ICT Festival 개요</t>
    <phoneticPr fontId="1" type="noConversion"/>
  </si>
  <si>
    <t>팀</t>
    <phoneticPr fontId="1" type="noConversion"/>
  </si>
  <si>
    <t>1학년</t>
    <phoneticPr fontId="1" type="noConversion"/>
  </si>
  <si>
    <t>2학년</t>
    <phoneticPr fontId="1" type="noConversion"/>
  </si>
  <si>
    <t>3학년</t>
    <phoneticPr fontId="1" type="noConversion"/>
  </si>
  <si>
    <t>총참가 인원</t>
    <phoneticPr fontId="1" type="noConversion"/>
  </si>
  <si>
    <t>총 참가팀</t>
    <phoneticPr fontId="1" type="noConversion"/>
  </si>
  <si>
    <t>명</t>
    <phoneticPr fontId="1" type="noConversion"/>
  </si>
  <si>
    <t>1-1반</t>
    <phoneticPr fontId="1" type="noConversion"/>
  </si>
  <si>
    <t>1-2반</t>
    <phoneticPr fontId="1" type="noConversion"/>
  </si>
  <si>
    <t>1-3반</t>
    <phoneticPr fontId="1" type="noConversion"/>
  </si>
  <si>
    <t>1-4반</t>
    <phoneticPr fontId="1" type="noConversion"/>
  </si>
  <si>
    <t>1-5반</t>
    <phoneticPr fontId="1" type="noConversion"/>
  </si>
  <si>
    <t>2-1반</t>
  </si>
  <si>
    <t>2-2반</t>
  </si>
  <si>
    <t>2-3반</t>
  </si>
  <si>
    <t>2-4반</t>
  </si>
  <si>
    <t>2-5반</t>
  </si>
  <si>
    <t>3-1반</t>
  </si>
  <si>
    <t>3-2반</t>
  </si>
  <si>
    <t>3-3반</t>
  </si>
  <si>
    <t>3-4반</t>
  </si>
  <si>
    <t>3-5반</t>
  </si>
  <si>
    <t>참가 영역별 참가팀</t>
    <phoneticPr fontId="1" type="noConversion"/>
  </si>
  <si>
    <t>연계 과목별 참가팀(중복)</t>
    <phoneticPr fontId="1" type="noConversion"/>
  </si>
  <si>
    <t>물리</t>
    <phoneticPr fontId="1" type="noConversion"/>
  </si>
  <si>
    <t>화학</t>
    <phoneticPr fontId="1" type="noConversion"/>
  </si>
  <si>
    <t>생명과학</t>
    <phoneticPr fontId="1" type="noConversion"/>
  </si>
  <si>
    <t>지구과학</t>
    <phoneticPr fontId="1" type="noConversion"/>
  </si>
  <si>
    <t>방윤서</t>
  </si>
  <si>
    <t>클로렐라쌀밥</t>
  </si>
  <si>
    <t>난류와 ph에 의한 갯녹음화지도 만들기</t>
  </si>
  <si>
    <t>최연정</t>
  </si>
  <si>
    <t>하윤아</t>
  </si>
  <si>
    <t>디버깅 마스터</t>
  </si>
  <si>
    <t>폐수 유출 지점 탐색</t>
  </si>
  <si>
    <t>김창욱</t>
  </si>
  <si>
    <t>허윤</t>
  </si>
  <si>
    <t>창욱분식 유니라면</t>
  </si>
  <si>
    <t>해양 쓰레기 수거 로봇</t>
  </si>
  <si>
    <t>김미소</t>
  </si>
  <si>
    <t>이희원</t>
  </si>
  <si>
    <t>희희 미소 짓지요</t>
  </si>
  <si>
    <t>해양로드킬을 막는 선박기술</t>
  </si>
  <si>
    <t>강준호</t>
  </si>
  <si>
    <t>이찬서</t>
  </si>
  <si>
    <t>해병</t>
  </si>
  <si>
    <t>해양 쓰레기의 경로 프로그램 제작</t>
  </si>
  <si>
    <t>최선웅</t>
  </si>
  <si>
    <t>한서준</t>
  </si>
  <si>
    <t>해수</t>
  </si>
  <si>
    <t>실시간 해수욕장 시스템</t>
  </si>
  <si>
    <t>이걸묵</t>
  </si>
  <si>
    <t>김기환</t>
  </si>
  <si>
    <t>김건영</t>
  </si>
  <si>
    <t>김정원</t>
  </si>
  <si>
    <t>양수민</t>
  </si>
  <si>
    <t>박새빈</t>
  </si>
  <si>
    <t>정성원</t>
  </si>
  <si>
    <t>바다와 고딩</t>
  </si>
  <si>
    <t>overflow</t>
  </si>
  <si>
    <t>3학년3반</t>
  </si>
  <si>
    <t>전자기유도를 이용한 파도 분석 장치 및 고효율 발전기 고안</t>
  </si>
  <si>
    <t>인공매립지의 자동 방파제 구축</t>
  </si>
  <si>
    <t>교육용 해양 생물 대화 시뮬레이터 제작</t>
  </si>
  <si>
    <t>김상우</t>
  </si>
  <si>
    <t>박재성</t>
  </si>
  <si>
    <t>안병훈</t>
  </si>
  <si>
    <t>이승후</t>
  </si>
  <si>
    <t>박준영</t>
  </si>
  <si>
    <t>박찬휘</t>
  </si>
  <si>
    <t>백창훈</t>
  </si>
  <si>
    <t>이건우</t>
  </si>
  <si>
    <t>백종윤</t>
  </si>
  <si>
    <t>배시아</t>
  </si>
  <si>
    <t>이윤승</t>
  </si>
  <si>
    <t>정여진</t>
  </si>
  <si>
    <t>이재호</t>
  </si>
  <si>
    <t>이성민</t>
  </si>
  <si>
    <t>장동주</t>
  </si>
  <si>
    <t>고민재</t>
  </si>
  <si>
    <t>김지우</t>
  </si>
  <si>
    <t>이재영</t>
  </si>
  <si>
    <t>박준서</t>
  </si>
  <si>
    <t>이원혁</t>
  </si>
  <si>
    <t>김바다</t>
  </si>
  <si>
    <t>정지훈</t>
  </si>
  <si>
    <t>김지홍</t>
  </si>
  <si>
    <t>양성수</t>
  </si>
  <si>
    <t>전예원</t>
  </si>
  <si>
    <t>박주형</t>
  </si>
  <si>
    <t>류장현</t>
  </si>
  <si>
    <t>표정훈</t>
  </si>
  <si>
    <t>김서경</t>
  </si>
  <si>
    <t>이나원</t>
  </si>
  <si>
    <t>강지윤</t>
  </si>
  <si>
    <t>여유진</t>
  </si>
  <si>
    <t>김동건</t>
  </si>
  <si>
    <t>임건택</t>
  </si>
  <si>
    <t>이동윤</t>
  </si>
  <si>
    <t>최현민</t>
  </si>
  <si>
    <t>이언석</t>
  </si>
  <si>
    <t>정우진</t>
  </si>
  <si>
    <t>홍진수</t>
  </si>
  <si>
    <t>이승준</t>
  </si>
  <si>
    <t>김은우</t>
  </si>
  <si>
    <t>김석현</t>
  </si>
  <si>
    <t>박시형</t>
  </si>
  <si>
    <t>구승현</t>
  </si>
  <si>
    <t>김민서</t>
  </si>
  <si>
    <t>정유진</t>
  </si>
  <si>
    <t>하은결</t>
  </si>
  <si>
    <t>김아윤</t>
  </si>
  <si>
    <t>박지환</t>
  </si>
  <si>
    <t>김성윤</t>
  </si>
  <si>
    <t>유민석</t>
  </si>
  <si>
    <t>김태규</t>
  </si>
  <si>
    <t>박예준</t>
  </si>
  <si>
    <t>김민기</t>
  </si>
  <si>
    <t>김환</t>
  </si>
  <si>
    <t>안승준</t>
  </si>
  <si>
    <t>허석현</t>
  </si>
  <si>
    <t>은채현</t>
  </si>
  <si>
    <t>남희수</t>
  </si>
  <si>
    <t>김태윤</t>
  </si>
  <si>
    <t>이석준</t>
  </si>
  <si>
    <t>서해원</t>
  </si>
  <si>
    <t>손지민</t>
  </si>
  <si>
    <t>김유빈</t>
  </si>
  <si>
    <t>맹형주</t>
  </si>
  <si>
    <t>한예송</t>
  </si>
  <si>
    <t>류홍재</t>
  </si>
  <si>
    <t>정우성</t>
  </si>
  <si>
    <t>조은우</t>
  </si>
  <si>
    <t>김도현</t>
  </si>
  <si>
    <t>김찬영</t>
  </si>
  <si>
    <t>송준환</t>
  </si>
  <si>
    <t>유예준</t>
  </si>
  <si>
    <t>임성훈</t>
  </si>
  <si>
    <t>권해정</t>
  </si>
  <si>
    <t>김성민</t>
  </si>
  <si>
    <t>권민성</t>
  </si>
  <si>
    <t>이우진</t>
  </si>
  <si>
    <t>이서경</t>
  </si>
  <si>
    <t>강석현</t>
  </si>
  <si>
    <t>김태희</t>
  </si>
  <si>
    <t>이호준</t>
  </si>
  <si>
    <t>김민채</t>
  </si>
  <si>
    <t>김윤정</t>
  </si>
  <si>
    <t>양수빈</t>
  </si>
  <si>
    <t>유서윤</t>
  </si>
  <si>
    <t>김민규</t>
  </si>
  <si>
    <t>김준민</t>
  </si>
  <si>
    <t>조용석</t>
  </si>
  <si>
    <t>하서준</t>
  </si>
  <si>
    <t>서재원</t>
  </si>
  <si>
    <t>정희도</t>
  </si>
  <si>
    <t>해양 생태계 및 환경 보존</t>
  </si>
  <si>
    <t>해양 문화와 관광 진흥</t>
  </si>
  <si>
    <t>해양 자원의 이용 기반 구축</t>
  </si>
  <si>
    <t>해양 선박 관련 기술</t>
  </si>
  <si>
    <t xml:space="preserve">해파리 생체 모방 바다 환경 감시 로봇 제작 </t>
  </si>
  <si>
    <t>선박 사고 등의 이유로 인한 기름 유출 방지를 위한 자동화 프로그램 제작</t>
  </si>
  <si>
    <t>여름에 가기 쌈@뽕한 해수욕장은 어데고!!!</t>
  </si>
  <si>
    <t>맹그로브숲의 면적변화예측과 자연재해, 대기중 온실가스와의 연관성 탐구</t>
  </si>
  <si>
    <t>김 양식장 적합도 계산 프로그램</t>
  </si>
  <si>
    <t>CNN을 활용한 트로마츠 웨이브 최적화</t>
  </si>
  <si>
    <t>푸리에 변환과 선형회귀를 이용한 해양소음 분석 및 노이즈캔슬링</t>
  </si>
  <si>
    <t>근육의 움직임, 해양스포츠 등등</t>
  </si>
  <si>
    <t>해저 광물 자원 채굴의 경제적 잠재력 분석</t>
  </si>
  <si>
    <t>수온에 따른 산호 백색화 탐구</t>
  </si>
  <si>
    <t>핑크폽이</t>
  </si>
  <si>
    <t>조력 발전의 조차와 발전량 관계 시각화</t>
  </si>
  <si>
    <t>빈산소수괴</t>
  </si>
  <si>
    <t>해양 염분 데이터를 이용한 해수전지의 적절한 위치 선정</t>
  </si>
  <si>
    <t>해상용 태양광 발전 장치 고안</t>
  </si>
  <si>
    <t>쓰레기섬 경로 추적</t>
  </si>
  <si>
    <t>수온와 수심 등의 변화에 따른 최적의 양식장 위치 변화 예측</t>
  </si>
  <si>
    <t>온도와 해류 변화에 따른 성게 서식지 변화 예측</t>
  </si>
  <si>
    <t>사용자 취향에 따른 해양 여행지 추천 프로그램 개발</t>
  </si>
  <si>
    <t>독도 근처의 해양자원의 분포 조사 및 이용방식 탐구</t>
  </si>
  <si>
    <t>사고 기록 데이터를 통한 해양 보험의 적합성 판단 프로그램 개발</t>
  </si>
  <si>
    <t>해양의 물리적 조건에 대한 해양생물의 적응 및 생존전략 탐구</t>
  </si>
  <si>
    <t>해양 유동 역학과 생물 활동의 상호작용 모델링</t>
  </si>
  <si>
    <t>해양 환경 변화에 따른 해산물 시세 변화 예측 프로그램 제작</t>
  </si>
  <si>
    <t>바다생물과 해양쓰레기 구별하고 해양쓰레기를 제거하는 프로그램 제작</t>
  </si>
  <si>
    <t>우주선 해양 쓰레기에 대한 고찰</t>
  </si>
  <si>
    <t>해양 선박 침몰 예방을 위한 와류 에측 프로그램 제작</t>
  </si>
  <si>
    <t>해양 산성화 정도가 심각할 것으로 예상되는 지역 찾기</t>
  </si>
  <si>
    <t>바다의 행사달력 만들기</t>
  </si>
  <si>
    <t>시기별 황금어장 어디에 있을까?</t>
  </si>
  <si>
    <t>해양 기름 유출데이터를 활용한 과거 유출 사고 대응책 제시 AI 개발</t>
  </si>
  <si>
    <t>해양 플라스틱의 이동 및 오염 시뮬레이션</t>
  </si>
  <si>
    <t>시추선의 배출물 예측 머신러닝 모델을 통한 생태계 보존</t>
  </si>
  <si>
    <t>언어 모델 활용한 선박간 교신 결측 예측</t>
  </si>
  <si>
    <t>엘니뇨 라니냐에 영향을 주는 요인과 예측 프로그램</t>
  </si>
  <si>
    <t>무단 투기된 쓰레기 신고 어플리케이션 개발</t>
  </si>
  <si>
    <t>기름 유출시 이동경로를 예측하는 시뮬레이션 제작하기 </t>
  </si>
  <si>
    <t>선박평형수로 인한 생태계 교란 예측 모델구축하기</t>
  </si>
  <si>
    <t>머신러닝을 이용한 해양 생물 서식지 모델링 프로그램 구축</t>
  </si>
  <si>
    <t>AI학습을 통한 해양생물종 구분</t>
  </si>
  <si>
    <t>김성민</t>
    <phoneticPr fontId="1" type="noConversion"/>
  </si>
  <si>
    <t>해양 문화와 관광 진흥</t>
    <phoneticPr fontId="1" type="noConversion"/>
  </si>
  <si>
    <t>해양 생태계 및 환경 보존</t>
    <phoneticPr fontId="1" type="noConversion"/>
  </si>
  <si>
    <t>해양 자원의 이용 기반 구축</t>
    <phoneticPr fontId="1" type="noConversion"/>
  </si>
  <si>
    <t>해양 선박 관련 기술</t>
    <phoneticPr fontId="1" type="noConversion"/>
  </si>
  <si>
    <t>1학년 참가팀</t>
    <phoneticPr fontId="1" type="noConversion"/>
  </si>
  <si>
    <t>2학년 참가팀</t>
    <phoneticPr fontId="1" type="noConversion"/>
  </si>
  <si>
    <t>3학년 참가팀</t>
    <phoneticPr fontId="1" type="noConversion"/>
  </si>
  <si>
    <t>강혜진</t>
  </si>
  <si>
    <t>이인규</t>
  </si>
  <si>
    <t>인규의 지진단속</t>
  </si>
  <si>
    <t>떨이들</t>
  </si>
  <si>
    <t>지진해일의 예측 및 경보 시스템 구축</t>
  </si>
  <si>
    <t>선박을 통한 외래종 유입방지 프로그램</t>
  </si>
  <si>
    <t>제7회 BSS Ocean ICT Festival 참가자 명단(팀별)_97팀</t>
    <phoneticPr fontId="1" type="noConversion"/>
  </si>
  <si>
    <t>제7회 BSS Ocean ICT Festival 참가자 명단(개인_학번순)_200명</t>
    <phoneticPr fontId="1" type="noConversion"/>
  </si>
  <si>
    <t>제7회 BOIF 참가팀 97팀</t>
    <phoneticPr fontId="1" type="noConversion"/>
  </si>
  <si>
    <t>우리나라 해파리 출몰 분석을 통한 해파리 경보 알리기 시스템 제작하기</t>
  </si>
  <si>
    <t>머신러닝을 이용한 해양 쓰레기의 이동 경로 예측</t>
  </si>
  <si>
    <t>빈산소수괴 예측 프로그램 제작을 통한 해양 생태계 보존 </t>
  </si>
  <si>
    <t>바다거북 이동경로 예측을 통한 실시간 선박 항로 구축</t>
  </si>
  <si>
    <t>조력발전의 조차와 발전량의 관계 시각화</t>
  </si>
  <si>
    <t>해양 염분 데이터를 통한 해수전지 위치 최적화</t>
  </si>
  <si>
    <t>여러 요인에 따른 산호백색화 경향 분석</t>
  </si>
  <si>
    <t>성게의 서식지 이동에 따른 환경문제 예측</t>
  </si>
  <si>
    <t>미규모 와류 예측을 이용한 스마트 해양 선박 시스템 제작</t>
  </si>
  <si>
    <t>로켓발사가 해양환경에 미치는 영향 시뮬레이션</t>
  </si>
  <si>
    <t>집단지성을 이용한 해양 모니터링 플랫폼 만들기</t>
  </si>
  <si>
    <t>해파리 회피를 위한 해변 물놀이 안전 시스템 개발</t>
  </si>
  <si>
    <t>인공지능을 활용한 금지어종 판단</t>
  </si>
  <si>
    <t>해양생물 질병 예측하기</t>
  </si>
  <si>
    <t>해양 쓰레기 위치 파악을 통한 쓰레기 수거 효율 증진</t>
  </si>
  <si>
    <t>해역별 소음오염 예측 및 위험도 분류, 소음오염 저해방법 탐구</t>
  </si>
  <si>
    <t>머신러닝을 이용한 해상풍력 발전량 예측</t>
  </si>
  <si>
    <t>기상레이더의 바람장 데이터를 조사해 파고장 3D 데이터 구현​</t>
  </si>
  <si>
    <t xml:space="preserve">어획량 데이터 및 물고기의 경로 이동 데이터를 활용한 수산자원 보호 프로그램 제작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</si>
</sst>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6" borderId="5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0" fontId="5" fillId="6" borderId="1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quotePrefix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6" borderId="0" xfId="0" applyFill="1"/>
    <xf numFmtId="0" fontId="0" fillId="6" borderId="0" xfId="0" applyFill="1" applyAlignment="1">
      <alignment horizontal="left" vertical="center"/>
    </xf>
    <xf numFmtId="0" fontId="7" fillId="10" borderId="2" xfId="0" applyFont="1" applyFill="1" applyBorder="1" applyAlignment="1">
      <alignment horizontal="center" vertical="center"/>
    </xf>
    <xf numFmtId="0" fontId="5" fillId="6" borderId="0" xfId="0" applyFont="1" applyFill="1"/>
    <xf numFmtId="0" fontId="5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/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/>
    <xf numFmtId="0" fontId="0" fillId="6" borderId="0" xfId="0" applyFill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10" borderId="15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2A76-B66D-405A-91E2-3656C6CEEF75}">
  <sheetPr codeName="Sheet1"/>
  <dimension ref="B1:O21"/>
  <sheetViews>
    <sheetView workbookViewId="0">
      <selection activeCell="M14" sqref="M14"/>
    </sheetView>
  </sheetViews>
  <sheetFormatPr defaultColWidth="9" defaultRowHeight="16.5" x14ac:dyDescent="0.3"/>
  <cols>
    <col min="1" max="1" width="9" style="12" customWidth="1"/>
    <col min="2" max="2" width="11.375" style="12" customWidth="1"/>
    <col min="3" max="3" width="7.375" style="14" customWidth="1"/>
    <col min="4" max="4" width="4.125" style="14" customWidth="1"/>
    <col min="5" max="5" width="5.375" style="14" customWidth="1"/>
    <col min="6" max="6" width="11.375" style="14" customWidth="1"/>
    <col min="7" max="7" width="7.375" style="14" customWidth="1"/>
    <col min="8" max="8" width="4.125" style="14" customWidth="1"/>
    <col min="9" max="9" width="11.375" style="12" customWidth="1"/>
    <col min="10" max="10" width="7.375" style="12" customWidth="1"/>
    <col min="11" max="11" width="4.125" style="14" customWidth="1"/>
    <col min="12" max="12" width="11.375" style="12" customWidth="1"/>
    <col min="13" max="13" width="7.375" style="12" customWidth="1"/>
    <col min="14" max="14" width="4.125" style="14" customWidth="1"/>
    <col min="15" max="15" width="9" style="12" customWidth="1"/>
    <col min="16" max="16384" width="9" style="12"/>
  </cols>
  <sheetData>
    <row r="1" spans="2:15" ht="33.75" customHeight="1" x14ac:dyDescent="0.3">
      <c r="B1" s="82" t="s">
        <v>186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13"/>
    </row>
    <row r="3" spans="2:15" ht="28.5" customHeight="1" x14ac:dyDescent="0.3">
      <c r="B3" s="38" t="s">
        <v>192</v>
      </c>
      <c r="C3" s="36">
        <f>SUM(C4:C6)</f>
        <v>97</v>
      </c>
      <c r="D3" s="46" t="s">
        <v>187</v>
      </c>
      <c r="F3" s="39" t="s">
        <v>191</v>
      </c>
      <c r="G3" s="37">
        <f>SUM(G4,J4,M4)</f>
        <v>200</v>
      </c>
      <c r="H3" s="47" t="s">
        <v>193</v>
      </c>
      <c r="I3" s="14"/>
      <c r="J3" s="14"/>
      <c r="L3" s="14"/>
    </row>
    <row r="4" spans="2:15" ht="20.25" customHeight="1" thickBot="1" x14ac:dyDescent="0.35">
      <c r="B4" s="23" t="s">
        <v>188</v>
      </c>
      <c r="C4" s="15">
        <f>COUNTIF(팀별!B:B,1)</f>
        <v>34</v>
      </c>
      <c r="D4" s="16" t="s">
        <v>187</v>
      </c>
      <c r="F4" s="29" t="s">
        <v>188</v>
      </c>
      <c r="G4" s="40">
        <f>SUM(G5:G9)</f>
        <v>69</v>
      </c>
      <c r="H4" s="40" t="s">
        <v>193</v>
      </c>
      <c r="I4" s="30" t="s">
        <v>189</v>
      </c>
      <c r="J4" s="40">
        <f>SUM(J5:J9)</f>
        <v>93</v>
      </c>
      <c r="K4" s="40" t="s">
        <v>193</v>
      </c>
      <c r="L4" s="31" t="s">
        <v>190</v>
      </c>
      <c r="M4" s="40">
        <f>SUM(M5:M9)</f>
        <v>38</v>
      </c>
      <c r="N4" s="43" t="s">
        <v>193</v>
      </c>
    </row>
    <row r="5" spans="2:15" ht="20.25" customHeight="1" thickTop="1" x14ac:dyDescent="0.3">
      <c r="B5" s="21" t="s">
        <v>189</v>
      </c>
      <c r="C5" s="14">
        <f>COUNTIF(팀별!B:B,2)</f>
        <v>45</v>
      </c>
      <c r="D5" s="17" t="s">
        <v>187</v>
      </c>
      <c r="F5" s="20" t="s">
        <v>194</v>
      </c>
      <c r="G5" s="41">
        <f>COUNTIFS('개인별_학번순 정렬'!B:B,1,'개인별_학번순 정렬'!C:C,1)</f>
        <v>12</v>
      </c>
      <c r="H5" s="41" t="s">
        <v>193</v>
      </c>
      <c r="I5" s="24" t="s">
        <v>199</v>
      </c>
      <c r="J5" s="41">
        <f>COUNTIFS('개인별_학번순 정렬'!B:B,2,'개인별_학번순 정렬'!C:C,1)</f>
        <v>19</v>
      </c>
      <c r="K5" s="41" t="s">
        <v>193</v>
      </c>
      <c r="L5" s="25" t="s">
        <v>204</v>
      </c>
      <c r="M5" s="41">
        <f>COUNTIFS('개인별_학번순 정렬'!B:B,3,'개인별_학번순 정렬'!C:C,1)</f>
        <v>5</v>
      </c>
      <c r="N5" s="44" t="s">
        <v>193</v>
      </c>
    </row>
    <row r="6" spans="2:15" ht="20.25" customHeight="1" x14ac:dyDescent="0.3">
      <c r="B6" s="22" t="s">
        <v>190</v>
      </c>
      <c r="C6" s="18">
        <f>COUNTIF(팀별!B:B,3)</f>
        <v>18</v>
      </c>
      <c r="D6" s="19" t="s">
        <v>187</v>
      </c>
      <c r="F6" s="20" t="s">
        <v>195</v>
      </c>
      <c r="G6" s="41">
        <f>COUNTIFS('개인별_학번순 정렬'!B:B,1,'개인별_학번순 정렬'!C:C,2)</f>
        <v>12</v>
      </c>
      <c r="H6" s="41" t="s">
        <v>193</v>
      </c>
      <c r="I6" s="24" t="s">
        <v>200</v>
      </c>
      <c r="J6" s="41">
        <f>COUNTIFS('개인별_학번순 정렬'!B:B,2,'개인별_학번순 정렬'!C:C,2)</f>
        <v>18</v>
      </c>
      <c r="K6" s="41" t="s">
        <v>193</v>
      </c>
      <c r="L6" s="25" t="s">
        <v>205</v>
      </c>
      <c r="M6" s="41">
        <f>COUNTIFS('개인별_학번순 정렬'!B:B,3,'개인별_학번순 정렬'!C:C,2)</f>
        <v>4</v>
      </c>
      <c r="N6" s="44" t="s">
        <v>193</v>
      </c>
    </row>
    <row r="7" spans="2:15" ht="20.25" customHeight="1" x14ac:dyDescent="0.3">
      <c r="B7" s="14"/>
      <c r="F7" s="20" t="s">
        <v>196</v>
      </c>
      <c r="G7" s="41">
        <f>COUNTIFS('개인별_학번순 정렬'!B:B,1,'개인별_학번순 정렬'!C:C,3)</f>
        <v>15</v>
      </c>
      <c r="H7" s="41" t="s">
        <v>193</v>
      </c>
      <c r="I7" s="24" t="s">
        <v>201</v>
      </c>
      <c r="J7" s="41">
        <f>COUNTIFS('개인별_학번순 정렬'!B:B,2,'개인별_학번순 정렬'!C:C,3)</f>
        <v>19</v>
      </c>
      <c r="K7" s="41" t="s">
        <v>193</v>
      </c>
      <c r="L7" s="25" t="s">
        <v>206</v>
      </c>
      <c r="M7" s="41">
        <f>COUNTIFS('개인별_학번순 정렬'!B:B,3,'개인별_학번순 정렬'!C:C,3)</f>
        <v>12</v>
      </c>
      <c r="N7" s="44" t="s">
        <v>193</v>
      </c>
    </row>
    <row r="8" spans="2:15" ht="20.25" customHeight="1" x14ac:dyDescent="0.3">
      <c r="C8" s="12"/>
      <c r="E8" s="12"/>
      <c r="F8" s="20" t="s">
        <v>197</v>
      </c>
      <c r="G8" s="41">
        <f>COUNTIFS('개인별_학번순 정렬'!B:B,1,'개인별_학번순 정렬'!C:C,4)</f>
        <v>17</v>
      </c>
      <c r="H8" s="41" t="s">
        <v>193</v>
      </c>
      <c r="I8" s="24" t="s">
        <v>202</v>
      </c>
      <c r="J8" s="41">
        <f>COUNTIFS('개인별_학번순 정렬'!B:B,2,'개인별_학번순 정렬'!C:C,4)</f>
        <v>19</v>
      </c>
      <c r="K8" s="41" t="s">
        <v>193</v>
      </c>
      <c r="L8" s="25" t="s">
        <v>207</v>
      </c>
      <c r="M8" s="41">
        <f>COUNTIFS('개인별_학번순 정렬'!B:B,3,'개인별_학번순 정렬'!C:C,4)</f>
        <v>8</v>
      </c>
      <c r="N8" s="44" t="s">
        <v>193</v>
      </c>
    </row>
    <row r="9" spans="2:15" ht="20.25" customHeight="1" x14ac:dyDescent="0.3">
      <c r="C9" s="12"/>
      <c r="E9" s="12"/>
      <c r="F9" s="26" t="s">
        <v>198</v>
      </c>
      <c r="G9" s="42">
        <f>COUNTIFS('개인별_학번순 정렬'!B:B,1,'개인별_학번순 정렬'!C:C,5)</f>
        <v>13</v>
      </c>
      <c r="H9" s="42" t="s">
        <v>193</v>
      </c>
      <c r="I9" s="27" t="s">
        <v>203</v>
      </c>
      <c r="J9" s="42">
        <f>COUNTIFS('개인별_학번순 정렬'!B:B,2,'개인별_학번순 정렬'!C:C,5)</f>
        <v>18</v>
      </c>
      <c r="K9" s="42" t="s">
        <v>193</v>
      </c>
      <c r="L9" s="28" t="s">
        <v>208</v>
      </c>
      <c r="M9" s="42">
        <f>COUNTIFS('개인별_학번순 정렬'!B:B,3,'개인별_학번순 정렬'!C:C,5)</f>
        <v>9</v>
      </c>
      <c r="N9" s="45" t="s">
        <v>193</v>
      </c>
    </row>
    <row r="10" spans="2:15" x14ac:dyDescent="0.3">
      <c r="C10" s="12"/>
      <c r="E10" s="12"/>
      <c r="F10" s="12"/>
      <c r="G10" s="12"/>
    </row>
    <row r="11" spans="2:15" x14ac:dyDescent="0.3">
      <c r="C11" s="12"/>
      <c r="E11" s="12"/>
      <c r="F11" s="12"/>
      <c r="G11" s="12"/>
    </row>
    <row r="12" spans="2:15" ht="23.25" customHeight="1" x14ac:dyDescent="0.3">
      <c r="B12" s="76" t="s">
        <v>209</v>
      </c>
      <c r="C12" s="77"/>
      <c r="D12" s="77"/>
      <c r="E12" s="77"/>
      <c r="F12" s="78"/>
      <c r="G12" s="12"/>
      <c r="I12" s="79" t="s">
        <v>210</v>
      </c>
      <c r="J12" s="80"/>
      <c r="K12" s="81"/>
    </row>
    <row r="13" spans="2:15" ht="24" customHeight="1" x14ac:dyDescent="0.3">
      <c r="B13" s="74" t="s">
        <v>388</v>
      </c>
      <c r="C13" s="75"/>
      <c r="D13" s="75"/>
      <c r="E13" s="75"/>
      <c r="F13" s="53" t="str">
        <f>COUNTIF(팀별!$J:$J,개요!B13)&amp;"팀"</f>
        <v>12팀</v>
      </c>
      <c r="G13" s="12"/>
      <c r="I13" s="32" t="s">
        <v>211</v>
      </c>
      <c r="J13" s="49">
        <f>COUNT(팀별!K:K)</f>
        <v>44</v>
      </c>
      <c r="K13" s="33" t="s">
        <v>187</v>
      </c>
    </row>
    <row r="14" spans="2:15" ht="24" customHeight="1" x14ac:dyDescent="0.3">
      <c r="B14" s="74" t="s">
        <v>389</v>
      </c>
      <c r="C14" s="75"/>
      <c r="D14" s="75"/>
      <c r="E14" s="75"/>
      <c r="F14" s="53" t="str">
        <f>COUNTIF(팀별!$J:$J,개요!B14)&amp;"팀"</f>
        <v>56팀</v>
      </c>
      <c r="G14" s="12"/>
      <c r="I14" s="34" t="s">
        <v>212</v>
      </c>
      <c r="J14" s="52">
        <f>COUNT(팀별!L:L)</f>
        <v>12</v>
      </c>
      <c r="K14" s="35" t="s">
        <v>187</v>
      </c>
    </row>
    <row r="15" spans="2:15" ht="24" customHeight="1" x14ac:dyDescent="0.3">
      <c r="B15" s="83" t="s">
        <v>390</v>
      </c>
      <c r="C15" s="84"/>
      <c r="D15" s="84"/>
      <c r="E15" s="84"/>
      <c r="F15" s="48" t="str">
        <f>COUNTIF(팀별!$J:$J,개요!B15)&amp;"팀"</f>
        <v>14팀</v>
      </c>
      <c r="G15" s="12"/>
      <c r="I15" s="34" t="s">
        <v>213</v>
      </c>
      <c r="J15" s="52">
        <f>COUNT(팀별!M:M)</f>
        <v>41</v>
      </c>
      <c r="K15" s="35" t="s">
        <v>187</v>
      </c>
    </row>
    <row r="16" spans="2:15" ht="24" customHeight="1" x14ac:dyDescent="0.3">
      <c r="B16" s="74" t="s">
        <v>391</v>
      </c>
      <c r="C16" s="75"/>
      <c r="D16" s="75"/>
      <c r="E16" s="75"/>
      <c r="F16" s="53" t="str">
        <f>COUNTIF(팀별!$J:$J,개요!B16)&amp;"팀"</f>
        <v>15팀</v>
      </c>
      <c r="I16" s="50" t="s">
        <v>214</v>
      </c>
      <c r="J16" s="51">
        <f>COUNT(팀별!N:N)</f>
        <v>42</v>
      </c>
      <c r="K16" s="45" t="s">
        <v>187</v>
      </c>
    </row>
    <row r="17" spans="3:3" x14ac:dyDescent="0.3">
      <c r="C17" s="12"/>
    </row>
    <row r="18" spans="3:3" x14ac:dyDescent="0.3">
      <c r="C18" s="12"/>
    </row>
    <row r="19" spans="3:3" x14ac:dyDescent="0.3">
      <c r="C19" s="12"/>
    </row>
    <row r="20" spans="3:3" x14ac:dyDescent="0.3">
      <c r="C20" s="12"/>
    </row>
    <row r="21" spans="3:3" x14ac:dyDescent="0.3">
      <c r="C21" s="12"/>
    </row>
  </sheetData>
  <mergeCells count="7">
    <mergeCell ref="B16:E16"/>
    <mergeCell ref="B13:E13"/>
    <mergeCell ref="B12:F12"/>
    <mergeCell ref="I12:K12"/>
    <mergeCell ref="B1:N1"/>
    <mergeCell ref="B14:E14"/>
    <mergeCell ref="B15:E15"/>
  </mergeCells>
  <phoneticPr fontId="1" type="noConversion"/>
  <conditionalFormatting sqref="A1:XFD1048576">
    <cfRule type="cellIs" dxfId="22" priority="13" operator="equal">
      <formula>"해양 선박 관련 기술"</formula>
    </cfRule>
    <cfRule type="cellIs" dxfId="21" priority="14" operator="equal">
      <formula>"해양 생태계 및 환경 보존"</formula>
    </cfRule>
    <cfRule type="cellIs" dxfId="20" priority="15" operator="equal">
      <formula>"해양 자원의 이용 기반 구축"</formula>
    </cfRule>
    <cfRule type="cellIs" dxfId="19" priority="16" operator="equal">
      <formula>"해양 문화와 관광 진흥"</formula>
    </cfRule>
  </conditionalFormatting>
  <conditionalFormatting sqref="K2:O11 L12:O12 K13:O1048576">
    <cfRule type="cellIs" dxfId="18" priority="17" operator="equal">
      <formula>1</formula>
    </cfRule>
  </conditionalFormatting>
  <conditionalFormatting sqref="P1:XFD1">
    <cfRule type="cellIs" dxfId="17" priority="18" operator="equal">
      <formula>"D. 해양 선박 관련 기술"</formula>
    </cfRule>
    <cfRule type="cellIs" dxfId="16" priority="19" operator="equal">
      <formula>"B. 해양 생태계 및 환경 보존"</formula>
    </cfRule>
    <cfRule type="cellIs" dxfId="15" priority="20" operator="equal">
      <formula>"C. 해양 자원의 이용 기반 구축"</formula>
    </cfRule>
    <cfRule type="cellIs" dxfId="14" priority="21" operator="equal">
      <formula>"A. 해양 문화와 관광 진흥"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D17F-A875-496C-BF8D-21790EB24D8D}">
  <sheetPr codeName="Sheet2"/>
  <dimension ref="A1:Q101"/>
  <sheetViews>
    <sheetView tabSelected="1" topLeftCell="C1" zoomScaleNormal="100" workbookViewId="0">
      <selection activeCell="M47" sqref="M47"/>
    </sheetView>
  </sheetViews>
  <sheetFormatPr defaultColWidth="9" defaultRowHeight="16.5" x14ac:dyDescent="0.3"/>
  <cols>
    <col min="1" max="1" width="7.625" style="3" customWidth="1"/>
    <col min="2" max="2" width="6.875" style="3" customWidth="1"/>
    <col min="3" max="8" width="10.125" style="1" customWidth="1"/>
    <col min="9" max="9" width="29.375" style="3" hidden="1" customWidth="1"/>
    <col min="10" max="10" width="27" style="3" customWidth="1"/>
    <col min="11" max="15" width="6.375" style="3" customWidth="1"/>
    <col min="16" max="16" width="65.25" style="3" customWidth="1"/>
    <col min="17" max="16384" width="9" style="3"/>
  </cols>
  <sheetData>
    <row r="1" spans="1:16" ht="33.75" x14ac:dyDescent="0.3">
      <c r="A1" s="87" t="s">
        <v>401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ht="22.5" customHeight="1" x14ac:dyDescent="0.3"/>
    <row r="3" spans="1:16" x14ac:dyDescent="0.3">
      <c r="A3" s="85" t="s">
        <v>170</v>
      </c>
      <c r="B3" s="85" t="s">
        <v>171</v>
      </c>
      <c r="C3" s="85" t="s">
        <v>172</v>
      </c>
      <c r="D3" s="85" t="s">
        <v>1</v>
      </c>
      <c r="E3" s="85" t="s">
        <v>2</v>
      </c>
      <c r="F3" s="85" t="s">
        <v>3</v>
      </c>
      <c r="G3" s="85" t="s">
        <v>173</v>
      </c>
      <c r="H3" s="85" t="s">
        <v>174</v>
      </c>
      <c r="I3" s="85" t="s">
        <v>0</v>
      </c>
      <c r="J3" s="85" t="s">
        <v>5</v>
      </c>
      <c r="K3" s="88" t="s">
        <v>176</v>
      </c>
      <c r="L3" s="88"/>
      <c r="M3" s="88"/>
      <c r="N3" s="88"/>
      <c r="O3" s="88"/>
      <c r="P3" s="85" t="s">
        <v>4</v>
      </c>
    </row>
    <row r="4" spans="1:16" ht="32.25" customHeight="1" x14ac:dyDescent="0.3">
      <c r="A4" s="86"/>
      <c r="B4" s="86"/>
      <c r="C4" s="86"/>
      <c r="D4" s="86"/>
      <c r="E4" s="86"/>
      <c r="F4" s="86"/>
      <c r="G4" s="86"/>
      <c r="H4" s="86"/>
      <c r="I4" s="86"/>
      <c r="J4" s="86"/>
      <c r="K4" s="2" t="s">
        <v>177</v>
      </c>
      <c r="L4" s="2" t="s">
        <v>178</v>
      </c>
      <c r="M4" s="2" t="s">
        <v>179</v>
      </c>
      <c r="N4" s="2" t="s">
        <v>180</v>
      </c>
      <c r="O4" s="2" t="s">
        <v>181</v>
      </c>
      <c r="P4" s="86"/>
    </row>
    <row r="5" spans="1:16" x14ac:dyDescent="0.3">
      <c r="A5" s="5">
        <v>1</v>
      </c>
      <c r="B5" s="9">
        <v>1</v>
      </c>
      <c r="C5" s="8">
        <v>1102</v>
      </c>
      <c r="D5" s="9" t="s">
        <v>215</v>
      </c>
      <c r="E5" s="8">
        <v>1306</v>
      </c>
      <c r="F5" s="9" t="s">
        <v>51</v>
      </c>
      <c r="G5" s="9"/>
      <c r="H5" s="9"/>
      <c r="I5" s="4" t="s">
        <v>216</v>
      </c>
      <c r="J5" s="4" t="s">
        <v>343</v>
      </c>
      <c r="K5" s="5"/>
      <c r="L5" s="5">
        <v>1</v>
      </c>
      <c r="M5" s="5"/>
      <c r="N5" s="5"/>
      <c r="O5" s="5"/>
      <c r="P5" s="4" t="s">
        <v>217</v>
      </c>
    </row>
    <row r="6" spans="1:16" x14ac:dyDescent="0.3">
      <c r="A6" s="5">
        <v>2</v>
      </c>
      <c r="B6" s="9">
        <v>1</v>
      </c>
      <c r="C6" s="8">
        <v>1103</v>
      </c>
      <c r="D6" s="9" t="s">
        <v>66</v>
      </c>
      <c r="E6" s="8">
        <v>1104</v>
      </c>
      <c r="F6" s="9" t="s">
        <v>67</v>
      </c>
      <c r="G6" s="9"/>
      <c r="H6" s="9"/>
      <c r="I6" s="4" t="s">
        <v>65</v>
      </c>
      <c r="J6" s="4" t="s">
        <v>343</v>
      </c>
      <c r="K6" s="5">
        <v>1</v>
      </c>
      <c r="L6" s="5"/>
      <c r="M6" s="5"/>
      <c r="N6" s="5"/>
      <c r="O6" s="5"/>
      <c r="P6" s="4" t="s">
        <v>68</v>
      </c>
    </row>
    <row r="7" spans="1:16" x14ac:dyDescent="0.3">
      <c r="A7" s="5">
        <v>3</v>
      </c>
      <c r="B7" s="9">
        <v>1</v>
      </c>
      <c r="C7" s="8">
        <v>1105</v>
      </c>
      <c r="D7" s="9" t="s">
        <v>218</v>
      </c>
      <c r="E7" s="8">
        <v>1106</v>
      </c>
      <c r="F7" s="9" t="s">
        <v>219</v>
      </c>
      <c r="G7" s="9"/>
      <c r="H7" s="9"/>
      <c r="I7" s="4" t="s">
        <v>220</v>
      </c>
      <c r="J7" s="4" t="s">
        <v>343</v>
      </c>
      <c r="K7" s="5">
        <v>1</v>
      </c>
      <c r="L7" s="5">
        <v>1</v>
      </c>
      <c r="M7" s="5"/>
      <c r="N7" s="5"/>
      <c r="O7" s="5"/>
      <c r="P7" s="4" t="s">
        <v>221</v>
      </c>
    </row>
    <row r="8" spans="1:16" x14ac:dyDescent="0.3">
      <c r="A8" s="5">
        <v>4</v>
      </c>
      <c r="B8" s="9">
        <v>1</v>
      </c>
      <c r="C8" s="8">
        <v>1110</v>
      </c>
      <c r="D8" s="9" t="s">
        <v>54</v>
      </c>
      <c r="E8" s="8">
        <v>1112</v>
      </c>
      <c r="F8" s="9" t="s">
        <v>55</v>
      </c>
      <c r="G8" s="9"/>
      <c r="H8" s="9"/>
      <c r="I8" s="4" t="s">
        <v>53</v>
      </c>
      <c r="J8" s="4" t="s">
        <v>344</v>
      </c>
      <c r="K8" s="5">
        <v>1</v>
      </c>
      <c r="L8" s="5"/>
      <c r="M8" s="5"/>
      <c r="N8" s="5">
        <v>1</v>
      </c>
      <c r="O8" s="5"/>
      <c r="P8" s="4" t="s">
        <v>56</v>
      </c>
    </row>
    <row r="9" spans="1:16" x14ac:dyDescent="0.3">
      <c r="A9" s="5">
        <v>5</v>
      </c>
      <c r="B9" s="9">
        <v>1</v>
      </c>
      <c r="C9" s="8">
        <v>1113</v>
      </c>
      <c r="D9" s="9" t="s">
        <v>7</v>
      </c>
      <c r="E9" s="8">
        <v>1116</v>
      </c>
      <c r="F9" s="9" t="s">
        <v>8</v>
      </c>
      <c r="G9" s="9"/>
      <c r="H9" s="9"/>
      <c r="I9" s="4" t="s">
        <v>6</v>
      </c>
      <c r="J9" s="4" t="s">
        <v>343</v>
      </c>
      <c r="K9" s="5"/>
      <c r="L9" s="5"/>
      <c r="M9" s="5">
        <v>1</v>
      </c>
      <c r="N9" s="5">
        <v>1</v>
      </c>
      <c r="O9" s="5"/>
      <c r="P9" s="4" t="s">
        <v>9</v>
      </c>
    </row>
    <row r="10" spans="1:16" x14ac:dyDescent="0.3">
      <c r="A10" s="5">
        <v>6</v>
      </c>
      <c r="B10" s="9">
        <v>1</v>
      </c>
      <c r="C10" s="8">
        <v>1114</v>
      </c>
      <c r="D10" s="9" t="s">
        <v>62</v>
      </c>
      <c r="E10" s="8">
        <v>1118</v>
      </c>
      <c r="F10" s="9" t="s">
        <v>63</v>
      </c>
      <c r="G10" s="9"/>
      <c r="H10" s="9"/>
      <c r="I10" s="4" t="s">
        <v>61</v>
      </c>
      <c r="J10" s="4" t="s">
        <v>343</v>
      </c>
      <c r="K10" s="5"/>
      <c r="L10" s="5"/>
      <c r="M10" s="5">
        <v>1</v>
      </c>
      <c r="N10" s="5"/>
      <c r="O10" s="5"/>
      <c r="P10" s="4" t="s">
        <v>64</v>
      </c>
    </row>
    <row r="11" spans="1:16" x14ac:dyDescent="0.3">
      <c r="A11" s="5">
        <v>7</v>
      </c>
      <c r="B11" s="9">
        <v>1</v>
      </c>
      <c r="C11" s="8">
        <v>1117</v>
      </c>
      <c r="D11" s="9" t="s">
        <v>238</v>
      </c>
      <c r="E11" s="8">
        <v>1409</v>
      </c>
      <c r="F11" s="9" t="s">
        <v>239</v>
      </c>
      <c r="G11" s="9"/>
      <c r="H11" s="9"/>
      <c r="I11" s="4" t="s">
        <v>245</v>
      </c>
      <c r="J11" s="4" t="s">
        <v>345</v>
      </c>
      <c r="K11" s="5">
        <v>1</v>
      </c>
      <c r="L11" s="5"/>
      <c r="M11" s="5"/>
      <c r="N11" s="5"/>
      <c r="O11" s="5"/>
      <c r="P11" s="4" t="s">
        <v>248</v>
      </c>
    </row>
    <row r="12" spans="1:16" x14ac:dyDescent="0.3">
      <c r="A12" s="5">
        <v>8</v>
      </c>
      <c r="B12" s="9">
        <v>1</v>
      </c>
      <c r="C12" s="8">
        <v>1203</v>
      </c>
      <c r="D12" s="9" t="s">
        <v>99</v>
      </c>
      <c r="E12" s="8">
        <v>1214</v>
      </c>
      <c r="F12" s="9" t="s">
        <v>100</v>
      </c>
      <c r="G12" s="9"/>
      <c r="H12" s="9"/>
      <c r="I12" s="4" t="s">
        <v>98</v>
      </c>
      <c r="J12" s="4" t="s">
        <v>343</v>
      </c>
      <c r="K12" s="5"/>
      <c r="L12" s="5"/>
      <c r="M12" s="5"/>
      <c r="N12" s="5">
        <v>1</v>
      </c>
      <c r="O12" s="5"/>
      <c r="P12" s="4" t="s">
        <v>101</v>
      </c>
    </row>
    <row r="13" spans="1:16" x14ac:dyDescent="0.3">
      <c r="A13" s="5">
        <v>9</v>
      </c>
      <c r="B13" s="9">
        <v>1</v>
      </c>
      <c r="C13" s="8">
        <v>1205</v>
      </c>
      <c r="D13" s="9" t="s">
        <v>74</v>
      </c>
      <c r="E13" s="8">
        <v>1211</v>
      </c>
      <c r="F13" s="9" t="s">
        <v>75</v>
      </c>
      <c r="G13" s="9"/>
      <c r="H13" s="9"/>
      <c r="I13" s="4" t="s">
        <v>73</v>
      </c>
      <c r="J13" s="4" t="s">
        <v>343</v>
      </c>
      <c r="K13" s="5">
        <v>1</v>
      </c>
      <c r="L13" s="5"/>
      <c r="M13" s="5"/>
      <c r="N13" s="5">
        <v>1</v>
      </c>
      <c r="O13" s="5"/>
      <c r="P13" s="4" t="s">
        <v>76</v>
      </c>
    </row>
    <row r="14" spans="1:16" x14ac:dyDescent="0.3">
      <c r="A14" s="5">
        <v>10</v>
      </c>
      <c r="B14" s="9">
        <v>1</v>
      </c>
      <c r="C14" s="8">
        <v>1206</v>
      </c>
      <c r="D14" s="9" t="s">
        <v>11</v>
      </c>
      <c r="E14" s="8">
        <v>1213</v>
      </c>
      <c r="F14" s="9" t="s">
        <v>12</v>
      </c>
      <c r="G14" s="9"/>
      <c r="H14" s="9"/>
      <c r="I14" s="4" t="s">
        <v>10</v>
      </c>
      <c r="J14" s="4" t="s">
        <v>346</v>
      </c>
      <c r="K14" s="5">
        <v>1</v>
      </c>
      <c r="L14" s="5"/>
      <c r="M14" s="5"/>
      <c r="N14" s="5"/>
      <c r="O14" s="5"/>
      <c r="P14" s="4" t="s">
        <v>13</v>
      </c>
    </row>
    <row r="15" spans="1:16" x14ac:dyDescent="0.3">
      <c r="A15" s="5">
        <v>11</v>
      </c>
      <c r="B15" s="9">
        <v>1</v>
      </c>
      <c r="C15" s="8">
        <v>1207</v>
      </c>
      <c r="D15" s="9" t="s">
        <v>23</v>
      </c>
      <c r="E15" s="8">
        <v>1216</v>
      </c>
      <c r="F15" s="9" t="s">
        <v>24</v>
      </c>
      <c r="G15" s="9"/>
      <c r="H15" s="9"/>
      <c r="I15" s="4" t="s">
        <v>22</v>
      </c>
      <c r="J15" s="4" t="s">
        <v>345</v>
      </c>
      <c r="K15" s="5"/>
      <c r="L15" s="5"/>
      <c r="M15" s="5"/>
      <c r="N15" s="5">
        <v>1</v>
      </c>
      <c r="O15" s="5"/>
      <c r="P15" s="4" t="s">
        <v>25</v>
      </c>
    </row>
    <row r="16" spans="1:16" x14ac:dyDescent="0.3">
      <c r="A16" s="5">
        <v>12</v>
      </c>
      <c r="B16" s="9">
        <v>1</v>
      </c>
      <c r="C16" s="8">
        <v>1208</v>
      </c>
      <c r="D16" s="9" t="s">
        <v>135</v>
      </c>
      <c r="E16" s="8">
        <v>1218</v>
      </c>
      <c r="F16" s="9" t="s">
        <v>136</v>
      </c>
      <c r="G16" s="9"/>
      <c r="H16" s="9"/>
      <c r="I16" s="4" t="s">
        <v>134</v>
      </c>
      <c r="J16" s="4" t="s">
        <v>344</v>
      </c>
      <c r="K16" s="5"/>
      <c r="L16" s="5"/>
      <c r="M16" s="5">
        <v>1</v>
      </c>
      <c r="N16" s="5">
        <v>1</v>
      </c>
      <c r="O16" s="5"/>
      <c r="P16" s="4" t="s">
        <v>137</v>
      </c>
    </row>
    <row r="17" spans="1:16" x14ac:dyDescent="0.3">
      <c r="A17" s="5">
        <v>13</v>
      </c>
      <c r="B17" s="9">
        <v>1</v>
      </c>
      <c r="C17" s="8">
        <v>1215</v>
      </c>
      <c r="D17" s="9" t="s">
        <v>15</v>
      </c>
      <c r="E17" s="8">
        <v>1217</v>
      </c>
      <c r="F17" s="9" t="s">
        <v>16</v>
      </c>
      <c r="G17" s="9"/>
      <c r="H17" s="9"/>
      <c r="I17" s="4" t="s">
        <v>14</v>
      </c>
      <c r="J17" s="4" t="s">
        <v>346</v>
      </c>
      <c r="K17" s="5">
        <v>1</v>
      </c>
      <c r="L17" s="5"/>
      <c r="M17" s="5"/>
      <c r="N17" s="5">
        <v>1</v>
      </c>
      <c r="O17" s="5"/>
      <c r="P17" s="4" t="s">
        <v>17</v>
      </c>
    </row>
    <row r="18" spans="1:16" ht="33" x14ac:dyDescent="0.3">
      <c r="A18" s="5">
        <v>14</v>
      </c>
      <c r="B18" s="9">
        <v>1</v>
      </c>
      <c r="C18" s="8">
        <v>1303</v>
      </c>
      <c r="D18" s="9" t="s">
        <v>163</v>
      </c>
      <c r="E18" s="8">
        <v>1304</v>
      </c>
      <c r="F18" s="9" t="s">
        <v>164</v>
      </c>
      <c r="G18" s="9"/>
      <c r="H18" s="9"/>
      <c r="I18" s="4" t="s">
        <v>162</v>
      </c>
      <c r="J18" s="4" t="s">
        <v>343</v>
      </c>
      <c r="K18" s="5">
        <v>1</v>
      </c>
      <c r="L18" s="5"/>
      <c r="M18" s="5">
        <v>1</v>
      </c>
      <c r="N18" s="5"/>
      <c r="O18" s="5"/>
      <c r="P18" s="4" t="s">
        <v>165</v>
      </c>
    </row>
    <row r="19" spans="1:16" x14ac:dyDescent="0.3">
      <c r="A19" s="5">
        <v>15</v>
      </c>
      <c r="B19" s="9">
        <v>1</v>
      </c>
      <c r="C19" s="8">
        <v>1305</v>
      </c>
      <c r="D19" s="9" t="s">
        <v>50</v>
      </c>
      <c r="E19" s="8">
        <v>1306</v>
      </c>
      <c r="F19" s="9" t="s">
        <v>51</v>
      </c>
      <c r="G19" s="9"/>
      <c r="H19" s="9"/>
      <c r="I19" s="4" t="s">
        <v>49</v>
      </c>
      <c r="J19" s="4" t="s">
        <v>343</v>
      </c>
      <c r="K19" s="5"/>
      <c r="L19" s="5"/>
      <c r="M19" s="5">
        <v>1</v>
      </c>
      <c r="N19" s="5"/>
      <c r="O19" s="5"/>
      <c r="P19" s="4" t="s">
        <v>52</v>
      </c>
    </row>
    <row r="20" spans="1:16" x14ac:dyDescent="0.3">
      <c r="A20" s="5">
        <v>16</v>
      </c>
      <c r="B20" s="9">
        <v>1</v>
      </c>
      <c r="C20" s="8">
        <v>1305</v>
      </c>
      <c r="D20" s="9" t="s">
        <v>50</v>
      </c>
      <c r="E20" s="8">
        <v>1408</v>
      </c>
      <c r="F20" s="9" t="s">
        <v>240</v>
      </c>
      <c r="G20" s="9"/>
      <c r="H20" s="9"/>
      <c r="I20" s="4" t="s">
        <v>398</v>
      </c>
      <c r="J20" s="4" t="s">
        <v>389</v>
      </c>
      <c r="K20" s="5"/>
      <c r="L20" s="5"/>
      <c r="M20" s="5">
        <v>1</v>
      </c>
      <c r="N20" s="5"/>
      <c r="O20" s="5"/>
      <c r="P20" s="4" t="s">
        <v>400</v>
      </c>
    </row>
    <row r="21" spans="1:16" x14ac:dyDescent="0.3">
      <c r="A21" s="5">
        <v>17</v>
      </c>
      <c r="B21" s="9">
        <v>1</v>
      </c>
      <c r="C21" s="8">
        <v>1307</v>
      </c>
      <c r="D21" s="9" t="s">
        <v>127</v>
      </c>
      <c r="E21" s="8">
        <v>1314</v>
      </c>
      <c r="F21" s="9" t="s">
        <v>128</v>
      </c>
      <c r="G21" s="9"/>
      <c r="H21" s="9"/>
      <c r="I21" s="4" t="s">
        <v>126</v>
      </c>
      <c r="J21" s="4" t="s">
        <v>343</v>
      </c>
      <c r="K21" s="5"/>
      <c r="L21" s="5">
        <v>1</v>
      </c>
      <c r="M21" s="5"/>
      <c r="N21" s="5"/>
      <c r="O21" s="5"/>
      <c r="P21" s="4" t="s">
        <v>129</v>
      </c>
    </row>
    <row r="22" spans="1:16" x14ac:dyDescent="0.3">
      <c r="A22" s="5">
        <v>18</v>
      </c>
      <c r="B22" s="9">
        <v>1</v>
      </c>
      <c r="C22" s="8">
        <v>1310</v>
      </c>
      <c r="D22" s="9" t="s">
        <v>222</v>
      </c>
      <c r="E22" s="8">
        <v>1317</v>
      </c>
      <c r="F22" s="9" t="s">
        <v>223</v>
      </c>
      <c r="G22" s="9"/>
      <c r="H22" s="9"/>
      <c r="I22" s="4" t="s">
        <v>224</v>
      </c>
      <c r="J22" s="4" t="s">
        <v>343</v>
      </c>
      <c r="K22" s="5"/>
      <c r="L22" s="5"/>
      <c r="M22" s="5">
        <v>1</v>
      </c>
      <c r="N22" s="5"/>
      <c r="O22" s="5"/>
      <c r="P22" s="4" t="s">
        <v>225</v>
      </c>
    </row>
    <row r="23" spans="1:16" x14ac:dyDescent="0.3">
      <c r="A23" s="5">
        <v>19</v>
      </c>
      <c r="B23" s="9">
        <v>1</v>
      </c>
      <c r="C23" s="8">
        <v>1311</v>
      </c>
      <c r="D23" s="9" t="s">
        <v>123</v>
      </c>
      <c r="E23" s="8">
        <v>1316</v>
      </c>
      <c r="F23" s="9" t="s">
        <v>124</v>
      </c>
      <c r="G23" s="9"/>
      <c r="H23" s="9"/>
      <c r="I23" s="4" t="s">
        <v>122</v>
      </c>
      <c r="J23" s="4" t="s">
        <v>343</v>
      </c>
      <c r="K23" s="5">
        <v>1</v>
      </c>
      <c r="L23" s="5"/>
      <c r="M23" s="5"/>
      <c r="N23" s="5">
        <v>1</v>
      </c>
      <c r="O23" s="5"/>
      <c r="P23" s="4" t="s">
        <v>125</v>
      </c>
    </row>
    <row r="24" spans="1:16" x14ac:dyDescent="0.3">
      <c r="A24" s="5">
        <v>20</v>
      </c>
      <c r="B24" s="9">
        <v>1</v>
      </c>
      <c r="C24" s="8">
        <v>1312</v>
      </c>
      <c r="D24" s="9" t="s">
        <v>19</v>
      </c>
      <c r="E24" s="8">
        <v>1313</v>
      </c>
      <c r="F24" s="9" t="s">
        <v>20</v>
      </c>
      <c r="G24" s="9"/>
      <c r="H24" s="9"/>
      <c r="I24" s="4" t="s">
        <v>18</v>
      </c>
      <c r="J24" s="4" t="s">
        <v>344</v>
      </c>
      <c r="K24" s="5"/>
      <c r="L24" s="5"/>
      <c r="M24" s="5">
        <v>1</v>
      </c>
      <c r="N24" s="5">
        <v>1</v>
      </c>
      <c r="O24" s="5">
        <v>1</v>
      </c>
      <c r="P24" s="4" t="s">
        <v>21</v>
      </c>
    </row>
    <row r="25" spans="1:16" x14ac:dyDescent="0.3">
      <c r="A25" s="5">
        <v>21</v>
      </c>
      <c r="B25" s="9">
        <v>1</v>
      </c>
      <c r="C25" s="8">
        <v>1401</v>
      </c>
      <c r="D25" s="9" t="s">
        <v>70</v>
      </c>
      <c r="E25" s="8">
        <v>1403</v>
      </c>
      <c r="F25" s="9" t="s">
        <v>71</v>
      </c>
      <c r="G25" s="9"/>
      <c r="H25" s="9"/>
      <c r="I25" s="4" t="s">
        <v>69</v>
      </c>
      <c r="J25" s="4" t="s">
        <v>344</v>
      </c>
      <c r="K25" s="5">
        <v>1</v>
      </c>
      <c r="L25" s="5"/>
      <c r="M25" s="5"/>
      <c r="N25" s="5"/>
      <c r="O25" s="5"/>
      <c r="P25" s="4" t="s">
        <v>72</v>
      </c>
    </row>
    <row r="26" spans="1:16" x14ac:dyDescent="0.3">
      <c r="A26" s="5">
        <v>22</v>
      </c>
      <c r="B26" s="9">
        <v>1</v>
      </c>
      <c r="C26" s="8">
        <v>1402</v>
      </c>
      <c r="D26" s="9" t="s">
        <v>226</v>
      </c>
      <c r="E26" s="8">
        <v>1416</v>
      </c>
      <c r="F26" s="9" t="s">
        <v>227</v>
      </c>
      <c r="G26" s="9"/>
      <c r="H26" s="9"/>
      <c r="I26" s="4" t="s">
        <v>228</v>
      </c>
      <c r="J26" s="4" t="s">
        <v>346</v>
      </c>
      <c r="K26" s="5">
        <v>1</v>
      </c>
      <c r="L26" s="5"/>
      <c r="M26" s="5">
        <v>1</v>
      </c>
      <c r="N26" s="5"/>
      <c r="O26" s="5"/>
      <c r="P26" s="4" t="s">
        <v>229</v>
      </c>
    </row>
    <row r="27" spans="1:16" x14ac:dyDescent="0.3">
      <c r="A27" s="5">
        <v>23</v>
      </c>
      <c r="B27" s="9">
        <v>1</v>
      </c>
      <c r="C27" s="8">
        <v>1404</v>
      </c>
      <c r="D27" s="9" t="s">
        <v>82</v>
      </c>
      <c r="E27" s="8">
        <v>1405</v>
      </c>
      <c r="F27" s="9" t="s">
        <v>83</v>
      </c>
      <c r="G27" s="9"/>
      <c r="H27" s="9"/>
      <c r="I27" s="4" t="s">
        <v>81</v>
      </c>
      <c r="J27" s="4" t="s">
        <v>346</v>
      </c>
      <c r="K27" s="5">
        <v>1</v>
      </c>
      <c r="L27" s="5"/>
      <c r="M27" s="5"/>
      <c r="N27" s="5"/>
      <c r="O27" s="5">
        <v>1</v>
      </c>
      <c r="P27" s="4" t="s">
        <v>84</v>
      </c>
    </row>
    <row r="28" spans="1:16" x14ac:dyDescent="0.3">
      <c r="A28" s="5">
        <v>24</v>
      </c>
      <c r="B28" s="9">
        <v>1</v>
      </c>
      <c r="C28" s="8">
        <v>1406</v>
      </c>
      <c r="D28" s="9" t="s">
        <v>230</v>
      </c>
      <c r="E28" s="8">
        <v>1415</v>
      </c>
      <c r="F28" s="9" t="s">
        <v>231</v>
      </c>
      <c r="G28" s="9"/>
      <c r="H28" s="9"/>
      <c r="I28" s="4" t="s">
        <v>232</v>
      </c>
      <c r="J28" s="4" t="s">
        <v>343</v>
      </c>
      <c r="K28" s="5">
        <v>1</v>
      </c>
      <c r="L28" s="5"/>
      <c r="M28" s="5"/>
      <c r="N28" s="5">
        <v>1</v>
      </c>
      <c r="O28" s="5"/>
      <c r="P28" s="4" t="s">
        <v>233</v>
      </c>
    </row>
    <row r="29" spans="1:16" x14ac:dyDescent="0.3">
      <c r="A29" s="5">
        <v>25</v>
      </c>
      <c r="B29" s="9">
        <v>1</v>
      </c>
      <c r="C29" s="8">
        <v>1407</v>
      </c>
      <c r="D29" s="9" t="s">
        <v>27</v>
      </c>
      <c r="E29" s="8">
        <v>1413</v>
      </c>
      <c r="F29" s="9" t="s">
        <v>28</v>
      </c>
      <c r="G29" s="9"/>
      <c r="H29" s="9"/>
      <c r="I29" s="4" t="s">
        <v>26</v>
      </c>
      <c r="J29" s="4" t="s">
        <v>345</v>
      </c>
      <c r="K29" s="5">
        <v>1</v>
      </c>
      <c r="L29" s="5"/>
      <c r="M29" s="5"/>
      <c r="N29" s="5"/>
      <c r="O29" s="5"/>
      <c r="P29" s="4" t="s">
        <v>29</v>
      </c>
    </row>
    <row r="30" spans="1:16" x14ac:dyDescent="0.3">
      <c r="A30" s="5">
        <v>26</v>
      </c>
      <c r="B30" s="9">
        <v>1</v>
      </c>
      <c r="C30" s="8">
        <v>1408</v>
      </c>
      <c r="D30" s="9" t="s">
        <v>240</v>
      </c>
      <c r="E30" s="8">
        <v>1412</v>
      </c>
      <c r="F30" s="9" t="s">
        <v>241</v>
      </c>
      <c r="G30" s="9"/>
      <c r="H30" s="9"/>
      <c r="I30" s="4" t="s">
        <v>246</v>
      </c>
      <c r="J30" s="4" t="s">
        <v>344</v>
      </c>
      <c r="K30" s="5">
        <v>1</v>
      </c>
      <c r="L30" s="5"/>
      <c r="M30" s="5"/>
      <c r="N30" s="5"/>
      <c r="O30" s="5"/>
      <c r="P30" s="4" t="s">
        <v>249</v>
      </c>
    </row>
    <row r="31" spans="1:16" x14ac:dyDescent="0.3">
      <c r="A31" s="5">
        <v>27</v>
      </c>
      <c r="B31" s="9">
        <v>1</v>
      </c>
      <c r="C31" s="8">
        <v>1410</v>
      </c>
      <c r="D31" s="9" t="s">
        <v>115</v>
      </c>
      <c r="E31" s="8">
        <v>1418</v>
      </c>
      <c r="F31" s="9" t="s">
        <v>116</v>
      </c>
      <c r="G31" s="9"/>
      <c r="H31" s="9"/>
      <c r="I31" s="4" t="s">
        <v>114</v>
      </c>
      <c r="J31" s="4" t="s">
        <v>343</v>
      </c>
      <c r="K31" s="5"/>
      <c r="L31" s="5"/>
      <c r="M31" s="5">
        <v>1</v>
      </c>
      <c r="N31" s="5"/>
      <c r="O31" s="5"/>
      <c r="P31" s="4" t="s">
        <v>117</v>
      </c>
    </row>
    <row r="32" spans="1:16" x14ac:dyDescent="0.3">
      <c r="A32" s="5">
        <v>28</v>
      </c>
      <c r="B32" s="9">
        <v>1</v>
      </c>
      <c r="C32" s="8">
        <v>1417</v>
      </c>
      <c r="D32" s="9" t="s">
        <v>234</v>
      </c>
      <c r="E32" s="8">
        <v>1419</v>
      </c>
      <c r="F32" s="9" t="s">
        <v>235</v>
      </c>
      <c r="G32" s="9"/>
      <c r="H32" s="9"/>
      <c r="I32" s="4" t="s">
        <v>236</v>
      </c>
      <c r="J32" s="4" t="s">
        <v>344</v>
      </c>
      <c r="K32" s="5"/>
      <c r="L32" s="5"/>
      <c r="M32" s="5">
        <v>1</v>
      </c>
      <c r="N32" s="5">
        <v>1</v>
      </c>
      <c r="O32" s="5"/>
      <c r="P32" s="4" t="s">
        <v>237</v>
      </c>
    </row>
    <row r="33" spans="1:17" x14ac:dyDescent="0.3">
      <c r="A33" s="5">
        <v>29</v>
      </c>
      <c r="B33" s="9">
        <v>1</v>
      </c>
      <c r="C33" s="8">
        <v>1501</v>
      </c>
      <c r="D33" s="9" t="s">
        <v>395</v>
      </c>
      <c r="E33" s="8">
        <v>1515</v>
      </c>
      <c r="F33" s="9" t="s">
        <v>396</v>
      </c>
      <c r="G33" s="9"/>
      <c r="H33" s="9"/>
      <c r="I33" s="4" t="s">
        <v>397</v>
      </c>
      <c r="J33" s="4" t="s">
        <v>389</v>
      </c>
      <c r="K33" s="5">
        <v>1</v>
      </c>
      <c r="L33" s="5"/>
      <c r="M33" s="5"/>
      <c r="N33" s="5"/>
      <c r="O33" s="5"/>
      <c r="P33" s="4" t="s">
        <v>399</v>
      </c>
    </row>
    <row r="34" spans="1:17" x14ac:dyDescent="0.3">
      <c r="A34" s="5">
        <v>30</v>
      </c>
      <c r="B34" s="9">
        <v>1</v>
      </c>
      <c r="C34" s="8">
        <v>1502</v>
      </c>
      <c r="D34" s="9" t="s">
        <v>139</v>
      </c>
      <c r="E34" s="8">
        <v>1503</v>
      </c>
      <c r="F34" s="9" t="s">
        <v>140</v>
      </c>
      <c r="G34" s="9"/>
      <c r="H34" s="9"/>
      <c r="I34" s="4" t="s">
        <v>138</v>
      </c>
      <c r="J34" s="4" t="s">
        <v>346</v>
      </c>
      <c r="K34" s="5">
        <v>1</v>
      </c>
      <c r="L34" s="5"/>
      <c r="M34" s="5"/>
      <c r="N34" s="5">
        <v>1</v>
      </c>
      <c r="O34" s="5"/>
      <c r="P34" s="4" t="s">
        <v>141</v>
      </c>
    </row>
    <row r="35" spans="1:17" x14ac:dyDescent="0.3">
      <c r="A35" s="5">
        <v>31</v>
      </c>
      <c r="B35" s="9">
        <v>1</v>
      </c>
      <c r="C35" s="8">
        <v>1506</v>
      </c>
      <c r="D35" s="9" t="s">
        <v>119</v>
      </c>
      <c r="E35" s="8">
        <v>1511</v>
      </c>
      <c r="F35" s="9" t="s">
        <v>120</v>
      </c>
      <c r="G35" s="9"/>
      <c r="H35" s="9"/>
      <c r="I35" s="4" t="s">
        <v>118</v>
      </c>
      <c r="J35" s="4" t="s">
        <v>346</v>
      </c>
      <c r="K35" s="5">
        <v>1</v>
      </c>
      <c r="L35" s="5"/>
      <c r="M35" s="5"/>
      <c r="N35" s="5"/>
      <c r="O35" s="5"/>
      <c r="P35" s="4" t="s">
        <v>121</v>
      </c>
    </row>
    <row r="36" spans="1:17" x14ac:dyDescent="0.3">
      <c r="A36" s="5">
        <v>32</v>
      </c>
      <c r="B36" s="9">
        <v>1</v>
      </c>
      <c r="C36" s="8">
        <v>1507</v>
      </c>
      <c r="D36" s="9" t="s">
        <v>58</v>
      </c>
      <c r="E36" s="8">
        <v>1510</v>
      </c>
      <c r="F36" s="9" t="s">
        <v>59</v>
      </c>
      <c r="G36" s="8">
        <v>1517</v>
      </c>
      <c r="H36" s="9" t="s">
        <v>175</v>
      </c>
      <c r="I36" s="4" t="s">
        <v>57</v>
      </c>
      <c r="J36" s="4" t="s">
        <v>346</v>
      </c>
      <c r="K36" s="5">
        <v>1</v>
      </c>
      <c r="L36" s="5"/>
      <c r="M36" s="5"/>
      <c r="N36" s="5"/>
      <c r="O36" s="5"/>
      <c r="P36" s="4" t="s">
        <v>60</v>
      </c>
    </row>
    <row r="37" spans="1:17" x14ac:dyDescent="0.3">
      <c r="A37" s="5">
        <v>33</v>
      </c>
      <c r="B37" s="9">
        <v>1</v>
      </c>
      <c r="C37" s="8">
        <v>1509</v>
      </c>
      <c r="D37" s="9" t="s">
        <v>35</v>
      </c>
      <c r="E37" s="8">
        <v>1519</v>
      </c>
      <c r="F37" s="9" t="s">
        <v>36</v>
      </c>
      <c r="G37" s="9"/>
      <c r="H37" s="9"/>
      <c r="I37" s="4" t="s">
        <v>34</v>
      </c>
      <c r="J37" s="4" t="s">
        <v>343</v>
      </c>
      <c r="K37" s="5"/>
      <c r="L37" s="5"/>
      <c r="M37" s="5">
        <v>1</v>
      </c>
      <c r="N37" s="5">
        <v>1</v>
      </c>
      <c r="O37" s="5"/>
      <c r="P37" s="6" t="s">
        <v>37</v>
      </c>
    </row>
    <row r="38" spans="1:17" x14ac:dyDescent="0.3">
      <c r="A38" s="5">
        <v>34</v>
      </c>
      <c r="B38" s="9">
        <v>1</v>
      </c>
      <c r="C38" s="8">
        <v>1513</v>
      </c>
      <c r="D38" s="9" t="s">
        <v>131</v>
      </c>
      <c r="E38" s="8">
        <v>1514</v>
      </c>
      <c r="F38" s="9" t="s">
        <v>132</v>
      </c>
      <c r="G38" s="9"/>
      <c r="H38" s="9"/>
      <c r="I38" s="4" t="s">
        <v>130</v>
      </c>
      <c r="J38" s="4" t="s">
        <v>346</v>
      </c>
      <c r="K38" s="5">
        <v>1</v>
      </c>
      <c r="L38" s="5"/>
      <c r="M38" s="5"/>
      <c r="N38" s="5"/>
      <c r="O38" s="5"/>
      <c r="P38" s="4" t="s">
        <v>133</v>
      </c>
    </row>
    <row r="39" spans="1:17" x14ac:dyDescent="0.3">
      <c r="A39" s="5">
        <v>35</v>
      </c>
      <c r="B39" s="54">
        <v>2</v>
      </c>
      <c r="C39" s="55">
        <v>2101</v>
      </c>
      <c r="D39" s="54" t="s">
        <v>267</v>
      </c>
      <c r="E39" s="55">
        <v>2117</v>
      </c>
      <c r="F39" s="54" t="s">
        <v>268</v>
      </c>
      <c r="G39" s="54"/>
      <c r="H39" s="54"/>
      <c r="I39" s="59">
        <v>2101</v>
      </c>
      <c r="J39" s="4" t="s">
        <v>345</v>
      </c>
      <c r="K39" s="5">
        <v>1</v>
      </c>
      <c r="L39" s="5"/>
      <c r="M39" s="5"/>
      <c r="N39" s="5">
        <v>1</v>
      </c>
      <c r="O39" s="5"/>
      <c r="P39" s="4" t="s">
        <v>404</v>
      </c>
    </row>
    <row r="40" spans="1:17" x14ac:dyDescent="0.3">
      <c r="A40" s="5">
        <v>36</v>
      </c>
      <c r="B40" s="54">
        <v>2</v>
      </c>
      <c r="C40" s="55">
        <v>2102</v>
      </c>
      <c r="D40" s="54" t="s">
        <v>260</v>
      </c>
      <c r="E40" s="55">
        <v>2103</v>
      </c>
      <c r="F40" s="54" t="s">
        <v>261</v>
      </c>
      <c r="G40" s="54"/>
      <c r="H40" s="54"/>
      <c r="I40" s="59">
        <v>2102</v>
      </c>
      <c r="J40" s="4" t="s">
        <v>345</v>
      </c>
      <c r="K40" s="5"/>
      <c r="L40" s="5"/>
      <c r="M40" s="5">
        <v>1</v>
      </c>
      <c r="N40" s="5"/>
      <c r="O40" s="5">
        <v>1</v>
      </c>
      <c r="P40" s="4" t="s">
        <v>351</v>
      </c>
    </row>
    <row r="41" spans="1:17" x14ac:dyDescent="0.3">
      <c r="A41" s="5">
        <v>37</v>
      </c>
      <c r="B41" s="54">
        <v>2</v>
      </c>
      <c r="C41" s="55">
        <v>2104</v>
      </c>
      <c r="D41" s="54" t="s">
        <v>262</v>
      </c>
      <c r="E41" s="55">
        <v>2118</v>
      </c>
      <c r="F41" s="54" t="s">
        <v>263</v>
      </c>
      <c r="G41" s="54"/>
      <c r="H41" s="54"/>
      <c r="I41" s="59">
        <v>2104</v>
      </c>
      <c r="J41" s="4" t="s">
        <v>346</v>
      </c>
      <c r="K41" s="5">
        <v>1</v>
      </c>
      <c r="L41" s="5"/>
      <c r="M41" s="5"/>
      <c r="N41" s="5"/>
      <c r="O41" s="5"/>
      <c r="P41" s="4" t="s">
        <v>352</v>
      </c>
    </row>
    <row r="42" spans="1:17" x14ac:dyDescent="0.3">
      <c r="A42" s="5">
        <v>38</v>
      </c>
      <c r="B42" s="54">
        <v>2</v>
      </c>
      <c r="C42" s="55">
        <v>2105</v>
      </c>
      <c r="D42" s="54" t="s">
        <v>266</v>
      </c>
      <c r="E42" s="57">
        <v>2107</v>
      </c>
      <c r="F42" s="56" t="s">
        <v>387</v>
      </c>
      <c r="G42" s="54"/>
      <c r="H42" s="54"/>
      <c r="I42" s="59">
        <v>2105</v>
      </c>
      <c r="J42" s="4" t="s">
        <v>343</v>
      </c>
      <c r="K42" s="5"/>
      <c r="L42" s="5"/>
      <c r="M42" s="5">
        <v>1</v>
      </c>
      <c r="N42" s="5"/>
      <c r="O42" s="5">
        <v>1</v>
      </c>
      <c r="P42" s="4" t="s">
        <v>354</v>
      </c>
    </row>
    <row r="43" spans="1:17" x14ac:dyDescent="0.3">
      <c r="A43" s="5">
        <v>39</v>
      </c>
      <c r="B43" s="54">
        <v>2</v>
      </c>
      <c r="C43" s="55">
        <v>2106</v>
      </c>
      <c r="D43" s="54" t="s">
        <v>251</v>
      </c>
      <c r="E43" s="55">
        <v>2108</v>
      </c>
      <c r="F43" s="54" t="s">
        <v>252</v>
      </c>
      <c r="G43" s="54"/>
      <c r="H43" s="54"/>
      <c r="I43" s="59">
        <v>2106</v>
      </c>
      <c r="J43" s="4" t="s">
        <v>343</v>
      </c>
      <c r="K43" s="5"/>
      <c r="L43" s="5"/>
      <c r="M43" s="5"/>
      <c r="N43" s="5">
        <v>1</v>
      </c>
      <c r="O43" s="5">
        <v>1</v>
      </c>
      <c r="P43" s="4" t="s">
        <v>347</v>
      </c>
    </row>
    <row r="44" spans="1:17" x14ac:dyDescent="0.3">
      <c r="A44" s="5">
        <v>40</v>
      </c>
      <c r="B44" s="54">
        <v>2</v>
      </c>
      <c r="C44" s="55">
        <v>2109</v>
      </c>
      <c r="D44" s="54" t="s">
        <v>255</v>
      </c>
      <c r="E44" s="55">
        <v>2110</v>
      </c>
      <c r="F44" s="54" t="s">
        <v>256</v>
      </c>
      <c r="G44" s="54">
        <v>2112</v>
      </c>
      <c r="H44" s="54" t="s">
        <v>257</v>
      </c>
      <c r="I44" s="59">
        <v>2109</v>
      </c>
      <c r="J44" s="4" t="s">
        <v>344</v>
      </c>
      <c r="K44" s="5">
        <v>1</v>
      </c>
      <c r="L44" s="5"/>
      <c r="M44" s="5"/>
      <c r="N44" s="5"/>
      <c r="O44" s="5">
        <v>1</v>
      </c>
      <c r="P44" s="4" t="s">
        <v>349</v>
      </c>
    </row>
    <row r="45" spans="1:17" x14ac:dyDescent="0.3">
      <c r="A45" s="5">
        <v>41</v>
      </c>
      <c r="B45" s="54">
        <v>2</v>
      </c>
      <c r="C45" s="55">
        <v>2113</v>
      </c>
      <c r="D45" s="54" t="s">
        <v>253</v>
      </c>
      <c r="E45" s="55">
        <v>2116</v>
      </c>
      <c r="F45" s="54" t="s">
        <v>254</v>
      </c>
      <c r="G45" s="54"/>
      <c r="H45" s="54"/>
      <c r="I45" s="59">
        <v>2113</v>
      </c>
      <c r="J45" s="4" t="s">
        <v>343</v>
      </c>
      <c r="K45" s="5"/>
      <c r="L45" s="5">
        <v>1</v>
      </c>
      <c r="M45" s="5"/>
      <c r="N45" s="5">
        <v>1</v>
      </c>
      <c r="O45" s="5"/>
      <c r="P45" s="4" t="s">
        <v>348</v>
      </c>
    </row>
    <row r="46" spans="1:17" x14ac:dyDescent="0.3">
      <c r="A46" s="5">
        <v>42</v>
      </c>
      <c r="B46" s="54">
        <v>2</v>
      </c>
      <c r="C46" s="55">
        <v>2114</v>
      </c>
      <c r="D46" s="54" t="s">
        <v>258</v>
      </c>
      <c r="E46" s="55">
        <v>2111</v>
      </c>
      <c r="F46" s="54" t="s">
        <v>259</v>
      </c>
      <c r="G46" s="54"/>
      <c r="H46" s="54"/>
      <c r="I46" s="59">
        <v>2114</v>
      </c>
      <c r="J46" s="4" t="s">
        <v>343</v>
      </c>
      <c r="K46" s="5"/>
      <c r="L46" s="5"/>
      <c r="M46" s="5">
        <v>1</v>
      </c>
      <c r="N46" s="5"/>
      <c r="O46" s="5"/>
      <c r="P46" s="4" t="s">
        <v>350</v>
      </c>
    </row>
    <row r="47" spans="1:17" x14ac:dyDescent="0.3">
      <c r="A47" s="5">
        <v>43</v>
      </c>
      <c r="B47" s="54">
        <v>2</v>
      </c>
      <c r="C47" s="55">
        <v>2115</v>
      </c>
      <c r="D47" s="54" t="s">
        <v>264</v>
      </c>
      <c r="E47" s="55">
        <v>2119</v>
      </c>
      <c r="F47" s="54" t="s">
        <v>265</v>
      </c>
      <c r="G47" s="54"/>
      <c r="H47" s="54"/>
      <c r="I47" s="59">
        <v>2115</v>
      </c>
      <c r="J47" s="4" t="s">
        <v>343</v>
      </c>
      <c r="K47" s="5">
        <v>1</v>
      </c>
      <c r="L47" s="5"/>
      <c r="M47" s="5"/>
      <c r="N47" s="5">
        <v>1</v>
      </c>
      <c r="O47" s="5"/>
      <c r="P47" s="4" t="s">
        <v>353</v>
      </c>
    </row>
    <row r="48" spans="1:17" x14ac:dyDescent="0.3">
      <c r="A48" s="5">
        <v>44</v>
      </c>
      <c r="B48" s="54">
        <v>2</v>
      </c>
      <c r="C48" s="55">
        <v>2201</v>
      </c>
      <c r="D48" s="54" t="s">
        <v>281</v>
      </c>
      <c r="E48" s="55">
        <v>2203</v>
      </c>
      <c r="F48" s="54" t="s">
        <v>282</v>
      </c>
      <c r="G48" s="54"/>
      <c r="H48" s="54"/>
      <c r="I48" s="59">
        <v>2201</v>
      </c>
      <c r="J48" s="4" t="s">
        <v>343</v>
      </c>
      <c r="K48" s="5">
        <v>1</v>
      </c>
      <c r="L48" s="5"/>
      <c r="M48" s="5"/>
      <c r="N48" s="5">
        <v>1</v>
      </c>
      <c r="O48" s="5"/>
      <c r="P48" s="4" t="s">
        <v>405</v>
      </c>
      <c r="Q48" s="72"/>
    </row>
    <row r="49" spans="1:16" x14ac:dyDescent="0.3">
      <c r="A49" s="5">
        <v>45</v>
      </c>
      <c r="B49" s="54">
        <v>2</v>
      </c>
      <c r="C49" s="55">
        <v>2202</v>
      </c>
      <c r="D49" s="54" t="s">
        <v>279</v>
      </c>
      <c r="E49" s="55">
        <v>2204</v>
      </c>
      <c r="F49" s="54" t="s">
        <v>280</v>
      </c>
      <c r="G49" s="54"/>
      <c r="H49" s="54"/>
      <c r="I49" s="59">
        <v>2202</v>
      </c>
      <c r="J49" s="4" t="s">
        <v>345</v>
      </c>
      <c r="K49" s="5"/>
      <c r="L49" s="5"/>
      <c r="M49" s="5"/>
      <c r="N49" s="5">
        <v>1</v>
      </c>
      <c r="O49" s="5"/>
      <c r="P49" s="4" t="s">
        <v>361</v>
      </c>
    </row>
    <row r="50" spans="1:16" x14ac:dyDescent="0.3">
      <c r="A50" s="5">
        <v>46</v>
      </c>
      <c r="B50" s="54">
        <v>2</v>
      </c>
      <c r="C50" s="55">
        <v>2205</v>
      </c>
      <c r="D50" s="54" t="s">
        <v>275</v>
      </c>
      <c r="E50" s="55">
        <v>2211</v>
      </c>
      <c r="F50" s="54" t="s">
        <v>276</v>
      </c>
      <c r="G50" s="54"/>
      <c r="H50" s="54"/>
      <c r="I50" s="59">
        <v>2205</v>
      </c>
      <c r="J50" s="4" t="s">
        <v>343</v>
      </c>
      <c r="K50" s="5"/>
      <c r="L50" s="5"/>
      <c r="M50" s="5">
        <v>1</v>
      </c>
      <c r="N50" s="5">
        <v>1</v>
      </c>
      <c r="O50" s="5"/>
      <c r="P50" s="4" t="s">
        <v>406</v>
      </c>
    </row>
    <row r="51" spans="1:16" x14ac:dyDescent="0.3">
      <c r="A51" s="5">
        <v>47</v>
      </c>
      <c r="B51" s="54">
        <v>2</v>
      </c>
      <c r="C51" s="55">
        <v>2207</v>
      </c>
      <c r="D51" s="54" t="s">
        <v>283</v>
      </c>
      <c r="E51" s="55">
        <v>2216</v>
      </c>
      <c r="F51" s="54" t="s">
        <v>284</v>
      </c>
      <c r="G51" s="54"/>
      <c r="H51" s="54"/>
      <c r="I51" s="59">
        <v>2207</v>
      </c>
      <c r="J51" s="4" t="s">
        <v>345</v>
      </c>
      <c r="K51" s="5"/>
      <c r="L51" s="5"/>
      <c r="M51" s="5"/>
      <c r="N51" s="5">
        <v>1</v>
      </c>
      <c r="O51" s="5"/>
      <c r="P51" s="4" t="s">
        <v>363</v>
      </c>
    </row>
    <row r="52" spans="1:16" x14ac:dyDescent="0.3">
      <c r="A52" s="5">
        <v>48</v>
      </c>
      <c r="B52" s="54">
        <v>2</v>
      </c>
      <c r="C52" s="55">
        <v>2208</v>
      </c>
      <c r="D52" s="54" t="s">
        <v>271</v>
      </c>
      <c r="E52" s="55">
        <v>2217</v>
      </c>
      <c r="F52" s="54" t="s">
        <v>272</v>
      </c>
      <c r="G52" s="54"/>
      <c r="H52" s="54"/>
      <c r="I52" s="59">
        <v>2208</v>
      </c>
      <c r="J52" s="4" t="s">
        <v>343</v>
      </c>
      <c r="K52" s="5">
        <v>1</v>
      </c>
      <c r="L52" s="5"/>
      <c r="M52" s="5"/>
      <c r="N52" s="5">
        <v>1</v>
      </c>
      <c r="O52" s="5"/>
      <c r="P52" s="4" t="s">
        <v>407</v>
      </c>
    </row>
    <row r="53" spans="1:16" x14ac:dyDescent="0.3">
      <c r="A53" s="5">
        <v>49</v>
      </c>
      <c r="B53" s="54">
        <v>2</v>
      </c>
      <c r="C53" s="55">
        <v>2209</v>
      </c>
      <c r="D53" s="54" t="s">
        <v>273</v>
      </c>
      <c r="E53" s="55">
        <v>2213</v>
      </c>
      <c r="F53" s="54" t="s">
        <v>274</v>
      </c>
      <c r="G53" s="54"/>
      <c r="H53" s="54"/>
      <c r="I53" s="59">
        <v>2209</v>
      </c>
      <c r="J53" s="4" t="s">
        <v>345</v>
      </c>
      <c r="K53" s="5">
        <v>1</v>
      </c>
      <c r="L53" s="5"/>
      <c r="M53" s="5"/>
      <c r="N53" s="5"/>
      <c r="O53" s="5"/>
      <c r="P53" s="4" t="s">
        <v>408</v>
      </c>
    </row>
    <row r="54" spans="1:16" x14ac:dyDescent="0.3">
      <c r="A54" s="5">
        <v>50</v>
      </c>
      <c r="B54" s="54">
        <v>2</v>
      </c>
      <c r="C54" s="55">
        <v>2210</v>
      </c>
      <c r="D54" s="54" t="s">
        <v>277</v>
      </c>
      <c r="E54" s="55">
        <v>2219</v>
      </c>
      <c r="F54" s="54" t="s">
        <v>278</v>
      </c>
      <c r="G54" s="54"/>
      <c r="H54" s="54"/>
      <c r="I54" s="59">
        <v>2210</v>
      </c>
      <c r="J54" s="4" t="s">
        <v>345</v>
      </c>
      <c r="K54" s="5">
        <v>1</v>
      </c>
      <c r="L54" s="5"/>
      <c r="M54" s="5"/>
      <c r="N54" s="5">
        <v>1</v>
      </c>
      <c r="O54" s="5"/>
      <c r="P54" s="4" t="s">
        <v>409</v>
      </c>
    </row>
    <row r="55" spans="1:16" x14ac:dyDescent="0.3">
      <c r="A55" s="5">
        <v>51</v>
      </c>
      <c r="B55" s="54">
        <v>2</v>
      </c>
      <c r="C55" s="55">
        <v>2212</v>
      </c>
      <c r="D55" s="54" t="s">
        <v>269</v>
      </c>
      <c r="E55" s="55">
        <v>2215</v>
      </c>
      <c r="F55" s="54" t="s">
        <v>270</v>
      </c>
      <c r="G55" s="54"/>
      <c r="H55" s="54"/>
      <c r="I55" s="59">
        <v>2212</v>
      </c>
      <c r="J55" s="4" t="s">
        <v>343</v>
      </c>
      <c r="K55" s="5"/>
      <c r="L55" s="5"/>
      <c r="M55" s="5">
        <v>1</v>
      </c>
      <c r="N55" s="5">
        <v>1</v>
      </c>
      <c r="O55" s="5"/>
      <c r="P55" s="4" t="s">
        <v>410</v>
      </c>
    </row>
    <row r="56" spans="1:16" x14ac:dyDescent="0.3">
      <c r="A56" s="5">
        <v>52</v>
      </c>
      <c r="B56" s="54">
        <v>2</v>
      </c>
      <c r="C56" s="55">
        <v>2214</v>
      </c>
      <c r="D56" s="54" t="s">
        <v>285</v>
      </c>
      <c r="E56" s="55">
        <v>2217</v>
      </c>
      <c r="F56" s="54" t="s">
        <v>286</v>
      </c>
      <c r="G56" s="54"/>
      <c r="H56" s="54"/>
      <c r="I56" s="59">
        <v>2214</v>
      </c>
      <c r="J56" s="4" t="s">
        <v>343</v>
      </c>
      <c r="K56" s="5"/>
      <c r="L56" s="5"/>
      <c r="M56" s="5">
        <v>1</v>
      </c>
      <c r="N56" s="5"/>
      <c r="O56" s="5"/>
      <c r="P56" s="73" t="s">
        <v>411</v>
      </c>
    </row>
    <row r="57" spans="1:16" x14ac:dyDescent="0.3">
      <c r="A57" s="5">
        <v>53</v>
      </c>
      <c r="B57" s="54">
        <v>2</v>
      </c>
      <c r="C57" s="55">
        <v>2301</v>
      </c>
      <c r="D57" s="54" t="s">
        <v>294</v>
      </c>
      <c r="E57" s="55">
        <v>2302</v>
      </c>
      <c r="F57" s="54" t="s">
        <v>295</v>
      </c>
      <c r="G57" s="54"/>
      <c r="H57" s="54"/>
      <c r="I57" s="59">
        <v>2301</v>
      </c>
      <c r="J57" s="4" t="s">
        <v>343</v>
      </c>
      <c r="K57" s="5"/>
      <c r="L57" s="5"/>
      <c r="M57" s="5">
        <v>1</v>
      </c>
      <c r="N57" s="5"/>
      <c r="O57" s="5"/>
      <c r="P57" s="73" t="s">
        <v>368</v>
      </c>
    </row>
    <row r="58" spans="1:16" x14ac:dyDescent="0.3">
      <c r="A58" s="5">
        <v>54</v>
      </c>
      <c r="B58" s="54">
        <v>2</v>
      </c>
      <c r="C58" s="55">
        <v>2303</v>
      </c>
      <c r="D58" s="54" t="s">
        <v>298</v>
      </c>
      <c r="E58" s="55">
        <v>2314</v>
      </c>
      <c r="F58" s="54" t="s">
        <v>299</v>
      </c>
      <c r="G58" s="54"/>
      <c r="H58" s="54"/>
      <c r="I58" s="59">
        <v>2303</v>
      </c>
      <c r="J58" s="4" t="s">
        <v>343</v>
      </c>
      <c r="K58" s="5">
        <v>1</v>
      </c>
      <c r="L58" s="5"/>
      <c r="M58" s="5">
        <v>1</v>
      </c>
      <c r="N58" s="5">
        <v>1</v>
      </c>
      <c r="O58" s="5"/>
      <c r="P58" s="73" t="s">
        <v>370</v>
      </c>
    </row>
    <row r="59" spans="1:16" x14ac:dyDescent="0.3">
      <c r="A59" s="5">
        <v>55</v>
      </c>
      <c r="B59" s="54">
        <v>2</v>
      </c>
      <c r="C59" s="55">
        <v>2304</v>
      </c>
      <c r="D59" s="54" t="s">
        <v>296</v>
      </c>
      <c r="E59" s="55">
        <v>2305</v>
      </c>
      <c r="F59" s="54" t="s">
        <v>297</v>
      </c>
      <c r="G59" s="54"/>
      <c r="H59" s="54"/>
      <c r="I59" s="59">
        <v>2304</v>
      </c>
      <c r="J59" s="4" t="s">
        <v>343</v>
      </c>
      <c r="K59" s="5"/>
      <c r="L59" s="5"/>
      <c r="M59" s="5"/>
      <c r="N59" s="5">
        <v>1</v>
      </c>
      <c r="O59" s="5">
        <v>1</v>
      </c>
      <c r="P59" s="73" t="s">
        <v>369</v>
      </c>
    </row>
    <row r="60" spans="1:16" x14ac:dyDescent="0.3">
      <c r="A60" s="5">
        <v>56</v>
      </c>
      <c r="B60" s="54">
        <v>2</v>
      </c>
      <c r="C60" s="55">
        <v>2306</v>
      </c>
      <c r="D60" s="54" t="s">
        <v>304</v>
      </c>
      <c r="E60" s="55">
        <v>2311</v>
      </c>
      <c r="F60" s="54" t="s">
        <v>305</v>
      </c>
      <c r="G60" s="54"/>
      <c r="H60" s="54"/>
      <c r="I60" s="59">
        <v>2306</v>
      </c>
      <c r="J60" s="4" t="s">
        <v>346</v>
      </c>
      <c r="K60" s="5"/>
      <c r="L60" s="5">
        <v>1</v>
      </c>
      <c r="M60" s="5"/>
      <c r="N60" s="5">
        <v>1</v>
      </c>
      <c r="O60" s="5"/>
      <c r="P60" s="73" t="s">
        <v>412</v>
      </c>
    </row>
    <row r="61" spans="1:16" x14ac:dyDescent="0.3">
      <c r="A61" s="5">
        <v>57</v>
      </c>
      <c r="B61" s="54">
        <v>2</v>
      </c>
      <c r="C61" s="55">
        <v>2307</v>
      </c>
      <c r="D61" s="54" t="s">
        <v>292</v>
      </c>
      <c r="E61" s="55">
        <v>2312</v>
      </c>
      <c r="F61" s="54" t="s">
        <v>293</v>
      </c>
      <c r="G61" s="54"/>
      <c r="H61" s="54"/>
      <c r="I61" s="59">
        <v>2307</v>
      </c>
      <c r="J61" s="4" t="s">
        <v>346</v>
      </c>
      <c r="K61" s="5"/>
      <c r="L61" s="5"/>
      <c r="M61" s="5"/>
      <c r="N61" s="5"/>
      <c r="O61" s="5">
        <v>1</v>
      </c>
      <c r="P61" s="73" t="s">
        <v>367</v>
      </c>
    </row>
    <row r="62" spans="1:16" x14ac:dyDescent="0.3">
      <c r="A62" s="5">
        <v>58</v>
      </c>
      <c r="B62" s="54">
        <v>2</v>
      </c>
      <c r="C62" s="55">
        <v>2308</v>
      </c>
      <c r="D62" s="54" t="s">
        <v>300</v>
      </c>
      <c r="E62" s="55">
        <v>2315</v>
      </c>
      <c r="F62" s="54" t="s">
        <v>301</v>
      </c>
      <c r="G62" s="54"/>
      <c r="H62" s="54"/>
      <c r="I62" s="59">
        <v>2308</v>
      </c>
      <c r="J62" s="4" t="s">
        <v>343</v>
      </c>
      <c r="K62" s="5"/>
      <c r="L62" s="5"/>
      <c r="M62" s="5">
        <v>1</v>
      </c>
      <c r="N62" s="5"/>
      <c r="O62" s="5"/>
      <c r="P62" s="73" t="s">
        <v>371</v>
      </c>
    </row>
    <row r="63" spans="1:16" x14ac:dyDescent="0.3">
      <c r="A63" s="5">
        <v>59</v>
      </c>
      <c r="B63" s="54">
        <v>2</v>
      </c>
      <c r="C63" s="55">
        <v>2310</v>
      </c>
      <c r="D63" s="54" t="s">
        <v>302</v>
      </c>
      <c r="E63" s="55">
        <v>2313</v>
      </c>
      <c r="F63" s="54" t="s">
        <v>303</v>
      </c>
      <c r="G63" s="54"/>
      <c r="H63" s="54"/>
      <c r="I63" s="59">
        <v>2310</v>
      </c>
      <c r="J63" s="4" t="s">
        <v>343</v>
      </c>
      <c r="K63" s="5">
        <v>1</v>
      </c>
      <c r="L63" s="5"/>
      <c r="M63" s="5">
        <v>1</v>
      </c>
      <c r="N63" s="5">
        <v>1</v>
      </c>
      <c r="O63" s="5"/>
      <c r="P63" s="73" t="s">
        <v>413</v>
      </c>
    </row>
    <row r="64" spans="1:16" x14ac:dyDescent="0.3">
      <c r="A64" s="5">
        <v>60</v>
      </c>
      <c r="B64" s="54">
        <v>2</v>
      </c>
      <c r="C64" s="55">
        <v>2316</v>
      </c>
      <c r="D64" s="54" t="s">
        <v>290</v>
      </c>
      <c r="E64" s="55">
        <v>2309</v>
      </c>
      <c r="F64" s="54" t="s">
        <v>291</v>
      </c>
      <c r="G64" s="54"/>
      <c r="H64" s="54"/>
      <c r="I64" s="59">
        <v>2316</v>
      </c>
      <c r="J64" s="4" t="s">
        <v>345</v>
      </c>
      <c r="K64" s="5"/>
      <c r="L64" s="5"/>
      <c r="M64" s="5"/>
      <c r="N64" s="5"/>
      <c r="O64" s="5"/>
      <c r="P64" s="73" t="s">
        <v>366</v>
      </c>
    </row>
    <row r="65" spans="1:16" x14ac:dyDescent="0.3">
      <c r="A65" s="5">
        <v>61</v>
      </c>
      <c r="B65" s="54">
        <v>2</v>
      </c>
      <c r="C65" s="55">
        <v>2317</v>
      </c>
      <c r="D65" s="54" t="s">
        <v>287</v>
      </c>
      <c r="E65" s="55">
        <v>2318</v>
      </c>
      <c r="F65" s="54" t="s">
        <v>288</v>
      </c>
      <c r="G65" s="54">
        <v>2319</v>
      </c>
      <c r="H65" s="54" t="s">
        <v>289</v>
      </c>
      <c r="I65" s="59">
        <v>2317</v>
      </c>
      <c r="J65" s="4" t="s">
        <v>344</v>
      </c>
      <c r="K65" s="5"/>
      <c r="L65" s="5"/>
      <c r="M65" s="5"/>
      <c r="N65" s="5"/>
      <c r="O65" s="5">
        <v>1</v>
      </c>
      <c r="P65" s="73" t="s">
        <v>365</v>
      </c>
    </row>
    <row r="66" spans="1:16" x14ac:dyDescent="0.3">
      <c r="A66" s="5">
        <v>62</v>
      </c>
      <c r="B66" s="54">
        <v>2</v>
      </c>
      <c r="C66" s="55">
        <v>2401</v>
      </c>
      <c r="D66" s="54" t="s">
        <v>314</v>
      </c>
      <c r="E66" s="55">
        <v>2411</v>
      </c>
      <c r="F66" s="54" t="s">
        <v>315</v>
      </c>
      <c r="G66" s="54"/>
      <c r="H66" s="54"/>
      <c r="I66" s="59">
        <v>2401</v>
      </c>
      <c r="J66" s="4" t="s">
        <v>343</v>
      </c>
      <c r="K66" s="5"/>
      <c r="L66" s="5">
        <v>1</v>
      </c>
      <c r="M66" s="5"/>
      <c r="N66" s="5">
        <v>1</v>
      </c>
      <c r="O66" s="5"/>
      <c r="P66" s="73" t="s">
        <v>378</v>
      </c>
    </row>
    <row r="67" spans="1:16" x14ac:dyDescent="0.3">
      <c r="A67" s="5">
        <v>63</v>
      </c>
      <c r="B67" s="54">
        <v>2</v>
      </c>
      <c r="C67" s="55">
        <v>2402</v>
      </c>
      <c r="D67" s="54" t="s">
        <v>312</v>
      </c>
      <c r="E67" s="55">
        <v>2403</v>
      </c>
      <c r="F67" s="54" t="s">
        <v>313</v>
      </c>
      <c r="G67" s="54"/>
      <c r="H67" s="54"/>
      <c r="I67" s="59">
        <v>2402</v>
      </c>
      <c r="J67" s="4" t="s">
        <v>343</v>
      </c>
      <c r="K67" s="5">
        <v>1</v>
      </c>
      <c r="L67" s="5"/>
      <c r="M67" s="5"/>
      <c r="N67" s="5">
        <v>1</v>
      </c>
      <c r="O67" s="5"/>
      <c r="P67" s="73" t="s">
        <v>377</v>
      </c>
    </row>
    <row r="68" spans="1:16" x14ac:dyDescent="0.3">
      <c r="A68" s="5">
        <v>64</v>
      </c>
      <c r="B68" s="54">
        <v>2</v>
      </c>
      <c r="C68" s="55">
        <v>2404</v>
      </c>
      <c r="D68" s="54" t="s">
        <v>308</v>
      </c>
      <c r="E68" s="55">
        <v>2409</v>
      </c>
      <c r="F68" s="54" t="s">
        <v>309</v>
      </c>
      <c r="G68" s="54"/>
      <c r="H68" s="54"/>
      <c r="I68" s="59">
        <v>2404</v>
      </c>
      <c r="J68" s="4" t="s">
        <v>344</v>
      </c>
      <c r="K68" s="5"/>
      <c r="L68" s="5"/>
      <c r="M68" s="5"/>
      <c r="N68" s="5">
        <v>1</v>
      </c>
      <c r="O68" s="5">
        <v>1</v>
      </c>
      <c r="P68" s="73" t="s">
        <v>414</v>
      </c>
    </row>
    <row r="69" spans="1:16" x14ac:dyDescent="0.3">
      <c r="A69" s="5">
        <v>65</v>
      </c>
      <c r="B69" s="54">
        <v>2</v>
      </c>
      <c r="C69" s="55">
        <v>2405</v>
      </c>
      <c r="D69" s="54" t="s">
        <v>316</v>
      </c>
      <c r="E69" s="55">
        <v>2410</v>
      </c>
      <c r="F69" s="54" t="s">
        <v>317</v>
      </c>
      <c r="G69" s="54"/>
      <c r="H69" s="54"/>
      <c r="I69" s="59">
        <v>2405</v>
      </c>
      <c r="J69" s="4" t="s">
        <v>343</v>
      </c>
      <c r="K69" s="5"/>
      <c r="L69" s="5"/>
      <c r="M69" s="5">
        <v>1</v>
      </c>
      <c r="N69" s="5">
        <v>1</v>
      </c>
      <c r="O69" s="5"/>
      <c r="P69" s="73" t="s">
        <v>379</v>
      </c>
    </row>
    <row r="70" spans="1:16" x14ac:dyDescent="0.3">
      <c r="A70" s="5">
        <v>66</v>
      </c>
      <c r="B70" s="54">
        <v>2</v>
      </c>
      <c r="C70" s="55">
        <v>2406</v>
      </c>
      <c r="D70" s="54" t="s">
        <v>320</v>
      </c>
      <c r="E70" s="55">
        <v>2407</v>
      </c>
      <c r="F70" s="54" t="s">
        <v>321</v>
      </c>
      <c r="G70" s="54">
        <v>2412</v>
      </c>
      <c r="H70" s="54" t="s">
        <v>322</v>
      </c>
      <c r="I70" s="59">
        <v>2406</v>
      </c>
      <c r="J70" s="4" t="s">
        <v>343</v>
      </c>
      <c r="K70" s="5">
        <v>1</v>
      </c>
      <c r="L70" s="5"/>
      <c r="M70" s="5"/>
      <c r="N70" s="5">
        <v>1</v>
      </c>
      <c r="O70" s="5"/>
      <c r="P70" s="73" t="s">
        <v>381</v>
      </c>
    </row>
    <row r="71" spans="1:16" x14ac:dyDescent="0.3">
      <c r="A71" s="5">
        <v>67</v>
      </c>
      <c r="B71" s="54">
        <v>2</v>
      </c>
      <c r="C71" s="55">
        <v>2408</v>
      </c>
      <c r="D71" s="54" t="s">
        <v>310</v>
      </c>
      <c r="E71" s="55">
        <v>2415</v>
      </c>
      <c r="F71" s="54" t="s">
        <v>311</v>
      </c>
      <c r="G71" s="54"/>
      <c r="H71" s="54"/>
      <c r="I71" s="59">
        <v>2408</v>
      </c>
      <c r="J71" s="4" t="s">
        <v>345</v>
      </c>
      <c r="K71" s="5"/>
      <c r="L71" s="5"/>
      <c r="M71" s="5"/>
      <c r="N71" s="5">
        <v>1</v>
      </c>
      <c r="O71" s="5"/>
      <c r="P71" s="73" t="s">
        <v>376</v>
      </c>
    </row>
    <row r="72" spans="1:16" x14ac:dyDescent="0.3">
      <c r="A72" s="5">
        <v>68</v>
      </c>
      <c r="B72" s="54">
        <v>2</v>
      </c>
      <c r="C72" s="55">
        <v>2413</v>
      </c>
      <c r="D72" s="54" t="s">
        <v>306</v>
      </c>
      <c r="E72" s="55">
        <v>2419</v>
      </c>
      <c r="F72" s="54" t="s">
        <v>307</v>
      </c>
      <c r="G72" s="54"/>
      <c r="H72" s="54"/>
      <c r="I72" s="59">
        <v>2413</v>
      </c>
      <c r="J72" s="4" t="s">
        <v>343</v>
      </c>
      <c r="K72" s="5"/>
      <c r="L72" s="5"/>
      <c r="M72" s="5">
        <v>1</v>
      </c>
      <c r="N72" s="5">
        <v>1</v>
      </c>
      <c r="O72" s="5"/>
      <c r="P72" s="73" t="s">
        <v>415</v>
      </c>
    </row>
    <row r="73" spans="1:16" x14ac:dyDescent="0.3">
      <c r="A73" s="5">
        <v>69</v>
      </c>
      <c r="B73" s="54">
        <v>2</v>
      </c>
      <c r="C73" s="55">
        <v>2414</v>
      </c>
      <c r="D73" s="54" t="s">
        <v>323</v>
      </c>
      <c r="E73" s="55">
        <v>2416</v>
      </c>
      <c r="F73" s="54" t="s">
        <v>324</v>
      </c>
      <c r="G73" s="54"/>
      <c r="H73" s="54"/>
      <c r="I73" s="59">
        <v>2414</v>
      </c>
      <c r="J73" s="4" t="s">
        <v>344</v>
      </c>
      <c r="K73" s="5"/>
      <c r="L73" s="5"/>
      <c r="M73" s="5"/>
      <c r="N73" s="5"/>
      <c r="O73" s="5">
        <v>1</v>
      </c>
      <c r="P73" s="73" t="s">
        <v>382</v>
      </c>
    </row>
    <row r="74" spans="1:16" x14ac:dyDescent="0.3">
      <c r="A74" s="5">
        <v>70</v>
      </c>
      <c r="B74" s="54">
        <v>2</v>
      </c>
      <c r="C74" s="55">
        <v>2417</v>
      </c>
      <c r="D74" s="54" t="s">
        <v>318</v>
      </c>
      <c r="E74" s="55">
        <v>2418</v>
      </c>
      <c r="F74" s="54" t="s">
        <v>319</v>
      </c>
      <c r="G74" s="54"/>
      <c r="H74" s="54"/>
      <c r="I74" s="59">
        <v>2417</v>
      </c>
      <c r="J74" s="4" t="s">
        <v>346</v>
      </c>
      <c r="K74" s="5"/>
      <c r="L74" s="5"/>
      <c r="M74" s="5">
        <v>1</v>
      </c>
      <c r="N74" s="5">
        <v>1</v>
      </c>
      <c r="O74" s="5"/>
      <c r="P74" s="73" t="s">
        <v>416</v>
      </c>
    </row>
    <row r="75" spans="1:16" x14ac:dyDescent="0.3">
      <c r="A75" s="5">
        <v>71</v>
      </c>
      <c r="B75" s="54">
        <v>2</v>
      </c>
      <c r="C75" s="55">
        <v>2501</v>
      </c>
      <c r="D75" s="54" t="s">
        <v>333</v>
      </c>
      <c r="E75" s="55">
        <v>2502</v>
      </c>
      <c r="F75" s="54" t="s">
        <v>334</v>
      </c>
      <c r="G75" s="54"/>
      <c r="H75" s="54"/>
      <c r="I75" s="59">
        <v>2501</v>
      </c>
      <c r="J75" s="4" t="s">
        <v>343</v>
      </c>
      <c r="K75" s="5"/>
      <c r="L75" s="5"/>
      <c r="M75" s="5">
        <v>1</v>
      </c>
      <c r="N75" s="5"/>
      <c r="O75" s="5"/>
      <c r="P75" s="73" t="s">
        <v>417</v>
      </c>
    </row>
    <row r="76" spans="1:16" x14ac:dyDescent="0.3">
      <c r="A76" s="5">
        <v>72</v>
      </c>
      <c r="B76" s="54">
        <v>2</v>
      </c>
      <c r="C76" s="55">
        <v>2503</v>
      </c>
      <c r="D76" s="54" t="s">
        <v>335</v>
      </c>
      <c r="E76" s="55">
        <v>2504</v>
      </c>
      <c r="F76" s="54" t="s">
        <v>336</v>
      </c>
      <c r="G76" s="54"/>
      <c r="H76" s="54"/>
      <c r="I76" s="59">
        <v>2503</v>
      </c>
      <c r="J76" s="4" t="s">
        <v>343</v>
      </c>
      <c r="K76" s="5"/>
      <c r="L76" s="5"/>
      <c r="M76" s="5">
        <v>1</v>
      </c>
      <c r="N76" s="5"/>
      <c r="O76" s="5"/>
      <c r="P76" s="73" t="s">
        <v>385</v>
      </c>
    </row>
    <row r="77" spans="1:16" x14ac:dyDescent="0.3">
      <c r="A77" s="5">
        <v>73</v>
      </c>
      <c r="B77" s="54">
        <v>2</v>
      </c>
      <c r="C77" s="55">
        <v>2505</v>
      </c>
      <c r="D77" s="54" t="s">
        <v>329</v>
      </c>
      <c r="E77" s="55">
        <v>2506</v>
      </c>
      <c r="F77" s="54" t="s">
        <v>330</v>
      </c>
      <c r="G77" s="54"/>
      <c r="H77" s="54"/>
      <c r="I77" s="59">
        <v>2505</v>
      </c>
      <c r="J77" s="4" t="s">
        <v>343</v>
      </c>
      <c r="K77" s="5"/>
      <c r="L77" s="5">
        <v>1</v>
      </c>
      <c r="M77" s="5">
        <v>1</v>
      </c>
      <c r="N77" s="5"/>
      <c r="O77" s="5"/>
      <c r="P77" s="73" t="s">
        <v>418</v>
      </c>
    </row>
    <row r="78" spans="1:16" x14ac:dyDescent="0.3">
      <c r="A78" s="5">
        <v>74</v>
      </c>
      <c r="B78" s="54">
        <v>2</v>
      </c>
      <c r="C78" s="55">
        <v>2507</v>
      </c>
      <c r="D78" s="54" t="s">
        <v>327</v>
      </c>
      <c r="E78" s="55">
        <v>2514</v>
      </c>
      <c r="F78" s="54" t="s">
        <v>328</v>
      </c>
      <c r="G78" s="54"/>
      <c r="H78" s="54"/>
      <c r="I78" s="59">
        <v>2507</v>
      </c>
      <c r="J78" s="4" t="s">
        <v>343</v>
      </c>
      <c r="K78" s="5">
        <v>1</v>
      </c>
      <c r="L78" s="5"/>
      <c r="M78" s="5"/>
      <c r="N78" s="5"/>
      <c r="O78" s="5"/>
      <c r="P78" s="73" t="s">
        <v>419</v>
      </c>
    </row>
    <row r="79" spans="1:16" x14ac:dyDescent="0.3">
      <c r="A79" s="5">
        <v>75</v>
      </c>
      <c r="B79" s="54">
        <v>2</v>
      </c>
      <c r="C79" s="55">
        <v>2508</v>
      </c>
      <c r="D79" s="54" t="s">
        <v>325</v>
      </c>
      <c r="E79" s="57">
        <v>2510</v>
      </c>
      <c r="F79" s="56" t="s">
        <v>326</v>
      </c>
      <c r="G79" s="54"/>
      <c r="H79" s="54"/>
      <c r="I79" s="59">
        <v>2508</v>
      </c>
      <c r="J79" s="4" t="s">
        <v>343</v>
      </c>
      <c r="K79" s="5">
        <v>1</v>
      </c>
      <c r="L79" s="5"/>
      <c r="M79" s="5"/>
      <c r="N79" s="5">
        <v>1</v>
      </c>
      <c r="O79" s="5"/>
      <c r="P79" s="73" t="s">
        <v>383</v>
      </c>
    </row>
    <row r="80" spans="1:16" x14ac:dyDescent="0.3">
      <c r="A80" s="5">
        <v>76</v>
      </c>
      <c r="B80" s="54">
        <v>2</v>
      </c>
      <c r="C80" s="55">
        <v>2509</v>
      </c>
      <c r="D80" s="54" t="s">
        <v>337</v>
      </c>
      <c r="E80" s="55">
        <v>2511</v>
      </c>
      <c r="F80" s="54" t="s">
        <v>338</v>
      </c>
      <c r="G80" s="54"/>
      <c r="H80" s="54"/>
      <c r="I80" s="59">
        <v>2509</v>
      </c>
      <c r="J80" s="4" t="s">
        <v>345</v>
      </c>
      <c r="K80" s="5">
        <v>1</v>
      </c>
      <c r="L80" s="5"/>
      <c r="M80" s="5"/>
      <c r="N80" s="5">
        <v>1</v>
      </c>
      <c r="O80" s="5"/>
      <c r="P80" s="73" t="s">
        <v>420</v>
      </c>
    </row>
    <row r="81" spans="1:16" x14ac:dyDescent="0.3">
      <c r="A81" s="5">
        <v>77</v>
      </c>
      <c r="B81" s="54">
        <v>2</v>
      </c>
      <c r="C81" s="55">
        <v>2512</v>
      </c>
      <c r="D81" s="54" t="s">
        <v>331</v>
      </c>
      <c r="E81" s="55">
        <v>2515</v>
      </c>
      <c r="F81" s="54" t="s">
        <v>332</v>
      </c>
      <c r="G81" s="54"/>
      <c r="H81" s="54"/>
      <c r="I81" s="59">
        <v>2512</v>
      </c>
      <c r="J81" s="4" t="s">
        <v>346</v>
      </c>
      <c r="K81" s="5">
        <v>1</v>
      </c>
      <c r="L81" s="5"/>
      <c r="M81" s="5"/>
      <c r="N81" s="5"/>
      <c r="O81" s="5"/>
      <c r="P81" s="4" t="s">
        <v>421</v>
      </c>
    </row>
    <row r="82" spans="1:16" ht="33" x14ac:dyDescent="0.3">
      <c r="A82" s="5">
        <v>78</v>
      </c>
      <c r="B82" s="54">
        <v>2</v>
      </c>
      <c r="C82" s="55">
        <v>2513</v>
      </c>
      <c r="D82" s="54" t="s">
        <v>341</v>
      </c>
      <c r="E82" s="55">
        <v>2516</v>
      </c>
      <c r="F82" s="54" t="s">
        <v>342</v>
      </c>
      <c r="G82" s="54"/>
      <c r="H82" s="54"/>
      <c r="I82" s="59">
        <v>2513</v>
      </c>
      <c r="J82" s="4" t="s">
        <v>343</v>
      </c>
      <c r="K82" s="5"/>
      <c r="L82" s="5"/>
      <c r="M82" s="5">
        <v>1</v>
      </c>
      <c r="N82" s="5">
        <v>1</v>
      </c>
      <c r="O82" s="5"/>
      <c r="P82" s="4" t="s">
        <v>422</v>
      </c>
    </row>
    <row r="83" spans="1:16" x14ac:dyDescent="0.3">
      <c r="A83" s="5">
        <v>79</v>
      </c>
      <c r="B83" s="54">
        <v>2</v>
      </c>
      <c r="C83" s="55">
        <v>2517</v>
      </c>
      <c r="D83" s="54" t="s">
        <v>339</v>
      </c>
      <c r="E83" s="55">
        <v>2518</v>
      </c>
      <c r="F83" s="54" t="s">
        <v>340</v>
      </c>
      <c r="G83" s="54"/>
      <c r="H83" s="54"/>
      <c r="I83" s="59">
        <v>2517</v>
      </c>
      <c r="J83" s="4" t="s">
        <v>343</v>
      </c>
      <c r="K83" s="5"/>
      <c r="L83" s="5"/>
      <c r="M83" s="5">
        <v>1</v>
      </c>
      <c r="N83" s="5">
        <v>1</v>
      </c>
      <c r="O83" s="5"/>
      <c r="P83" s="4" t="s">
        <v>386</v>
      </c>
    </row>
    <row r="84" spans="1:16" x14ac:dyDescent="0.3">
      <c r="A84" s="5">
        <v>80</v>
      </c>
      <c r="B84" s="10">
        <v>3</v>
      </c>
      <c r="C84" s="11">
        <v>3101</v>
      </c>
      <c r="D84" s="10" t="s">
        <v>90</v>
      </c>
      <c r="E84" s="11">
        <v>3105</v>
      </c>
      <c r="F84" s="10" t="s">
        <v>91</v>
      </c>
      <c r="G84" s="11">
        <v>3203</v>
      </c>
      <c r="H84" s="10" t="s">
        <v>92</v>
      </c>
      <c r="I84" s="4" t="s">
        <v>89</v>
      </c>
      <c r="J84" s="4" t="s">
        <v>346</v>
      </c>
      <c r="K84" s="5"/>
      <c r="L84" s="5"/>
      <c r="M84" s="5">
        <v>1</v>
      </c>
      <c r="N84" s="5"/>
      <c r="O84" s="5"/>
      <c r="P84" s="4" t="s">
        <v>93</v>
      </c>
    </row>
    <row r="85" spans="1:16" x14ac:dyDescent="0.3">
      <c r="A85" s="5">
        <v>81</v>
      </c>
      <c r="B85" s="10">
        <v>3</v>
      </c>
      <c r="C85" s="11">
        <v>3103</v>
      </c>
      <c r="D85" s="10" t="s">
        <v>147</v>
      </c>
      <c r="E85" s="11">
        <v>3404</v>
      </c>
      <c r="F85" s="10" t="s">
        <v>148</v>
      </c>
      <c r="G85" s="10"/>
      <c r="H85" s="10"/>
      <c r="I85" s="4" t="s">
        <v>146</v>
      </c>
      <c r="J85" s="4" t="s">
        <v>343</v>
      </c>
      <c r="K85" s="5"/>
      <c r="L85" s="5"/>
      <c r="M85" s="5">
        <v>1</v>
      </c>
      <c r="N85" s="5"/>
      <c r="O85" s="5"/>
      <c r="P85" s="4" t="s">
        <v>149</v>
      </c>
    </row>
    <row r="86" spans="1:16" x14ac:dyDescent="0.3">
      <c r="A86" s="5">
        <v>82</v>
      </c>
      <c r="B86" s="10">
        <v>3</v>
      </c>
      <c r="C86" s="11">
        <v>3111</v>
      </c>
      <c r="D86" s="10" t="s">
        <v>42</v>
      </c>
      <c r="E86" s="11">
        <v>3112</v>
      </c>
      <c r="F86" s="10" t="s">
        <v>43</v>
      </c>
      <c r="G86" s="10"/>
      <c r="H86" s="10"/>
      <c r="I86" s="4" t="s">
        <v>41</v>
      </c>
      <c r="J86" s="4" t="s">
        <v>345</v>
      </c>
      <c r="K86" s="5">
        <v>1</v>
      </c>
      <c r="L86" s="5"/>
      <c r="M86" s="5">
        <v>1</v>
      </c>
      <c r="N86" s="5"/>
      <c r="O86" s="5"/>
      <c r="P86" s="4" t="s">
        <v>44</v>
      </c>
    </row>
    <row r="87" spans="1:16" x14ac:dyDescent="0.3">
      <c r="A87" s="5">
        <v>83</v>
      </c>
      <c r="B87" s="10">
        <v>3</v>
      </c>
      <c r="C87" s="11">
        <v>3207</v>
      </c>
      <c r="D87" s="10" t="s">
        <v>159</v>
      </c>
      <c r="E87" s="11">
        <v>3409</v>
      </c>
      <c r="F87" s="10" t="s">
        <v>160</v>
      </c>
      <c r="G87" s="10"/>
      <c r="H87" s="10"/>
      <c r="I87" s="4" t="s">
        <v>158</v>
      </c>
      <c r="J87" s="4" t="s">
        <v>344</v>
      </c>
      <c r="K87" s="5"/>
      <c r="L87" s="5"/>
      <c r="M87" s="5"/>
      <c r="N87" s="5"/>
      <c r="O87" s="5">
        <v>1</v>
      </c>
      <c r="P87" s="4" t="s">
        <v>161</v>
      </c>
    </row>
    <row r="88" spans="1:16" x14ac:dyDescent="0.3">
      <c r="A88" s="5">
        <v>84</v>
      </c>
      <c r="B88" s="10">
        <v>3</v>
      </c>
      <c r="C88" s="11">
        <v>3209</v>
      </c>
      <c r="D88" s="10" t="s">
        <v>95</v>
      </c>
      <c r="E88" s="11">
        <v>3312</v>
      </c>
      <c r="F88" s="10" t="s">
        <v>96</v>
      </c>
      <c r="G88" s="10"/>
      <c r="H88" s="10"/>
      <c r="I88" s="4" t="s">
        <v>94</v>
      </c>
      <c r="J88" s="4" t="s">
        <v>343</v>
      </c>
      <c r="K88" s="5"/>
      <c r="L88" s="5"/>
      <c r="M88" s="5">
        <v>1</v>
      </c>
      <c r="N88" s="5"/>
      <c r="O88" s="5"/>
      <c r="P88" s="4" t="s">
        <v>97</v>
      </c>
    </row>
    <row r="89" spans="1:16" x14ac:dyDescent="0.3">
      <c r="A89" s="5">
        <v>85</v>
      </c>
      <c r="B89" s="10">
        <v>3</v>
      </c>
      <c r="C89" s="11">
        <v>3213</v>
      </c>
      <c r="D89" s="10" t="s">
        <v>112</v>
      </c>
      <c r="E89" s="11">
        <v>3310</v>
      </c>
      <c r="F89" s="10" t="s">
        <v>110</v>
      </c>
      <c r="G89" s="10"/>
      <c r="H89" s="10"/>
      <c r="I89" s="4" t="s">
        <v>111</v>
      </c>
      <c r="J89" s="4" t="s">
        <v>343</v>
      </c>
      <c r="K89" s="5"/>
      <c r="L89" s="5">
        <v>1</v>
      </c>
      <c r="M89" s="5">
        <v>1</v>
      </c>
      <c r="N89" s="5"/>
      <c r="O89" s="5"/>
      <c r="P89" s="4" t="s">
        <v>113</v>
      </c>
    </row>
    <row r="90" spans="1:16" x14ac:dyDescent="0.3">
      <c r="A90" s="5">
        <v>86</v>
      </c>
      <c r="B90" s="10">
        <v>3</v>
      </c>
      <c r="C90" s="11">
        <v>3301</v>
      </c>
      <c r="D90" s="10" t="s">
        <v>155</v>
      </c>
      <c r="E90" s="11">
        <v>3302</v>
      </c>
      <c r="F90" s="10" t="s">
        <v>156</v>
      </c>
      <c r="G90" s="10"/>
      <c r="H90" s="10"/>
      <c r="I90" s="4" t="s">
        <v>154</v>
      </c>
      <c r="J90" s="4" t="s">
        <v>343</v>
      </c>
      <c r="K90" s="5"/>
      <c r="L90" s="5">
        <v>1</v>
      </c>
      <c r="M90" s="5">
        <v>1</v>
      </c>
      <c r="N90" s="5"/>
      <c r="O90" s="5">
        <v>1</v>
      </c>
      <c r="P90" s="4" t="s">
        <v>157</v>
      </c>
    </row>
    <row r="91" spans="1:16" x14ac:dyDescent="0.3">
      <c r="A91" s="5">
        <v>87</v>
      </c>
      <c r="B91" s="10">
        <v>3</v>
      </c>
      <c r="C91" s="11">
        <v>3303</v>
      </c>
      <c r="D91" s="10" t="s">
        <v>242</v>
      </c>
      <c r="E91" s="11">
        <v>3308</v>
      </c>
      <c r="F91" s="10" t="s">
        <v>243</v>
      </c>
      <c r="G91" s="10">
        <v>3313</v>
      </c>
      <c r="H91" s="10" t="s">
        <v>244</v>
      </c>
      <c r="I91" s="4" t="s">
        <v>247</v>
      </c>
      <c r="J91" s="4" t="s">
        <v>343</v>
      </c>
      <c r="K91" s="5"/>
      <c r="L91" s="5"/>
      <c r="M91" s="5">
        <v>1</v>
      </c>
      <c r="N91" s="5"/>
      <c r="O91" s="5"/>
      <c r="P91" s="4" t="s">
        <v>250</v>
      </c>
    </row>
    <row r="92" spans="1:16" x14ac:dyDescent="0.3">
      <c r="A92" s="5">
        <v>88</v>
      </c>
      <c r="B92" s="10">
        <v>3</v>
      </c>
      <c r="C92" s="11">
        <v>3305</v>
      </c>
      <c r="D92" s="10" t="s">
        <v>107</v>
      </c>
      <c r="E92" s="11">
        <v>3514</v>
      </c>
      <c r="F92" s="10" t="s">
        <v>108</v>
      </c>
      <c r="G92" s="10"/>
      <c r="H92" s="10"/>
      <c r="I92" s="4" t="s">
        <v>106</v>
      </c>
      <c r="J92" s="4" t="s">
        <v>343</v>
      </c>
      <c r="K92" s="5">
        <v>1</v>
      </c>
      <c r="L92" s="5"/>
      <c r="M92" s="5">
        <v>1</v>
      </c>
      <c r="N92" s="5"/>
      <c r="O92" s="5"/>
      <c r="P92" s="4" t="s">
        <v>109</v>
      </c>
    </row>
    <row r="93" spans="1:16" x14ac:dyDescent="0.3">
      <c r="A93" s="5">
        <v>89</v>
      </c>
      <c r="B93" s="10">
        <v>3</v>
      </c>
      <c r="C93" s="11">
        <v>3306</v>
      </c>
      <c r="D93" s="10" t="s">
        <v>151</v>
      </c>
      <c r="E93" s="11">
        <v>3412</v>
      </c>
      <c r="F93" s="10" t="s">
        <v>152</v>
      </c>
      <c r="G93" s="10"/>
      <c r="H93" s="10"/>
      <c r="I93" s="4" t="s">
        <v>150</v>
      </c>
      <c r="J93" s="4" t="s">
        <v>344</v>
      </c>
      <c r="K93" s="5">
        <v>1</v>
      </c>
      <c r="L93" s="5"/>
      <c r="M93" s="5">
        <v>1</v>
      </c>
      <c r="N93" s="5"/>
      <c r="O93" s="5">
        <v>1</v>
      </c>
      <c r="P93" s="4" t="s">
        <v>153</v>
      </c>
    </row>
    <row r="94" spans="1:16" x14ac:dyDescent="0.3">
      <c r="A94" s="5">
        <v>90</v>
      </c>
      <c r="B94" s="10">
        <v>3</v>
      </c>
      <c r="C94" s="11">
        <v>3307</v>
      </c>
      <c r="D94" s="10" t="s">
        <v>143</v>
      </c>
      <c r="E94" s="11">
        <v>3311</v>
      </c>
      <c r="F94" s="10" t="s">
        <v>144</v>
      </c>
      <c r="G94" s="10"/>
      <c r="H94" s="10"/>
      <c r="I94" s="4" t="s">
        <v>142</v>
      </c>
      <c r="J94" s="4" t="s">
        <v>343</v>
      </c>
      <c r="K94" s="5">
        <v>1</v>
      </c>
      <c r="L94" s="5"/>
      <c r="M94" s="5"/>
      <c r="N94" s="5"/>
      <c r="O94" s="5"/>
      <c r="P94" s="4" t="s">
        <v>145</v>
      </c>
    </row>
    <row r="95" spans="1:16" x14ac:dyDescent="0.3">
      <c r="A95" s="5">
        <v>91</v>
      </c>
      <c r="B95" s="10">
        <v>3</v>
      </c>
      <c r="C95" s="11">
        <v>3314</v>
      </c>
      <c r="D95" s="10" t="s">
        <v>31</v>
      </c>
      <c r="E95" s="11">
        <v>3505</v>
      </c>
      <c r="F95" s="10" t="s">
        <v>32</v>
      </c>
      <c r="G95" s="10"/>
      <c r="H95" s="10"/>
      <c r="I95" s="4" t="s">
        <v>30</v>
      </c>
      <c r="J95" s="4" t="s">
        <v>346</v>
      </c>
      <c r="K95" s="5">
        <v>1</v>
      </c>
      <c r="L95" s="5">
        <v>1</v>
      </c>
      <c r="M95" s="5"/>
      <c r="N95" s="5"/>
      <c r="O95" s="5">
        <v>1</v>
      </c>
      <c r="P95" s="4" t="s">
        <v>33</v>
      </c>
    </row>
    <row r="96" spans="1:16" x14ac:dyDescent="0.3">
      <c r="A96" s="5">
        <v>92</v>
      </c>
      <c r="B96" s="10">
        <v>3</v>
      </c>
      <c r="C96" s="11">
        <v>3401</v>
      </c>
      <c r="D96" s="10" t="s">
        <v>86</v>
      </c>
      <c r="E96" s="11">
        <v>3501</v>
      </c>
      <c r="F96" s="10" t="s">
        <v>87</v>
      </c>
      <c r="G96" s="10"/>
      <c r="H96" s="10"/>
      <c r="I96" s="4" t="s">
        <v>85</v>
      </c>
      <c r="J96" s="4" t="s">
        <v>343</v>
      </c>
      <c r="K96" s="5"/>
      <c r="L96" s="5"/>
      <c r="M96" s="5">
        <v>1</v>
      </c>
      <c r="N96" s="5"/>
      <c r="O96" s="5"/>
      <c r="P96" s="4" t="s">
        <v>88</v>
      </c>
    </row>
    <row r="97" spans="1:16" ht="33" x14ac:dyDescent="0.3">
      <c r="A97" s="5">
        <v>93</v>
      </c>
      <c r="B97" s="10">
        <v>3</v>
      </c>
      <c r="C97" s="11">
        <v>3402</v>
      </c>
      <c r="D97" s="10" t="s">
        <v>78</v>
      </c>
      <c r="E97" s="11">
        <v>3410</v>
      </c>
      <c r="F97" s="10" t="s">
        <v>79</v>
      </c>
      <c r="G97" s="10"/>
      <c r="H97" s="10"/>
      <c r="I97" s="4" t="s">
        <v>77</v>
      </c>
      <c r="J97" s="4" t="s">
        <v>343</v>
      </c>
      <c r="K97" s="5"/>
      <c r="L97" s="5"/>
      <c r="M97" s="5"/>
      <c r="N97" s="5">
        <v>1</v>
      </c>
      <c r="O97" s="5">
        <v>1</v>
      </c>
      <c r="P97" s="4" t="s">
        <v>80</v>
      </c>
    </row>
    <row r="98" spans="1:16" x14ac:dyDescent="0.3">
      <c r="A98" s="5">
        <v>94</v>
      </c>
      <c r="B98" s="10">
        <v>3</v>
      </c>
      <c r="C98" s="11">
        <v>3405</v>
      </c>
      <c r="D98" s="10" t="s">
        <v>103</v>
      </c>
      <c r="E98" s="11">
        <v>3406</v>
      </c>
      <c r="F98" s="10" t="s">
        <v>104</v>
      </c>
      <c r="G98" s="10"/>
      <c r="H98" s="10"/>
      <c r="I98" s="4" t="s">
        <v>102</v>
      </c>
      <c r="J98" s="4" t="s">
        <v>343</v>
      </c>
      <c r="K98" s="5">
        <v>1</v>
      </c>
      <c r="L98" s="5"/>
      <c r="M98" s="5"/>
      <c r="N98" s="5">
        <v>1</v>
      </c>
      <c r="O98" s="5"/>
      <c r="P98" s="4" t="s">
        <v>105</v>
      </c>
    </row>
    <row r="99" spans="1:16" x14ac:dyDescent="0.3">
      <c r="A99" s="5">
        <v>95</v>
      </c>
      <c r="B99" s="10">
        <v>3</v>
      </c>
      <c r="C99" s="11">
        <v>3502</v>
      </c>
      <c r="D99" s="10" t="s">
        <v>46</v>
      </c>
      <c r="E99" s="11">
        <v>3511</v>
      </c>
      <c r="F99" s="10" t="s">
        <v>47</v>
      </c>
      <c r="G99" s="10"/>
      <c r="H99" s="10"/>
      <c r="I99" s="4" t="s">
        <v>45</v>
      </c>
      <c r="J99" s="4" t="s">
        <v>343</v>
      </c>
      <c r="K99" s="5">
        <v>1</v>
      </c>
      <c r="L99" s="5">
        <v>1</v>
      </c>
      <c r="M99" s="5"/>
      <c r="N99" s="5"/>
      <c r="O99" s="5"/>
      <c r="P99" s="4" t="s">
        <v>48</v>
      </c>
    </row>
    <row r="100" spans="1:16" x14ac:dyDescent="0.3">
      <c r="A100" s="5">
        <v>96</v>
      </c>
      <c r="B100" s="10">
        <v>3</v>
      </c>
      <c r="C100" s="11">
        <v>3503</v>
      </c>
      <c r="D100" s="10" t="s">
        <v>39</v>
      </c>
      <c r="E100" s="11">
        <v>3508</v>
      </c>
      <c r="F100" s="10" t="s">
        <v>11</v>
      </c>
      <c r="G100" s="10"/>
      <c r="H100" s="10"/>
      <c r="I100" s="4" t="s">
        <v>38</v>
      </c>
      <c r="J100" s="4" t="s">
        <v>343</v>
      </c>
      <c r="K100" s="5"/>
      <c r="L100" s="5"/>
      <c r="M100" s="5">
        <v>1</v>
      </c>
      <c r="N100" s="5"/>
      <c r="O100" s="5"/>
      <c r="P100" s="4" t="s">
        <v>40</v>
      </c>
    </row>
    <row r="101" spans="1:16" x14ac:dyDescent="0.3">
      <c r="A101" s="5">
        <v>97</v>
      </c>
      <c r="B101" s="10">
        <v>3</v>
      </c>
      <c r="C101" s="11">
        <v>3506</v>
      </c>
      <c r="D101" s="10" t="s">
        <v>167</v>
      </c>
      <c r="E101" s="11">
        <v>3507</v>
      </c>
      <c r="F101" s="10" t="s">
        <v>168</v>
      </c>
      <c r="G101" s="10"/>
      <c r="H101" s="10"/>
      <c r="I101" s="4" t="s">
        <v>166</v>
      </c>
      <c r="J101" s="4" t="s">
        <v>345</v>
      </c>
      <c r="K101" s="5">
        <v>1</v>
      </c>
      <c r="L101" s="5">
        <v>1</v>
      </c>
      <c r="M101" s="5"/>
      <c r="N101" s="5"/>
      <c r="O101" s="5"/>
      <c r="P101" s="4" t="s">
        <v>169</v>
      </c>
    </row>
  </sheetData>
  <autoFilter ref="A4:P4" xr:uid="{9E62D17F-A875-496C-BF8D-21790EB24D8D}">
    <sortState xmlns:xlrd2="http://schemas.microsoft.com/office/spreadsheetml/2017/richdata2" ref="A6:P101">
      <sortCondition ref="C4"/>
    </sortState>
  </autoFilter>
  <mergeCells count="13">
    <mergeCell ref="J3:J4"/>
    <mergeCell ref="P3:P4"/>
    <mergeCell ref="A1:P1"/>
    <mergeCell ref="K3:O3"/>
    <mergeCell ref="A3:A4"/>
    <mergeCell ref="B3:B4"/>
    <mergeCell ref="I3:I4"/>
    <mergeCell ref="C3:C4"/>
    <mergeCell ref="D3:D4"/>
    <mergeCell ref="E3:E4"/>
    <mergeCell ref="F3:F4"/>
    <mergeCell ref="G3:G4"/>
    <mergeCell ref="H3:H4"/>
  </mergeCells>
  <phoneticPr fontId="1" type="noConversion"/>
  <conditionalFormatting sqref="A1 A5:XFD1048576">
    <cfRule type="cellIs" dxfId="13" priority="6" operator="equal">
      <formula>"해양 선박 관련 기술"</formula>
    </cfRule>
    <cfRule type="cellIs" dxfId="12" priority="7" operator="equal">
      <formula>"해양 생태계 및 환경 보존"</formula>
    </cfRule>
    <cfRule type="cellIs" dxfId="11" priority="8" operator="equal">
      <formula>"해양 자원의 이용 기반 구축"</formula>
    </cfRule>
    <cfRule type="cellIs" dxfId="10" priority="9" operator="equal">
      <formula>"해양 문화와 관광 진흥"</formula>
    </cfRule>
  </conditionalFormatting>
  <conditionalFormatting sqref="K2:O1048576">
    <cfRule type="cellIs" dxfId="9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1168-B368-4412-8E5B-F52648637018}">
  <sheetPr codeName="Sheet3"/>
  <dimension ref="A1:M204"/>
  <sheetViews>
    <sheetView topLeftCell="A169" workbookViewId="0">
      <selection activeCell="F166" sqref="F166"/>
    </sheetView>
  </sheetViews>
  <sheetFormatPr defaultColWidth="9" defaultRowHeight="16.5" x14ac:dyDescent="0.3"/>
  <cols>
    <col min="1" max="1" width="7.625" style="3" customWidth="1"/>
    <col min="2" max="3" width="5.25" style="3" customWidth="1"/>
    <col min="4" max="4" width="8.125" style="1" customWidth="1"/>
    <col min="5" max="5" width="10.125" style="1" customWidth="1"/>
    <col min="6" max="6" width="29.375" style="3" customWidth="1"/>
    <col min="7" max="7" width="27" style="3" customWidth="1"/>
    <col min="8" max="12" width="6.375" style="3" customWidth="1"/>
    <col min="13" max="13" width="72" style="3" customWidth="1"/>
    <col min="14" max="16384" width="9" style="3"/>
  </cols>
  <sheetData>
    <row r="1" spans="1:13" ht="33.75" x14ac:dyDescent="0.3">
      <c r="A1" s="82" t="s">
        <v>402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3" spans="1:13" x14ac:dyDescent="0.3">
      <c r="A3" s="85" t="s">
        <v>170</v>
      </c>
      <c r="B3" s="85" t="s">
        <v>171</v>
      </c>
      <c r="C3" s="85" t="s">
        <v>185</v>
      </c>
      <c r="D3" s="85" t="s">
        <v>182</v>
      </c>
      <c r="E3" s="85" t="s">
        <v>183</v>
      </c>
      <c r="F3" s="85" t="s">
        <v>0</v>
      </c>
      <c r="G3" s="85" t="s">
        <v>184</v>
      </c>
      <c r="H3" s="88" t="s">
        <v>176</v>
      </c>
      <c r="I3" s="88"/>
      <c r="J3" s="88"/>
      <c r="K3" s="88"/>
      <c r="L3" s="88"/>
      <c r="M3" s="85" t="s">
        <v>4</v>
      </c>
    </row>
    <row r="4" spans="1:13" ht="32.25" customHeight="1" x14ac:dyDescent="0.3">
      <c r="A4" s="86"/>
      <c r="B4" s="86"/>
      <c r="C4" s="86"/>
      <c r="D4" s="86"/>
      <c r="E4" s="86"/>
      <c r="F4" s="86"/>
      <c r="G4" s="86"/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86"/>
    </row>
    <row r="5" spans="1:13" x14ac:dyDescent="0.3">
      <c r="A5" s="5">
        <v>1</v>
      </c>
      <c r="B5" s="9" t="str">
        <f>LEFT(D5,1)</f>
        <v>1</v>
      </c>
      <c r="C5" s="9" t="str">
        <f>MID(D5,2,1)</f>
        <v>1</v>
      </c>
      <c r="D5" s="8">
        <v>1102</v>
      </c>
      <c r="E5" s="9" t="s">
        <v>215</v>
      </c>
      <c r="F5" s="4" t="s">
        <v>216</v>
      </c>
      <c r="G5" s="4" t="s">
        <v>343</v>
      </c>
      <c r="H5" s="5"/>
      <c r="I5" s="5">
        <v>1</v>
      </c>
      <c r="J5" s="5"/>
      <c r="K5" s="5"/>
      <c r="L5" s="5"/>
      <c r="M5" s="4" t="s">
        <v>217</v>
      </c>
    </row>
    <row r="6" spans="1:13" x14ac:dyDescent="0.3">
      <c r="A6" s="5">
        <v>2</v>
      </c>
      <c r="B6" s="9">
        <v>1</v>
      </c>
      <c r="C6" s="9">
        <v>1</v>
      </c>
      <c r="D6" s="8">
        <v>1103</v>
      </c>
      <c r="E6" s="9" t="s">
        <v>66</v>
      </c>
      <c r="F6" s="4" t="s">
        <v>65</v>
      </c>
      <c r="G6" s="4" t="s">
        <v>343</v>
      </c>
      <c r="H6" s="5">
        <v>1</v>
      </c>
      <c r="I6" s="5"/>
      <c r="J6" s="5"/>
      <c r="K6" s="5"/>
      <c r="L6" s="5"/>
      <c r="M6" s="4" t="s">
        <v>68</v>
      </c>
    </row>
    <row r="7" spans="1:13" x14ac:dyDescent="0.3">
      <c r="A7" s="5">
        <v>3</v>
      </c>
      <c r="B7" s="9">
        <v>1</v>
      </c>
      <c r="C7" s="9">
        <v>1</v>
      </c>
      <c r="D7" s="8">
        <v>1104</v>
      </c>
      <c r="E7" s="9" t="s">
        <v>67</v>
      </c>
      <c r="F7" s="4" t="s">
        <v>65</v>
      </c>
      <c r="G7" s="4" t="s">
        <v>343</v>
      </c>
      <c r="H7" s="5">
        <v>1</v>
      </c>
      <c r="I7" s="5"/>
      <c r="J7" s="5"/>
      <c r="K7" s="5"/>
      <c r="L7" s="5"/>
      <c r="M7" s="4" t="s">
        <v>68</v>
      </c>
    </row>
    <row r="8" spans="1:13" x14ac:dyDescent="0.3">
      <c r="A8" s="5">
        <v>4</v>
      </c>
      <c r="B8" s="9" t="str">
        <f>LEFT(D8,1)</f>
        <v>1</v>
      </c>
      <c r="C8" s="9" t="str">
        <f>MID(D8,2,1)</f>
        <v>1</v>
      </c>
      <c r="D8" s="8">
        <v>1105</v>
      </c>
      <c r="E8" s="9" t="s">
        <v>218</v>
      </c>
      <c r="F8" s="4" t="s">
        <v>220</v>
      </c>
      <c r="G8" s="4" t="s">
        <v>343</v>
      </c>
      <c r="H8" s="5">
        <v>1</v>
      </c>
      <c r="I8" s="5">
        <v>1</v>
      </c>
      <c r="J8" s="5"/>
      <c r="K8" s="5"/>
      <c r="L8" s="5"/>
      <c r="M8" s="4" t="s">
        <v>221</v>
      </c>
    </row>
    <row r="9" spans="1:13" x14ac:dyDescent="0.3">
      <c r="A9" s="5">
        <v>5</v>
      </c>
      <c r="B9" s="9" t="str">
        <f>LEFT(D9,1)</f>
        <v>1</v>
      </c>
      <c r="C9" s="9" t="str">
        <f>MID(D9,2,1)</f>
        <v>1</v>
      </c>
      <c r="D9" s="8">
        <v>1106</v>
      </c>
      <c r="E9" s="9" t="s">
        <v>219</v>
      </c>
      <c r="F9" s="4" t="s">
        <v>220</v>
      </c>
      <c r="G9" s="4" t="s">
        <v>343</v>
      </c>
      <c r="H9" s="5">
        <v>1</v>
      </c>
      <c r="I9" s="5">
        <v>1</v>
      </c>
      <c r="J9" s="5"/>
      <c r="K9" s="5"/>
      <c r="L9" s="5"/>
      <c r="M9" s="4" t="s">
        <v>221</v>
      </c>
    </row>
    <row r="10" spans="1:13" x14ac:dyDescent="0.3">
      <c r="A10" s="5">
        <v>6</v>
      </c>
      <c r="B10" s="9">
        <v>1</v>
      </c>
      <c r="C10" s="9">
        <v>1</v>
      </c>
      <c r="D10" s="8">
        <v>1110</v>
      </c>
      <c r="E10" s="9" t="s">
        <v>54</v>
      </c>
      <c r="F10" s="4" t="s">
        <v>53</v>
      </c>
      <c r="G10" s="4" t="s">
        <v>344</v>
      </c>
      <c r="H10" s="5">
        <v>1</v>
      </c>
      <c r="I10" s="5"/>
      <c r="J10" s="5"/>
      <c r="K10" s="5">
        <v>1</v>
      </c>
      <c r="L10" s="5"/>
      <c r="M10" s="4" t="s">
        <v>56</v>
      </c>
    </row>
    <row r="11" spans="1:13" x14ac:dyDescent="0.3">
      <c r="A11" s="5">
        <v>7</v>
      </c>
      <c r="B11" s="9">
        <v>1</v>
      </c>
      <c r="C11" s="9">
        <v>1</v>
      </c>
      <c r="D11" s="8">
        <v>1112</v>
      </c>
      <c r="E11" s="9" t="s">
        <v>55</v>
      </c>
      <c r="F11" s="4" t="s">
        <v>53</v>
      </c>
      <c r="G11" s="4" t="s">
        <v>344</v>
      </c>
      <c r="H11" s="5">
        <v>1</v>
      </c>
      <c r="I11" s="5"/>
      <c r="J11" s="5"/>
      <c r="K11" s="5">
        <v>1</v>
      </c>
      <c r="L11" s="5"/>
      <c r="M11" s="4" t="s">
        <v>56</v>
      </c>
    </row>
    <row r="12" spans="1:13" x14ac:dyDescent="0.3">
      <c r="A12" s="5">
        <v>8</v>
      </c>
      <c r="B12" s="9">
        <v>1</v>
      </c>
      <c r="C12" s="9">
        <v>1</v>
      </c>
      <c r="D12" s="8">
        <v>1113</v>
      </c>
      <c r="E12" s="9" t="s">
        <v>7</v>
      </c>
      <c r="F12" s="4" t="s">
        <v>6</v>
      </c>
      <c r="G12" s="4" t="s">
        <v>343</v>
      </c>
      <c r="H12" s="5"/>
      <c r="I12" s="5"/>
      <c r="J12" s="5">
        <v>1</v>
      </c>
      <c r="K12" s="5">
        <v>1</v>
      </c>
      <c r="L12" s="5"/>
      <c r="M12" s="4" t="s">
        <v>9</v>
      </c>
    </row>
    <row r="13" spans="1:13" x14ac:dyDescent="0.3">
      <c r="A13" s="5">
        <v>9</v>
      </c>
      <c r="B13" s="9">
        <v>1</v>
      </c>
      <c r="C13" s="9">
        <v>1</v>
      </c>
      <c r="D13" s="8">
        <v>1114</v>
      </c>
      <c r="E13" s="9" t="s">
        <v>62</v>
      </c>
      <c r="F13" s="4" t="s">
        <v>61</v>
      </c>
      <c r="G13" s="4" t="s">
        <v>343</v>
      </c>
      <c r="H13" s="5"/>
      <c r="I13" s="5"/>
      <c r="J13" s="5">
        <v>1</v>
      </c>
      <c r="K13" s="5"/>
      <c r="L13" s="5"/>
      <c r="M13" s="4" t="s">
        <v>64</v>
      </c>
    </row>
    <row r="14" spans="1:13" x14ac:dyDescent="0.3">
      <c r="A14" s="5">
        <v>10</v>
      </c>
      <c r="B14" s="9">
        <v>1</v>
      </c>
      <c r="C14" s="9">
        <v>1</v>
      </c>
      <c r="D14" s="8">
        <v>1116</v>
      </c>
      <c r="E14" s="9" t="s">
        <v>8</v>
      </c>
      <c r="F14" s="4" t="s">
        <v>6</v>
      </c>
      <c r="G14" s="4" t="s">
        <v>343</v>
      </c>
      <c r="H14" s="5"/>
      <c r="I14" s="5"/>
      <c r="J14" s="5">
        <v>1</v>
      </c>
      <c r="K14" s="5">
        <v>1</v>
      </c>
      <c r="L14" s="5"/>
      <c r="M14" s="4" t="s">
        <v>9</v>
      </c>
    </row>
    <row r="15" spans="1:13" x14ac:dyDescent="0.3">
      <c r="A15" s="5">
        <v>11</v>
      </c>
      <c r="B15" s="9">
        <v>1</v>
      </c>
      <c r="C15" s="9">
        <v>1</v>
      </c>
      <c r="D15" s="8">
        <v>1117</v>
      </c>
      <c r="E15" s="9" t="s">
        <v>238</v>
      </c>
      <c r="F15" s="4" t="s">
        <v>245</v>
      </c>
      <c r="G15" s="4" t="s">
        <v>345</v>
      </c>
      <c r="H15" s="5">
        <v>1</v>
      </c>
      <c r="I15" s="5"/>
      <c r="J15" s="5"/>
      <c r="K15" s="5"/>
      <c r="L15" s="5"/>
      <c r="M15" s="4" t="s">
        <v>248</v>
      </c>
    </row>
    <row r="16" spans="1:13" x14ac:dyDescent="0.3">
      <c r="A16" s="5">
        <v>12</v>
      </c>
      <c r="B16" s="9">
        <v>1</v>
      </c>
      <c r="C16" s="9">
        <v>1</v>
      </c>
      <c r="D16" s="8">
        <v>1118</v>
      </c>
      <c r="E16" s="9" t="s">
        <v>63</v>
      </c>
      <c r="F16" s="4" t="s">
        <v>61</v>
      </c>
      <c r="G16" s="4" t="s">
        <v>343</v>
      </c>
      <c r="H16" s="5"/>
      <c r="I16" s="5"/>
      <c r="J16" s="5">
        <v>1</v>
      </c>
      <c r="K16" s="5"/>
      <c r="L16" s="5"/>
      <c r="M16" s="4" t="s">
        <v>64</v>
      </c>
    </row>
    <row r="17" spans="1:13" x14ac:dyDescent="0.3">
      <c r="A17" s="5">
        <v>13</v>
      </c>
      <c r="B17" s="9">
        <v>1</v>
      </c>
      <c r="C17" s="9">
        <v>2</v>
      </c>
      <c r="D17" s="8">
        <v>1203</v>
      </c>
      <c r="E17" s="9" t="s">
        <v>99</v>
      </c>
      <c r="F17" s="4" t="s">
        <v>98</v>
      </c>
      <c r="G17" s="4" t="s">
        <v>343</v>
      </c>
      <c r="H17" s="5"/>
      <c r="I17" s="5"/>
      <c r="J17" s="5"/>
      <c r="K17" s="5">
        <v>1</v>
      </c>
      <c r="L17" s="5"/>
      <c r="M17" s="4" t="s">
        <v>101</v>
      </c>
    </row>
    <row r="18" spans="1:13" x14ac:dyDescent="0.3">
      <c r="A18" s="5">
        <v>14</v>
      </c>
      <c r="B18" s="9">
        <v>1</v>
      </c>
      <c r="C18" s="9">
        <v>2</v>
      </c>
      <c r="D18" s="8">
        <v>1205</v>
      </c>
      <c r="E18" s="9" t="s">
        <v>74</v>
      </c>
      <c r="F18" s="4" t="s">
        <v>73</v>
      </c>
      <c r="G18" s="4" t="s">
        <v>343</v>
      </c>
      <c r="H18" s="5">
        <v>1</v>
      </c>
      <c r="I18" s="5"/>
      <c r="J18" s="5"/>
      <c r="K18" s="5">
        <v>1</v>
      </c>
      <c r="L18" s="5"/>
      <c r="M18" s="4" t="s">
        <v>76</v>
      </c>
    </row>
    <row r="19" spans="1:13" x14ac:dyDescent="0.3">
      <c r="A19" s="5">
        <v>15</v>
      </c>
      <c r="B19" s="9">
        <v>1</v>
      </c>
      <c r="C19" s="9">
        <v>2</v>
      </c>
      <c r="D19" s="8">
        <v>1206</v>
      </c>
      <c r="E19" s="9" t="s">
        <v>11</v>
      </c>
      <c r="F19" s="4" t="s">
        <v>10</v>
      </c>
      <c r="G19" s="4" t="s">
        <v>346</v>
      </c>
      <c r="H19" s="5">
        <v>1</v>
      </c>
      <c r="I19" s="5"/>
      <c r="J19" s="5"/>
      <c r="K19" s="5"/>
      <c r="L19" s="5"/>
      <c r="M19" s="4" t="s">
        <v>13</v>
      </c>
    </row>
    <row r="20" spans="1:13" x14ac:dyDescent="0.3">
      <c r="A20" s="5">
        <v>16</v>
      </c>
      <c r="B20" s="9">
        <v>1</v>
      </c>
      <c r="C20" s="9">
        <v>2</v>
      </c>
      <c r="D20" s="8">
        <v>1207</v>
      </c>
      <c r="E20" s="9" t="s">
        <v>23</v>
      </c>
      <c r="F20" s="4" t="s">
        <v>22</v>
      </c>
      <c r="G20" s="4" t="s">
        <v>345</v>
      </c>
      <c r="H20" s="5"/>
      <c r="I20" s="5"/>
      <c r="J20" s="5"/>
      <c r="K20" s="5">
        <v>1</v>
      </c>
      <c r="L20" s="5"/>
      <c r="M20" s="4" t="s">
        <v>25</v>
      </c>
    </row>
    <row r="21" spans="1:13" x14ac:dyDescent="0.3">
      <c r="A21" s="5">
        <v>17</v>
      </c>
      <c r="B21" s="9">
        <v>1</v>
      </c>
      <c r="C21" s="9">
        <v>2</v>
      </c>
      <c r="D21" s="8">
        <v>1208</v>
      </c>
      <c r="E21" s="9" t="s">
        <v>135</v>
      </c>
      <c r="F21" s="4" t="s">
        <v>134</v>
      </c>
      <c r="G21" s="4" t="s">
        <v>344</v>
      </c>
      <c r="H21" s="5"/>
      <c r="I21" s="5"/>
      <c r="J21" s="5">
        <v>1</v>
      </c>
      <c r="K21" s="5">
        <v>1</v>
      </c>
      <c r="L21" s="5"/>
      <c r="M21" s="4" t="s">
        <v>137</v>
      </c>
    </row>
    <row r="22" spans="1:13" x14ac:dyDescent="0.3">
      <c r="A22" s="5">
        <v>18</v>
      </c>
      <c r="B22" s="9">
        <v>1</v>
      </c>
      <c r="C22" s="9">
        <v>2</v>
      </c>
      <c r="D22" s="8">
        <v>1211</v>
      </c>
      <c r="E22" s="9" t="s">
        <v>75</v>
      </c>
      <c r="F22" s="4" t="s">
        <v>73</v>
      </c>
      <c r="G22" s="4" t="s">
        <v>343</v>
      </c>
      <c r="H22" s="5">
        <v>1</v>
      </c>
      <c r="I22" s="5"/>
      <c r="J22" s="5"/>
      <c r="K22" s="5">
        <v>1</v>
      </c>
      <c r="L22" s="5"/>
      <c r="M22" s="4" t="s">
        <v>76</v>
      </c>
    </row>
    <row r="23" spans="1:13" x14ac:dyDescent="0.3">
      <c r="A23" s="5">
        <v>19</v>
      </c>
      <c r="B23" s="9">
        <v>1</v>
      </c>
      <c r="C23" s="9">
        <v>2</v>
      </c>
      <c r="D23" s="8">
        <v>1213</v>
      </c>
      <c r="E23" s="9" t="s">
        <v>12</v>
      </c>
      <c r="F23" s="4" t="s">
        <v>10</v>
      </c>
      <c r="G23" s="4" t="s">
        <v>346</v>
      </c>
      <c r="H23" s="5">
        <v>1</v>
      </c>
      <c r="I23" s="5"/>
      <c r="J23" s="5"/>
      <c r="K23" s="5"/>
      <c r="L23" s="5"/>
      <c r="M23" s="4" t="s">
        <v>13</v>
      </c>
    </row>
    <row r="24" spans="1:13" x14ac:dyDescent="0.3">
      <c r="A24" s="5">
        <v>20</v>
      </c>
      <c r="B24" s="9">
        <v>1</v>
      </c>
      <c r="C24" s="9">
        <v>2</v>
      </c>
      <c r="D24" s="8">
        <v>1214</v>
      </c>
      <c r="E24" s="9" t="s">
        <v>100</v>
      </c>
      <c r="F24" s="4" t="s">
        <v>98</v>
      </c>
      <c r="G24" s="4" t="s">
        <v>343</v>
      </c>
      <c r="H24" s="5"/>
      <c r="I24" s="5"/>
      <c r="J24" s="5"/>
      <c r="K24" s="5">
        <v>1</v>
      </c>
      <c r="L24" s="5"/>
      <c r="M24" s="4" t="s">
        <v>101</v>
      </c>
    </row>
    <row r="25" spans="1:13" x14ac:dyDescent="0.3">
      <c r="A25" s="5">
        <v>21</v>
      </c>
      <c r="B25" s="9">
        <v>1</v>
      </c>
      <c r="C25" s="9">
        <v>2</v>
      </c>
      <c r="D25" s="8">
        <v>1215</v>
      </c>
      <c r="E25" s="9" t="s">
        <v>15</v>
      </c>
      <c r="F25" s="4" t="s">
        <v>14</v>
      </c>
      <c r="G25" s="4" t="s">
        <v>346</v>
      </c>
      <c r="H25" s="5">
        <v>1</v>
      </c>
      <c r="I25" s="5"/>
      <c r="J25" s="5"/>
      <c r="K25" s="5">
        <v>1</v>
      </c>
      <c r="L25" s="5"/>
      <c r="M25" s="4" t="s">
        <v>17</v>
      </c>
    </row>
    <row r="26" spans="1:13" x14ac:dyDescent="0.3">
      <c r="A26" s="5">
        <v>22</v>
      </c>
      <c r="B26" s="9">
        <v>1</v>
      </c>
      <c r="C26" s="9">
        <v>2</v>
      </c>
      <c r="D26" s="8">
        <v>1216</v>
      </c>
      <c r="E26" s="9" t="s">
        <v>24</v>
      </c>
      <c r="F26" s="4" t="s">
        <v>22</v>
      </c>
      <c r="G26" s="4" t="s">
        <v>345</v>
      </c>
      <c r="H26" s="5"/>
      <c r="I26" s="5"/>
      <c r="J26" s="5"/>
      <c r="K26" s="5">
        <v>1</v>
      </c>
      <c r="L26" s="5"/>
      <c r="M26" s="4" t="s">
        <v>25</v>
      </c>
    </row>
    <row r="27" spans="1:13" x14ac:dyDescent="0.3">
      <c r="A27" s="5">
        <v>23</v>
      </c>
      <c r="B27" s="9">
        <v>1</v>
      </c>
      <c r="C27" s="9">
        <v>2</v>
      </c>
      <c r="D27" s="8">
        <v>1217</v>
      </c>
      <c r="E27" s="9" t="s">
        <v>16</v>
      </c>
      <c r="F27" s="4" t="s">
        <v>14</v>
      </c>
      <c r="G27" s="4" t="s">
        <v>346</v>
      </c>
      <c r="H27" s="5">
        <v>1</v>
      </c>
      <c r="I27" s="5"/>
      <c r="J27" s="5"/>
      <c r="K27" s="5">
        <v>1</v>
      </c>
      <c r="L27" s="5"/>
      <c r="M27" s="4" t="s">
        <v>17</v>
      </c>
    </row>
    <row r="28" spans="1:13" x14ac:dyDescent="0.3">
      <c r="A28" s="5">
        <v>24</v>
      </c>
      <c r="B28" s="9">
        <v>1</v>
      </c>
      <c r="C28" s="9">
        <v>2</v>
      </c>
      <c r="D28" s="8">
        <v>1218</v>
      </c>
      <c r="E28" s="9" t="s">
        <v>136</v>
      </c>
      <c r="F28" s="4" t="s">
        <v>134</v>
      </c>
      <c r="G28" s="4" t="s">
        <v>344</v>
      </c>
      <c r="H28" s="5"/>
      <c r="I28" s="5"/>
      <c r="J28" s="5">
        <v>1</v>
      </c>
      <c r="K28" s="5">
        <v>1</v>
      </c>
      <c r="L28" s="5"/>
      <c r="M28" s="4" t="s">
        <v>137</v>
      </c>
    </row>
    <row r="29" spans="1:13" x14ac:dyDescent="0.3">
      <c r="A29" s="5">
        <v>25</v>
      </c>
      <c r="B29" s="9">
        <v>1</v>
      </c>
      <c r="C29" s="9">
        <v>3</v>
      </c>
      <c r="D29" s="8">
        <v>1303</v>
      </c>
      <c r="E29" s="9" t="s">
        <v>163</v>
      </c>
      <c r="F29" s="4" t="s">
        <v>162</v>
      </c>
      <c r="G29" s="4" t="s">
        <v>343</v>
      </c>
      <c r="H29" s="5">
        <v>1</v>
      </c>
      <c r="I29" s="5"/>
      <c r="J29" s="5">
        <v>1</v>
      </c>
      <c r="K29" s="5"/>
      <c r="L29" s="5"/>
      <c r="M29" s="7" t="s">
        <v>165</v>
      </c>
    </row>
    <row r="30" spans="1:13" x14ac:dyDescent="0.3">
      <c r="A30" s="5">
        <v>26</v>
      </c>
      <c r="B30" s="9">
        <v>1</v>
      </c>
      <c r="C30" s="9">
        <v>3</v>
      </c>
      <c r="D30" s="8">
        <v>1304</v>
      </c>
      <c r="E30" s="9" t="s">
        <v>164</v>
      </c>
      <c r="F30" s="4" t="s">
        <v>162</v>
      </c>
      <c r="G30" s="4" t="s">
        <v>343</v>
      </c>
      <c r="H30" s="5">
        <v>1</v>
      </c>
      <c r="I30" s="5"/>
      <c r="J30" s="5">
        <v>1</v>
      </c>
      <c r="K30" s="5"/>
      <c r="L30" s="5"/>
      <c r="M30" s="7" t="s">
        <v>165</v>
      </c>
    </row>
    <row r="31" spans="1:13" x14ac:dyDescent="0.3">
      <c r="A31" s="5">
        <v>27</v>
      </c>
      <c r="B31" s="9">
        <v>1</v>
      </c>
      <c r="C31" s="9">
        <v>3</v>
      </c>
      <c r="D31" s="8">
        <v>1305</v>
      </c>
      <c r="E31" s="9" t="s">
        <v>50</v>
      </c>
      <c r="F31" s="4" t="s">
        <v>49</v>
      </c>
      <c r="G31" s="4" t="s">
        <v>343</v>
      </c>
      <c r="H31" s="5"/>
      <c r="I31" s="5"/>
      <c r="J31" s="5">
        <v>1</v>
      </c>
      <c r="K31" s="5"/>
      <c r="L31" s="5"/>
      <c r="M31" s="4" t="s">
        <v>52</v>
      </c>
    </row>
    <row r="32" spans="1:13" x14ac:dyDescent="0.3">
      <c r="A32" s="5">
        <v>28</v>
      </c>
      <c r="B32" s="9">
        <v>1</v>
      </c>
      <c r="C32" s="9">
        <v>3</v>
      </c>
      <c r="D32" s="8">
        <v>1305</v>
      </c>
      <c r="E32" s="9" t="s">
        <v>50</v>
      </c>
      <c r="F32" s="4" t="s">
        <v>398</v>
      </c>
      <c r="G32" s="4" t="s">
        <v>389</v>
      </c>
      <c r="H32" s="5"/>
      <c r="I32" s="5"/>
      <c r="J32" s="5">
        <v>1</v>
      </c>
      <c r="K32" s="5"/>
      <c r="L32" s="5"/>
      <c r="M32" s="4" t="s">
        <v>400</v>
      </c>
    </row>
    <row r="33" spans="1:13" x14ac:dyDescent="0.3">
      <c r="A33" s="5">
        <v>29</v>
      </c>
      <c r="B33" s="9">
        <v>1</v>
      </c>
      <c r="C33" s="9">
        <v>3</v>
      </c>
      <c r="D33" s="8">
        <v>1306</v>
      </c>
      <c r="E33" s="9" t="s">
        <v>51</v>
      </c>
      <c r="F33" s="4" t="s">
        <v>49</v>
      </c>
      <c r="G33" s="4" t="s">
        <v>343</v>
      </c>
      <c r="H33" s="5"/>
      <c r="I33" s="5"/>
      <c r="J33" s="5">
        <v>1</v>
      </c>
      <c r="K33" s="5"/>
      <c r="L33" s="5"/>
      <c r="M33" s="4" t="s">
        <v>52</v>
      </c>
    </row>
    <row r="34" spans="1:13" x14ac:dyDescent="0.3">
      <c r="A34" s="5">
        <v>30</v>
      </c>
      <c r="B34" s="9" t="str">
        <f>LEFT(D34,1)</f>
        <v>1</v>
      </c>
      <c r="C34" s="9" t="str">
        <f>MID(D34,2,1)</f>
        <v>3</v>
      </c>
      <c r="D34" s="8">
        <v>1306</v>
      </c>
      <c r="E34" s="9" t="s">
        <v>51</v>
      </c>
      <c r="F34" s="4" t="s">
        <v>216</v>
      </c>
      <c r="G34" s="4" t="s">
        <v>343</v>
      </c>
      <c r="H34" s="5"/>
      <c r="I34" s="5">
        <v>1</v>
      </c>
      <c r="J34" s="5"/>
      <c r="K34" s="5"/>
      <c r="L34" s="5"/>
      <c r="M34" s="4" t="s">
        <v>217</v>
      </c>
    </row>
    <row r="35" spans="1:13" x14ac:dyDescent="0.3">
      <c r="A35" s="5">
        <v>31</v>
      </c>
      <c r="B35" s="9">
        <v>1</v>
      </c>
      <c r="C35" s="9">
        <v>3</v>
      </c>
      <c r="D35" s="8">
        <v>1307</v>
      </c>
      <c r="E35" s="9" t="s">
        <v>127</v>
      </c>
      <c r="F35" s="4" t="s">
        <v>126</v>
      </c>
      <c r="G35" s="4" t="s">
        <v>343</v>
      </c>
      <c r="H35" s="5"/>
      <c r="I35" s="5">
        <v>1</v>
      </c>
      <c r="J35" s="5"/>
      <c r="K35" s="5"/>
      <c r="L35" s="5"/>
      <c r="M35" s="4" t="s">
        <v>129</v>
      </c>
    </row>
    <row r="36" spans="1:13" x14ac:dyDescent="0.3">
      <c r="A36" s="5">
        <v>32</v>
      </c>
      <c r="B36" s="9" t="str">
        <f>LEFT(D36,1)</f>
        <v>1</v>
      </c>
      <c r="C36" s="9" t="str">
        <f>MID(D36,2,1)</f>
        <v>3</v>
      </c>
      <c r="D36" s="8">
        <v>1310</v>
      </c>
      <c r="E36" s="9" t="s">
        <v>222</v>
      </c>
      <c r="F36" s="4" t="s">
        <v>224</v>
      </c>
      <c r="G36" s="4" t="s">
        <v>343</v>
      </c>
      <c r="H36" s="5"/>
      <c r="I36" s="5"/>
      <c r="J36" s="5">
        <v>1</v>
      </c>
      <c r="K36" s="5"/>
      <c r="L36" s="5"/>
      <c r="M36" s="4" t="s">
        <v>225</v>
      </c>
    </row>
    <row r="37" spans="1:13" x14ac:dyDescent="0.3">
      <c r="A37" s="5">
        <v>33</v>
      </c>
      <c r="B37" s="9">
        <v>1</v>
      </c>
      <c r="C37" s="9">
        <v>3</v>
      </c>
      <c r="D37" s="8">
        <v>1311</v>
      </c>
      <c r="E37" s="9" t="s">
        <v>123</v>
      </c>
      <c r="F37" s="4" t="s">
        <v>122</v>
      </c>
      <c r="G37" s="4" t="s">
        <v>343</v>
      </c>
      <c r="H37" s="5">
        <v>1</v>
      </c>
      <c r="I37" s="5"/>
      <c r="J37" s="5"/>
      <c r="K37" s="5">
        <v>1</v>
      </c>
      <c r="L37" s="5"/>
      <c r="M37" s="4" t="s">
        <v>125</v>
      </c>
    </row>
    <row r="38" spans="1:13" x14ac:dyDescent="0.3">
      <c r="A38" s="5">
        <v>34</v>
      </c>
      <c r="B38" s="9">
        <v>1</v>
      </c>
      <c r="C38" s="9">
        <v>3</v>
      </c>
      <c r="D38" s="8">
        <v>1312</v>
      </c>
      <c r="E38" s="9" t="s">
        <v>19</v>
      </c>
      <c r="F38" s="4" t="s">
        <v>18</v>
      </c>
      <c r="G38" s="4" t="s">
        <v>344</v>
      </c>
      <c r="H38" s="5"/>
      <c r="I38" s="5"/>
      <c r="J38" s="5">
        <v>1</v>
      </c>
      <c r="K38" s="5">
        <v>1</v>
      </c>
      <c r="L38" s="5">
        <v>1</v>
      </c>
      <c r="M38" s="4" t="s">
        <v>21</v>
      </c>
    </row>
    <row r="39" spans="1:13" x14ac:dyDescent="0.3">
      <c r="A39" s="5">
        <v>35</v>
      </c>
      <c r="B39" s="9">
        <v>1</v>
      </c>
      <c r="C39" s="9">
        <v>3</v>
      </c>
      <c r="D39" s="8">
        <v>1313</v>
      </c>
      <c r="E39" s="9" t="s">
        <v>20</v>
      </c>
      <c r="F39" s="4" t="s">
        <v>18</v>
      </c>
      <c r="G39" s="4" t="s">
        <v>344</v>
      </c>
      <c r="H39" s="5"/>
      <c r="I39" s="5"/>
      <c r="J39" s="5">
        <v>1</v>
      </c>
      <c r="K39" s="5">
        <v>1</v>
      </c>
      <c r="L39" s="5">
        <v>1</v>
      </c>
      <c r="M39" s="4" t="s">
        <v>21</v>
      </c>
    </row>
    <row r="40" spans="1:13" x14ac:dyDescent="0.3">
      <c r="A40" s="5">
        <v>36</v>
      </c>
      <c r="B40" s="9">
        <v>1</v>
      </c>
      <c r="C40" s="9">
        <v>3</v>
      </c>
      <c r="D40" s="8">
        <v>1314</v>
      </c>
      <c r="E40" s="9" t="s">
        <v>128</v>
      </c>
      <c r="F40" s="4" t="s">
        <v>126</v>
      </c>
      <c r="G40" s="4" t="s">
        <v>343</v>
      </c>
      <c r="H40" s="5"/>
      <c r="I40" s="5">
        <v>1</v>
      </c>
      <c r="J40" s="5"/>
      <c r="K40" s="5"/>
      <c r="L40" s="5"/>
      <c r="M40" s="4" t="s">
        <v>129</v>
      </c>
    </row>
    <row r="41" spans="1:13" x14ac:dyDescent="0.3">
      <c r="A41" s="5">
        <v>37</v>
      </c>
      <c r="B41" s="9">
        <v>1</v>
      </c>
      <c r="C41" s="9">
        <v>3</v>
      </c>
      <c r="D41" s="8">
        <v>1316</v>
      </c>
      <c r="E41" s="9" t="s">
        <v>124</v>
      </c>
      <c r="F41" s="4" t="s">
        <v>122</v>
      </c>
      <c r="G41" s="4" t="s">
        <v>343</v>
      </c>
      <c r="H41" s="5">
        <v>1</v>
      </c>
      <c r="I41" s="5"/>
      <c r="J41" s="5"/>
      <c r="K41" s="5">
        <v>1</v>
      </c>
      <c r="L41" s="5"/>
      <c r="M41" s="4" t="s">
        <v>125</v>
      </c>
    </row>
    <row r="42" spans="1:13" x14ac:dyDescent="0.3">
      <c r="A42" s="5">
        <v>38</v>
      </c>
      <c r="B42" s="9" t="str">
        <f>LEFT(D42,1)</f>
        <v>1</v>
      </c>
      <c r="C42" s="9" t="str">
        <f>MID(D42,2,1)</f>
        <v>3</v>
      </c>
      <c r="D42" s="8">
        <v>1317</v>
      </c>
      <c r="E42" s="9" t="s">
        <v>223</v>
      </c>
      <c r="F42" s="4" t="s">
        <v>224</v>
      </c>
      <c r="G42" s="4" t="s">
        <v>343</v>
      </c>
      <c r="H42" s="5"/>
      <c r="I42" s="5"/>
      <c r="J42" s="5">
        <v>1</v>
      </c>
      <c r="K42" s="5"/>
      <c r="L42" s="5"/>
      <c r="M42" s="4" t="s">
        <v>225</v>
      </c>
    </row>
    <row r="43" spans="1:13" x14ac:dyDescent="0.3">
      <c r="A43" s="5">
        <v>39</v>
      </c>
      <c r="B43" s="9">
        <v>1</v>
      </c>
      <c r="C43" s="9">
        <v>4</v>
      </c>
      <c r="D43" s="8">
        <v>1401</v>
      </c>
      <c r="E43" s="9" t="s">
        <v>70</v>
      </c>
      <c r="F43" s="4" t="s">
        <v>69</v>
      </c>
      <c r="G43" s="4" t="s">
        <v>344</v>
      </c>
      <c r="H43" s="5">
        <v>1</v>
      </c>
      <c r="I43" s="5"/>
      <c r="J43" s="5"/>
      <c r="K43" s="5"/>
      <c r="L43" s="5"/>
      <c r="M43" s="4" t="s">
        <v>72</v>
      </c>
    </row>
    <row r="44" spans="1:13" x14ac:dyDescent="0.3">
      <c r="A44" s="5">
        <v>40</v>
      </c>
      <c r="B44" s="9" t="str">
        <f>LEFT(D44,1)</f>
        <v>1</v>
      </c>
      <c r="C44" s="9" t="str">
        <f>MID(D44,2,1)</f>
        <v>4</v>
      </c>
      <c r="D44" s="8">
        <v>1402</v>
      </c>
      <c r="E44" s="9" t="s">
        <v>226</v>
      </c>
      <c r="F44" s="4" t="s">
        <v>228</v>
      </c>
      <c r="G44" s="4" t="s">
        <v>346</v>
      </c>
      <c r="H44" s="5">
        <v>1</v>
      </c>
      <c r="I44" s="5"/>
      <c r="J44" s="5">
        <v>1</v>
      </c>
      <c r="K44" s="5"/>
      <c r="L44" s="5"/>
      <c r="M44" s="4" t="s">
        <v>229</v>
      </c>
    </row>
    <row r="45" spans="1:13" x14ac:dyDescent="0.3">
      <c r="A45" s="5">
        <v>41</v>
      </c>
      <c r="B45" s="9">
        <v>1</v>
      </c>
      <c r="C45" s="9">
        <v>4</v>
      </c>
      <c r="D45" s="8">
        <v>1403</v>
      </c>
      <c r="E45" s="9" t="s">
        <v>71</v>
      </c>
      <c r="F45" s="4" t="s">
        <v>69</v>
      </c>
      <c r="G45" s="4" t="s">
        <v>344</v>
      </c>
      <c r="H45" s="5">
        <v>1</v>
      </c>
      <c r="I45" s="5"/>
      <c r="J45" s="5"/>
      <c r="K45" s="5"/>
      <c r="L45" s="5"/>
      <c r="M45" s="4" t="s">
        <v>72</v>
      </c>
    </row>
    <row r="46" spans="1:13" x14ac:dyDescent="0.3">
      <c r="A46" s="5">
        <v>42</v>
      </c>
      <c r="B46" s="9">
        <v>1</v>
      </c>
      <c r="C46" s="9">
        <v>4</v>
      </c>
      <c r="D46" s="8">
        <v>1404</v>
      </c>
      <c r="E46" s="9" t="s">
        <v>82</v>
      </c>
      <c r="F46" s="4" t="s">
        <v>81</v>
      </c>
      <c r="G46" s="4" t="s">
        <v>346</v>
      </c>
      <c r="H46" s="5">
        <v>1</v>
      </c>
      <c r="I46" s="5"/>
      <c r="J46" s="5"/>
      <c r="K46" s="5"/>
      <c r="L46" s="5">
        <v>1</v>
      </c>
      <c r="M46" s="4" t="s">
        <v>84</v>
      </c>
    </row>
    <row r="47" spans="1:13" x14ac:dyDescent="0.3">
      <c r="A47" s="5">
        <v>43</v>
      </c>
      <c r="B47" s="9">
        <v>1</v>
      </c>
      <c r="C47" s="9">
        <v>4</v>
      </c>
      <c r="D47" s="8">
        <v>1405</v>
      </c>
      <c r="E47" s="9" t="s">
        <v>83</v>
      </c>
      <c r="F47" s="4" t="s">
        <v>81</v>
      </c>
      <c r="G47" s="4" t="s">
        <v>346</v>
      </c>
      <c r="H47" s="5">
        <v>1</v>
      </c>
      <c r="I47" s="5"/>
      <c r="J47" s="5"/>
      <c r="K47" s="5"/>
      <c r="L47" s="5">
        <v>1</v>
      </c>
      <c r="M47" s="4" t="s">
        <v>84</v>
      </c>
    </row>
    <row r="48" spans="1:13" x14ac:dyDescent="0.3">
      <c r="A48" s="5">
        <v>44</v>
      </c>
      <c r="B48" s="9" t="str">
        <f>LEFT(D48,1)</f>
        <v>1</v>
      </c>
      <c r="C48" s="9" t="str">
        <f>MID(D48,2,1)</f>
        <v>4</v>
      </c>
      <c r="D48" s="8">
        <v>1406</v>
      </c>
      <c r="E48" s="9" t="s">
        <v>230</v>
      </c>
      <c r="F48" s="4" t="s">
        <v>232</v>
      </c>
      <c r="G48" s="4" t="s">
        <v>343</v>
      </c>
      <c r="H48" s="5">
        <v>1</v>
      </c>
      <c r="I48" s="5"/>
      <c r="J48" s="5"/>
      <c r="K48" s="5">
        <v>1</v>
      </c>
      <c r="L48" s="5"/>
      <c r="M48" s="4" t="s">
        <v>233</v>
      </c>
    </row>
    <row r="49" spans="1:13" x14ac:dyDescent="0.3">
      <c r="A49" s="5">
        <v>45</v>
      </c>
      <c r="B49" s="9">
        <v>1</v>
      </c>
      <c r="C49" s="9">
        <v>4</v>
      </c>
      <c r="D49" s="8">
        <v>1407</v>
      </c>
      <c r="E49" s="9" t="s">
        <v>27</v>
      </c>
      <c r="F49" s="4" t="s">
        <v>26</v>
      </c>
      <c r="G49" s="4" t="s">
        <v>345</v>
      </c>
      <c r="H49" s="5">
        <v>1</v>
      </c>
      <c r="I49" s="5"/>
      <c r="J49" s="5"/>
      <c r="K49" s="5"/>
      <c r="L49" s="5"/>
      <c r="M49" s="4" t="s">
        <v>29</v>
      </c>
    </row>
    <row r="50" spans="1:13" x14ac:dyDescent="0.3">
      <c r="A50" s="5">
        <v>46</v>
      </c>
      <c r="B50" s="9">
        <v>1</v>
      </c>
      <c r="C50" s="9">
        <v>4</v>
      </c>
      <c r="D50" s="8">
        <v>1408</v>
      </c>
      <c r="E50" s="9" t="s">
        <v>240</v>
      </c>
      <c r="F50" s="4" t="s">
        <v>246</v>
      </c>
      <c r="G50" s="4" t="s">
        <v>344</v>
      </c>
      <c r="H50" s="5">
        <v>1</v>
      </c>
      <c r="I50" s="5"/>
      <c r="J50" s="5"/>
      <c r="K50" s="5"/>
      <c r="L50" s="5"/>
      <c r="M50" s="4" t="s">
        <v>249</v>
      </c>
    </row>
    <row r="51" spans="1:13" x14ac:dyDescent="0.3">
      <c r="A51" s="5">
        <v>47</v>
      </c>
      <c r="B51" s="9">
        <v>1</v>
      </c>
      <c r="C51" s="9">
        <v>3</v>
      </c>
      <c r="D51" s="8">
        <v>1408</v>
      </c>
      <c r="E51" s="9" t="s">
        <v>240</v>
      </c>
      <c r="F51" s="4" t="s">
        <v>398</v>
      </c>
      <c r="G51" s="4" t="s">
        <v>389</v>
      </c>
      <c r="H51" s="5"/>
      <c r="I51" s="5"/>
      <c r="J51" s="5">
        <v>1</v>
      </c>
      <c r="K51" s="5"/>
      <c r="L51" s="5"/>
      <c r="M51" s="4" t="s">
        <v>400</v>
      </c>
    </row>
    <row r="52" spans="1:13" x14ac:dyDescent="0.3">
      <c r="A52" s="5">
        <v>48</v>
      </c>
      <c r="B52" s="9">
        <v>1</v>
      </c>
      <c r="C52" s="9">
        <v>4</v>
      </c>
      <c r="D52" s="8">
        <v>1409</v>
      </c>
      <c r="E52" s="9" t="s">
        <v>239</v>
      </c>
      <c r="F52" s="4" t="s">
        <v>245</v>
      </c>
      <c r="G52" s="4" t="s">
        <v>345</v>
      </c>
      <c r="H52" s="5">
        <v>1</v>
      </c>
      <c r="I52" s="5"/>
      <c r="J52" s="5"/>
      <c r="K52" s="5"/>
      <c r="L52" s="5"/>
      <c r="M52" s="4" t="s">
        <v>248</v>
      </c>
    </row>
    <row r="53" spans="1:13" x14ac:dyDescent="0.3">
      <c r="A53" s="5">
        <v>49</v>
      </c>
      <c r="B53" s="9">
        <v>1</v>
      </c>
      <c r="C53" s="9">
        <v>4</v>
      </c>
      <c r="D53" s="8">
        <v>1410</v>
      </c>
      <c r="E53" s="9" t="s">
        <v>115</v>
      </c>
      <c r="F53" s="4" t="s">
        <v>114</v>
      </c>
      <c r="G53" s="4" t="s">
        <v>343</v>
      </c>
      <c r="H53" s="5"/>
      <c r="I53" s="5"/>
      <c r="J53" s="5">
        <v>1</v>
      </c>
      <c r="K53" s="5"/>
      <c r="L53" s="5"/>
      <c r="M53" s="4" t="s">
        <v>117</v>
      </c>
    </row>
    <row r="54" spans="1:13" x14ac:dyDescent="0.3">
      <c r="A54" s="5">
        <v>50</v>
      </c>
      <c r="B54" s="9">
        <v>1</v>
      </c>
      <c r="C54" s="9">
        <v>4</v>
      </c>
      <c r="D54" s="8">
        <v>1412</v>
      </c>
      <c r="E54" s="9" t="s">
        <v>241</v>
      </c>
      <c r="F54" s="4" t="s">
        <v>246</v>
      </c>
      <c r="G54" s="4" t="s">
        <v>344</v>
      </c>
      <c r="H54" s="5">
        <v>1</v>
      </c>
      <c r="I54" s="5"/>
      <c r="J54" s="5"/>
      <c r="K54" s="5"/>
      <c r="L54" s="5"/>
      <c r="M54" s="4" t="s">
        <v>249</v>
      </c>
    </row>
    <row r="55" spans="1:13" x14ac:dyDescent="0.3">
      <c r="A55" s="5">
        <v>51</v>
      </c>
      <c r="B55" s="9">
        <v>1</v>
      </c>
      <c r="C55" s="9">
        <v>4</v>
      </c>
      <c r="D55" s="8">
        <v>1413</v>
      </c>
      <c r="E55" s="9" t="s">
        <v>28</v>
      </c>
      <c r="F55" s="4" t="s">
        <v>26</v>
      </c>
      <c r="G55" s="4" t="s">
        <v>345</v>
      </c>
      <c r="H55" s="5">
        <v>1</v>
      </c>
      <c r="I55" s="5"/>
      <c r="J55" s="5"/>
      <c r="K55" s="5"/>
      <c r="L55" s="5"/>
      <c r="M55" s="4" t="s">
        <v>29</v>
      </c>
    </row>
    <row r="56" spans="1:13" x14ac:dyDescent="0.3">
      <c r="A56" s="5">
        <v>52</v>
      </c>
      <c r="B56" s="9" t="str">
        <f>LEFT(D56,1)</f>
        <v>1</v>
      </c>
      <c r="C56" s="9" t="str">
        <f>MID(D56,2,1)</f>
        <v>4</v>
      </c>
      <c r="D56" s="8">
        <v>1415</v>
      </c>
      <c r="E56" s="9" t="s">
        <v>231</v>
      </c>
      <c r="F56" s="4" t="s">
        <v>232</v>
      </c>
      <c r="G56" s="4" t="s">
        <v>343</v>
      </c>
      <c r="H56" s="5">
        <v>1</v>
      </c>
      <c r="I56" s="5"/>
      <c r="J56" s="5"/>
      <c r="K56" s="5">
        <v>1</v>
      </c>
      <c r="L56" s="5"/>
      <c r="M56" s="4" t="s">
        <v>233</v>
      </c>
    </row>
    <row r="57" spans="1:13" x14ac:dyDescent="0.3">
      <c r="A57" s="5">
        <v>53</v>
      </c>
      <c r="B57" s="9" t="str">
        <f>LEFT(D57,1)</f>
        <v>1</v>
      </c>
      <c r="C57" s="9" t="str">
        <f>MID(D57,2,1)</f>
        <v>4</v>
      </c>
      <c r="D57" s="8">
        <v>1416</v>
      </c>
      <c r="E57" s="9" t="s">
        <v>227</v>
      </c>
      <c r="F57" s="4" t="s">
        <v>228</v>
      </c>
      <c r="G57" s="4" t="s">
        <v>346</v>
      </c>
      <c r="H57" s="5">
        <v>1</v>
      </c>
      <c r="I57" s="5"/>
      <c r="J57" s="5">
        <v>1</v>
      </c>
      <c r="K57" s="5"/>
      <c r="L57" s="5"/>
      <c r="M57" s="4" t="s">
        <v>229</v>
      </c>
    </row>
    <row r="58" spans="1:13" x14ac:dyDescent="0.3">
      <c r="A58" s="5">
        <v>54</v>
      </c>
      <c r="B58" s="9" t="str">
        <f>LEFT(D58,1)</f>
        <v>1</v>
      </c>
      <c r="C58" s="9" t="str">
        <f>MID(D58,2,1)</f>
        <v>4</v>
      </c>
      <c r="D58" s="8">
        <v>1417</v>
      </c>
      <c r="E58" s="9" t="s">
        <v>234</v>
      </c>
      <c r="F58" s="4" t="s">
        <v>236</v>
      </c>
      <c r="G58" s="4" t="s">
        <v>344</v>
      </c>
      <c r="H58" s="5"/>
      <c r="I58" s="5"/>
      <c r="J58" s="5">
        <v>1</v>
      </c>
      <c r="K58" s="5">
        <v>1</v>
      </c>
      <c r="L58" s="5"/>
      <c r="M58" s="4" t="s">
        <v>237</v>
      </c>
    </row>
    <row r="59" spans="1:13" x14ac:dyDescent="0.3">
      <c r="A59" s="5">
        <v>55</v>
      </c>
      <c r="B59" s="9">
        <v>1</v>
      </c>
      <c r="C59" s="9">
        <v>4</v>
      </c>
      <c r="D59" s="8">
        <v>1418</v>
      </c>
      <c r="E59" s="9" t="s">
        <v>116</v>
      </c>
      <c r="F59" s="4" t="s">
        <v>114</v>
      </c>
      <c r="G59" s="4" t="s">
        <v>343</v>
      </c>
      <c r="H59" s="5"/>
      <c r="I59" s="5"/>
      <c r="J59" s="5">
        <v>1</v>
      </c>
      <c r="K59" s="5"/>
      <c r="L59" s="5"/>
      <c r="M59" s="4" t="s">
        <v>117</v>
      </c>
    </row>
    <row r="60" spans="1:13" x14ac:dyDescent="0.3">
      <c r="A60" s="5">
        <v>56</v>
      </c>
      <c r="B60" s="9" t="str">
        <f>LEFT(D60,1)</f>
        <v>1</v>
      </c>
      <c r="C60" s="9" t="str">
        <f>MID(D60,2,1)</f>
        <v>4</v>
      </c>
      <c r="D60" s="8">
        <v>1419</v>
      </c>
      <c r="E60" s="9" t="s">
        <v>235</v>
      </c>
      <c r="F60" s="4" t="s">
        <v>236</v>
      </c>
      <c r="G60" s="4" t="s">
        <v>344</v>
      </c>
      <c r="H60" s="5"/>
      <c r="I60" s="5"/>
      <c r="J60" s="5">
        <v>1</v>
      </c>
      <c r="K60" s="5">
        <v>1</v>
      </c>
      <c r="L60" s="5"/>
      <c r="M60" s="4" t="s">
        <v>237</v>
      </c>
    </row>
    <row r="61" spans="1:13" x14ac:dyDescent="0.3">
      <c r="A61" s="5">
        <v>57</v>
      </c>
      <c r="B61" s="9">
        <v>1</v>
      </c>
      <c r="C61" s="9">
        <v>5</v>
      </c>
      <c r="D61" s="8">
        <v>1501</v>
      </c>
      <c r="E61" s="9" t="s">
        <v>395</v>
      </c>
      <c r="F61" s="4" t="s">
        <v>397</v>
      </c>
      <c r="G61" s="4" t="s">
        <v>389</v>
      </c>
      <c r="H61" s="5">
        <v>1</v>
      </c>
      <c r="I61" s="5"/>
      <c r="J61" s="5"/>
      <c r="K61" s="5"/>
      <c r="L61" s="5"/>
      <c r="M61" s="4" t="s">
        <v>399</v>
      </c>
    </row>
    <row r="62" spans="1:13" x14ac:dyDescent="0.3">
      <c r="A62" s="5">
        <v>58</v>
      </c>
      <c r="B62" s="9">
        <v>1</v>
      </c>
      <c r="C62" s="9">
        <v>5</v>
      </c>
      <c r="D62" s="8">
        <v>1502</v>
      </c>
      <c r="E62" s="9" t="s">
        <v>139</v>
      </c>
      <c r="F62" s="4" t="s">
        <v>138</v>
      </c>
      <c r="G62" s="4" t="s">
        <v>346</v>
      </c>
      <c r="H62" s="5">
        <v>1</v>
      </c>
      <c r="I62" s="5"/>
      <c r="J62" s="5"/>
      <c r="K62" s="5">
        <v>1</v>
      </c>
      <c r="L62" s="5"/>
      <c r="M62" s="4" t="s">
        <v>141</v>
      </c>
    </row>
    <row r="63" spans="1:13" x14ac:dyDescent="0.3">
      <c r="A63" s="5">
        <v>59</v>
      </c>
      <c r="B63" s="9">
        <v>1</v>
      </c>
      <c r="C63" s="9">
        <v>5</v>
      </c>
      <c r="D63" s="8">
        <v>1503</v>
      </c>
      <c r="E63" s="9" t="s">
        <v>140</v>
      </c>
      <c r="F63" s="4" t="s">
        <v>138</v>
      </c>
      <c r="G63" s="4" t="s">
        <v>346</v>
      </c>
      <c r="H63" s="5">
        <v>1</v>
      </c>
      <c r="I63" s="5"/>
      <c r="J63" s="5"/>
      <c r="K63" s="5">
        <v>1</v>
      </c>
      <c r="L63" s="5"/>
      <c r="M63" s="4" t="s">
        <v>141</v>
      </c>
    </row>
    <row r="64" spans="1:13" x14ac:dyDescent="0.3">
      <c r="A64" s="5">
        <v>60</v>
      </c>
      <c r="B64" s="9">
        <v>1</v>
      </c>
      <c r="C64" s="9">
        <v>5</v>
      </c>
      <c r="D64" s="8">
        <v>1506</v>
      </c>
      <c r="E64" s="9" t="s">
        <v>119</v>
      </c>
      <c r="F64" s="4" t="s">
        <v>118</v>
      </c>
      <c r="G64" s="4" t="s">
        <v>346</v>
      </c>
      <c r="H64" s="5">
        <v>1</v>
      </c>
      <c r="I64" s="5"/>
      <c r="J64" s="5"/>
      <c r="K64" s="5"/>
      <c r="L64" s="5"/>
      <c r="M64" s="4" t="s">
        <v>121</v>
      </c>
    </row>
    <row r="65" spans="1:13" x14ac:dyDescent="0.3">
      <c r="A65" s="5">
        <v>61</v>
      </c>
      <c r="B65" s="9">
        <v>1</v>
      </c>
      <c r="C65" s="9">
        <v>5</v>
      </c>
      <c r="D65" s="8">
        <v>1507</v>
      </c>
      <c r="E65" s="9" t="s">
        <v>58</v>
      </c>
      <c r="F65" s="4" t="s">
        <v>57</v>
      </c>
      <c r="G65" s="4" t="s">
        <v>346</v>
      </c>
      <c r="H65" s="5">
        <v>1</v>
      </c>
      <c r="I65" s="5"/>
      <c r="J65" s="5"/>
      <c r="K65" s="5"/>
      <c r="L65" s="5"/>
      <c r="M65" s="4" t="s">
        <v>60</v>
      </c>
    </row>
    <row r="66" spans="1:13" x14ac:dyDescent="0.3">
      <c r="A66" s="5">
        <v>62</v>
      </c>
      <c r="B66" s="9">
        <v>1</v>
      </c>
      <c r="C66" s="9">
        <v>5</v>
      </c>
      <c r="D66" s="8">
        <v>1509</v>
      </c>
      <c r="E66" s="9" t="s">
        <v>35</v>
      </c>
      <c r="F66" s="4" t="s">
        <v>34</v>
      </c>
      <c r="G66" s="4" t="s">
        <v>343</v>
      </c>
      <c r="H66" s="5"/>
      <c r="I66" s="5"/>
      <c r="J66" s="5">
        <v>1</v>
      </c>
      <c r="K66" s="5">
        <v>1</v>
      </c>
      <c r="L66" s="5"/>
      <c r="M66" s="4" t="s">
        <v>37</v>
      </c>
    </row>
    <row r="67" spans="1:13" x14ac:dyDescent="0.3">
      <c r="A67" s="5">
        <v>63</v>
      </c>
      <c r="B67" s="9">
        <v>1</v>
      </c>
      <c r="C67" s="9">
        <v>5</v>
      </c>
      <c r="D67" s="8">
        <v>1510</v>
      </c>
      <c r="E67" s="9" t="s">
        <v>59</v>
      </c>
      <c r="F67" s="4" t="s">
        <v>57</v>
      </c>
      <c r="G67" s="4" t="s">
        <v>346</v>
      </c>
      <c r="H67" s="5">
        <v>1</v>
      </c>
      <c r="I67" s="5"/>
      <c r="J67" s="5"/>
      <c r="K67" s="5"/>
      <c r="L67" s="5"/>
      <c r="M67" s="4" t="s">
        <v>60</v>
      </c>
    </row>
    <row r="68" spans="1:13" x14ac:dyDescent="0.3">
      <c r="A68" s="5">
        <v>64</v>
      </c>
      <c r="B68" s="9">
        <v>1</v>
      </c>
      <c r="C68" s="9">
        <v>5</v>
      </c>
      <c r="D68" s="8">
        <v>1511</v>
      </c>
      <c r="E68" s="9" t="s">
        <v>120</v>
      </c>
      <c r="F68" s="4" t="s">
        <v>118</v>
      </c>
      <c r="G68" s="4" t="s">
        <v>346</v>
      </c>
      <c r="H68" s="5">
        <v>1</v>
      </c>
      <c r="I68" s="5"/>
      <c r="J68" s="5"/>
      <c r="K68" s="5"/>
      <c r="L68" s="5"/>
      <c r="M68" s="4" t="s">
        <v>121</v>
      </c>
    </row>
    <row r="69" spans="1:13" x14ac:dyDescent="0.3">
      <c r="A69" s="5">
        <v>65</v>
      </c>
      <c r="B69" s="9">
        <v>1</v>
      </c>
      <c r="C69" s="9">
        <v>5</v>
      </c>
      <c r="D69" s="8">
        <v>1513</v>
      </c>
      <c r="E69" s="9" t="s">
        <v>131</v>
      </c>
      <c r="F69" s="4" t="s">
        <v>130</v>
      </c>
      <c r="G69" s="4" t="s">
        <v>346</v>
      </c>
      <c r="H69" s="5">
        <v>1</v>
      </c>
      <c r="I69" s="5"/>
      <c r="J69" s="5"/>
      <c r="K69" s="5"/>
      <c r="L69" s="5"/>
      <c r="M69" s="4" t="s">
        <v>133</v>
      </c>
    </row>
    <row r="70" spans="1:13" x14ac:dyDescent="0.3">
      <c r="A70" s="5">
        <v>66</v>
      </c>
      <c r="B70" s="9">
        <v>1</v>
      </c>
      <c r="C70" s="9">
        <v>5</v>
      </c>
      <c r="D70" s="8">
        <v>1514</v>
      </c>
      <c r="E70" s="9" t="s">
        <v>132</v>
      </c>
      <c r="F70" s="4" t="s">
        <v>130</v>
      </c>
      <c r="G70" s="4" t="s">
        <v>346</v>
      </c>
      <c r="H70" s="5">
        <v>1</v>
      </c>
      <c r="I70" s="5"/>
      <c r="J70" s="5"/>
      <c r="K70" s="5"/>
      <c r="L70" s="5"/>
      <c r="M70" s="4" t="s">
        <v>133</v>
      </c>
    </row>
    <row r="71" spans="1:13" x14ac:dyDescent="0.3">
      <c r="A71" s="5">
        <v>67</v>
      </c>
      <c r="B71" s="9">
        <v>1</v>
      </c>
      <c r="C71" s="9">
        <v>5</v>
      </c>
      <c r="D71" s="8">
        <v>1515</v>
      </c>
      <c r="E71" s="9" t="s">
        <v>396</v>
      </c>
      <c r="F71" s="4" t="s">
        <v>397</v>
      </c>
      <c r="G71" s="4" t="s">
        <v>389</v>
      </c>
      <c r="H71" s="5">
        <v>1</v>
      </c>
      <c r="I71" s="5"/>
      <c r="J71" s="5"/>
      <c r="K71" s="5"/>
      <c r="L71" s="5"/>
      <c r="M71" s="4" t="s">
        <v>399</v>
      </c>
    </row>
    <row r="72" spans="1:13" x14ac:dyDescent="0.3">
      <c r="A72" s="5">
        <v>68</v>
      </c>
      <c r="B72" s="9">
        <v>1</v>
      </c>
      <c r="C72" s="9">
        <v>5</v>
      </c>
      <c r="D72" s="8">
        <v>1517</v>
      </c>
      <c r="E72" s="9" t="s">
        <v>175</v>
      </c>
      <c r="F72" s="4" t="s">
        <v>57</v>
      </c>
      <c r="G72" s="4" t="s">
        <v>346</v>
      </c>
      <c r="H72" s="5">
        <v>1</v>
      </c>
      <c r="I72" s="5"/>
      <c r="J72" s="5"/>
      <c r="K72" s="5"/>
      <c r="L72" s="5"/>
      <c r="M72" s="4" t="s">
        <v>60</v>
      </c>
    </row>
    <row r="73" spans="1:13" x14ac:dyDescent="0.3">
      <c r="A73" s="5">
        <v>69</v>
      </c>
      <c r="B73" s="10">
        <v>1</v>
      </c>
      <c r="C73" s="10">
        <v>5</v>
      </c>
      <c r="D73" s="11">
        <v>1519</v>
      </c>
      <c r="E73" s="10" t="s">
        <v>36</v>
      </c>
      <c r="F73" s="4" t="s">
        <v>34</v>
      </c>
      <c r="G73" s="4" t="s">
        <v>343</v>
      </c>
      <c r="H73" s="5"/>
      <c r="I73" s="5"/>
      <c r="J73" s="5">
        <v>1</v>
      </c>
      <c r="K73" s="5">
        <v>1</v>
      </c>
      <c r="L73" s="5"/>
      <c r="M73" s="4" t="s">
        <v>37</v>
      </c>
    </row>
    <row r="74" spans="1:13" x14ac:dyDescent="0.3">
      <c r="A74" s="5">
        <v>70</v>
      </c>
      <c r="B74" s="55">
        <v>2</v>
      </c>
      <c r="C74" s="54">
        <v>1</v>
      </c>
      <c r="D74" s="55">
        <v>2101</v>
      </c>
      <c r="E74" s="54" t="s">
        <v>267</v>
      </c>
      <c r="F74" s="4"/>
      <c r="G74" s="4" t="s">
        <v>345</v>
      </c>
      <c r="H74" s="5">
        <v>1</v>
      </c>
      <c r="I74" s="5"/>
      <c r="J74" s="5"/>
      <c r="K74" s="5">
        <v>1</v>
      </c>
      <c r="L74" s="5"/>
      <c r="M74" s="4" t="s">
        <v>355</v>
      </c>
    </row>
    <row r="75" spans="1:13" x14ac:dyDescent="0.3">
      <c r="A75" s="5">
        <v>71</v>
      </c>
      <c r="B75" s="55">
        <v>2</v>
      </c>
      <c r="C75" s="54">
        <v>1</v>
      </c>
      <c r="D75" s="55">
        <v>2102</v>
      </c>
      <c r="E75" s="54" t="s">
        <v>260</v>
      </c>
      <c r="F75" s="4"/>
      <c r="G75" s="4" t="s">
        <v>345</v>
      </c>
      <c r="H75" s="5"/>
      <c r="I75" s="5"/>
      <c r="J75" s="5">
        <v>1</v>
      </c>
      <c r="K75" s="5"/>
      <c r="L75" s="5">
        <v>1</v>
      </c>
      <c r="M75" s="4" t="s">
        <v>351</v>
      </c>
    </row>
    <row r="76" spans="1:13" x14ac:dyDescent="0.3">
      <c r="A76" s="5">
        <v>72</v>
      </c>
      <c r="B76" s="55">
        <v>2</v>
      </c>
      <c r="C76" s="54">
        <v>1</v>
      </c>
      <c r="D76" s="55">
        <v>2103</v>
      </c>
      <c r="E76" s="54" t="s">
        <v>261</v>
      </c>
      <c r="F76" s="4"/>
      <c r="G76" s="4" t="s">
        <v>345</v>
      </c>
      <c r="H76" s="5"/>
      <c r="I76" s="5"/>
      <c r="J76" s="5">
        <v>1</v>
      </c>
      <c r="K76" s="5"/>
      <c r="L76" s="5">
        <v>1</v>
      </c>
      <c r="M76" s="4" t="s">
        <v>351</v>
      </c>
    </row>
    <row r="77" spans="1:13" x14ac:dyDescent="0.3">
      <c r="A77" s="5">
        <v>73</v>
      </c>
      <c r="B77" s="55">
        <v>2</v>
      </c>
      <c r="C77" s="54">
        <v>1</v>
      </c>
      <c r="D77" s="55">
        <v>2104</v>
      </c>
      <c r="E77" s="54" t="s">
        <v>262</v>
      </c>
      <c r="F77" s="4"/>
      <c r="G77" s="4" t="s">
        <v>346</v>
      </c>
      <c r="H77" s="5"/>
      <c r="I77" s="5"/>
      <c r="J77" s="5"/>
      <c r="K77" s="5"/>
      <c r="L77" s="5"/>
      <c r="M77" s="4" t="s">
        <v>352</v>
      </c>
    </row>
    <row r="78" spans="1:13" x14ac:dyDescent="0.3">
      <c r="A78" s="5">
        <v>74</v>
      </c>
      <c r="B78" s="55">
        <v>2</v>
      </c>
      <c r="C78" s="54">
        <v>1</v>
      </c>
      <c r="D78" s="55">
        <v>2105</v>
      </c>
      <c r="E78" s="54" t="s">
        <v>266</v>
      </c>
      <c r="F78" s="4"/>
      <c r="G78" s="4" t="s">
        <v>343</v>
      </c>
      <c r="H78" s="5"/>
      <c r="I78" s="5"/>
      <c r="J78" s="5"/>
      <c r="K78" s="5"/>
      <c r="L78" s="5"/>
      <c r="M78" s="4" t="s">
        <v>354</v>
      </c>
    </row>
    <row r="79" spans="1:13" x14ac:dyDescent="0.3">
      <c r="A79" s="5">
        <v>75</v>
      </c>
      <c r="B79" s="55">
        <v>2</v>
      </c>
      <c r="C79" s="54">
        <v>1</v>
      </c>
      <c r="D79" s="55">
        <v>2106</v>
      </c>
      <c r="E79" s="54" t="s">
        <v>251</v>
      </c>
      <c r="F79" s="4"/>
      <c r="G79" s="4" t="s">
        <v>343</v>
      </c>
      <c r="H79" s="5"/>
      <c r="I79" s="5"/>
      <c r="J79" s="5"/>
      <c r="K79" s="5">
        <v>1</v>
      </c>
      <c r="L79" s="5">
        <v>1</v>
      </c>
      <c r="M79" s="4" t="s">
        <v>347</v>
      </c>
    </row>
    <row r="80" spans="1:13" x14ac:dyDescent="0.3">
      <c r="A80" s="5">
        <v>76</v>
      </c>
      <c r="B80" s="55">
        <v>2</v>
      </c>
      <c r="C80" s="54">
        <v>1</v>
      </c>
      <c r="D80" s="57">
        <v>2107</v>
      </c>
      <c r="E80" s="56" t="s">
        <v>387</v>
      </c>
      <c r="F80" s="4"/>
      <c r="G80" s="4" t="s">
        <v>343</v>
      </c>
      <c r="H80" s="5"/>
      <c r="I80" s="5"/>
      <c r="J80" s="5"/>
      <c r="K80" s="5"/>
      <c r="L80" s="5"/>
      <c r="M80" s="4" t="s">
        <v>354</v>
      </c>
    </row>
    <row r="81" spans="1:13" x14ac:dyDescent="0.3">
      <c r="A81" s="5">
        <v>77</v>
      </c>
      <c r="B81" s="55">
        <v>2</v>
      </c>
      <c r="C81" s="54">
        <v>1</v>
      </c>
      <c r="D81" s="55">
        <v>2108</v>
      </c>
      <c r="E81" s="54" t="s">
        <v>252</v>
      </c>
      <c r="F81" s="4"/>
      <c r="G81" s="4" t="s">
        <v>343</v>
      </c>
      <c r="H81" s="5"/>
      <c r="I81" s="5"/>
      <c r="J81" s="5"/>
      <c r="K81" s="5">
        <v>1</v>
      </c>
      <c r="L81" s="5">
        <v>1</v>
      </c>
      <c r="M81" s="4" t="s">
        <v>347</v>
      </c>
    </row>
    <row r="82" spans="1:13" x14ac:dyDescent="0.3">
      <c r="A82" s="5">
        <v>78</v>
      </c>
      <c r="B82" s="55">
        <v>2</v>
      </c>
      <c r="C82" s="54">
        <v>1</v>
      </c>
      <c r="D82" s="55">
        <v>2109</v>
      </c>
      <c r="E82" s="54" t="s">
        <v>255</v>
      </c>
      <c r="F82" s="4"/>
      <c r="G82" s="4" t="s">
        <v>344</v>
      </c>
      <c r="H82" s="5"/>
      <c r="I82" s="5"/>
      <c r="J82" s="5"/>
      <c r="K82" s="5"/>
      <c r="L82" s="5"/>
      <c r="M82" s="4" t="s">
        <v>349</v>
      </c>
    </row>
    <row r="83" spans="1:13" x14ac:dyDescent="0.3">
      <c r="A83" s="5">
        <v>79</v>
      </c>
      <c r="B83" s="55">
        <v>2</v>
      </c>
      <c r="C83" s="54">
        <v>1</v>
      </c>
      <c r="D83" s="55">
        <v>2110</v>
      </c>
      <c r="E83" s="54" t="s">
        <v>256</v>
      </c>
      <c r="F83" s="4"/>
      <c r="G83" s="4" t="s">
        <v>344</v>
      </c>
      <c r="H83" s="5"/>
      <c r="I83" s="5"/>
      <c r="J83" s="5"/>
      <c r="K83" s="5"/>
      <c r="L83" s="5"/>
      <c r="M83" s="4" t="s">
        <v>349</v>
      </c>
    </row>
    <row r="84" spans="1:13" x14ac:dyDescent="0.3">
      <c r="A84" s="5">
        <v>80</v>
      </c>
      <c r="B84" s="55">
        <v>2</v>
      </c>
      <c r="C84" s="54">
        <v>1</v>
      </c>
      <c r="D84" s="55">
        <v>2111</v>
      </c>
      <c r="E84" s="54" t="s">
        <v>259</v>
      </c>
      <c r="F84" s="4"/>
      <c r="G84" s="4" t="s">
        <v>343</v>
      </c>
      <c r="H84" s="5"/>
      <c r="I84" s="5"/>
      <c r="J84" s="5"/>
      <c r="K84" s="5"/>
      <c r="L84" s="5"/>
      <c r="M84" s="4" t="s">
        <v>350</v>
      </c>
    </row>
    <row r="85" spans="1:13" x14ac:dyDescent="0.3">
      <c r="A85" s="5">
        <v>81</v>
      </c>
      <c r="B85" s="55">
        <v>2</v>
      </c>
      <c r="C85" s="54">
        <v>1</v>
      </c>
      <c r="D85" s="54">
        <v>2112</v>
      </c>
      <c r="E85" s="54" t="s">
        <v>257</v>
      </c>
      <c r="F85" s="4"/>
      <c r="G85" s="4" t="s">
        <v>344</v>
      </c>
      <c r="H85" s="5"/>
      <c r="I85" s="5"/>
      <c r="J85" s="5"/>
      <c r="K85" s="5"/>
      <c r="L85" s="5"/>
      <c r="M85" s="4" t="s">
        <v>349</v>
      </c>
    </row>
    <row r="86" spans="1:13" x14ac:dyDescent="0.3">
      <c r="A86" s="5">
        <v>82</v>
      </c>
      <c r="B86" s="55">
        <v>2</v>
      </c>
      <c r="C86" s="54">
        <v>1</v>
      </c>
      <c r="D86" s="55">
        <v>2113</v>
      </c>
      <c r="E86" s="54" t="s">
        <v>253</v>
      </c>
      <c r="F86" s="4"/>
      <c r="G86" s="4" t="s">
        <v>343</v>
      </c>
      <c r="H86" s="5"/>
      <c r="I86" s="5"/>
      <c r="J86" s="5"/>
      <c r="K86" s="5"/>
      <c r="L86" s="5"/>
      <c r="M86" s="4" t="s">
        <v>348</v>
      </c>
    </row>
    <row r="87" spans="1:13" x14ac:dyDescent="0.3">
      <c r="A87" s="5">
        <v>83</v>
      </c>
      <c r="B87" s="55">
        <v>2</v>
      </c>
      <c r="C87" s="54">
        <v>1</v>
      </c>
      <c r="D87" s="55">
        <v>2114</v>
      </c>
      <c r="E87" s="54" t="s">
        <v>258</v>
      </c>
      <c r="F87" s="4"/>
      <c r="G87" s="4" t="s">
        <v>343</v>
      </c>
      <c r="H87" s="5"/>
      <c r="I87" s="5"/>
      <c r="J87" s="5"/>
      <c r="K87" s="5"/>
      <c r="L87" s="5"/>
      <c r="M87" s="4" t="s">
        <v>350</v>
      </c>
    </row>
    <row r="88" spans="1:13" x14ac:dyDescent="0.3">
      <c r="A88" s="5">
        <v>84</v>
      </c>
      <c r="B88" s="55">
        <v>2</v>
      </c>
      <c r="C88" s="54">
        <v>1</v>
      </c>
      <c r="D88" s="55">
        <v>2115</v>
      </c>
      <c r="E88" s="54" t="s">
        <v>264</v>
      </c>
      <c r="F88" s="4"/>
      <c r="G88" s="4" t="s">
        <v>343</v>
      </c>
      <c r="H88" s="5">
        <v>1</v>
      </c>
      <c r="I88" s="5"/>
      <c r="J88" s="5"/>
      <c r="K88" s="5">
        <v>1</v>
      </c>
      <c r="L88" s="5"/>
      <c r="M88" s="4" t="s">
        <v>353</v>
      </c>
    </row>
    <row r="89" spans="1:13" x14ac:dyDescent="0.3">
      <c r="A89" s="5">
        <v>85</v>
      </c>
      <c r="B89" s="55">
        <v>2</v>
      </c>
      <c r="C89" s="54">
        <v>1</v>
      </c>
      <c r="D89" s="55">
        <v>2116</v>
      </c>
      <c r="E89" s="54" t="s">
        <v>254</v>
      </c>
      <c r="F89" s="4"/>
      <c r="G89" s="4" t="s">
        <v>343</v>
      </c>
      <c r="H89" s="5"/>
      <c r="I89" s="5"/>
      <c r="J89" s="5"/>
      <c r="K89" s="5"/>
      <c r="L89" s="5"/>
      <c r="M89" s="4" t="s">
        <v>348</v>
      </c>
    </row>
    <row r="90" spans="1:13" x14ac:dyDescent="0.3">
      <c r="A90" s="5">
        <v>86</v>
      </c>
      <c r="B90" s="55">
        <v>2</v>
      </c>
      <c r="C90" s="54">
        <v>1</v>
      </c>
      <c r="D90" s="55">
        <v>2117</v>
      </c>
      <c r="E90" s="54" t="s">
        <v>268</v>
      </c>
      <c r="F90" s="4"/>
      <c r="G90" s="4" t="s">
        <v>345</v>
      </c>
      <c r="H90" s="5">
        <v>1</v>
      </c>
      <c r="I90" s="5"/>
      <c r="J90" s="5"/>
      <c r="K90" s="5">
        <v>1</v>
      </c>
      <c r="L90" s="5"/>
      <c r="M90" s="4" t="s">
        <v>355</v>
      </c>
    </row>
    <row r="91" spans="1:13" x14ac:dyDescent="0.3">
      <c r="A91" s="5">
        <v>87</v>
      </c>
      <c r="B91" s="55">
        <v>2</v>
      </c>
      <c r="C91" s="54">
        <v>1</v>
      </c>
      <c r="D91" s="55">
        <v>2118</v>
      </c>
      <c r="E91" s="54" t="s">
        <v>263</v>
      </c>
      <c r="F91" s="4"/>
      <c r="G91" s="4" t="s">
        <v>346</v>
      </c>
      <c r="H91" s="5"/>
      <c r="I91" s="5"/>
      <c r="J91" s="5"/>
      <c r="K91" s="5"/>
      <c r="L91" s="5"/>
      <c r="M91" s="4" t="s">
        <v>352</v>
      </c>
    </row>
    <row r="92" spans="1:13" x14ac:dyDescent="0.3">
      <c r="A92" s="5">
        <v>88</v>
      </c>
      <c r="B92" s="55">
        <v>2</v>
      </c>
      <c r="C92" s="54">
        <v>1</v>
      </c>
      <c r="D92" s="55">
        <v>2119</v>
      </c>
      <c r="E92" s="54" t="s">
        <v>265</v>
      </c>
      <c r="F92" s="4"/>
      <c r="G92" s="4" t="s">
        <v>343</v>
      </c>
      <c r="H92" s="5">
        <v>1</v>
      </c>
      <c r="I92" s="5"/>
      <c r="J92" s="5"/>
      <c r="K92" s="5">
        <v>1</v>
      </c>
      <c r="L92" s="5"/>
      <c r="M92" s="4" t="s">
        <v>353</v>
      </c>
    </row>
    <row r="93" spans="1:13" x14ac:dyDescent="0.3">
      <c r="A93" s="5">
        <v>89</v>
      </c>
      <c r="B93" s="55">
        <v>2</v>
      </c>
      <c r="C93" s="54">
        <v>2</v>
      </c>
      <c r="D93" s="55">
        <v>2201</v>
      </c>
      <c r="E93" s="54" t="s">
        <v>281</v>
      </c>
      <c r="F93" s="4"/>
      <c r="G93" s="4" t="s">
        <v>343</v>
      </c>
      <c r="H93" s="5"/>
      <c r="I93" s="5"/>
      <c r="J93" s="5"/>
      <c r="K93" s="5"/>
      <c r="L93" s="5"/>
      <c r="M93" s="4" t="s">
        <v>362</v>
      </c>
    </row>
    <row r="94" spans="1:13" x14ac:dyDescent="0.3">
      <c r="A94" s="5">
        <v>90</v>
      </c>
      <c r="B94" s="55">
        <v>2</v>
      </c>
      <c r="C94" s="54">
        <v>2</v>
      </c>
      <c r="D94" s="55">
        <v>2202</v>
      </c>
      <c r="E94" s="54" t="s">
        <v>279</v>
      </c>
      <c r="F94" s="4"/>
      <c r="G94" s="4" t="s">
        <v>345</v>
      </c>
      <c r="H94" s="5"/>
      <c r="I94" s="5"/>
      <c r="J94" s="5"/>
      <c r="K94" s="5"/>
      <c r="L94" s="5"/>
      <c r="M94" s="4" t="s">
        <v>361</v>
      </c>
    </row>
    <row r="95" spans="1:13" x14ac:dyDescent="0.3">
      <c r="A95" s="5">
        <v>91</v>
      </c>
      <c r="B95" s="55">
        <v>2</v>
      </c>
      <c r="C95" s="54">
        <v>2</v>
      </c>
      <c r="D95" s="55">
        <v>2203</v>
      </c>
      <c r="E95" s="54" t="s">
        <v>282</v>
      </c>
      <c r="F95" s="4"/>
      <c r="G95" s="4" t="s">
        <v>343</v>
      </c>
      <c r="H95" s="5"/>
      <c r="I95" s="5"/>
      <c r="J95" s="5"/>
      <c r="K95" s="5"/>
      <c r="L95" s="5"/>
      <c r="M95" s="4" t="s">
        <v>362</v>
      </c>
    </row>
    <row r="96" spans="1:13" x14ac:dyDescent="0.3">
      <c r="A96" s="5">
        <v>92</v>
      </c>
      <c r="B96" s="55">
        <v>2</v>
      </c>
      <c r="C96" s="54">
        <v>2</v>
      </c>
      <c r="D96" s="55">
        <v>2204</v>
      </c>
      <c r="E96" s="54" t="s">
        <v>280</v>
      </c>
      <c r="F96" s="4"/>
      <c r="G96" s="4" t="s">
        <v>345</v>
      </c>
      <c r="H96" s="5"/>
      <c r="I96" s="5"/>
      <c r="J96" s="5"/>
      <c r="K96" s="5"/>
      <c r="L96" s="5"/>
      <c r="M96" s="4" t="s">
        <v>361</v>
      </c>
    </row>
    <row r="97" spans="1:13" x14ac:dyDescent="0.3">
      <c r="A97" s="5">
        <v>93</v>
      </c>
      <c r="B97" s="55">
        <v>2</v>
      </c>
      <c r="C97" s="54">
        <v>2</v>
      </c>
      <c r="D97" s="55">
        <v>2205</v>
      </c>
      <c r="E97" s="54" t="s">
        <v>275</v>
      </c>
      <c r="F97" s="4"/>
      <c r="G97" s="4" t="s">
        <v>343</v>
      </c>
      <c r="H97" s="5"/>
      <c r="I97" s="5"/>
      <c r="J97" s="5"/>
      <c r="K97" s="5"/>
      <c r="L97" s="5"/>
      <c r="M97" s="4" t="s">
        <v>359</v>
      </c>
    </row>
    <row r="98" spans="1:13" x14ac:dyDescent="0.3">
      <c r="A98" s="5">
        <v>94</v>
      </c>
      <c r="B98" s="55">
        <v>2</v>
      </c>
      <c r="C98" s="54">
        <v>2</v>
      </c>
      <c r="D98" s="55">
        <v>2207</v>
      </c>
      <c r="E98" s="54" t="s">
        <v>283</v>
      </c>
      <c r="F98" s="4"/>
      <c r="G98" s="4" t="s">
        <v>345</v>
      </c>
      <c r="H98" s="5"/>
      <c r="I98" s="5"/>
      <c r="J98" s="5"/>
      <c r="K98" s="5">
        <v>1</v>
      </c>
      <c r="L98" s="5"/>
      <c r="M98" s="4" t="s">
        <v>363</v>
      </c>
    </row>
    <row r="99" spans="1:13" x14ac:dyDescent="0.3">
      <c r="A99" s="5">
        <v>95</v>
      </c>
      <c r="B99" s="55">
        <v>2</v>
      </c>
      <c r="C99" s="54">
        <v>2</v>
      </c>
      <c r="D99" s="55">
        <v>2208</v>
      </c>
      <c r="E99" s="54" t="s">
        <v>271</v>
      </c>
      <c r="F99" s="4"/>
      <c r="G99" s="4" t="s">
        <v>343</v>
      </c>
      <c r="H99" s="5"/>
      <c r="I99" s="5"/>
      <c r="J99" s="5"/>
      <c r="K99" s="5"/>
      <c r="L99" s="5"/>
      <c r="M99" s="4" t="s">
        <v>357</v>
      </c>
    </row>
    <row r="100" spans="1:13" x14ac:dyDescent="0.3">
      <c r="A100" s="5">
        <v>96</v>
      </c>
      <c r="B100" s="55">
        <v>2</v>
      </c>
      <c r="C100" s="54">
        <v>2</v>
      </c>
      <c r="D100" s="55">
        <v>2209</v>
      </c>
      <c r="E100" s="54" t="s">
        <v>273</v>
      </c>
      <c r="F100" s="4"/>
      <c r="G100" s="4" t="s">
        <v>345</v>
      </c>
      <c r="H100" s="5"/>
      <c r="I100" s="5"/>
      <c r="J100" s="5"/>
      <c r="K100" s="5"/>
      <c r="L100" s="5"/>
      <c r="M100" s="4" t="s">
        <v>358</v>
      </c>
    </row>
    <row r="101" spans="1:13" x14ac:dyDescent="0.3">
      <c r="A101" s="5">
        <v>97</v>
      </c>
      <c r="B101" s="55">
        <v>2</v>
      </c>
      <c r="C101" s="54">
        <v>2</v>
      </c>
      <c r="D101" s="55">
        <v>2210</v>
      </c>
      <c r="E101" s="54" t="s">
        <v>277</v>
      </c>
      <c r="F101" s="4"/>
      <c r="G101" s="4" t="s">
        <v>345</v>
      </c>
      <c r="H101" s="5">
        <v>1</v>
      </c>
      <c r="I101" s="5"/>
      <c r="J101" s="5"/>
      <c r="K101" s="5">
        <v>1</v>
      </c>
      <c r="L101" s="5"/>
      <c r="M101" s="4" t="s">
        <v>360</v>
      </c>
    </row>
    <row r="102" spans="1:13" x14ac:dyDescent="0.3">
      <c r="A102" s="5">
        <v>98</v>
      </c>
      <c r="B102" s="55">
        <v>2</v>
      </c>
      <c r="C102" s="54">
        <v>2</v>
      </c>
      <c r="D102" s="55">
        <v>2211</v>
      </c>
      <c r="E102" s="54" t="s">
        <v>276</v>
      </c>
      <c r="F102" s="4"/>
      <c r="G102" s="4" t="s">
        <v>343</v>
      </c>
      <c r="H102" s="5"/>
      <c r="I102" s="5"/>
      <c r="J102" s="5"/>
      <c r="K102" s="5"/>
      <c r="L102" s="5"/>
      <c r="M102" s="4" t="s">
        <v>359</v>
      </c>
    </row>
    <row r="103" spans="1:13" x14ac:dyDescent="0.3">
      <c r="A103" s="5">
        <v>99</v>
      </c>
      <c r="B103" s="55">
        <v>2</v>
      </c>
      <c r="C103" s="54">
        <v>2</v>
      </c>
      <c r="D103" s="55">
        <v>2212</v>
      </c>
      <c r="E103" s="54" t="s">
        <v>269</v>
      </c>
      <c r="F103" s="4"/>
      <c r="G103" s="4" t="s">
        <v>343</v>
      </c>
      <c r="H103" s="5"/>
      <c r="I103" s="5"/>
      <c r="J103" s="5"/>
      <c r="K103" s="5"/>
      <c r="L103" s="5"/>
      <c r="M103" s="4" t="s">
        <v>356</v>
      </c>
    </row>
    <row r="104" spans="1:13" x14ac:dyDescent="0.3">
      <c r="A104" s="5">
        <v>100</v>
      </c>
      <c r="B104" s="55">
        <v>2</v>
      </c>
      <c r="C104" s="54">
        <v>2</v>
      </c>
      <c r="D104" s="55">
        <v>2213</v>
      </c>
      <c r="E104" s="54" t="s">
        <v>274</v>
      </c>
      <c r="F104" s="4"/>
      <c r="G104" s="4" t="s">
        <v>345</v>
      </c>
      <c r="H104" s="5"/>
      <c r="I104" s="5"/>
      <c r="J104" s="5"/>
      <c r="K104" s="5"/>
      <c r="L104" s="5"/>
      <c r="M104" s="4" t="s">
        <v>358</v>
      </c>
    </row>
    <row r="105" spans="1:13" x14ac:dyDescent="0.3">
      <c r="A105" s="5">
        <v>101</v>
      </c>
      <c r="B105" s="55">
        <v>2</v>
      </c>
      <c r="C105" s="54">
        <v>2</v>
      </c>
      <c r="D105" s="55">
        <v>2214</v>
      </c>
      <c r="E105" s="54" t="s">
        <v>285</v>
      </c>
      <c r="F105" s="4"/>
      <c r="G105" s="4" t="s">
        <v>343</v>
      </c>
      <c r="H105" s="5"/>
      <c r="I105" s="5"/>
      <c r="J105" s="5">
        <v>1</v>
      </c>
      <c r="K105" s="5"/>
      <c r="L105" s="5"/>
      <c r="M105" s="4" t="s">
        <v>364</v>
      </c>
    </row>
    <row r="106" spans="1:13" x14ac:dyDescent="0.3">
      <c r="A106" s="5">
        <v>102</v>
      </c>
      <c r="B106" s="55">
        <v>2</v>
      </c>
      <c r="C106" s="54">
        <v>2</v>
      </c>
      <c r="D106" s="55">
        <v>2215</v>
      </c>
      <c r="E106" s="54" t="s">
        <v>270</v>
      </c>
      <c r="F106" s="4"/>
      <c r="G106" s="4" t="s">
        <v>343</v>
      </c>
      <c r="H106" s="5"/>
      <c r="I106" s="5"/>
      <c r="J106" s="5"/>
      <c r="K106" s="5"/>
      <c r="L106" s="5"/>
      <c r="M106" s="4" t="s">
        <v>356</v>
      </c>
    </row>
    <row r="107" spans="1:13" x14ac:dyDescent="0.3">
      <c r="A107" s="5">
        <v>103</v>
      </c>
      <c r="B107" s="55">
        <v>2</v>
      </c>
      <c r="C107" s="54">
        <v>2</v>
      </c>
      <c r="D107" s="55">
        <v>2216</v>
      </c>
      <c r="E107" s="54" t="s">
        <v>284</v>
      </c>
      <c r="F107" s="4"/>
      <c r="G107" s="4" t="s">
        <v>345</v>
      </c>
      <c r="H107" s="5"/>
      <c r="I107" s="5"/>
      <c r="J107" s="5"/>
      <c r="K107" s="5">
        <v>1</v>
      </c>
      <c r="L107" s="5"/>
      <c r="M107" s="4" t="s">
        <v>363</v>
      </c>
    </row>
    <row r="108" spans="1:13" x14ac:dyDescent="0.3">
      <c r="A108" s="5">
        <v>104</v>
      </c>
      <c r="B108" s="55">
        <v>2</v>
      </c>
      <c r="C108" s="54">
        <v>2</v>
      </c>
      <c r="D108" s="55">
        <v>2217</v>
      </c>
      <c r="E108" s="54" t="s">
        <v>272</v>
      </c>
      <c r="F108" s="4"/>
      <c r="G108" s="4" t="s">
        <v>343</v>
      </c>
      <c r="H108" s="5"/>
      <c r="I108" s="5"/>
      <c r="J108" s="5"/>
      <c r="K108" s="5"/>
      <c r="L108" s="5"/>
      <c r="M108" s="4" t="s">
        <v>357</v>
      </c>
    </row>
    <row r="109" spans="1:13" x14ac:dyDescent="0.3">
      <c r="A109" s="5">
        <v>105</v>
      </c>
      <c r="B109" s="55">
        <v>2</v>
      </c>
      <c r="C109" s="54">
        <v>2</v>
      </c>
      <c r="D109" s="55">
        <v>2217</v>
      </c>
      <c r="E109" s="54" t="s">
        <v>286</v>
      </c>
      <c r="F109" s="4"/>
      <c r="G109" s="4" t="s">
        <v>343</v>
      </c>
      <c r="H109" s="5"/>
      <c r="I109" s="5"/>
      <c r="J109" s="5">
        <v>1</v>
      </c>
      <c r="K109" s="5"/>
      <c r="L109" s="5"/>
      <c r="M109" s="4" t="s">
        <v>364</v>
      </c>
    </row>
    <row r="110" spans="1:13" x14ac:dyDescent="0.3">
      <c r="A110" s="5">
        <v>106</v>
      </c>
      <c r="B110" s="55">
        <v>2</v>
      </c>
      <c r="C110" s="54">
        <v>2</v>
      </c>
      <c r="D110" s="55">
        <v>2219</v>
      </c>
      <c r="E110" s="54" t="s">
        <v>278</v>
      </c>
      <c r="F110" s="4"/>
      <c r="G110" s="4" t="s">
        <v>345</v>
      </c>
      <c r="H110" s="5">
        <v>1</v>
      </c>
      <c r="I110" s="5"/>
      <c r="J110" s="5"/>
      <c r="K110" s="5">
        <v>1</v>
      </c>
      <c r="L110" s="5"/>
      <c r="M110" s="4" t="s">
        <v>360</v>
      </c>
    </row>
    <row r="111" spans="1:13" x14ac:dyDescent="0.3">
      <c r="A111" s="5">
        <v>107</v>
      </c>
      <c r="B111" s="55">
        <v>2</v>
      </c>
      <c r="C111" s="54">
        <v>3</v>
      </c>
      <c r="D111" s="55">
        <v>2301</v>
      </c>
      <c r="E111" s="54" t="s">
        <v>294</v>
      </c>
      <c r="F111" s="4"/>
      <c r="G111" s="4" t="s">
        <v>343</v>
      </c>
      <c r="H111" s="5"/>
      <c r="I111" s="5"/>
      <c r="J111" s="5">
        <v>1</v>
      </c>
      <c r="K111" s="5"/>
      <c r="L111" s="5"/>
      <c r="M111" s="4" t="s">
        <v>368</v>
      </c>
    </row>
    <row r="112" spans="1:13" x14ac:dyDescent="0.3">
      <c r="A112" s="5">
        <v>108</v>
      </c>
      <c r="B112" s="55">
        <v>2</v>
      </c>
      <c r="C112" s="54">
        <v>3</v>
      </c>
      <c r="D112" s="55">
        <v>2302</v>
      </c>
      <c r="E112" s="54" t="s">
        <v>295</v>
      </c>
      <c r="F112" s="4"/>
      <c r="G112" s="4" t="s">
        <v>343</v>
      </c>
      <c r="H112" s="5"/>
      <c r="I112" s="5"/>
      <c r="J112" s="5">
        <v>1</v>
      </c>
      <c r="K112" s="5"/>
      <c r="L112" s="5"/>
      <c r="M112" s="4" t="s">
        <v>368</v>
      </c>
    </row>
    <row r="113" spans="1:13" x14ac:dyDescent="0.3">
      <c r="A113" s="5">
        <v>109</v>
      </c>
      <c r="B113" s="55">
        <v>2</v>
      </c>
      <c r="C113" s="54">
        <v>3</v>
      </c>
      <c r="D113" s="55">
        <v>2303</v>
      </c>
      <c r="E113" s="54" t="s">
        <v>298</v>
      </c>
      <c r="F113" s="4"/>
      <c r="G113" s="4" t="s">
        <v>343</v>
      </c>
      <c r="H113" s="5">
        <v>1</v>
      </c>
      <c r="I113" s="5"/>
      <c r="J113" s="5">
        <v>1</v>
      </c>
      <c r="K113" s="5">
        <v>1</v>
      </c>
      <c r="L113" s="5"/>
      <c r="M113" s="4" t="s">
        <v>370</v>
      </c>
    </row>
    <row r="114" spans="1:13" x14ac:dyDescent="0.3">
      <c r="A114" s="5">
        <v>110</v>
      </c>
      <c r="B114" s="55">
        <v>2</v>
      </c>
      <c r="C114" s="54">
        <v>3</v>
      </c>
      <c r="D114" s="55">
        <v>2304</v>
      </c>
      <c r="E114" s="54" t="s">
        <v>296</v>
      </c>
      <c r="F114" s="4"/>
      <c r="G114" s="4" t="s">
        <v>343</v>
      </c>
      <c r="H114" s="5"/>
      <c r="I114" s="5"/>
      <c r="J114" s="5"/>
      <c r="K114" s="5"/>
      <c r="L114" s="5"/>
      <c r="M114" s="4" t="s">
        <v>369</v>
      </c>
    </row>
    <row r="115" spans="1:13" x14ac:dyDescent="0.3">
      <c r="A115" s="5">
        <v>111</v>
      </c>
      <c r="B115" s="55">
        <v>2</v>
      </c>
      <c r="C115" s="54">
        <v>3</v>
      </c>
      <c r="D115" s="55">
        <v>2305</v>
      </c>
      <c r="E115" s="54" t="s">
        <v>297</v>
      </c>
      <c r="F115" s="4"/>
      <c r="G115" s="4" t="s">
        <v>343</v>
      </c>
      <c r="H115" s="5"/>
      <c r="I115" s="5"/>
      <c r="J115" s="5"/>
      <c r="K115" s="5"/>
      <c r="L115" s="5"/>
      <c r="M115" s="4" t="s">
        <v>369</v>
      </c>
    </row>
    <row r="116" spans="1:13" x14ac:dyDescent="0.3">
      <c r="A116" s="5">
        <v>112</v>
      </c>
      <c r="B116" s="55">
        <v>2</v>
      </c>
      <c r="C116" s="54">
        <v>3</v>
      </c>
      <c r="D116" s="55">
        <v>2306</v>
      </c>
      <c r="E116" s="54" t="s">
        <v>304</v>
      </c>
      <c r="F116" s="4"/>
      <c r="G116" s="4" t="s">
        <v>346</v>
      </c>
      <c r="H116" s="5"/>
      <c r="I116" s="5"/>
      <c r="J116" s="5"/>
      <c r="K116" s="5"/>
      <c r="L116" s="5"/>
      <c r="M116" s="4" t="s">
        <v>373</v>
      </c>
    </row>
    <row r="117" spans="1:13" x14ac:dyDescent="0.3">
      <c r="A117" s="5">
        <v>113</v>
      </c>
      <c r="B117" s="55">
        <v>2</v>
      </c>
      <c r="C117" s="54">
        <v>3</v>
      </c>
      <c r="D117" s="55">
        <v>2307</v>
      </c>
      <c r="E117" s="54" t="s">
        <v>292</v>
      </c>
      <c r="F117" s="4"/>
      <c r="G117" s="4" t="s">
        <v>346</v>
      </c>
      <c r="H117" s="5"/>
      <c r="I117" s="5"/>
      <c r="J117" s="5"/>
      <c r="K117" s="5"/>
      <c r="L117" s="5">
        <v>1</v>
      </c>
      <c r="M117" s="4" t="s">
        <v>367</v>
      </c>
    </row>
    <row r="118" spans="1:13" x14ac:dyDescent="0.3">
      <c r="A118" s="5">
        <v>114</v>
      </c>
      <c r="B118" s="55">
        <v>2</v>
      </c>
      <c r="C118" s="54">
        <v>3</v>
      </c>
      <c r="D118" s="55">
        <v>2308</v>
      </c>
      <c r="E118" s="54" t="s">
        <v>300</v>
      </c>
      <c r="F118" s="4"/>
      <c r="G118" s="4" t="s">
        <v>343</v>
      </c>
      <c r="H118" s="5"/>
      <c r="I118" s="5"/>
      <c r="J118" s="5">
        <v>1</v>
      </c>
      <c r="K118" s="5"/>
      <c r="L118" s="5"/>
      <c r="M118" s="4" t="s">
        <v>371</v>
      </c>
    </row>
    <row r="119" spans="1:13" x14ac:dyDescent="0.3">
      <c r="A119" s="5">
        <v>115</v>
      </c>
      <c r="B119" s="55">
        <v>2</v>
      </c>
      <c r="C119" s="54">
        <v>3</v>
      </c>
      <c r="D119" s="55">
        <v>2309</v>
      </c>
      <c r="E119" s="54" t="s">
        <v>291</v>
      </c>
      <c r="F119" s="4"/>
      <c r="G119" s="4" t="s">
        <v>345</v>
      </c>
      <c r="H119" s="5"/>
      <c r="I119" s="5"/>
      <c r="J119" s="5"/>
      <c r="K119" s="5"/>
      <c r="L119" s="5"/>
      <c r="M119" s="4" t="s">
        <v>366</v>
      </c>
    </row>
    <row r="120" spans="1:13" x14ac:dyDescent="0.3">
      <c r="A120" s="5">
        <v>116</v>
      </c>
      <c r="B120" s="55">
        <v>2</v>
      </c>
      <c r="C120" s="54">
        <v>3</v>
      </c>
      <c r="D120" s="55">
        <v>2310</v>
      </c>
      <c r="E120" s="54" t="s">
        <v>302</v>
      </c>
      <c r="F120" s="4"/>
      <c r="G120" s="4" t="s">
        <v>343</v>
      </c>
      <c r="H120" s="5">
        <v>1</v>
      </c>
      <c r="I120" s="5"/>
      <c r="J120" s="5">
        <v>1</v>
      </c>
      <c r="K120" s="5">
        <v>1</v>
      </c>
      <c r="L120" s="5"/>
      <c r="M120" s="4" t="s">
        <v>372</v>
      </c>
    </row>
    <row r="121" spans="1:13" x14ac:dyDescent="0.3">
      <c r="A121" s="5">
        <v>117</v>
      </c>
      <c r="B121" s="55">
        <v>2</v>
      </c>
      <c r="C121" s="54">
        <v>3</v>
      </c>
      <c r="D121" s="55">
        <v>2311</v>
      </c>
      <c r="E121" s="54" t="s">
        <v>305</v>
      </c>
      <c r="F121" s="4"/>
      <c r="G121" s="4" t="s">
        <v>346</v>
      </c>
      <c r="H121" s="5"/>
      <c r="I121" s="5"/>
      <c r="J121" s="5"/>
      <c r="K121" s="5"/>
      <c r="L121" s="5"/>
      <c r="M121" s="4" t="s">
        <v>373</v>
      </c>
    </row>
    <row r="122" spans="1:13" x14ac:dyDescent="0.3">
      <c r="A122" s="5">
        <v>118</v>
      </c>
      <c r="B122" s="55">
        <v>2</v>
      </c>
      <c r="C122" s="54">
        <v>3</v>
      </c>
      <c r="D122" s="55">
        <v>2312</v>
      </c>
      <c r="E122" s="54" t="s">
        <v>293</v>
      </c>
      <c r="F122" s="4"/>
      <c r="G122" s="4" t="s">
        <v>346</v>
      </c>
      <c r="H122" s="5"/>
      <c r="I122" s="5"/>
      <c r="J122" s="5"/>
      <c r="K122" s="5"/>
      <c r="L122" s="5">
        <v>1</v>
      </c>
      <c r="M122" s="4" t="s">
        <v>367</v>
      </c>
    </row>
    <row r="123" spans="1:13" x14ac:dyDescent="0.3">
      <c r="A123" s="5">
        <v>119</v>
      </c>
      <c r="B123" s="55">
        <v>2</v>
      </c>
      <c r="C123" s="54">
        <v>3</v>
      </c>
      <c r="D123" s="55">
        <v>2313</v>
      </c>
      <c r="E123" s="54" t="s">
        <v>303</v>
      </c>
      <c r="F123" s="4"/>
      <c r="G123" s="4" t="s">
        <v>343</v>
      </c>
      <c r="H123" s="5">
        <v>1</v>
      </c>
      <c r="I123" s="5"/>
      <c r="J123" s="5">
        <v>1</v>
      </c>
      <c r="K123" s="5">
        <v>1</v>
      </c>
      <c r="L123" s="5"/>
      <c r="M123" s="4" t="s">
        <v>372</v>
      </c>
    </row>
    <row r="124" spans="1:13" x14ac:dyDescent="0.3">
      <c r="A124" s="5">
        <v>120</v>
      </c>
      <c r="B124" s="55">
        <v>2</v>
      </c>
      <c r="C124" s="54">
        <v>3</v>
      </c>
      <c r="D124" s="55">
        <v>2314</v>
      </c>
      <c r="E124" s="54" t="s">
        <v>299</v>
      </c>
      <c r="F124" s="4"/>
      <c r="G124" s="4" t="s">
        <v>343</v>
      </c>
      <c r="H124" s="5">
        <v>1</v>
      </c>
      <c r="I124" s="5"/>
      <c r="J124" s="5">
        <v>1</v>
      </c>
      <c r="K124" s="5">
        <v>1</v>
      </c>
      <c r="L124" s="5"/>
      <c r="M124" s="4" t="s">
        <v>370</v>
      </c>
    </row>
    <row r="125" spans="1:13" x14ac:dyDescent="0.3">
      <c r="A125" s="5">
        <v>121</v>
      </c>
      <c r="B125" s="55">
        <v>2</v>
      </c>
      <c r="C125" s="54">
        <v>3</v>
      </c>
      <c r="D125" s="55">
        <v>2315</v>
      </c>
      <c r="E125" s="54" t="s">
        <v>301</v>
      </c>
      <c r="F125" s="4"/>
      <c r="G125" s="4" t="s">
        <v>343</v>
      </c>
      <c r="H125" s="5"/>
      <c r="I125" s="5"/>
      <c r="J125" s="5">
        <v>1</v>
      </c>
      <c r="K125" s="5"/>
      <c r="L125" s="5"/>
      <c r="M125" s="4" t="s">
        <v>371</v>
      </c>
    </row>
    <row r="126" spans="1:13" x14ac:dyDescent="0.3">
      <c r="A126" s="5">
        <v>122</v>
      </c>
      <c r="B126" s="55">
        <v>2</v>
      </c>
      <c r="C126" s="54">
        <v>3</v>
      </c>
      <c r="D126" s="55">
        <v>2316</v>
      </c>
      <c r="E126" s="54" t="s">
        <v>290</v>
      </c>
      <c r="F126" s="4"/>
      <c r="G126" s="4" t="s">
        <v>345</v>
      </c>
      <c r="H126" s="5"/>
      <c r="I126" s="5"/>
      <c r="J126" s="5"/>
      <c r="K126" s="5"/>
      <c r="L126" s="5"/>
      <c r="M126" s="4" t="s">
        <v>366</v>
      </c>
    </row>
    <row r="127" spans="1:13" x14ac:dyDescent="0.3">
      <c r="A127" s="5">
        <v>123</v>
      </c>
      <c r="B127" s="55">
        <v>2</v>
      </c>
      <c r="C127" s="54">
        <v>3</v>
      </c>
      <c r="D127" s="55">
        <v>2317</v>
      </c>
      <c r="E127" s="54" t="s">
        <v>287</v>
      </c>
      <c r="F127" s="4"/>
      <c r="G127" s="4" t="s">
        <v>344</v>
      </c>
      <c r="H127" s="5"/>
      <c r="I127" s="5"/>
      <c r="J127" s="5"/>
      <c r="K127" s="5"/>
      <c r="L127" s="5">
        <v>1</v>
      </c>
      <c r="M127" s="4" t="s">
        <v>365</v>
      </c>
    </row>
    <row r="128" spans="1:13" x14ac:dyDescent="0.3">
      <c r="A128" s="5">
        <v>124</v>
      </c>
      <c r="B128" s="55">
        <v>2</v>
      </c>
      <c r="C128" s="54">
        <v>3</v>
      </c>
      <c r="D128" s="55">
        <v>2318</v>
      </c>
      <c r="E128" s="54" t="s">
        <v>288</v>
      </c>
      <c r="F128" s="4"/>
      <c r="G128" s="4" t="s">
        <v>344</v>
      </c>
      <c r="H128" s="5"/>
      <c r="I128" s="5"/>
      <c r="J128" s="5"/>
      <c r="K128" s="5"/>
      <c r="L128" s="5">
        <v>1</v>
      </c>
      <c r="M128" s="4" t="s">
        <v>365</v>
      </c>
    </row>
    <row r="129" spans="1:13" x14ac:dyDescent="0.3">
      <c r="A129" s="5">
        <v>125</v>
      </c>
      <c r="B129" s="55">
        <v>2</v>
      </c>
      <c r="C129" s="54">
        <v>3</v>
      </c>
      <c r="D129" s="54">
        <v>2319</v>
      </c>
      <c r="E129" s="54" t="s">
        <v>289</v>
      </c>
      <c r="F129" s="4"/>
      <c r="G129" s="4" t="s">
        <v>344</v>
      </c>
      <c r="H129" s="5"/>
      <c r="I129" s="5"/>
      <c r="J129" s="5"/>
      <c r="K129" s="5"/>
      <c r="L129" s="5">
        <v>1</v>
      </c>
      <c r="M129" s="4" t="s">
        <v>365</v>
      </c>
    </row>
    <row r="130" spans="1:13" x14ac:dyDescent="0.3">
      <c r="A130" s="5">
        <v>126</v>
      </c>
      <c r="B130" s="55">
        <v>2</v>
      </c>
      <c r="C130" s="54">
        <v>4</v>
      </c>
      <c r="D130" s="55">
        <v>2401</v>
      </c>
      <c r="E130" s="54" t="s">
        <v>314</v>
      </c>
      <c r="F130" s="4"/>
      <c r="G130" s="4" t="s">
        <v>343</v>
      </c>
      <c r="H130" s="5"/>
      <c r="I130" s="5">
        <v>1</v>
      </c>
      <c r="J130" s="5"/>
      <c r="K130" s="5">
        <v>1</v>
      </c>
      <c r="L130" s="5"/>
      <c r="M130" s="4" t="s">
        <v>378</v>
      </c>
    </row>
    <row r="131" spans="1:13" x14ac:dyDescent="0.3">
      <c r="A131" s="5">
        <v>127</v>
      </c>
      <c r="B131" s="55">
        <v>2</v>
      </c>
      <c r="C131" s="54">
        <v>4</v>
      </c>
      <c r="D131" s="55">
        <v>2402</v>
      </c>
      <c r="E131" s="54" t="s">
        <v>312</v>
      </c>
      <c r="F131" s="4"/>
      <c r="G131" s="4" t="s">
        <v>343</v>
      </c>
      <c r="H131" s="5">
        <v>1</v>
      </c>
      <c r="I131" s="5"/>
      <c r="J131" s="5"/>
      <c r="K131" s="5">
        <v>1</v>
      </c>
      <c r="L131" s="5"/>
      <c r="M131" s="4" t="s">
        <v>377</v>
      </c>
    </row>
    <row r="132" spans="1:13" x14ac:dyDescent="0.3">
      <c r="A132" s="5">
        <v>128</v>
      </c>
      <c r="B132" s="55">
        <v>2</v>
      </c>
      <c r="C132" s="54">
        <v>4</v>
      </c>
      <c r="D132" s="55">
        <v>2403</v>
      </c>
      <c r="E132" s="54" t="s">
        <v>313</v>
      </c>
      <c r="F132" s="4"/>
      <c r="G132" s="4" t="s">
        <v>343</v>
      </c>
      <c r="H132" s="5">
        <v>1</v>
      </c>
      <c r="I132" s="5"/>
      <c r="J132" s="5"/>
      <c r="K132" s="5">
        <v>1</v>
      </c>
      <c r="L132" s="5"/>
      <c r="M132" s="4" t="s">
        <v>377</v>
      </c>
    </row>
    <row r="133" spans="1:13" x14ac:dyDescent="0.3">
      <c r="A133" s="5">
        <v>129</v>
      </c>
      <c r="B133" s="55">
        <v>2</v>
      </c>
      <c r="C133" s="54">
        <v>4</v>
      </c>
      <c r="D133" s="55">
        <v>2404</v>
      </c>
      <c r="E133" s="54" t="s">
        <v>308</v>
      </c>
      <c r="F133" s="4"/>
      <c r="G133" s="4" t="s">
        <v>344</v>
      </c>
      <c r="H133" s="5"/>
      <c r="I133" s="5"/>
      <c r="J133" s="5"/>
      <c r="K133" s="5"/>
      <c r="L133" s="5"/>
      <c r="M133" s="4" t="s">
        <v>375</v>
      </c>
    </row>
    <row r="134" spans="1:13" x14ac:dyDescent="0.3">
      <c r="A134" s="5">
        <v>130</v>
      </c>
      <c r="B134" s="55">
        <v>2</v>
      </c>
      <c r="C134" s="54">
        <v>4</v>
      </c>
      <c r="D134" s="55">
        <v>2405</v>
      </c>
      <c r="E134" s="54" t="s">
        <v>316</v>
      </c>
      <c r="F134" s="4"/>
      <c r="G134" s="4" t="s">
        <v>343</v>
      </c>
      <c r="H134" s="5"/>
      <c r="I134" s="5"/>
      <c r="J134" s="5">
        <v>1</v>
      </c>
      <c r="K134" s="5">
        <v>1</v>
      </c>
      <c r="L134" s="5"/>
      <c r="M134" s="4" t="s">
        <v>379</v>
      </c>
    </row>
    <row r="135" spans="1:13" x14ac:dyDescent="0.3">
      <c r="A135" s="5">
        <v>131</v>
      </c>
      <c r="B135" s="55">
        <v>2</v>
      </c>
      <c r="C135" s="54">
        <v>4</v>
      </c>
      <c r="D135" s="55">
        <v>2406</v>
      </c>
      <c r="E135" s="54" t="s">
        <v>320</v>
      </c>
      <c r="F135" s="4"/>
      <c r="G135" s="4" t="s">
        <v>343</v>
      </c>
      <c r="H135" s="5">
        <v>1</v>
      </c>
      <c r="I135" s="5"/>
      <c r="J135" s="5"/>
      <c r="K135" s="5">
        <v>1</v>
      </c>
      <c r="L135" s="5"/>
      <c r="M135" s="4" t="s">
        <v>381</v>
      </c>
    </row>
    <row r="136" spans="1:13" x14ac:dyDescent="0.3">
      <c r="A136" s="5">
        <v>132</v>
      </c>
      <c r="B136" s="55">
        <v>2</v>
      </c>
      <c r="C136" s="54">
        <v>4</v>
      </c>
      <c r="D136" s="55">
        <v>2407</v>
      </c>
      <c r="E136" s="54" t="s">
        <v>321</v>
      </c>
      <c r="F136" s="4"/>
      <c r="G136" s="4" t="s">
        <v>343</v>
      </c>
      <c r="H136" s="5">
        <v>1</v>
      </c>
      <c r="I136" s="5"/>
      <c r="J136" s="5"/>
      <c r="K136" s="5">
        <v>1</v>
      </c>
      <c r="L136" s="5"/>
      <c r="M136" s="4" t="s">
        <v>381</v>
      </c>
    </row>
    <row r="137" spans="1:13" x14ac:dyDescent="0.3">
      <c r="A137" s="5">
        <v>133</v>
      </c>
      <c r="B137" s="55">
        <v>2</v>
      </c>
      <c r="C137" s="54">
        <v>4</v>
      </c>
      <c r="D137" s="55">
        <v>2408</v>
      </c>
      <c r="E137" s="54" t="s">
        <v>310</v>
      </c>
      <c r="F137" s="4"/>
      <c r="G137" s="4" t="s">
        <v>345</v>
      </c>
      <c r="H137" s="5"/>
      <c r="I137" s="5"/>
      <c r="J137" s="5"/>
      <c r="K137" s="5"/>
      <c r="L137" s="5"/>
      <c r="M137" s="4" t="s">
        <v>376</v>
      </c>
    </row>
    <row r="138" spans="1:13" x14ac:dyDescent="0.3">
      <c r="A138" s="5">
        <v>134</v>
      </c>
      <c r="B138" s="55">
        <v>2</v>
      </c>
      <c r="C138" s="54">
        <v>4</v>
      </c>
      <c r="D138" s="55">
        <v>2409</v>
      </c>
      <c r="E138" s="54" t="s">
        <v>309</v>
      </c>
      <c r="F138" s="4"/>
      <c r="G138" s="4" t="s">
        <v>344</v>
      </c>
      <c r="H138" s="5"/>
      <c r="I138" s="5"/>
      <c r="J138" s="5"/>
      <c r="K138" s="5"/>
      <c r="L138" s="5"/>
      <c r="M138" s="4" t="s">
        <v>375</v>
      </c>
    </row>
    <row r="139" spans="1:13" x14ac:dyDescent="0.3">
      <c r="A139" s="5">
        <v>135</v>
      </c>
      <c r="B139" s="55">
        <v>2</v>
      </c>
      <c r="C139" s="54">
        <v>4</v>
      </c>
      <c r="D139" s="55">
        <v>2410</v>
      </c>
      <c r="E139" s="54" t="s">
        <v>317</v>
      </c>
      <c r="F139" s="4"/>
      <c r="G139" s="4" t="s">
        <v>343</v>
      </c>
      <c r="H139" s="5"/>
      <c r="I139" s="5"/>
      <c r="J139" s="5">
        <v>1</v>
      </c>
      <c r="K139" s="5">
        <v>1</v>
      </c>
      <c r="L139" s="5"/>
      <c r="M139" s="4" t="s">
        <v>379</v>
      </c>
    </row>
    <row r="140" spans="1:13" x14ac:dyDescent="0.3">
      <c r="A140" s="5">
        <v>136</v>
      </c>
      <c r="B140" s="55">
        <v>2</v>
      </c>
      <c r="C140" s="54">
        <v>4</v>
      </c>
      <c r="D140" s="55">
        <v>2411</v>
      </c>
      <c r="E140" s="54" t="s">
        <v>315</v>
      </c>
      <c r="F140" s="4"/>
      <c r="G140" s="4" t="s">
        <v>343</v>
      </c>
      <c r="H140" s="5"/>
      <c r="I140" s="5">
        <v>1</v>
      </c>
      <c r="J140" s="5"/>
      <c r="K140" s="5">
        <v>1</v>
      </c>
      <c r="L140" s="5"/>
      <c r="M140" s="4" t="s">
        <v>378</v>
      </c>
    </row>
    <row r="141" spans="1:13" x14ac:dyDescent="0.3">
      <c r="A141" s="5">
        <v>137</v>
      </c>
      <c r="B141" s="55">
        <v>2</v>
      </c>
      <c r="C141" s="54">
        <v>4</v>
      </c>
      <c r="D141" s="54">
        <v>2412</v>
      </c>
      <c r="E141" s="54" t="s">
        <v>322</v>
      </c>
      <c r="F141" s="4"/>
      <c r="G141" s="4" t="s">
        <v>343</v>
      </c>
      <c r="H141" s="5">
        <v>1</v>
      </c>
      <c r="I141" s="5"/>
      <c r="J141" s="5"/>
      <c r="K141" s="5">
        <v>1</v>
      </c>
      <c r="L141" s="5"/>
      <c r="M141" s="4" t="s">
        <v>381</v>
      </c>
    </row>
    <row r="142" spans="1:13" x14ac:dyDescent="0.3">
      <c r="A142" s="5">
        <v>138</v>
      </c>
      <c r="B142" s="55">
        <v>2</v>
      </c>
      <c r="C142" s="54">
        <v>4</v>
      </c>
      <c r="D142" s="55">
        <v>2413</v>
      </c>
      <c r="E142" s="54" t="s">
        <v>306</v>
      </c>
      <c r="F142" s="4"/>
      <c r="G142" s="4" t="s">
        <v>343</v>
      </c>
      <c r="H142" s="5"/>
      <c r="I142" s="5"/>
      <c r="J142" s="5"/>
      <c r="K142" s="5"/>
      <c r="L142" s="5"/>
      <c r="M142" s="4" t="s">
        <v>374</v>
      </c>
    </row>
    <row r="143" spans="1:13" x14ac:dyDescent="0.3">
      <c r="A143" s="5">
        <v>139</v>
      </c>
      <c r="B143" s="55">
        <v>2</v>
      </c>
      <c r="C143" s="54">
        <v>4</v>
      </c>
      <c r="D143" s="55">
        <v>2414</v>
      </c>
      <c r="E143" s="54" t="s">
        <v>323</v>
      </c>
      <c r="F143" s="4"/>
      <c r="G143" s="4" t="s">
        <v>344</v>
      </c>
      <c r="H143" s="5"/>
      <c r="I143" s="5"/>
      <c r="J143" s="5"/>
      <c r="K143" s="5"/>
      <c r="L143" s="5">
        <v>1</v>
      </c>
      <c r="M143" s="4" t="s">
        <v>382</v>
      </c>
    </row>
    <row r="144" spans="1:13" x14ac:dyDescent="0.3">
      <c r="A144" s="5">
        <v>140</v>
      </c>
      <c r="B144" s="55">
        <v>2</v>
      </c>
      <c r="C144" s="54">
        <v>4</v>
      </c>
      <c r="D144" s="55">
        <v>2415</v>
      </c>
      <c r="E144" s="54" t="s">
        <v>311</v>
      </c>
      <c r="F144" s="4"/>
      <c r="G144" s="4" t="s">
        <v>345</v>
      </c>
      <c r="H144" s="5"/>
      <c r="I144" s="5"/>
      <c r="J144" s="5"/>
      <c r="K144" s="5"/>
      <c r="L144" s="5"/>
      <c r="M144" s="4" t="s">
        <v>376</v>
      </c>
    </row>
    <row r="145" spans="1:13" x14ac:dyDescent="0.3">
      <c r="A145" s="5">
        <v>141</v>
      </c>
      <c r="B145" s="55">
        <v>2</v>
      </c>
      <c r="C145" s="54">
        <v>4</v>
      </c>
      <c r="D145" s="55">
        <v>2416</v>
      </c>
      <c r="E145" s="54" t="s">
        <v>324</v>
      </c>
      <c r="F145" s="4"/>
      <c r="G145" s="4" t="s">
        <v>344</v>
      </c>
      <c r="H145" s="5"/>
      <c r="I145" s="5"/>
      <c r="J145" s="5"/>
      <c r="K145" s="5"/>
      <c r="L145" s="5">
        <v>1</v>
      </c>
      <c r="M145" s="4" t="s">
        <v>382</v>
      </c>
    </row>
    <row r="146" spans="1:13" x14ac:dyDescent="0.3">
      <c r="A146" s="5">
        <v>142</v>
      </c>
      <c r="B146" s="55">
        <v>2</v>
      </c>
      <c r="C146" s="54">
        <v>4</v>
      </c>
      <c r="D146" s="55">
        <v>2417</v>
      </c>
      <c r="E146" s="54" t="s">
        <v>318</v>
      </c>
      <c r="F146" s="4"/>
      <c r="G146" s="4" t="s">
        <v>346</v>
      </c>
      <c r="H146" s="5"/>
      <c r="I146" s="5"/>
      <c r="J146" s="5"/>
      <c r="K146" s="5"/>
      <c r="L146" s="5"/>
      <c r="M146" s="4" t="s">
        <v>380</v>
      </c>
    </row>
    <row r="147" spans="1:13" x14ac:dyDescent="0.3">
      <c r="A147" s="5">
        <v>143</v>
      </c>
      <c r="B147" s="55">
        <v>2</v>
      </c>
      <c r="C147" s="54">
        <v>4</v>
      </c>
      <c r="D147" s="55">
        <v>2418</v>
      </c>
      <c r="E147" s="54" t="s">
        <v>319</v>
      </c>
      <c r="F147" s="4"/>
      <c r="G147" s="4" t="s">
        <v>346</v>
      </c>
      <c r="H147" s="5"/>
      <c r="I147" s="5"/>
      <c r="J147" s="5"/>
      <c r="K147" s="5"/>
      <c r="L147" s="5"/>
      <c r="M147" s="4" t="s">
        <v>380</v>
      </c>
    </row>
    <row r="148" spans="1:13" x14ac:dyDescent="0.3">
      <c r="A148" s="5">
        <v>144</v>
      </c>
      <c r="B148" s="55">
        <v>2</v>
      </c>
      <c r="C148" s="54">
        <v>4</v>
      </c>
      <c r="D148" s="55">
        <v>2419</v>
      </c>
      <c r="E148" s="54" t="s">
        <v>307</v>
      </c>
      <c r="F148" s="4"/>
      <c r="G148" s="4" t="s">
        <v>343</v>
      </c>
      <c r="H148" s="5"/>
      <c r="I148" s="5"/>
      <c r="J148" s="5"/>
      <c r="K148" s="5"/>
      <c r="L148" s="5"/>
      <c r="M148" s="4" t="s">
        <v>374</v>
      </c>
    </row>
    <row r="149" spans="1:13" x14ac:dyDescent="0.3">
      <c r="A149" s="5">
        <v>145</v>
      </c>
      <c r="B149" s="55">
        <v>2</v>
      </c>
      <c r="C149" s="54">
        <v>5</v>
      </c>
      <c r="D149" s="55">
        <v>2501</v>
      </c>
      <c r="E149" s="54" t="s">
        <v>333</v>
      </c>
      <c r="F149" s="4"/>
      <c r="G149" s="4" t="s">
        <v>343</v>
      </c>
      <c r="H149" s="5"/>
      <c r="I149" s="5"/>
      <c r="J149" s="5">
        <v>1</v>
      </c>
      <c r="K149" s="5"/>
      <c r="L149" s="5"/>
      <c r="M149" s="4"/>
    </row>
    <row r="150" spans="1:13" x14ac:dyDescent="0.3">
      <c r="A150" s="5">
        <v>146</v>
      </c>
      <c r="B150" s="55">
        <v>2</v>
      </c>
      <c r="C150" s="54">
        <v>5</v>
      </c>
      <c r="D150" s="55">
        <v>2502</v>
      </c>
      <c r="E150" s="54" t="s">
        <v>334</v>
      </c>
      <c r="F150" s="4"/>
      <c r="G150" s="4" t="s">
        <v>343</v>
      </c>
      <c r="H150" s="5"/>
      <c r="I150" s="5"/>
      <c r="J150" s="5">
        <v>1</v>
      </c>
      <c r="K150" s="5"/>
      <c r="L150" s="5"/>
      <c r="M150" s="4"/>
    </row>
    <row r="151" spans="1:13" x14ac:dyDescent="0.3">
      <c r="A151" s="5">
        <v>147</v>
      </c>
      <c r="B151" s="55">
        <v>2</v>
      </c>
      <c r="C151" s="54">
        <v>5</v>
      </c>
      <c r="D151" s="55">
        <v>2503</v>
      </c>
      <c r="E151" s="54" t="s">
        <v>335</v>
      </c>
      <c r="F151" s="4"/>
      <c r="G151" s="4" t="s">
        <v>343</v>
      </c>
      <c r="H151" s="5"/>
      <c r="I151" s="5"/>
      <c r="J151" s="5">
        <v>1</v>
      </c>
      <c r="K151" s="5"/>
      <c r="L151" s="5"/>
      <c r="M151" s="4" t="s">
        <v>385</v>
      </c>
    </row>
    <row r="152" spans="1:13" x14ac:dyDescent="0.3">
      <c r="A152" s="5">
        <v>148</v>
      </c>
      <c r="B152" s="55">
        <v>2</v>
      </c>
      <c r="C152" s="54">
        <v>5</v>
      </c>
      <c r="D152" s="55">
        <v>2504</v>
      </c>
      <c r="E152" s="54" t="s">
        <v>336</v>
      </c>
      <c r="F152" s="4"/>
      <c r="G152" s="4" t="s">
        <v>343</v>
      </c>
      <c r="H152" s="5"/>
      <c r="I152" s="5"/>
      <c r="J152" s="5">
        <v>1</v>
      </c>
      <c r="K152" s="5"/>
      <c r="L152" s="5"/>
      <c r="M152" s="4" t="s">
        <v>385</v>
      </c>
    </row>
    <row r="153" spans="1:13" x14ac:dyDescent="0.3">
      <c r="A153" s="5">
        <v>149</v>
      </c>
      <c r="B153" s="55">
        <v>2</v>
      </c>
      <c r="C153" s="54">
        <v>5</v>
      </c>
      <c r="D153" s="55">
        <v>2505</v>
      </c>
      <c r="E153" s="54" t="s">
        <v>329</v>
      </c>
      <c r="F153" s="4"/>
      <c r="G153" s="4" t="s">
        <v>343</v>
      </c>
      <c r="H153" s="5"/>
      <c r="I153" s="5">
        <v>1</v>
      </c>
      <c r="J153" s="5">
        <v>1</v>
      </c>
      <c r="K153" s="5"/>
      <c r="L153" s="5"/>
      <c r="M153" s="4" t="s">
        <v>384</v>
      </c>
    </row>
    <row r="154" spans="1:13" x14ac:dyDescent="0.3">
      <c r="A154" s="5">
        <v>150</v>
      </c>
      <c r="B154" s="55">
        <v>2</v>
      </c>
      <c r="C154" s="54">
        <v>5</v>
      </c>
      <c r="D154" s="55">
        <v>2506</v>
      </c>
      <c r="E154" s="54" t="s">
        <v>330</v>
      </c>
      <c r="F154" s="4"/>
      <c r="G154" s="4" t="s">
        <v>343</v>
      </c>
      <c r="H154" s="5"/>
      <c r="I154" s="5">
        <v>1</v>
      </c>
      <c r="J154" s="5">
        <v>1</v>
      </c>
      <c r="K154" s="5"/>
      <c r="L154" s="5"/>
      <c r="M154" s="4" t="s">
        <v>384</v>
      </c>
    </row>
    <row r="155" spans="1:13" x14ac:dyDescent="0.3">
      <c r="A155" s="5">
        <v>151</v>
      </c>
      <c r="B155" s="55">
        <v>2</v>
      </c>
      <c r="C155" s="54">
        <v>5</v>
      </c>
      <c r="D155" s="55">
        <v>2507</v>
      </c>
      <c r="E155" s="54" t="s">
        <v>327</v>
      </c>
      <c r="F155" s="4"/>
      <c r="G155" s="4" t="s">
        <v>343</v>
      </c>
      <c r="H155" s="5"/>
      <c r="I155" s="5"/>
      <c r="J155" s="5"/>
      <c r="K155" s="5"/>
      <c r="L155" s="5"/>
      <c r="M155" s="4"/>
    </row>
    <row r="156" spans="1:13" x14ac:dyDescent="0.3">
      <c r="A156" s="5">
        <v>152</v>
      </c>
      <c r="B156" s="55">
        <v>2</v>
      </c>
      <c r="C156" s="54">
        <v>5</v>
      </c>
      <c r="D156" s="55">
        <v>2508</v>
      </c>
      <c r="E156" s="54" t="s">
        <v>325</v>
      </c>
      <c r="F156" s="4"/>
      <c r="G156" s="4" t="s">
        <v>343</v>
      </c>
      <c r="H156" s="5">
        <v>1</v>
      </c>
      <c r="I156" s="5"/>
      <c r="J156" s="5"/>
      <c r="K156" s="5">
        <v>1</v>
      </c>
      <c r="L156" s="5"/>
      <c r="M156" s="4" t="s">
        <v>383</v>
      </c>
    </row>
    <row r="157" spans="1:13" x14ac:dyDescent="0.3">
      <c r="A157" s="5">
        <v>153</v>
      </c>
      <c r="B157" s="55">
        <v>2</v>
      </c>
      <c r="C157" s="54">
        <v>5</v>
      </c>
      <c r="D157" s="55">
        <v>2509</v>
      </c>
      <c r="E157" s="54" t="s">
        <v>337</v>
      </c>
      <c r="F157" s="4"/>
      <c r="G157" s="4"/>
      <c r="H157" s="5"/>
      <c r="I157" s="5"/>
      <c r="J157" s="5"/>
      <c r="K157" s="5"/>
      <c r="L157" s="5"/>
      <c r="M157" s="4"/>
    </row>
    <row r="158" spans="1:13" x14ac:dyDescent="0.3">
      <c r="A158" s="5">
        <v>154</v>
      </c>
      <c r="B158" s="55">
        <v>2</v>
      </c>
      <c r="C158" s="54">
        <v>5</v>
      </c>
      <c r="D158" s="57">
        <v>2510</v>
      </c>
      <c r="E158" s="56" t="s">
        <v>326</v>
      </c>
      <c r="F158" s="4"/>
      <c r="G158" s="4" t="s">
        <v>343</v>
      </c>
      <c r="H158" s="5">
        <v>1</v>
      </c>
      <c r="I158" s="5"/>
      <c r="J158" s="5"/>
      <c r="K158" s="5">
        <v>1</v>
      </c>
      <c r="L158" s="5"/>
      <c r="M158" s="4" t="s">
        <v>383</v>
      </c>
    </row>
    <row r="159" spans="1:13" x14ac:dyDescent="0.3">
      <c r="A159" s="5">
        <v>155</v>
      </c>
      <c r="B159" s="55">
        <v>2</v>
      </c>
      <c r="C159" s="54">
        <v>5</v>
      </c>
      <c r="D159" s="55">
        <v>2511</v>
      </c>
      <c r="E159" s="54" t="s">
        <v>338</v>
      </c>
      <c r="F159" s="4"/>
      <c r="G159" s="4"/>
      <c r="H159" s="5"/>
      <c r="I159" s="5"/>
      <c r="J159" s="5"/>
      <c r="K159" s="5"/>
      <c r="L159" s="5"/>
      <c r="M159" s="4"/>
    </row>
    <row r="160" spans="1:13" x14ac:dyDescent="0.3">
      <c r="A160" s="5">
        <v>156</v>
      </c>
      <c r="B160" s="55">
        <v>2</v>
      </c>
      <c r="C160" s="54">
        <v>5</v>
      </c>
      <c r="D160" s="55">
        <v>2512</v>
      </c>
      <c r="E160" s="54" t="s">
        <v>331</v>
      </c>
      <c r="F160" s="4"/>
      <c r="G160" s="4" t="s">
        <v>346</v>
      </c>
      <c r="H160" s="5"/>
      <c r="I160" s="5"/>
      <c r="J160" s="5"/>
      <c r="K160" s="5"/>
      <c r="L160" s="5"/>
      <c r="M160" s="4"/>
    </row>
    <row r="161" spans="1:13" x14ac:dyDescent="0.3">
      <c r="A161" s="5">
        <v>157</v>
      </c>
      <c r="B161" s="55">
        <v>2</v>
      </c>
      <c r="C161" s="54">
        <v>5</v>
      </c>
      <c r="D161" s="55">
        <v>2513</v>
      </c>
      <c r="E161" s="54" t="s">
        <v>341</v>
      </c>
      <c r="F161" s="4"/>
      <c r="G161" s="4" t="s">
        <v>343</v>
      </c>
      <c r="H161" s="5"/>
      <c r="I161" s="5"/>
      <c r="J161" s="5"/>
      <c r="K161" s="5"/>
      <c r="L161" s="5"/>
      <c r="M161" s="4"/>
    </row>
    <row r="162" spans="1:13" x14ac:dyDescent="0.3">
      <c r="A162" s="5">
        <v>158</v>
      </c>
      <c r="B162" s="55">
        <v>2</v>
      </c>
      <c r="C162" s="54">
        <v>5</v>
      </c>
      <c r="D162" s="55">
        <v>2514</v>
      </c>
      <c r="E162" s="54" t="s">
        <v>328</v>
      </c>
      <c r="F162" s="4"/>
      <c r="G162" s="4" t="s">
        <v>343</v>
      </c>
      <c r="H162" s="5"/>
      <c r="I162" s="5"/>
      <c r="J162" s="5"/>
      <c r="K162" s="5"/>
      <c r="L162" s="5"/>
      <c r="M162" s="4"/>
    </row>
    <row r="163" spans="1:13" x14ac:dyDescent="0.3">
      <c r="A163" s="5">
        <v>159</v>
      </c>
      <c r="B163" s="55">
        <v>2</v>
      </c>
      <c r="C163" s="54">
        <v>5</v>
      </c>
      <c r="D163" s="55">
        <v>2515</v>
      </c>
      <c r="E163" s="54" t="s">
        <v>332</v>
      </c>
      <c r="F163" s="4"/>
      <c r="G163" s="4" t="s">
        <v>346</v>
      </c>
      <c r="H163" s="5"/>
      <c r="I163" s="5"/>
      <c r="J163" s="5"/>
      <c r="K163" s="5"/>
      <c r="L163" s="5"/>
      <c r="M163" s="4"/>
    </row>
    <row r="164" spans="1:13" x14ac:dyDescent="0.3">
      <c r="A164" s="5">
        <v>160</v>
      </c>
      <c r="B164" s="55">
        <v>2</v>
      </c>
      <c r="C164" s="54">
        <v>5</v>
      </c>
      <c r="D164" s="55">
        <v>2516</v>
      </c>
      <c r="E164" s="54" t="s">
        <v>342</v>
      </c>
      <c r="F164" s="4"/>
      <c r="G164" s="4" t="s">
        <v>343</v>
      </c>
      <c r="H164" s="5"/>
      <c r="I164" s="5"/>
      <c r="J164" s="5"/>
      <c r="K164" s="5"/>
      <c r="L164" s="5"/>
      <c r="M164" s="4"/>
    </row>
    <row r="165" spans="1:13" x14ac:dyDescent="0.3">
      <c r="A165" s="5">
        <v>161</v>
      </c>
      <c r="B165" s="55">
        <v>2</v>
      </c>
      <c r="C165" s="54">
        <v>5</v>
      </c>
      <c r="D165" s="55">
        <v>2517</v>
      </c>
      <c r="E165" s="54" t="s">
        <v>339</v>
      </c>
      <c r="F165" s="4"/>
      <c r="G165" s="4" t="s">
        <v>343</v>
      </c>
      <c r="H165" s="5"/>
      <c r="I165" s="5"/>
      <c r="J165" s="5"/>
      <c r="K165" s="5"/>
      <c r="L165" s="5"/>
      <c r="M165" s="4" t="s">
        <v>386</v>
      </c>
    </row>
    <row r="166" spans="1:13" x14ac:dyDescent="0.3">
      <c r="A166" s="5">
        <v>162</v>
      </c>
      <c r="B166" s="55">
        <v>2</v>
      </c>
      <c r="C166" s="54">
        <v>5</v>
      </c>
      <c r="D166" s="55">
        <v>2518</v>
      </c>
      <c r="E166" s="54" t="s">
        <v>340</v>
      </c>
      <c r="F166" s="4"/>
      <c r="G166" s="4" t="s">
        <v>343</v>
      </c>
      <c r="H166" s="5"/>
      <c r="I166" s="5"/>
      <c r="J166" s="5"/>
      <c r="K166" s="5"/>
      <c r="L166" s="5"/>
      <c r="M166" s="4" t="s">
        <v>386</v>
      </c>
    </row>
    <row r="167" spans="1:13" x14ac:dyDescent="0.3">
      <c r="A167" s="5">
        <v>163</v>
      </c>
      <c r="B167" s="10">
        <v>3</v>
      </c>
      <c r="C167" s="10">
        <v>1</v>
      </c>
      <c r="D167" s="11">
        <v>3101</v>
      </c>
      <c r="E167" s="10" t="s">
        <v>90</v>
      </c>
      <c r="F167" s="4" t="s">
        <v>89</v>
      </c>
      <c r="G167" s="4" t="s">
        <v>346</v>
      </c>
      <c r="H167" s="5"/>
      <c r="I167" s="5"/>
      <c r="J167" s="5">
        <v>1</v>
      </c>
      <c r="K167" s="5"/>
      <c r="L167" s="5"/>
      <c r="M167" s="4" t="s">
        <v>93</v>
      </c>
    </row>
    <row r="168" spans="1:13" x14ac:dyDescent="0.3">
      <c r="A168" s="5">
        <v>164</v>
      </c>
      <c r="B168" s="10">
        <v>3</v>
      </c>
      <c r="C168" s="10">
        <v>1</v>
      </c>
      <c r="D168" s="11">
        <v>3103</v>
      </c>
      <c r="E168" s="10" t="s">
        <v>147</v>
      </c>
      <c r="F168" s="4" t="s">
        <v>146</v>
      </c>
      <c r="G168" s="4" t="s">
        <v>343</v>
      </c>
      <c r="H168" s="5"/>
      <c r="I168" s="5"/>
      <c r="J168" s="5">
        <v>1</v>
      </c>
      <c r="K168" s="5"/>
      <c r="L168" s="5"/>
      <c r="M168" s="4" t="s">
        <v>149</v>
      </c>
    </row>
    <row r="169" spans="1:13" x14ac:dyDescent="0.3">
      <c r="A169" s="5">
        <v>165</v>
      </c>
      <c r="B169" s="10">
        <v>3</v>
      </c>
      <c r="C169" s="10">
        <v>1</v>
      </c>
      <c r="D169" s="11">
        <v>3105</v>
      </c>
      <c r="E169" s="10" t="s">
        <v>91</v>
      </c>
      <c r="F169" s="4" t="s">
        <v>89</v>
      </c>
      <c r="G169" s="4" t="s">
        <v>346</v>
      </c>
      <c r="H169" s="5"/>
      <c r="I169" s="5"/>
      <c r="J169" s="5">
        <v>1</v>
      </c>
      <c r="K169" s="5"/>
      <c r="L169" s="5"/>
      <c r="M169" s="4" t="s">
        <v>93</v>
      </c>
    </row>
    <row r="170" spans="1:13" x14ac:dyDescent="0.3">
      <c r="A170" s="5">
        <v>166</v>
      </c>
      <c r="B170" s="10">
        <v>3</v>
      </c>
      <c r="C170" s="10">
        <v>1</v>
      </c>
      <c r="D170" s="11">
        <v>3111</v>
      </c>
      <c r="E170" s="10" t="s">
        <v>42</v>
      </c>
      <c r="F170" s="4" t="s">
        <v>41</v>
      </c>
      <c r="G170" s="4" t="s">
        <v>345</v>
      </c>
      <c r="H170" s="5">
        <v>1</v>
      </c>
      <c r="I170" s="5"/>
      <c r="J170" s="5">
        <v>1</v>
      </c>
      <c r="K170" s="5"/>
      <c r="L170" s="5"/>
      <c r="M170" s="4" t="s">
        <v>44</v>
      </c>
    </row>
    <row r="171" spans="1:13" x14ac:dyDescent="0.3">
      <c r="A171" s="5">
        <v>167</v>
      </c>
      <c r="B171" s="10">
        <v>3</v>
      </c>
      <c r="C171" s="10">
        <v>1</v>
      </c>
      <c r="D171" s="11">
        <v>3112</v>
      </c>
      <c r="E171" s="10" t="s">
        <v>43</v>
      </c>
      <c r="F171" s="4" t="s">
        <v>41</v>
      </c>
      <c r="G171" s="4" t="s">
        <v>345</v>
      </c>
      <c r="H171" s="5">
        <v>1</v>
      </c>
      <c r="I171" s="5"/>
      <c r="J171" s="5">
        <v>1</v>
      </c>
      <c r="K171" s="5"/>
      <c r="L171" s="5"/>
      <c r="M171" s="4" t="s">
        <v>44</v>
      </c>
    </row>
    <row r="172" spans="1:13" x14ac:dyDescent="0.3">
      <c r="A172" s="5">
        <v>168</v>
      </c>
      <c r="B172" s="10">
        <v>3</v>
      </c>
      <c r="C172" s="10">
        <v>2</v>
      </c>
      <c r="D172" s="11">
        <v>3203</v>
      </c>
      <c r="E172" s="10" t="s">
        <v>92</v>
      </c>
      <c r="F172" s="4" t="s">
        <v>89</v>
      </c>
      <c r="G172" s="4" t="s">
        <v>346</v>
      </c>
      <c r="H172" s="5"/>
      <c r="I172" s="5"/>
      <c r="J172" s="5">
        <v>1</v>
      </c>
      <c r="K172" s="5"/>
      <c r="L172" s="5"/>
      <c r="M172" s="4" t="s">
        <v>93</v>
      </c>
    </row>
    <row r="173" spans="1:13" x14ac:dyDescent="0.3">
      <c r="A173" s="5">
        <v>169</v>
      </c>
      <c r="B173" s="10">
        <v>3</v>
      </c>
      <c r="C173" s="10">
        <v>2</v>
      </c>
      <c r="D173" s="11">
        <v>3207</v>
      </c>
      <c r="E173" s="10" t="s">
        <v>159</v>
      </c>
      <c r="F173" s="4" t="s">
        <v>158</v>
      </c>
      <c r="G173" s="4" t="s">
        <v>344</v>
      </c>
      <c r="H173" s="5"/>
      <c r="I173" s="5"/>
      <c r="J173" s="5"/>
      <c r="K173" s="5"/>
      <c r="L173" s="5">
        <v>1</v>
      </c>
      <c r="M173" s="4" t="s">
        <v>161</v>
      </c>
    </row>
    <row r="174" spans="1:13" x14ac:dyDescent="0.3">
      <c r="A174" s="5">
        <v>170</v>
      </c>
      <c r="B174" s="10">
        <v>3</v>
      </c>
      <c r="C174" s="10">
        <v>2</v>
      </c>
      <c r="D174" s="11">
        <v>3209</v>
      </c>
      <c r="E174" s="10" t="s">
        <v>95</v>
      </c>
      <c r="F174" s="4" t="s">
        <v>94</v>
      </c>
      <c r="G174" s="4" t="s">
        <v>343</v>
      </c>
      <c r="H174" s="5"/>
      <c r="I174" s="5"/>
      <c r="J174" s="5">
        <v>1</v>
      </c>
      <c r="K174" s="5"/>
      <c r="L174" s="5"/>
      <c r="M174" s="4" t="s">
        <v>97</v>
      </c>
    </row>
    <row r="175" spans="1:13" x14ac:dyDescent="0.3">
      <c r="A175" s="5">
        <v>171</v>
      </c>
      <c r="B175" s="10">
        <v>3</v>
      </c>
      <c r="C175" s="10">
        <v>2</v>
      </c>
      <c r="D175" s="11">
        <v>3213</v>
      </c>
      <c r="E175" s="10" t="s">
        <v>112</v>
      </c>
      <c r="F175" s="4" t="s">
        <v>111</v>
      </c>
      <c r="G175" s="4" t="s">
        <v>343</v>
      </c>
      <c r="H175" s="5"/>
      <c r="I175" s="5">
        <v>1</v>
      </c>
      <c r="J175" s="5">
        <v>1</v>
      </c>
      <c r="K175" s="5"/>
      <c r="L175" s="5"/>
      <c r="M175" s="4" t="s">
        <v>113</v>
      </c>
    </row>
    <row r="176" spans="1:13" x14ac:dyDescent="0.3">
      <c r="A176" s="5">
        <v>172</v>
      </c>
      <c r="B176" s="10">
        <v>3</v>
      </c>
      <c r="C176" s="10">
        <v>3</v>
      </c>
      <c r="D176" s="11">
        <v>3301</v>
      </c>
      <c r="E176" s="10" t="s">
        <v>155</v>
      </c>
      <c r="F176" s="4" t="s">
        <v>154</v>
      </c>
      <c r="G176" s="4" t="s">
        <v>343</v>
      </c>
      <c r="H176" s="5"/>
      <c r="I176" s="5">
        <v>1</v>
      </c>
      <c r="J176" s="5">
        <v>1</v>
      </c>
      <c r="K176" s="5"/>
      <c r="L176" s="5">
        <v>1</v>
      </c>
      <c r="M176" s="4" t="s">
        <v>157</v>
      </c>
    </row>
    <row r="177" spans="1:13" x14ac:dyDescent="0.3">
      <c r="A177" s="5">
        <v>173</v>
      </c>
      <c r="B177" s="10">
        <v>3</v>
      </c>
      <c r="C177" s="10">
        <v>3</v>
      </c>
      <c r="D177" s="11">
        <v>3302</v>
      </c>
      <c r="E177" s="10" t="s">
        <v>156</v>
      </c>
      <c r="F177" s="4" t="s">
        <v>154</v>
      </c>
      <c r="G177" s="4" t="s">
        <v>343</v>
      </c>
      <c r="H177" s="5"/>
      <c r="I177" s="5">
        <v>1</v>
      </c>
      <c r="J177" s="5">
        <v>1</v>
      </c>
      <c r="K177" s="5"/>
      <c r="L177" s="5">
        <v>1</v>
      </c>
      <c r="M177" s="4" t="s">
        <v>157</v>
      </c>
    </row>
    <row r="178" spans="1:13" x14ac:dyDescent="0.3">
      <c r="A178" s="5">
        <v>174</v>
      </c>
      <c r="B178" s="10">
        <v>3</v>
      </c>
      <c r="C178" s="10">
        <v>3</v>
      </c>
      <c r="D178" s="11">
        <v>3303</v>
      </c>
      <c r="E178" s="10" t="s">
        <v>242</v>
      </c>
      <c r="F178" s="4" t="s">
        <v>247</v>
      </c>
      <c r="G178" s="4" t="s">
        <v>343</v>
      </c>
      <c r="H178" s="5"/>
      <c r="I178" s="5"/>
      <c r="J178" s="5">
        <v>1</v>
      </c>
      <c r="K178" s="5"/>
      <c r="L178" s="5"/>
      <c r="M178" s="4" t="s">
        <v>250</v>
      </c>
    </row>
    <row r="179" spans="1:13" x14ac:dyDescent="0.3">
      <c r="A179" s="5">
        <v>175</v>
      </c>
      <c r="B179" s="10">
        <v>3</v>
      </c>
      <c r="C179" s="10">
        <v>3</v>
      </c>
      <c r="D179" s="11">
        <v>3305</v>
      </c>
      <c r="E179" s="10" t="s">
        <v>107</v>
      </c>
      <c r="F179" s="4" t="s">
        <v>106</v>
      </c>
      <c r="G179" s="4" t="s">
        <v>343</v>
      </c>
      <c r="H179" s="5">
        <v>1</v>
      </c>
      <c r="I179" s="5"/>
      <c r="J179" s="5">
        <v>1</v>
      </c>
      <c r="K179" s="5"/>
      <c r="L179" s="5"/>
      <c r="M179" s="4" t="s">
        <v>109</v>
      </c>
    </row>
    <row r="180" spans="1:13" x14ac:dyDescent="0.3">
      <c r="A180" s="5">
        <v>176</v>
      </c>
      <c r="B180" s="10">
        <v>3</v>
      </c>
      <c r="C180" s="10">
        <v>3</v>
      </c>
      <c r="D180" s="11">
        <v>3306</v>
      </c>
      <c r="E180" s="10" t="s">
        <v>151</v>
      </c>
      <c r="F180" s="4" t="s">
        <v>150</v>
      </c>
      <c r="G180" s="4" t="s">
        <v>344</v>
      </c>
      <c r="H180" s="5">
        <v>1</v>
      </c>
      <c r="I180" s="5"/>
      <c r="J180" s="5">
        <v>1</v>
      </c>
      <c r="K180" s="5"/>
      <c r="L180" s="5">
        <v>1</v>
      </c>
      <c r="M180" s="4" t="s">
        <v>153</v>
      </c>
    </row>
    <row r="181" spans="1:13" x14ac:dyDescent="0.3">
      <c r="A181" s="5">
        <v>177</v>
      </c>
      <c r="B181" s="10">
        <v>3</v>
      </c>
      <c r="C181" s="10">
        <v>3</v>
      </c>
      <c r="D181" s="11">
        <v>3307</v>
      </c>
      <c r="E181" s="10" t="s">
        <v>143</v>
      </c>
      <c r="F181" s="4" t="s">
        <v>142</v>
      </c>
      <c r="G181" s="4" t="s">
        <v>343</v>
      </c>
      <c r="H181" s="5">
        <v>1</v>
      </c>
      <c r="I181" s="5"/>
      <c r="J181" s="5"/>
      <c r="K181" s="5"/>
      <c r="L181" s="5"/>
      <c r="M181" s="4" t="s">
        <v>145</v>
      </c>
    </row>
    <row r="182" spans="1:13" x14ac:dyDescent="0.3">
      <c r="A182" s="5">
        <v>178</v>
      </c>
      <c r="B182" s="10">
        <v>3</v>
      </c>
      <c r="C182" s="10">
        <v>3</v>
      </c>
      <c r="D182" s="11">
        <v>3308</v>
      </c>
      <c r="E182" s="10" t="s">
        <v>243</v>
      </c>
      <c r="F182" s="4" t="s">
        <v>247</v>
      </c>
      <c r="G182" s="4" t="s">
        <v>343</v>
      </c>
      <c r="H182" s="5"/>
      <c r="I182" s="5"/>
      <c r="J182" s="5">
        <v>1</v>
      </c>
      <c r="K182" s="5"/>
      <c r="L182" s="5"/>
      <c r="M182" s="4" t="s">
        <v>250</v>
      </c>
    </row>
    <row r="183" spans="1:13" x14ac:dyDescent="0.3">
      <c r="A183" s="5">
        <v>179</v>
      </c>
      <c r="B183" s="10">
        <v>3</v>
      </c>
      <c r="C183" s="10">
        <v>3</v>
      </c>
      <c r="D183" s="11">
        <v>3310</v>
      </c>
      <c r="E183" s="10" t="s">
        <v>110</v>
      </c>
      <c r="F183" s="4" t="s">
        <v>111</v>
      </c>
      <c r="G183" s="4" t="s">
        <v>343</v>
      </c>
      <c r="H183" s="5"/>
      <c r="I183" s="5">
        <v>1</v>
      </c>
      <c r="J183" s="5">
        <v>1</v>
      </c>
      <c r="K183" s="5"/>
      <c r="L183" s="5"/>
      <c r="M183" s="4" t="s">
        <v>113</v>
      </c>
    </row>
    <row r="184" spans="1:13" x14ac:dyDescent="0.3">
      <c r="A184" s="5">
        <v>180</v>
      </c>
      <c r="B184" s="10">
        <v>3</v>
      </c>
      <c r="C184" s="10">
        <v>3</v>
      </c>
      <c r="D184" s="11">
        <v>3311</v>
      </c>
      <c r="E184" s="10" t="s">
        <v>144</v>
      </c>
      <c r="F184" s="4" t="s">
        <v>142</v>
      </c>
      <c r="G184" s="4" t="s">
        <v>343</v>
      </c>
      <c r="H184" s="5">
        <v>1</v>
      </c>
      <c r="I184" s="5"/>
      <c r="J184" s="5"/>
      <c r="K184" s="5"/>
      <c r="L184" s="5"/>
      <c r="M184" s="4" t="s">
        <v>145</v>
      </c>
    </row>
    <row r="185" spans="1:13" x14ac:dyDescent="0.3">
      <c r="A185" s="5">
        <v>181</v>
      </c>
      <c r="B185" s="10">
        <v>3</v>
      </c>
      <c r="C185" s="10">
        <v>3</v>
      </c>
      <c r="D185" s="11">
        <v>3312</v>
      </c>
      <c r="E185" s="10" t="s">
        <v>96</v>
      </c>
      <c r="F185" s="4" t="s">
        <v>94</v>
      </c>
      <c r="G185" s="4" t="s">
        <v>343</v>
      </c>
      <c r="H185" s="5"/>
      <c r="I185" s="5"/>
      <c r="J185" s="5">
        <v>1</v>
      </c>
      <c r="K185" s="5"/>
      <c r="L185" s="5"/>
      <c r="M185" s="4" t="s">
        <v>97</v>
      </c>
    </row>
    <row r="186" spans="1:13" x14ac:dyDescent="0.3">
      <c r="A186" s="5">
        <v>182</v>
      </c>
      <c r="B186" s="10">
        <v>3</v>
      </c>
      <c r="C186" s="10">
        <v>3</v>
      </c>
      <c r="D186" s="10">
        <v>3313</v>
      </c>
      <c r="E186" s="10" t="s">
        <v>244</v>
      </c>
      <c r="F186" s="4" t="s">
        <v>247</v>
      </c>
      <c r="G186" s="4" t="s">
        <v>343</v>
      </c>
      <c r="H186" s="5"/>
      <c r="I186" s="5"/>
      <c r="J186" s="5">
        <v>1</v>
      </c>
      <c r="K186" s="5"/>
      <c r="L186" s="5"/>
      <c r="M186" s="4" t="s">
        <v>250</v>
      </c>
    </row>
    <row r="187" spans="1:13" x14ac:dyDescent="0.3">
      <c r="A187" s="5">
        <v>183</v>
      </c>
      <c r="B187" s="10">
        <v>3</v>
      </c>
      <c r="C187" s="10">
        <v>3</v>
      </c>
      <c r="D187" s="11">
        <v>3314</v>
      </c>
      <c r="E187" s="10" t="s">
        <v>31</v>
      </c>
      <c r="F187" s="4" t="s">
        <v>30</v>
      </c>
      <c r="G187" s="4" t="s">
        <v>346</v>
      </c>
      <c r="H187" s="5">
        <v>1</v>
      </c>
      <c r="I187" s="5">
        <v>1</v>
      </c>
      <c r="J187" s="5"/>
      <c r="K187" s="5"/>
      <c r="L187" s="5">
        <v>1</v>
      </c>
      <c r="M187" s="4" t="s">
        <v>33</v>
      </c>
    </row>
    <row r="188" spans="1:13" x14ac:dyDescent="0.3">
      <c r="A188" s="5">
        <v>184</v>
      </c>
      <c r="B188" s="10">
        <v>3</v>
      </c>
      <c r="C188" s="10">
        <v>4</v>
      </c>
      <c r="D188" s="11">
        <v>3401</v>
      </c>
      <c r="E188" s="10" t="s">
        <v>86</v>
      </c>
      <c r="F188" s="4" t="s">
        <v>85</v>
      </c>
      <c r="G188" s="4" t="s">
        <v>343</v>
      </c>
      <c r="H188" s="5"/>
      <c r="I188" s="5"/>
      <c r="J188" s="5">
        <v>1</v>
      </c>
      <c r="K188" s="5"/>
      <c r="L188" s="5"/>
      <c r="M188" s="4" t="s">
        <v>88</v>
      </c>
    </row>
    <row r="189" spans="1:13" ht="33" x14ac:dyDescent="0.3">
      <c r="A189" s="5">
        <v>185</v>
      </c>
      <c r="B189" s="10">
        <v>3</v>
      </c>
      <c r="C189" s="10">
        <v>4</v>
      </c>
      <c r="D189" s="11">
        <v>3402</v>
      </c>
      <c r="E189" s="10" t="s">
        <v>78</v>
      </c>
      <c r="F189" s="4" t="s">
        <v>77</v>
      </c>
      <c r="G189" s="4" t="s">
        <v>343</v>
      </c>
      <c r="H189" s="5"/>
      <c r="I189" s="5"/>
      <c r="J189" s="5"/>
      <c r="K189" s="5">
        <v>1</v>
      </c>
      <c r="L189" s="5">
        <v>1</v>
      </c>
      <c r="M189" s="4" t="s">
        <v>80</v>
      </c>
    </row>
    <row r="190" spans="1:13" x14ac:dyDescent="0.3">
      <c r="A190" s="5">
        <v>186</v>
      </c>
      <c r="B190" s="10">
        <v>3</v>
      </c>
      <c r="C190" s="10">
        <v>4</v>
      </c>
      <c r="D190" s="11">
        <v>3404</v>
      </c>
      <c r="E190" s="10" t="s">
        <v>148</v>
      </c>
      <c r="F190" s="4" t="s">
        <v>146</v>
      </c>
      <c r="G190" s="4" t="s">
        <v>343</v>
      </c>
      <c r="H190" s="5"/>
      <c r="I190" s="5"/>
      <c r="J190" s="5">
        <v>1</v>
      </c>
      <c r="K190" s="5"/>
      <c r="L190" s="5"/>
      <c r="M190" s="4" t="s">
        <v>149</v>
      </c>
    </row>
    <row r="191" spans="1:13" x14ac:dyDescent="0.3">
      <c r="A191" s="5">
        <v>187</v>
      </c>
      <c r="B191" s="10">
        <v>3</v>
      </c>
      <c r="C191" s="10">
        <v>4</v>
      </c>
      <c r="D191" s="11">
        <v>3405</v>
      </c>
      <c r="E191" s="10" t="s">
        <v>103</v>
      </c>
      <c r="F191" s="4" t="s">
        <v>102</v>
      </c>
      <c r="G191" s="4" t="s">
        <v>343</v>
      </c>
      <c r="H191" s="5">
        <v>1</v>
      </c>
      <c r="I191" s="5"/>
      <c r="J191" s="5"/>
      <c r="K191" s="5">
        <v>1</v>
      </c>
      <c r="L191" s="5"/>
      <c r="M191" s="4" t="s">
        <v>105</v>
      </c>
    </row>
    <row r="192" spans="1:13" x14ac:dyDescent="0.3">
      <c r="A192" s="5">
        <v>188</v>
      </c>
      <c r="B192" s="10">
        <v>3</v>
      </c>
      <c r="C192" s="10">
        <v>4</v>
      </c>
      <c r="D192" s="11">
        <v>3406</v>
      </c>
      <c r="E192" s="10" t="s">
        <v>104</v>
      </c>
      <c r="F192" s="4" t="s">
        <v>102</v>
      </c>
      <c r="G192" s="4" t="s">
        <v>343</v>
      </c>
      <c r="H192" s="5">
        <v>1</v>
      </c>
      <c r="I192" s="5"/>
      <c r="J192" s="5"/>
      <c r="K192" s="5">
        <v>1</v>
      </c>
      <c r="L192" s="5"/>
      <c r="M192" s="4" t="s">
        <v>105</v>
      </c>
    </row>
    <row r="193" spans="1:13" x14ac:dyDescent="0.3">
      <c r="A193" s="5">
        <v>189</v>
      </c>
      <c r="B193" s="10">
        <v>3</v>
      </c>
      <c r="C193" s="10">
        <v>4</v>
      </c>
      <c r="D193" s="11">
        <v>3409</v>
      </c>
      <c r="E193" s="10" t="s">
        <v>160</v>
      </c>
      <c r="F193" s="4" t="s">
        <v>158</v>
      </c>
      <c r="G193" s="4" t="s">
        <v>344</v>
      </c>
      <c r="H193" s="5"/>
      <c r="I193" s="5"/>
      <c r="J193" s="5"/>
      <c r="K193" s="5"/>
      <c r="L193" s="5">
        <v>1</v>
      </c>
      <c r="M193" s="4" t="s">
        <v>161</v>
      </c>
    </row>
    <row r="194" spans="1:13" ht="33" x14ac:dyDescent="0.3">
      <c r="A194" s="5">
        <v>190</v>
      </c>
      <c r="B194" s="10">
        <v>3</v>
      </c>
      <c r="C194" s="10">
        <v>4</v>
      </c>
      <c r="D194" s="11">
        <v>3410</v>
      </c>
      <c r="E194" s="10" t="s">
        <v>79</v>
      </c>
      <c r="F194" s="4" t="s">
        <v>77</v>
      </c>
      <c r="G194" s="4" t="s">
        <v>343</v>
      </c>
      <c r="H194" s="5"/>
      <c r="I194" s="5"/>
      <c r="J194" s="5"/>
      <c r="K194" s="5">
        <v>1</v>
      </c>
      <c r="L194" s="5">
        <v>1</v>
      </c>
      <c r="M194" s="4" t="s">
        <v>80</v>
      </c>
    </row>
    <row r="195" spans="1:13" x14ac:dyDescent="0.3">
      <c r="A195" s="5">
        <v>191</v>
      </c>
      <c r="B195" s="10">
        <v>3</v>
      </c>
      <c r="C195" s="10">
        <v>4</v>
      </c>
      <c r="D195" s="11">
        <v>3412</v>
      </c>
      <c r="E195" s="10" t="s">
        <v>152</v>
      </c>
      <c r="F195" s="4" t="s">
        <v>150</v>
      </c>
      <c r="G195" s="4" t="s">
        <v>344</v>
      </c>
      <c r="H195" s="5">
        <v>1</v>
      </c>
      <c r="I195" s="5"/>
      <c r="J195" s="5">
        <v>1</v>
      </c>
      <c r="K195" s="5"/>
      <c r="L195" s="5">
        <v>1</v>
      </c>
      <c r="M195" s="4" t="s">
        <v>153</v>
      </c>
    </row>
    <row r="196" spans="1:13" x14ac:dyDescent="0.3">
      <c r="A196" s="5">
        <v>192</v>
      </c>
      <c r="B196" s="10">
        <v>3</v>
      </c>
      <c r="C196" s="10">
        <v>5</v>
      </c>
      <c r="D196" s="11">
        <v>3501</v>
      </c>
      <c r="E196" s="10" t="s">
        <v>87</v>
      </c>
      <c r="F196" s="4" t="s">
        <v>85</v>
      </c>
      <c r="G196" s="4" t="s">
        <v>343</v>
      </c>
      <c r="H196" s="5"/>
      <c r="I196" s="5"/>
      <c r="J196" s="5">
        <v>1</v>
      </c>
      <c r="K196" s="5"/>
      <c r="L196" s="5"/>
      <c r="M196" s="4" t="s">
        <v>88</v>
      </c>
    </row>
    <row r="197" spans="1:13" x14ac:dyDescent="0.3">
      <c r="A197" s="5">
        <v>193</v>
      </c>
      <c r="B197" s="10">
        <v>3</v>
      </c>
      <c r="C197" s="10">
        <v>5</v>
      </c>
      <c r="D197" s="11">
        <v>3502</v>
      </c>
      <c r="E197" s="10" t="s">
        <v>46</v>
      </c>
      <c r="F197" s="4" t="s">
        <v>45</v>
      </c>
      <c r="G197" s="4" t="s">
        <v>343</v>
      </c>
      <c r="H197" s="5">
        <v>1</v>
      </c>
      <c r="I197" s="5">
        <v>1</v>
      </c>
      <c r="J197" s="5"/>
      <c r="K197" s="5"/>
      <c r="L197" s="5"/>
      <c r="M197" s="4" t="s">
        <v>48</v>
      </c>
    </row>
    <row r="198" spans="1:13" x14ac:dyDescent="0.3">
      <c r="A198" s="5">
        <v>194</v>
      </c>
      <c r="B198" s="10">
        <v>3</v>
      </c>
      <c r="C198" s="10">
        <v>5</v>
      </c>
      <c r="D198" s="11">
        <v>3503</v>
      </c>
      <c r="E198" s="10" t="s">
        <v>39</v>
      </c>
      <c r="F198" s="4" t="s">
        <v>38</v>
      </c>
      <c r="G198" s="4" t="s">
        <v>343</v>
      </c>
      <c r="H198" s="5"/>
      <c r="I198" s="5"/>
      <c r="J198" s="5">
        <v>1</v>
      </c>
      <c r="K198" s="5"/>
      <c r="L198" s="5"/>
      <c r="M198" s="4" t="s">
        <v>40</v>
      </c>
    </row>
    <row r="199" spans="1:13" x14ac:dyDescent="0.3">
      <c r="A199" s="5">
        <v>195</v>
      </c>
      <c r="B199" s="10">
        <v>3</v>
      </c>
      <c r="C199" s="10">
        <v>5</v>
      </c>
      <c r="D199" s="11">
        <v>3505</v>
      </c>
      <c r="E199" s="10" t="s">
        <v>32</v>
      </c>
      <c r="F199" s="4" t="s">
        <v>30</v>
      </c>
      <c r="G199" s="4" t="s">
        <v>346</v>
      </c>
      <c r="H199" s="5">
        <v>1</v>
      </c>
      <c r="I199" s="5">
        <v>1</v>
      </c>
      <c r="J199" s="5"/>
      <c r="K199" s="5"/>
      <c r="L199" s="5">
        <v>1</v>
      </c>
      <c r="M199" s="4" t="s">
        <v>33</v>
      </c>
    </row>
    <row r="200" spans="1:13" x14ac:dyDescent="0.3">
      <c r="A200" s="5">
        <v>196</v>
      </c>
      <c r="B200" s="10">
        <v>3</v>
      </c>
      <c r="C200" s="10">
        <v>5</v>
      </c>
      <c r="D200" s="11">
        <v>3506</v>
      </c>
      <c r="E200" s="10" t="s">
        <v>167</v>
      </c>
      <c r="F200" s="4" t="s">
        <v>166</v>
      </c>
      <c r="G200" s="4" t="s">
        <v>345</v>
      </c>
      <c r="H200" s="5">
        <v>1</v>
      </c>
      <c r="I200" s="5">
        <v>1</v>
      </c>
      <c r="J200" s="5"/>
      <c r="K200" s="5"/>
      <c r="L200" s="5"/>
      <c r="M200" s="4" t="s">
        <v>169</v>
      </c>
    </row>
    <row r="201" spans="1:13" x14ac:dyDescent="0.3">
      <c r="A201" s="5">
        <v>197</v>
      </c>
      <c r="B201" s="10">
        <v>3</v>
      </c>
      <c r="C201" s="10">
        <v>5</v>
      </c>
      <c r="D201" s="11">
        <v>3507</v>
      </c>
      <c r="E201" s="10" t="s">
        <v>168</v>
      </c>
      <c r="F201" s="4" t="s">
        <v>166</v>
      </c>
      <c r="G201" s="4" t="s">
        <v>345</v>
      </c>
      <c r="H201" s="5">
        <v>1</v>
      </c>
      <c r="I201" s="5">
        <v>1</v>
      </c>
      <c r="J201" s="5"/>
      <c r="K201" s="5"/>
      <c r="L201" s="5"/>
      <c r="M201" s="4" t="s">
        <v>169</v>
      </c>
    </row>
    <row r="202" spans="1:13" x14ac:dyDescent="0.3">
      <c r="A202" s="5">
        <v>198</v>
      </c>
      <c r="B202" s="10">
        <v>3</v>
      </c>
      <c r="C202" s="10">
        <v>5</v>
      </c>
      <c r="D202" s="11">
        <v>3508</v>
      </c>
      <c r="E202" s="10" t="s">
        <v>11</v>
      </c>
      <c r="F202" s="4" t="s">
        <v>38</v>
      </c>
      <c r="G202" s="4" t="s">
        <v>343</v>
      </c>
      <c r="H202" s="5"/>
      <c r="I202" s="5"/>
      <c r="J202" s="5">
        <v>1</v>
      </c>
      <c r="K202" s="5"/>
      <c r="L202" s="5"/>
      <c r="M202" s="4" t="s">
        <v>40</v>
      </c>
    </row>
    <row r="203" spans="1:13" x14ac:dyDescent="0.3">
      <c r="A203" s="5">
        <v>199</v>
      </c>
      <c r="B203" s="10">
        <v>3</v>
      </c>
      <c r="C203" s="10">
        <v>5</v>
      </c>
      <c r="D203" s="11">
        <v>3511</v>
      </c>
      <c r="E203" s="10" t="s">
        <v>47</v>
      </c>
      <c r="F203" s="4" t="s">
        <v>45</v>
      </c>
      <c r="G203" s="4" t="s">
        <v>343</v>
      </c>
      <c r="H203" s="5">
        <v>1</v>
      </c>
      <c r="I203" s="5">
        <v>1</v>
      </c>
      <c r="J203" s="5"/>
      <c r="K203" s="5"/>
      <c r="L203" s="5"/>
      <c r="M203" s="4" t="s">
        <v>48</v>
      </c>
    </row>
    <row r="204" spans="1:13" x14ac:dyDescent="0.3">
      <c r="A204" s="5">
        <v>200</v>
      </c>
      <c r="B204" s="10">
        <v>3</v>
      </c>
      <c r="C204" s="10">
        <v>5</v>
      </c>
      <c r="D204" s="11">
        <v>3514</v>
      </c>
      <c r="E204" s="10" t="s">
        <v>108</v>
      </c>
      <c r="F204" s="4" t="s">
        <v>106</v>
      </c>
      <c r="G204" s="4" t="s">
        <v>343</v>
      </c>
      <c r="H204" s="5">
        <v>1</v>
      </c>
      <c r="I204" s="5"/>
      <c r="J204" s="5">
        <v>1</v>
      </c>
      <c r="K204" s="5"/>
      <c r="L204" s="5"/>
      <c r="M204" s="4" t="s">
        <v>109</v>
      </c>
    </row>
  </sheetData>
  <autoFilter ref="A4:M4" xr:uid="{9E62D17F-A875-496C-BF8D-21790EB24D8D}">
    <sortState xmlns:xlrd2="http://schemas.microsoft.com/office/spreadsheetml/2017/richdata2" ref="A6:M204">
      <sortCondition ref="D4"/>
    </sortState>
  </autoFilter>
  <mergeCells count="10">
    <mergeCell ref="M3:M4"/>
    <mergeCell ref="C3:C4"/>
    <mergeCell ref="A1:M1"/>
    <mergeCell ref="H3:L3"/>
    <mergeCell ref="A3:A4"/>
    <mergeCell ref="B3:B4"/>
    <mergeCell ref="F3:F4"/>
    <mergeCell ref="D3:D4"/>
    <mergeCell ref="E3:E4"/>
    <mergeCell ref="G3:G4"/>
  </mergeCells>
  <phoneticPr fontId="1" type="noConversion"/>
  <conditionalFormatting sqref="A1:XFD1048576">
    <cfRule type="cellIs" dxfId="8" priority="1" operator="equal">
      <formula>"해양 선박 관련 기술"</formula>
    </cfRule>
    <cfRule type="cellIs" dxfId="7" priority="2" operator="equal">
      <formula>"해양 생태계 및 환경 보존"</formula>
    </cfRule>
    <cfRule type="cellIs" dxfId="6" priority="3" operator="equal">
      <formula>"해양 자원의 이용 기반 구축"</formula>
    </cfRule>
    <cfRule type="cellIs" dxfId="5" priority="4" operator="equal">
      <formula>"해양 문화와 관광 진흥"</formula>
    </cfRule>
  </conditionalFormatting>
  <conditionalFormatting sqref="H2:L1048576">
    <cfRule type="cellIs" dxfId="4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9797-3A6C-4753-BA74-9F7C711F5A79}">
  <sheetPr codeName="Sheet4"/>
  <dimension ref="C1:J43"/>
  <sheetViews>
    <sheetView workbookViewId="0">
      <selection activeCell="I10" sqref="I10"/>
    </sheetView>
  </sheetViews>
  <sheetFormatPr defaultRowHeight="16.5" x14ac:dyDescent="0.3"/>
  <cols>
    <col min="4" max="5" width="29.125" customWidth="1"/>
    <col min="6" max="8" width="18" customWidth="1"/>
    <col min="9" max="9" width="29.125" customWidth="1"/>
  </cols>
  <sheetData>
    <row r="1" spans="3:10" x14ac:dyDescent="0.3">
      <c r="C1" s="60"/>
      <c r="D1" s="60"/>
      <c r="E1" s="60"/>
      <c r="F1" s="60"/>
      <c r="G1" s="60"/>
      <c r="H1" s="60"/>
      <c r="I1" s="60"/>
      <c r="J1" s="60"/>
    </row>
    <row r="2" spans="3:10" ht="33.75" x14ac:dyDescent="0.6">
      <c r="C2" s="60"/>
      <c r="D2" s="92" t="s">
        <v>403</v>
      </c>
      <c r="E2" s="92"/>
      <c r="F2" s="92"/>
      <c r="G2" s="92"/>
      <c r="H2" s="92"/>
      <c r="I2" s="92"/>
      <c r="J2" s="60"/>
    </row>
    <row r="3" spans="3:10" ht="26.25" x14ac:dyDescent="0.3">
      <c r="C3" s="60"/>
      <c r="D3" s="89" t="s">
        <v>392</v>
      </c>
      <c r="E3" s="90"/>
      <c r="F3" s="89" t="s">
        <v>393</v>
      </c>
      <c r="G3" s="91"/>
      <c r="H3" s="90"/>
      <c r="I3" s="62" t="s">
        <v>394</v>
      </c>
      <c r="J3" s="60"/>
    </row>
    <row r="4" spans="3:10" s="67" customFormat="1" ht="21.75" customHeight="1" x14ac:dyDescent="0.3">
      <c r="C4" s="63"/>
      <c r="D4" s="64" t="s">
        <v>138</v>
      </c>
      <c r="E4" s="64" t="s">
        <v>81</v>
      </c>
      <c r="F4" s="65">
        <v>2101</v>
      </c>
      <c r="G4" s="65">
        <v>2301</v>
      </c>
      <c r="H4" s="65">
        <v>2501</v>
      </c>
      <c r="I4" s="66" t="s">
        <v>89</v>
      </c>
      <c r="J4" s="63"/>
    </row>
    <row r="5" spans="3:10" s="67" customFormat="1" ht="21.75" customHeight="1" x14ac:dyDescent="0.3">
      <c r="C5" s="63"/>
      <c r="D5" s="64" t="s">
        <v>10</v>
      </c>
      <c r="E5" s="64" t="s">
        <v>114</v>
      </c>
      <c r="F5" s="65">
        <v>2102</v>
      </c>
      <c r="G5" s="65">
        <v>2303</v>
      </c>
      <c r="H5" s="65">
        <v>2503</v>
      </c>
      <c r="I5" s="66" t="s">
        <v>146</v>
      </c>
      <c r="J5" s="63"/>
    </row>
    <row r="6" spans="3:10" s="67" customFormat="1" ht="21.75" customHeight="1" x14ac:dyDescent="0.3">
      <c r="C6" s="63"/>
      <c r="D6" s="64" t="s">
        <v>69</v>
      </c>
      <c r="E6" s="64" t="s">
        <v>34</v>
      </c>
      <c r="F6" s="65">
        <v>2104</v>
      </c>
      <c r="G6" s="65">
        <v>2304</v>
      </c>
      <c r="H6" s="65">
        <v>2505</v>
      </c>
      <c r="I6" s="66" t="s">
        <v>41</v>
      </c>
      <c r="J6" s="63"/>
    </row>
    <row r="7" spans="3:10" s="67" customFormat="1" ht="21.75" customHeight="1" x14ac:dyDescent="0.3">
      <c r="C7" s="63"/>
      <c r="D7" s="64" t="s">
        <v>118</v>
      </c>
      <c r="E7" s="64" t="s">
        <v>6</v>
      </c>
      <c r="F7" s="65">
        <v>2105</v>
      </c>
      <c r="G7" s="65">
        <v>2306</v>
      </c>
      <c r="H7" s="65">
        <v>2507</v>
      </c>
      <c r="I7" s="66" t="s">
        <v>158</v>
      </c>
      <c r="J7" s="63"/>
    </row>
    <row r="8" spans="3:10" s="67" customFormat="1" ht="21.75" customHeight="1" x14ac:dyDescent="0.3">
      <c r="C8" s="63"/>
      <c r="D8" s="64" t="s">
        <v>246</v>
      </c>
      <c r="E8" s="64" t="s">
        <v>122</v>
      </c>
      <c r="F8" s="65">
        <v>2106</v>
      </c>
      <c r="G8" s="65">
        <v>2307</v>
      </c>
      <c r="H8" s="65">
        <v>2508</v>
      </c>
      <c r="I8" s="66" t="s">
        <v>94</v>
      </c>
      <c r="J8" s="63"/>
    </row>
    <row r="9" spans="3:10" s="67" customFormat="1" ht="21.75" customHeight="1" x14ac:dyDescent="0.3">
      <c r="C9" s="63"/>
      <c r="D9" s="64" t="s">
        <v>126</v>
      </c>
      <c r="E9" s="64" t="s">
        <v>65</v>
      </c>
      <c r="F9" s="65">
        <v>2109</v>
      </c>
      <c r="G9" s="65">
        <v>2308</v>
      </c>
      <c r="H9" s="65">
        <v>2509</v>
      </c>
      <c r="I9" s="66" t="s">
        <v>111</v>
      </c>
      <c r="J9" s="63"/>
    </row>
    <row r="10" spans="3:10" s="67" customFormat="1" ht="21.75" customHeight="1" x14ac:dyDescent="0.3">
      <c r="C10" s="63"/>
      <c r="D10" s="64" t="s">
        <v>18</v>
      </c>
      <c r="E10" s="64" t="s">
        <v>397</v>
      </c>
      <c r="F10" s="65">
        <v>2113</v>
      </c>
      <c r="G10" s="65">
        <v>2310</v>
      </c>
      <c r="H10" s="65">
        <v>2512</v>
      </c>
      <c r="I10" s="66" t="s">
        <v>154</v>
      </c>
      <c r="J10" s="63"/>
    </row>
    <row r="11" spans="3:10" s="67" customFormat="1" ht="21.75" customHeight="1" x14ac:dyDescent="0.3">
      <c r="C11" s="63"/>
      <c r="D11" s="64" t="s">
        <v>73</v>
      </c>
      <c r="E11" s="64" t="s">
        <v>53</v>
      </c>
      <c r="F11" s="65">
        <v>2114</v>
      </c>
      <c r="G11" s="65">
        <v>2316</v>
      </c>
      <c r="H11" s="65">
        <v>2513</v>
      </c>
      <c r="I11" s="66" t="s">
        <v>247</v>
      </c>
      <c r="J11" s="63"/>
    </row>
    <row r="12" spans="3:10" s="67" customFormat="1" ht="21.75" customHeight="1" x14ac:dyDescent="0.3">
      <c r="C12" s="63"/>
      <c r="D12" s="64" t="s">
        <v>57</v>
      </c>
      <c r="E12" s="64" t="s">
        <v>162</v>
      </c>
      <c r="F12" s="65">
        <v>2115</v>
      </c>
      <c r="G12" s="65">
        <v>2317</v>
      </c>
      <c r="H12" s="65">
        <v>2517</v>
      </c>
      <c r="I12" s="66" t="s">
        <v>106</v>
      </c>
      <c r="J12" s="63"/>
    </row>
    <row r="13" spans="3:10" s="67" customFormat="1" ht="21.75" customHeight="1" x14ac:dyDescent="0.3">
      <c r="C13" s="63"/>
      <c r="D13" s="64" t="s">
        <v>98</v>
      </c>
      <c r="E13" s="64" t="s">
        <v>224</v>
      </c>
      <c r="F13" s="65">
        <v>2201</v>
      </c>
      <c r="G13" s="65">
        <v>2401</v>
      </c>
      <c r="H13" s="70"/>
      <c r="I13" s="66" t="s">
        <v>150</v>
      </c>
      <c r="J13" s="63"/>
    </row>
    <row r="14" spans="3:10" s="67" customFormat="1" ht="21.75" customHeight="1" x14ac:dyDescent="0.3">
      <c r="C14" s="63"/>
      <c r="D14" s="64" t="s">
        <v>130</v>
      </c>
      <c r="E14" s="64" t="s">
        <v>216</v>
      </c>
      <c r="F14" s="65">
        <v>2202</v>
      </c>
      <c r="G14" s="65">
        <v>2402</v>
      </c>
      <c r="H14" s="70"/>
      <c r="I14" s="66" t="s">
        <v>142</v>
      </c>
      <c r="J14" s="63"/>
    </row>
    <row r="15" spans="3:10" s="67" customFormat="1" ht="21.75" customHeight="1" x14ac:dyDescent="0.3">
      <c r="C15" s="63"/>
      <c r="D15" s="64" t="s">
        <v>220</v>
      </c>
      <c r="E15" s="64" t="s">
        <v>26</v>
      </c>
      <c r="F15" s="65">
        <v>2205</v>
      </c>
      <c r="G15" s="65">
        <v>2404</v>
      </c>
      <c r="H15" s="70"/>
      <c r="I15" s="66" t="s">
        <v>30</v>
      </c>
      <c r="J15" s="63"/>
    </row>
    <row r="16" spans="3:10" s="67" customFormat="1" ht="21.75" customHeight="1" x14ac:dyDescent="0.3">
      <c r="C16" s="63"/>
      <c r="D16" s="64" t="s">
        <v>398</v>
      </c>
      <c r="E16" s="64" t="s">
        <v>232</v>
      </c>
      <c r="F16" s="65">
        <v>2207</v>
      </c>
      <c r="G16" s="65">
        <v>2405</v>
      </c>
      <c r="H16" s="70"/>
      <c r="I16" s="66" t="s">
        <v>85</v>
      </c>
      <c r="J16" s="63"/>
    </row>
    <row r="17" spans="3:10" s="67" customFormat="1" ht="21.75" customHeight="1" x14ac:dyDescent="0.3">
      <c r="C17" s="63"/>
      <c r="D17" s="64" t="s">
        <v>245</v>
      </c>
      <c r="E17" s="64" t="s">
        <v>236</v>
      </c>
      <c r="F17" s="65">
        <v>2208</v>
      </c>
      <c r="G17" s="65">
        <v>2406</v>
      </c>
      <c r="H17" s="70"/>
      <c r="I17" s="66" t="s">
        <v>77</v>
      </c>
      <c r="J17" s="63"/>
    </row>
    <row r="18" spans="3:10" s="67" customFormat="1" ht="21.75" customHeight="1" x14ac:dyDescent="0.3">
      <c r="C18" s="63"/>
      <c r="D18" s="64" t="s">
        <v>61</v>
      </c>
      <c r="E18" s="64" t="s">
        <v>228</v>
      </c>
      <c r="F18" s="65">
        <v>2209</v>
      </c>
      <c r="G18" s="65">
        <v>2408</v>
      </c>
      <c r="H18" s="70"/>
      <c r="I18" s="66" t="s">
        <v>102</v>
      </c>
      <c r="J18" s="63"/>
    </row>
    <row r="19" spans="3:10" s="67" customFormat="1" ht="21.75" customHeight="1" x14ac:dyDescent="0.3">
      <c r="C19" s="63"/>
      <c r="D19" s="64" t="s">
        <v>134</v>
      </c>
      <c r="E19" s="64" t="s">
        <v>22</v>
      </c>
      <c r="F19" s="65">
        <v>2210</v>
      </c>
      <c r="G19" s="65">
        <v>2413</v>
      </c>
      <c r="H19" s="70"/>
      <c r="I19" s="66" t="s">
        <v>45</v>
      </c>
      <c r="J19" s="63"/>
    </row>
    <row r="20" spans="3:10" s="67" customFormat="1" ht="21.75" customHeight="1" x14ac:dyDescent="0.3">
      <c r="C20" s="63"/>
      <c r="D20" s="64" t="s">
        <v>49</v>
      </c>
      <c r="E20" s="64"/>
      <c r="F20" s="65">
        <v>2212</v>
      </c>
      <c r="G20" s="65">
        <v>2414</v>
      </c>
      <c r="H20" s="70"/>
      <c r="I20" s="66" t="s">
        <v>38</v>
      </c>
      <c r="J20" s="63"/>
    </row>
    <row r="21" spans="3:10" s="67" customFormat="1" ht="21.75" customHeight="1" x14ac:dyDescent="0.3">
      <c r="C21" s="63"/>
      <c r="D21" s="64" t="s">
        <v>14</v>
      </c>
      <c r="E21" s="64"/>
      <c r="F21" s="65">
        <v>2214</v>
      </c>
      <c r="G21" s="65">
        <v>2417</v>
      </c>
      <c r="H21" s="70"/>
      <c r="I21" s="66" t="s">
        <v>166</v>
      </c>
      <c r="J21" s="63"/>
    </row>
    <row r="22" spans="3:10" s="67" customFormat="1" ht="21.75" customHeight="1" x14ac:dyDescent="0.3">
      <c r="C22" s="63"/>
      <c r="D22" s="68"/>
      <c r="E22" s="68"/>
      <c r="F22" s="71"/>
      <c r="G22" s="71"/>
      <c r="H22" s="69"/>
      <c r="I22" s="68"/>
      <c r="J22" s="63"/>
    </row>
    <row r="23" spans="3:10" s="67" customFormat="1" ht="21.75" customHeight="1" x14ac:dyDescent="0.3">
      <c r="C23" s="63"/>
      <c r="D23" s="68"/>
      <c r="E23" s="68"/>
      <c r="F23" s="71"/>
      <c r="G23" s="71"/>
      <c r="H23" s="69"/>
      <c r="I23" s="68"/>
      <c r="J23" s="63"/>
    </row>
    <row r="24" spans="3:10" s="67" customFormat="1" ht="21.75" customHeight="1" x14ac:dyDescent="0.3">
      <c r="C24" s="63"/>
      <c r="D24" s="68"/>
      <c r="E24" s="68"/>
      <c r="F24" s="71"/>
      <c r="G24" s="71"/>
      <c r="H24" s="69"/>
      <c r="I24" s="68"/>
      <c r="J24" s="63"/>
    </row>
    <row r="25" spans="3:10" s="67" customFormat="1" ht="21.75" customHeight="1" x14ac:dyDescent="0.3">
      <c r="C25" s="63"/>
      <c r="D25" s="68"/>
      <c r="E25" s="68"/>
      <c r="F25" s="71"/>
      <c r="G25" s="71"/>
      <c r="H25" s="69"/>
      <c r="I25" s="68"/>
      <c r="J25" s="63"/>
    </row>
    <row r="26" spans="3:10" s="67" customFormat="1" ht="21.75" customHeight="1" x14ac:dyDescent="0.3">
      <c r="C26" s="63"/>
      <c r="D26" s="68"/>
      <c r="E26" s="68"/>
      <c r="F26" s="71"/>
      <c r="G26" s="71"/>
      <c r="H26" s="69"/>
      <c r="I26" s="68"/>
      <c r="J26" s="63"/>
    </row>
    <row r="27" spans="3:10" s="67" customFormat="1" ht="21.75" customHeight="1" x14ac:dyDescent="0.3">
      <c r="C27" s="63"/>
      <c r="D27" s="68"/>
      <c r="E27" s="68"/>
      <c r="F27" s="71"/>
      <c r="G27" s="71"/>
      <c r="H27" s="69"/>
      <c r="I27" s="68"/>
      <c r="J27" s="63"/>
    </row>
    <row r="28" spans="3:10" s="67" customFormat="1" ht="21.75" customHeight="1" x14ac:dyDescent="0.3">
      <c r="C28" s="63"/>
      <c r="D28" s="68"/>
      <c r="E28" s="68"/>
      <c r="F28" s="71"/>
      <c r="G28" s="71"/>
      <c r="H28" s="69"/>
      <c r="I28" s="68"/>
      <c r="J28" s="63"/>
    </row>
    <row r="29" spans="3:10" s="67" customFormat="1" ht="21.75" customHeight="1" x14ac:dyDescent="0.3">
      <c r="C29" s="63"/>
      <c r="D29" s="68"/>
      <c r="E29" s="68"/>
      <c r="F29" s="71"/>
      <c r="G29" s="71"/>
      <c r="H29" s="69"/>
      <c r="I29" s="68"/>
      <c r="J29" s="63"/>
    </row>
    <row r="30" spans="3:10" s="67" customFormat="1" ht="21.75" customHeight="1" x14ac:dyDescent="0.3">
      <c r="C30" s="63"/>
      <c r="D30" s="68"/>
      <c r="E30" s="68"/>
      <c r="H30" s="69"/>
      <c r="I30" s="68"/>
      <c r="J30" s="63"/>
    </row>
    <row r="31" spans="3:10" x14ac:dyDescent="0.3">
      <c r="C31" s="60"/>
      <c r="D31" s="60"/>
      <c r="E31" s="60"/>
      <c r="F31" s="60"/>
      <c r="G31" s="60"/>
      <c r="H31" s="61"/>
      <c r="I31" s="60"/>
      <c r="J31" s="60"/>
    </row>
    <row r="32" spans="3:10" x14ac:dyDescent="0.3">
      <c r="C32" s="60"/>
      <c r="D32" s="60"/>
      <c r="E32" s="60"/>
      <c r="F32" s="60"/>
      <c r="G32" s="60"/>
      <c r="H32" s="61"/>
      <c r="I32" s="60"/>
      <c r="J32" s="60"/>
    </row>
    <row r="33" spans="8:8" x14ac:dyDescent="0.3">
      <c r="H33" s="58"/>
    </row>
    <row r="34" spans="8:8" x14ac:dyDescent="0.3">
      <c r="H34" s="58"/>
    </row>
    <row r="35" spans="8:8" x14ac:dyDescent="0.3">
      <c r="H35" s="58"/>
    </row>
    <row r="36" spans="8:8" x14ac:dyDescent="0.3">
      <c r="H36" s="58"/>
    </row>
    <row r="37" spans="8:8" x14ac:dyDescent="0.3">
      <c r="H37" s="58"/>
    </row>
    <row r="38" spans="8:8" x14ac:dyDescent="0.3">
      <c r="H38" s="58"/>
    </row>
    <row r="39" spans="8:8" x14ac:dyDescent="0.3">
      <c r="H39" s="58"/>
    </row>
    <row r="40" spans="8:8" x14ac:dyDescent="0.3">
      <c r="H40" s="58"/>
    </row>
    <row r="41" spans="8:8" x14ac:dyDescent="0.3">
      <c r="H41" s="58"/>
    </row>
    <row r="42" spans="8:8" x14ac:dyDescent="0.3">
      <c r="H42" s="58"/>
    </row>
    <row r="43" spans="8:8" x14ac:dyDescent="0.3">
      <c r="H43" s="58"/>
    </row>
  </sheetData>
  <mergeCells count="3">
    <mergeCell ref="D3:E3"/>
    <mergeCell ref="F3:H3"/>
    <mergeCell ref="D2:I2"/>
  </mergeCells>
  <phoneticPr fontId="1" type="noConversion"/>
  <conditionalFormatting sqref="D4:I9 F10:I12 E10:E19 D10:D21 F13:G19 I13:I21 H13:H43 E20:G21">
    <cfRule type="cellIs" dxfId="3" priority="1" operator="equal">
      <formula>"해양 선박 관련 기술"</formula>
    </cfRule>
    <cfRule type="cellIs" dxfId="2" priority="2" operator="equal">
      <formula>"해양 생태계 및 환경 보존"</formula>
    </cfRule>
    <cfRule type="cellIs" dxfId="1" priority="3" operator="equal">
      <formula>"해양 자원의 이용 기반 구축"</formula>
    </cfRule>
    <cfRule type="cellIs" dxfId="0" priority="4" operator="equal">
      <formula>"해양 문화와 관광 진흥"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개요</vt:lpstr>
      <vt:lpstr>팀별</vt:lpstr>
      <vt:lpstr>개인별_학번순 정렬</vt:lpstr>
      <vt:lpstr>참가팀명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김영아</cp:lastModifiedBy>
  <dcterms:created xsi:type="dcterms:W3CDTF">2024-06-04T23:52:28Z</dcterms:created>
  <dcterms:modified xsi:type="dcterms:W3CDTF">2024-07-12T02:12:50Z</dcterms:modified>
</cp:coreProperties>
</file>