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ingdisk\hwaust@126.com\2nd Paper\"/>
    </mc:Choice>
  </mc:AlternateContent>
  <bookViews>
    <workbookView xWindow="3360" yWindow="0" windowWidth="21570" windowHeight="7920"/>
  </bookViews>
  <sheets>
    <sheet name="Figures" sheetId="8" r:id="rId1"/>
    <sheet name="Final data and figures" sheetId="4" r:id="rId2"/>
    <sheet name="Original data" sheetId="1" r:id="rId3"/>
    <sheet name="Sheet2" sheetId="2" r:id="rId4"/>
    <sheet name="Sheet5" sheetId="5" r:id="rId5"/>
    <sheet name="Sheet1" sheetId="6" r:id="rId6"/>
    <sheet name="Test Expressions" sheetId="7" r:id="rId7"/>
  </sheets>
  <definedNames>
    <definedName name="_xlnm._FilterDatabase" localSheetId="1" hidden="1">'Final data and figures'!#REF!</definedName>
    <definedName name="_xlnm._FilterDatabase" localSheetId="3" hidden="1">Sheet2!$B$7:$D$23</definedName>
    <definedName name="OLE_LINK331" localSheetId="6">'Test Expressions'!$A$3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6" l="1"/>
  <c r="F37" i="6"/>
  <c r="F38" i="6"/>
  <c r="F39" i="6"/>
  <c r="F40" i="6"/>
  <c r="F41" i="6"/>
  <c r="F42" i="6"/>
  <c r="F43" i="6"/>
  <c r="F44" i="6"/>
  <c r="F45" i="6"/>
  <c r="F46" i="6"/>
  <c r="F35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7" i="6"/>
  <c r="Q3" i="6"/>
  <c r="R3" i="6"/>
  <c r="S3" i="6"/>
  <c r="T3" i="6"/>
  <c r="Q4" i="6"/>
  <c r="R4" i="6"/>
  <c r="S4" i="6"/>
  <c r="T4" i="6"/>
  <c r="Q5" i="6"/>
  <c r="R5" i="6"/>
  <c r="S5" i="6"/>
  <c r="T5" i="6"/>
  <c r="P4" i="6"/>
  <c r="P5" i="6"/>
  <c r="P3" i="6"/>
  <c r="E11" i="5" l="1"/>
  <c r="C11" i="5"/>
  <c r="D11" i="5"/>
  <c r="B11" i="5"/>
  <c r="C10" i="5"/>
  <c r="D10" i="5"/>
  <c r="E10" i="5"/>
  <c r="B10" i="5"/>
  <c r="C9" i="5"/>
  <c r="D9" i="5"/>
  <c r="E9" i="5"/>
  <c r="B9" i="5"/>
  <c r="R12" i="1"/>
  <c r="R13" i="1"/>
  <c r="R14" i="1"/>
  <c r="R17" i="1"/>
  <c r="R18" i="1"/>
  <c r="R19" i="1"/>
  <c r="R20" i="1"/>
  <c r="R23" i="1"/>
  <c r="R24" i="1"/>
  <c r="R25" i="1"/>
  <c r="R26" i="1"/>
  <c r="R29" i="1"/>
  <c r="R30" i="1"/>
  <c r="R31" i="1"/>
  <c r="R32" i="1"/>
  <c r="R35" i="1"/>
  <c r="R36" i="1"/>
  <c r="R37" i="1"/>
  <c r="R38" i="1"/>
  <c r="R11" i="1"/>
  <c r="I35" i="1"/>
  <c r="I36" i="1"/>
  <c r="I37" i="1"/>
  <c r="I38" i="1"/>
  <c r="G13" i="4"/>
  <c r="G14" i="4"/>
  <c r="F12" i="4"/>
  <c r="G12" i="4"/>
  <c r="F13" i="4"/>
  <c r="F14" i="4"/>
  <c r="E13" i="4"/>
  <c r="E14" i="4"/>
  <c r="E12" i="4"/>
  <c r="D13" i="4"/>
  <c r="D14" i="4"/>
  <c r="D12" i="4"/>
  <c r="Y39" i="2"/>
  <c r="Y13" i="2"/>
  <c r="Y14" i="2"/>
  <c r="Y15" i="2"/>
  <c r="Y18" i="2"/>
  <c r="Y19" i="2"/>
  <c r="Y20" i="2"/>
  <c r="Y21" i="2"/>
  <c r="Y24" i="2"/>
  <c r="Y25" i="2"/>
  <c r="Y26" i="2"/>
  <c r="Y27" i="2"/>
  <c r="Y30" i="2"/>
  <c r="Y31" i="2"/>
  <c r="Y32" i="2"/>
  <c r="Y33" i="2"/>
  <c r="Y36" i="2"/>
  <c r="Y37" i="2"/>
  <c r="Y38" i="2"/>
  <c r="Y12" i="2"/>
  <c r="G24" i="2"/>
  <c r="G25" i="2"/>
  <c r="G26" i="2"/>
  <c r="G23" i="2"/>
  <c r="F24" i="2"/>
  <c r="F25" i="2"/>
  <c r="F26" i="2"/>
  <c r="F23" i="2"/>
  <c r="E24" i="2"/>
  <c r="E25" i="2"/>
  <c r="E26" i="2"/>
  <c r="E23" i="2"/>
  <c r="I17" i="1"/>
  <c r="I18" i="1"/>
  <c r="I19" i="1"/>
  <c r="I20" i="1"/>
  <c r="I23" i="1"/>
  <c r="I24" i="1"/>
  <c r="I25" i="1"/>
  <c r="I26" i="1"/>
  <c r="I29" i="1"/>
  <c r="I30" i="1"/>
  <c r="I31" i="1"/>
  <c r="I32" i="1"/>
  <c r="I12" i="1"/>
  <c r="I13" i="1"/>
  <c r="I14" i="1"/>
  <c r="I11" i="1"/>
</calcChain>
</file>

<file path=xl/sharedStrings.xml><?xml version="1.0" encoding="utf-8"?>
<sst xmlns="http://schemas.openxmlformats.org/spreadsheetml/2006/main" count="264" uniqueCount="59">
  <si>
    <t>2PC</t>
  </si>
  <si>
    <t>16pc</t>
  </si>
  <si>
    <t>Q1</t>
  </si>
  <si>
    <t>1g</t>
  </si>
  <si>
    <t>Q2</t>
  </si>
  <si>
    <t>Q3</t>
  </si>
  <si>
    <t>Q4</t>
  </si>
  <si>
    <t>4PC</t>
  </si>
  <si>
    <t>2g</t>
  </si>
  <si>
    <t>8PC</t>
  </si>
  <si>
    <t>4g</t>
  </si>
  <si>
    <t>16PC</t>
  </si>
  <si>
    <t>8g</t>
  </si>
  <si>
    <t>Query</t>
    <phoneticPr fontId="1" type="noConversion"/>
  </si>
  <si>
    <t>time</t>
    <phoneticPr fontId="1" type="noConversion"/>
  </si>
  <si>
    <t># of PCs</t>
    <phoneticPr fontId="1" type="noConversion"/>
  </si>
  <si>
    <t>680M</t>
  </si>
  <si>
    <t>1PC</t>
  </si>
  <si>
    <t>340M</t>
  </si>
  <si>
    <t>170M</t>
  </si>
  <si>
    <t>85M</t>
  </si>
  <si>
    <t>43M</t>
  </si>
  <si>
    <t>640M</t>
    <phoneticPr fontId="1" type="noConversion"/>
  </si>
  <si>
    <t>370M</t>
    <phoneticPr fontId="1" type="noConversion"/>
  </si>
  <si>
    <t>170M</t>
    <phoneticPr fontId="1" type="noConversion"/>
  </si>
  <si>
    <t>85M</t>
    <phoneticPr fontId="1" type="noConversion"/>
  </si>
  <si>
    <t>43M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</si>
  <si>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</si>
  <si>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</si>
  <si>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</si>
  <si>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512m</t>
  </si>
  <si>
    <t>1G</t>
    <phoneticPr fontId="1" type="noConversion"/>
  </si>
  <si>
    <t>2G</t>
    <phoneticPr fontId="1" type="noConversion"/>
  </si>
  <si>
    <t>4G</t>
    <phoneticPr fontId="1" type="noConversion"/>
  </si>
  <si>
    <t>8G</t>
    <phoneticPr fontId="1" type="noConversion"/>
  </si>
  <si>
    <t>1GB</t>
    <phoneticPr fontId="1" type="noConversion"/>
  </si>
  <si>
    <t>2GB</t>
    <phoneticPr fontId="1" type="noConversion"/>
  </si>
  <si>
    <t>8GB</t>
    <phoneticPr fontId="1" type="noConversion"/>
  </si>
  <si>
    <t>4GB</t>
    <phoneticPr fontId="1" type="noConversion"/>
  </si>
  <si>
    <t>Time taken as the number of CPUs is increased.</t>
    <phoneticPr fontId="1" type="noConversion"/>
  </si>
  <si>
    <t>Time taken as the size of data is increased.</t>
    <phoneticPr fontId="1" type="noConversion"/>
  </si>
  <si>
    <t>Data processing ability per pc as the size of data is increased.</t>
    <phoneticPr fontId="1" type="noConversion"/>
  </si>
  <si>
    <t>Speedup as the number of computers is increased.</t>
    <phoneticPr fontId="1" type="noConversion"/>
  </si>
  <si>
    <t>Time Taken in a Dummy step</t>
    <phoneticPr fontId="1" type="noConversion"/>
  </si>
  <si>
    <t>Average</t>
    <phoneticPr fontId="1" type="noConversion"/>
  </si>
  <si>
    <t xml:space="preserve">Best </t>
    <phoneticPr fontId="1" type="noConversion"/>
  </si>
  <si>
    <t>Worst</t>
    <phoneticPr fontId="1" type="noConversion"/>
  </si>
  <si>
    <t>1 pc</t>
    <phoneticPr fontId="1" type="noConversion"/>
  </si>
  <si>
    <t>2PC</t>
    <phoneticPr fontId="1" type="noConversion"/>
  </si>
  <si>
    <t>4PC</t>
    <phoneticPr fontId="1" type="noConversion"/>
  </si>
  <si>
    <t>8PC</t>
    <phoneticPr fontId="1" type="noConversion"/>
  </si>
  <si>
    <t>16PC</t>
    <phoneticPr fontId="1" type="noConversion"/>
  </si>
  <si>
    <t>/site/people/person[/profile/gender]/name</t>
    <phoneticPr fontId="1" type="noConversion"/>
  </si>
  <si>
    <t>/site//keyword/parent::text</t>
    <phoneticPr fontId="1" type="noConversion"/>
  </si>
  <si>
    <t>/site/closed_auctions/closed_auction/annotation/description/text/keyword</t>
    <phoneticPr fontId="1" type="noConversion"/>
  </si>
  <si>
    <t>/site/open_auctions/open_auction/bidder[/fs::bidder]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</si>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</sst>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_ "/>
    <numFmt numFmtId="178" formatCode="0.0%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GulimChe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60812100261177"/>
          <c:y val="5.1811607506118552E-2"/>
          <c:w val="0.75867497996194122"/>
          <c:h val="0.79189655317527896"/>
        </c:manualLayout>
      </c:layout>
      <c:lineChart>
        <c:grouping val="standard"/>
        <c:varyColors val="0"/>
        <c:ser>
          <c:idx val="1"/>
          <c:order val="0"/>
          <c:tx>
            <c:strRef>
              <c:f>'Final data and figures'!$B$12</c:f>
              <c:strCache>
                <c:ptCount val="1"/>
                <c:pt idx="0">
                  <c:v>Q1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7.5077035245318157E-3"/>
                  <c:y val="-9.65173668268139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5481156306711835E-2"/>
                  <c:y val="-0.110209721867344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0024174520717492"/>
                  <c:y val="-0.1057127724546194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zh-CN" alt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figures'!$J$11:$N$11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data and figures'!$J$12:$N$12</c:f>
              <c:numCache>
                <c:formatCode>General</c:formatCode>
                <c:ptCount val="5"/>
                <c:pt idx="0">
                  <c:v>1602</c:v>
                </c:pt>
                <c:pt idx="1">
                  <c:v>913</c:v>
                </c:pt>
                <c:pt idx="2">
                  <c:v>623</c:v>
                </c:pt>
                <c:pt idx="3">
                  <c:v>399</c:v>
                </c:pt>
                <c:pt idx="4">
                  <c:v>267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'Final data and figures'!$B$13</c:f>
              <c:strCache>
                <c:ptCount val="1"/>
                <c:pt idx="0">
                  <c:v>Q2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6338590532115872E-2"/>
                  <c:y val="6.44022316597815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3499963189482211"/>
                  <c:y val="2.302290633465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1762068855099844"/>
                  <c:y val="5.520682603197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2457226588852791"/>
                  <c:y val="7.8195340101489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9.6765956538410192E-2"/>
                  <c:y val="6.8999934473684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figures'!$J$11:$N$11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data and figures'!$J$13:$N$13</c:f>
              <c:numCache>
                <c:formatCode>General</c:formatCode>
                <c:ptCount val="5"/>
                <c:pt idx="0">
                  <c:v>664</c:v>
                </c:pt>
                <c:pt idx="1">
                  <c:v>450</c:v>
                </c:pt>
                <c:pt idx="2">
                  <c:v>379</c:v>
                </c:pt>
                <c:pt idx="3">
                  <c:v>318</c:v>
                </c:pt>
                <c:pt idx="4">
                  <c:v>295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'Final data and figures'!$B$14</c:f>
              <c:strCache>
                <c:ptCount val="1"/>
                <c:pt idx="0">
                  <c:v>Q3</c:v>
                </c:pt>
              </c:strCache>
            </c:strRef>
          </c:tx>
          <c:spPr>
            <a:ln w="63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0.11762068855099844"/>
                  <c:y val="1.84252035207542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4890278656988101"/>
                  <c:y val="-9.161013362662092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239670218249529"/>
                  <c:y val="-4.549050347395233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7935069530825874E-2"/>
                  <c:y val="1.38275007068515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figures'!$J$11:$N$11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data and figures'!$J$14:$N$14</c:f>
              <c:numCache>
                <c:formatCode>General</c:formatCode>
                <c:ptCount val="5"/>
                <c:pt idx="0">
                  <c:v>1199</c:v>
                </c:pt>
                <c:pt idx="1">
                  <c:v>816</c:v>
                </c:pt>
                <c:pt idx="2">
                  <c:v>555</c:v>
                </c:pt>
                <c:pt idx="3">
                  <c:v>407</c:v>
                </c:pt>
                <c:pt idx="4">
                  <c:v>336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7879112"/>
        <c:axId val="227800840"/>
      </c:lineChart>
      <c:catAx>
        <c:axId val="227879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9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Number of computers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9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800840"/>
        <c:crosses val="autoZero"/>
        <c:auto val="1"/>
        <c:lblAlgn val="ctr"/>
        <c:lblOffset val="100"/>
        <c:noMultiLvlLbl val="0"/>
      </c:catAx>
      <c:valAx>
        <c:axId val="227800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9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Time taken(ms)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9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8791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27996136674576"/>
          <c:y val="0.10248786405570244"/>
          <c:w val="0.14166339156019483"/>
          <c:h val="0.2352781454457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60812100261177"/>
          <c:y val="5.1811607506118552E-2"/>
          <c:w val="0.75867497996194122"/>
          <c:h val="0.79189655317527896"/>
        </c:manualLayout>
      </c:layout>
      <c:lineChart>
        <c:grouping val="standard"/>
        <c:varyColors val="0"/>
        <c:ser>
          <c:idx val="1"/>
          <c:order val="0"/>
          <c:tx>
            <c:strRef>
              <c:f>'Final data and figures'!$B$12</c:f>
              <c:strCache>
                <c:ptCount val="1"/>
                <c:pt idx="0">
                  <c:v>Q1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9.3290167869645335E-2"/>
                  <c:y val="-0.128701286524133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zh-CN" alt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figures'!$J$40:$M$40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'Final data and figures'!$J$41:$M$41</c:f>
              <c:numCache>
                <c:formatCode>General</c:formatCode>
                <c:ptCount val="4"/>
                <c:pt idx="0">
                  <c:v>219</c:v>
                </c:pt>
                <c:pt idx="1">
                  <c:v>310</c:v>
                </c:pt>
                <c:pt idx="2">
                  <c:v>313</c:v>
                </c:pt>
                <c:pt idx="3">
                  <c:v>312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'Final data and figures'!$B$13</c:f>
              <c:strCache>
                <c:ptCount val="1"/>
                <c:pt idx="0">
                  <c:v>Q2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9387013194586423E-2"/>
                  <c:y val="9.1988448543197945E-2"/>
                </c:manualLayout>
              </c:layout>
              <c:tx>
                <c:rich>
                  <a:bodyPr/>
                  <a:lstStyle/>
                  <a:p>
                    <a:fld id="{FB5D2903-A16D-49CC-99D4-BFF4399B107D}" type="VALUE">
                      <a:rPr lang="en-US" altLang="zh-CN" i="0"/>
                      <a:pPr/>
                      <a:t>[值]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3.4009960121955632E-2"/>
                  <c:y val="0.122499032936531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4201760500645065E-2"/>
                  <c:y val="0.105781556984906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1838224205884919E-2"/>
                  <c:y val="5.0609123218073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figures'!$J$40:$M$40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'Final data and figures'!$J$42:$M$42</c:f>
              <c:numCache>
                <c:formatCode>General</c:formatCode>
                <c:ptCount val="4"/>
                <c:pt idx="0">
                  <c:v>188</c:v>
                </c:pt>
                <c:pt idx="1">
                  <c:v>233</c:v>
                </c:pt>
                <c:pt idx="2">
                  <c:v>288</c:v>
                </c:pt>
                <c:pt idx="3">
                  <c:v>290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'Final data and figures'!$B$14</c:f>
              <c:strCache>
                <c:ptCount val="1"/>
                <c:pt idx="0">
                  <c:v>Q3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6"/>
            <c:spPr>
              <a:noFill/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1414489988223371"/>
                  <c:y val="2.7620609148559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4.0319148557670858E-3"/>
                  <c:y val="-4.59426358738839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5359309251871689E-2"/>
                  <c:y val="-3.2277279191192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5246188316301434E-2"/>
                  <c:y val="-2.3592528285406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figures'!$J$40:$M$40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'Final data and figures'!$J$43:$M$43</c:f>
              <c:numCache>
                <c:formatCode>General</c:formatCode>
                <c:ptCount val="4"/>
                <c:pt idx="0">
                  <c:v>214</c:v>
                </c:pt>
                <c:pt idx="1">
                  <c:v>279</c:v>
                </c:pt>
                <c:pt idx="2">
                  <c:v>296</c:v>
                </c:pt>
                <c:pt idx="3">
                  <c:v>229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826608"/>
        <c:axId val="228827000"/>
      </c:lineChart>
      <c:catAx>
        <c:axId val="2288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chemeClr val="tx1"/>
                    </a:solidFill>
                  </a:rPr>
                  <a:t>Size of xml</a:t>
                </a:r>
                <a:r>
                  <a:rPr lang="en-US" altLang="zh-CN" sz="1000" baseline="0">
                    <a:solidFill>
                      <a:schemeClr val="tx1"/>
                    </a:solidFill>
                  </a:rPr>
                  <a:t> documents</a:t>
                </a:r>
                <a:endParaRPr lang="zh-CN" altLang="en-US" sz="1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827000"/>
        <c:crosses val="autoZero"/>
        <c:auto val="1"/>
        <c:lblAlgn val="ctr"/>
        <c:lblOffset val="100"/>
        <c:noMultiLvlLbl val="0"/>
      </c:catAx>
      <c:valAx>
        <c:axId val="228827000"/>
        <c:scaling>
          <c:orientation val="minMax"/>
          <c:min val="1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chemeClr val="tx1"/>
                    </a:solidFill>
                  </a:rPr>
                  <a:t>Data</a:t>
                </a:r>
                <a:r>
                  <a:rPr lang="en-US" altLang="zh-CN" sz="1000" baseline="0">
                    <a:solidFill>
                      <a:schemeClr val="tx1"/>
                    </a:solidFill>
                  </a:rPr>
                  <a:t> rocessing ability(MB)</a:t>
                </a:r>
                <a:endParaRPr lang="zh-CN" altLang="en-US" sz="1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8266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82157494945081"/>
          <c:y val="0.5716770821220043"/>
          <c:w val="0.14166339156019483"/>
          <c:h val="0.2352781454457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60812100261177"/>
          <c:y val="5.1811607506118552E-2"/>
          <c:w val="0.75867497996194122"/>
          <c:h val="0.79189655317527896"/>
        </c:manualLayout>
      </c:layout>
      <c:lineChart>
        <c:grouping val="standard"/>
        <c:varyColors val="0"/>
        <c:ser>
          <c:idx val="1"/>
          <c:order val="0"/>
          <c:tx>
            <c:strRef>
              <c:f>'Final data and figures'!$B$12</c:f>
              <c:strCache>
                <c:ptCount val="1"/>
                <c:pt idx="0">
                  <c:v>Q1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7.5077035245318157E-3"/>
                  <c:y val="-9.65173668268139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6.5481156306711835E-2"/>
                  <c:y val="-0.110209721867344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0024174520717492"/>
                  <c:y val="-0.1057127724546194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zh-CN" alt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figures'!$J$11:$N$11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data and figures'!$J$12:$N$12</c:f>
              <c:numCache>
                <c:formatCode>General</c:formatCode>
                <c:ptCount val="5"/>
                <c:pt idx="0">
                  <c:v>1602</c:v>
                </c:pt>
                <c:pt idx="1">
                  <c:v>913</c:v>
                </c:pt>
                <c:pt idx="2">
                  <c:v>623</c:v>
                </c:pt>
                <c:pt idx="3">
                  <c:v>399</c:v>
                </c:pt>
                <c:pt idx="4">
                  <c:v>267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'Final data and figures'!$B$13</c:f>
              <c:strCache>
                <c:ptCount val="1"/>
                <c:pt idx="0">
                  <c:v>Q2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6338590532115872E-2"/>
                  <c:y val="6.44022316597815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3499963189482211"/>
                  <c:y val="2.302290633465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1762068855099844"/>
                  <c:y val="5.520682603197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2457226588852791"/>
                  <c:y val="7.8195340101489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9.6765956538410192E-2"/>
                  <c:y val="6.8999934473684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figures'!$J$11:$N$11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data and figures'!$J$13:$N$13</c:f>
              <c:numCache>
                <c:formatCode>General</c:formatCode>
                <c:ptCount val="5"/>
                <c:pt idx="0">
                  <c:v>664</c:v>
                </c:pt>
                <c:pt idx="1">
                  <c:v>450</c:v>
                </c:pt>
                <c:pt idx="2">
                  <c:v>379</c:v>
                </c:pt>
                <c:pt idx="3">
                  <c:v>318</c:v>
                </c:pt>
                <c:pt idx="4">
                  <c:v>295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'Final data and figures'!$B$14</c:f>
              <c:strCache>
                <c:ptCount val="1"/>
                <c:pt idx="0">
                  <c:v>Q3</c:v>
                </c:pt>
              </c:strCache>
            </c:strRef>
          </c:tx>
          <c:spPr>
            <a:ln w="63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0.11762068855099844"/>
                  <c:y val="1.84252035207542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4890278656988101"/>
                  <c:y val="-9.161013362662092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5239670218249529"/>
                  <c:y val="-4.549050347395233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1.7935069530825874E-2"/>
                  <c:y val="1.38275007068515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figures'!$J$11:$N$11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data and figures'!$J$14:$N$14</c:f>
              <c:numCache>
                <c:formatCode>General</c:formatCode>
                <c:ptCount val="5"/>
                <c:pt idx="0">
                  <c:v>1199</c:v>
                </c:pt>
                <c:pt idx="1">
                  <c:v>816</c:v>
                </c:pt>
                <c:pt idx="2">
                  <c:v>555</c:v>
                </c:pt>
                <c:pt idx="3">
                  <c:v>407</c:v>
                </c:pt>
                <c:pt idx="4">
                  <c:v>336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1359008"/>
        <c:axId val="241359400"/>
      </c:lineChart>
      <c:catAx>
        <c:axId val="24135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chemeClr val="tx1"/>
                    </a:solidFill>
                  </a:rPr>
                  <a:t>Number of computer</a:t>
                </a:r>
                <a:endParaRPr lang="zh-CN" altLang="en-US" sz="1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359400"/>
        <c:crosses val="autoZero"/>
        <c:auto val="1"/>
        <c:lblAlgn val="ctr"/>
        <c:lblOffset val="100"/>
        <c:noMultiLvlLbl val="0"/>
      </c:catAx>
      <c:valAx>
        <c:axId val="241359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chemeClr val="tx1"/>
                    </a:solidFill>
                  </a:rPr>
                  <a:t>Time taken(MS)</a:t>
                </a:r>
                <a:endParaRPr lang="zh-CN" altLang="en-US" sz="1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3590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27996136674576"/>
          <c:y val="0.10248786405570244"/>
          <c:w val="0.14166339156019483"/>
          <c:h val="0.2352781454457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60812100261177"/>
          <c:y val="5.1811607506118552E-2"/>
          <c:w val="0.75867497996194122"/>
          <c:h val="0.65358341987234725"/>
        </c:manualLayout>
      </c:layout>
      <c:lineChart>
        <c:grouping val="standard"/>
        <c:varyColors val="0"/>
        <c:ser>
          <c:idx val="1"/>
          <c:order val="0"/>
          <c:tx>
            <c:strRef>
              <c:f>'Final data and figures'!$C$70</c:f>
              <c:strCache>
                <c:ptCount val="1"/>
                <c:pt idx="0">
                  <c:v>Average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zh-CN" alt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figures'!$D$69:$L$69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'Final data and figures'!$D$70:$L$70</c:f>
              <c:numCache>
                <c:formatCode>General</c:formatCode>
                <c:ptCount val="9"/>
                <c:pt idx="0">
                  <c:v>3.1</c:v>
                </c:pt>
                <c:pt idx="1">
                  <c:v>4.5999999999999996</c:v>
                </c:pt>
                <c:pt idx="2">
                  <c:v>6.8</c:v>
                </c:pt>
                <c:pt idx="3">
                  <c:v>9.6</c:v>
                </c:pt>
                <c:pt idx="4">
                  <c:v>11.1</c:v>
                </c:pt>
                <c:pt idx="5">
                  <c:v>14.2</c:v>
                </c:pt>
                <c:pt idx="6">
                  <c:v>15.2</c:v>
                </c:pt>
                <c:pt idx="7">
                  <c:v>16.8</c:v>
                </c:pt>
                <c:pt idx="8">
                  <c:v>19.2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1360184"/>
        <c:axId val="241360576"/>
      </c:lineChart>
      <c:catAx>
        <c:axId val="24136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chemeClr val="tx1"/>
                    </a:solidFill>
                  </a:rPr>
                  <a:t>Number</a:t>
                </a:r>
                <a:r>
                  <a:rPr lang="en-US" altLang="zh-CN" sz="1000" baseline="0">
                    <a:solidFill>
                      <a:schemeClr val="tx1"/>
                    </a:solidFill>
                  </a:rPr>
                  <a:t> of Client</a:t>
                </a:r>
                <a:endParaRPr lang="zh-CN" altLang="en-US" sz="1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360576"/>
        <c:crosses val="autoZero"/>
        <c:auto val="1"/>
        <c:lblAlgn val="ctr"/>
        <c:lblOffset val="100"/>
        <c:noMultiLvlLbl val="0"/>
      </c:catAx>
      <c:valAx>
        <c:axId val="24136057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aseline="0">
                    <a:solidFill>
                      <a:schemeClr val="tx1"/>
                    </a:solidFill>
                  </a:rPr>
                  <a:t>Time taken(mS)</a:t>
                </a:r>
                <a:endParaRPr lang="zh-CN" altLang="en-US" sz="1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36018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67028358621089"/>
          <c:y val="2.3179870204239738E-2"/>
          <c:w val="0.46180645688395416"/>
          <c:h val="0.14389484420731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3506274247999"/>
          <c:y val="5.1811607506118552E-2"/>
          <c:w val="0.80544908255067371"/>
          <c:h val="0.75401620072329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data and figures'!$I$98</c:f>
              <c:strCache>
                <c:ptCount val="1"/>
                <c:pt idx="0">
                  <c:v>Q1</c:v>
                </c:pt>
              </c:strCache>
            </c:strRef>
          </c:tx>
          <c:spPr>
            <a:pattFill prst="narHorz">
              <a:fgClr>
                <a:schemeClr val="dk1">
                  <a:tint val="88500"/>
                </a:schemeClr>
              </a:fgClr>
              <a:bgClr>
                <a:schemeClr val="dk1">
                  <a:tint val="885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dLbls>
            <c:dLbl>
              <c:idx val="4"/>
              <c:layout>
                <c:manualLayout>
                  <c:x val="-9.3247578193969317E-3"/>
                  <c:y val="1.23075014706010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zh-CN" alt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figures'!$J$97:$N$97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data and figures'!$J$98:$N$98</c:f>
              <c:numCache>
                <c:formatCode>0.0%</c:formatCode>
                <c:ptCount val="5"/>
                <c:pt idx="0">
                  <c:v>2.5000000000000001E-3</c:v>
                </c:pt>
                <c:pt idx="1">
                  <c:v>8.8000000000000005E-3</c:v>
                </c:pt>
                <c:pt idx="2">
                  <c:v>2.7300000000000001E-2</c:v>
                </c:pt>
                <c:pt idx="3">
                  <c:v>8.77E-2</c:v>
                </c:pt>
                <c:pt idx="4">
                  <c:v>0.28089999999999998</c:v>
                </c:pt>
              </c:numCache>
            </c:numRef>
          </c:val>
        </c:ser>
        <c:ser>
          <c:idx val="1"/>
          <c:order val="1"/>
          <c:tx>
            <c:strRef>
              <c:f>'Final data and figures'!$I$99</c:f>
              <c:strCache>
                <c:ptCount val="1"/>
                <c:pt idx="0">
                  <c:v>Q2</c:v>
                </c:pt>
              </c:strCache>
            </c:strRef>
          </c:tx>
          <c:spPr>
            <a:pattFill prst="narHorz">
              <a:fgClr>
                <a:schemeClr val="dk1">
                  <a:tint val="55000"/>
                </a:schemeClr>
              </a:fgClr>
              <a:bgClr>
                <a:schemeClr val="dk1">
                  <a:tint val="5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55000"/>
                </a:schemeClr>
              </a:inn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100432819982572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7.5324614986929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7167793049839099E-17"/>
                  <c:y val="-5.64934612401969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3.76623074934647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4341296415450397E-2"/>
                  <c:y val="-3.1385097844636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zh-CN" alt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figures'!$J$97:$N$97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data and figures'!$J$99:$N$99</c:f>
              <c:numCache>
                <c:formatCode>0.0%</c:formatCode>
                <c:ptCount val="5"/>
                <c:pt idx="0">
                  <c:v>6.0000000000000001E-3</c:v>
                </c:pt>
                <c:pt idx="1">
                  <c:v>0.02</c:v>
                </c:pt>
                <c:pt idx="2">
                  <c:v>4.4900000000000002E-2</c:v>
                </c:pt>
                <c:pt idx="3" formatCode="0.00%">
                  <c:v>0.1132</c:v>
                </c:pt>
                <c:pt idx="4">
                  <c:v>0.2576</c:v>
                </c:pt>
              </c:numCache>
            </c:numRef>
          </c:val>
        </c:ser>
        <c:ser>
          <c:idx val="2"/>
          <c:order val="2"/>
          <c:tx>
            <c:strRef>
              <c:f>'Final data and figures'!$I$100</c:f>
              <c:strCache>
                <c:ptCount val="1"/>
                <c:pt idx="0">
                  <c:v>Q3</c:v>
                </c:pt>
              </c:strCache>
            </c:strRef>
          </c:tx>
          <c:spPr>
            <a:pattFill prst="narHorz">
              <a:fgClr>
                <a:schemeClr val="dk1">
                  <a:tint val="75000"/>
                </a:schemeClr>
              </a:fgClr>
              <a:bgClr>
                <a:schemeClr val="dk1">
                  <a:tint val="7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75000"/>
                </a:schemeClr>
              </a:innerShdw>
            </a:effectLst>
          </c:spPr>
          <c:invertIfNegative val="0"/>
          <c:dLbls>
            <c:dLbl>
              <c:idx val="4"/>
              <c:layout>
                <c:manualLayout>
                  <c:x val="1.554126303232803E-2"/>
                  <c:y val="6.15375073530053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zh-CN" alt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figures'!$J$97:$N$97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data and figures'!$J$100:$N$100</c:f>
              <c:numCache>
                <c:formatCode>0.0%</c:formatCode>
                <c:ptCount val="5"/>
                <c:pt idx="0">
                  <c:v>4.1999999999999997E-3</c:v>
                </c:pt>
                <c:pt idx="1">
                  <c:v>1.0999999999999999E-2</c:v>
                </c:pt>
                <c:pt idx="2">
                  <c:v>3.2399999999999998E-2</c:v>
                </c:pt>
                <c:pt idx="3">
                  <c:v>9.0899999999999995E-2</c:v>
                </c:pt>
                <c:pt idx="4">
                  <c:v>0.2321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41361360"/>
        <c:axId val="241361752"/>
      </c:barChart>
      <c:catAx>
        <c:axId val="24136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Number of Client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zh-CN" alt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361752"/>
        <c:crosses val="autoZero"/>
        <c:auto val="1"/>
        <c:lblAlgn val="ctr"/>
        <c:lblOffset val="100"/>
        <c:noMultiLvlLbl val="0"/>
      </c:catAx>
      <c:valAx>
        <c:axId val="241361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0">
                    <a:solidFill>
                      <a:schemeClr val="tx1"/>
                    </a:solidFill>
                  </a:rPr>
                  <a:t>Network</a:t>
                </a:r>
                <a:r>
                  <a:rPr lang="en-US" altLang="zh-CN" b="0" baseline="0">
                    <a:solidFill>
                      <a:schemeClr val="tx1"/>
                    </a:solidFill>
                  </a:rPr>
                  <a:t> cost Percentage</a:t>
                </a:r>
                <a:endParaRPr lang="zh-CN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zh-CN" alt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36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3506274247999"/>
          <c:y val="5.1811607506118552E-2"/>
          <c:w val="0.80544908255067371"/>
          <c:h val="0.75401620072329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data and figures'!$I$116</c:f>
              <c:strCache>
                <c:ptCount val="1"/>
                <c:pt idx="0">
                  <c:v>Q1</c:v>
                </c:pt>
              </c:strCache>
            </c:strRef>
          </c:tx>
          <c:spPr>
            <a:pattFill prst="narHorz">
              <a:fgClr>
                <a:schemeClr val="dk1">
                  <a:tint val="88500"/>
                </a:schemeClr>
              </a:fgClr>
              <a:bgClr>
                <a:schemeClr val="dk1">
                  <a:tint val="885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dLbls>
            <c:dLbl>
              <c:idx val="1"/>
              <c:layout>
                <c:manualLayout>
                  <c:x val="-9.324757819396817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zh-CN" alt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figures'!$J$115:$M$115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'Final data and figures'!$J$116:$M$116</c:f>
              <c:numCache>
                <c:formatCode>0.0%</c:formatCode>
                <c:ptCount val="4"/>
                <c:pt idx="0">
                  <c:v>0.25679999999999997</c:v>
                </c:pt>
                <c:pt idx="1">
                  <c:v>0.18629999999999999</c:v>
                </c:pt>
                <c:pt idx="2">
                  <c:v>9.5299999999999996E-2</c:v>
                </c:pt>
                <c:pt idx="3">
                  <c:v>4.7500000000000001E-2</c:v>
                </c:pt>
              </c:numCache>
            </c:numRef>
          </c:val>
        </c:ser>
        <c:ser>
          <c:idx val="1"/>
          <c:order val="1"/>
          <c:tx>
            <c:strRef>
              <c:f>'Final data and figures'!$I$117</c:f>
              <c:strCache>
                <c:ptCount val="1"/>
                <c:pt idx="0">
                  <c:v>Q2</c:v>
                </c:pt>
              </c:strCache>
            </c:strRef>
          </c:tx>
          <c:spPr>
            <a:pattFill prst="narHorz">
              <a:fgClr>
                <a:schemeClr val="dk1">
                  <a:tint val="55000"/>
                </a:schemeClr>
              </a:fgClr>
              <a:bgClr>
                <a:schemeClr val="dk1">
                  <a:tint val="5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55000"/>
                </a:schemeClr>
              </a:innerShdw>
            </a:effectLst>
          </c:spPr>
          <c:invertIfNegative val="0"/>
          <c:dLbls>
            <c:dLbl>
              <c:idx val="0"/>
              <c:layout>
                <c:manualLayout>
                  <c:x val="9.3849649171283845E-3"/>
                  <c:y val="-0.136101781650280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 rtl="0">
                    <a:defRPr lang="zh-CN" altLang="en-US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8227872606676083E-2"/>
                      <c:h val="0.1048306870927186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1.2433010425862423E-2"/>
                  <c:y val="-0.172814391220484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9.3247578193967045E-3"/>
                  <c:y val="-9.8751080697419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554126303232803E-2"/>
                  <c:y val="-8.02352530666535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zh-CN" alt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figures'!$J$115:$M$115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'Final data and figures'!$J$117:$M$117</c:f>
              <c:numCache>
                <c:formatCode>0.0%</c:formatCode>
                <c:ptCount val="4"/>
                <c:pt idx="0">
                  <c:v>0.22339999999999999</c:v>
                </c:pt>
                <c:pt idx="1">
                  <c:v>0.14230000000000001</c:v>
                </c:pt>
                <c:pt idx="2">
                  <c:v>8.8800000000000004E-2</c:v>
                </c:pt>
                <c:pt idx="3">
                  <c:v>4.2999999999999997E-2</c:v>
                </c:pt>
              </c:numCache>
            </c:numRef>
          </c:val>
        </c:ser>
        <c:ser>
          <c:idx val="2"/>
          <c:order val="2"/>
          <c:tx>
            <c:strRef>
              <c:f>'Final data and figures'!$I$118</c:f>
              <c:strCache>
                <c:ptCount val="1"/>
                <c:pt idx="0">
                  <c:v>Q3</c:v>
                </c:pt>
              </c:strCache>
            </c:strRef>
          </c:tx>
          <c:spPr>
            <a:pattFill prst="narHorz">
              <a:fgClr>
                <a:schemeClr val="dk1">
                  <a:tint val="75000"/>
                </a:schemeClr>
              </a:fgClr>
              <a:bgClr>
                <a:schemeClr val="dk1">
                  <a:tint val="7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75000"/>
                </a:schemeClr>
              </a:innerShdw>
            </a:effectLst>
          </c:spPr>
          <c:invertIfNegative val="0"/>
          <c:dLbls>
            <c:dLbl>
              <c:idx val="0"/>
              <c:layout>
                <c:manualLayout>
                  <c:x val="3.118279279476148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2433010425862423E-2"/>
                  <c:y val="-5.657548641804987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zh-CN" alt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figures'!$J$115:$M$115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'Final data and figures'!$J$118:$M$118</c:f>
              <c:numCache>
                <c:formatCode>0.0%</c:formatCode>
                <c:ptCount val="4"/>
                <c:pt idx="0">
                  <c:v>0.26069999999999999</c:v>
                </c:pt>
                <c:pt idx="1">
                  <c:v>0.1724</c:v>
                </c:pt>
                <c:pt idx="2">
                  <c:v>8.8900000000000007E-2</c:v>
                </c:pt>
                <c:pt idx="3">
                  <c:v>3.44E-2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41362536"/>
        <c:axId val="229228720"/>
      </c:barChart>
      <c:catAx>
        <c:axId val="24136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Size of XML Documents</a:t>
                </a:r>
              </a:p>
            </c:rich>
          </c:tx>
          <c:layout>
            <c:manualLayout>
              <c:xMode val="edge"/>
              <c:yMode val="edge"/>
              <c:x val="0.37167579114206745"/>
              <c:y val="0.90134125545087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zh-CN" alt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228720"/>
        <c:crosses val="autoZero"/>
        <c:auto val="1"/>
        <c:lblAlgn val="ctr"/>
        <c:lblOffset val="100"/>
        <c:noMultiLvlLbl val="0"/>
      </c:catAx>
      <c:valAx>
        <c:axId val="229228720"/>
        <c:scaling>
          <c:orientation val="minMax"/>
          <c:max val="0.3400000000000000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0">
                    <a:solidFill>
                      <a:schemeClr val="tx1"/>
                    </a:solidFill>
                  </a:rPr>
                  <a:t>Network cost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zh-CN" alt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36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en-US" altLang="zh-CN" baseline="0"/>
              <a:t> taken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Sheet2!$B$8:$B$11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Sheet2!$D$8:$D$11</c:f>
              <c:numCache>
                <c:formatCode>General</c:formatCode>
                <c:ptCount val="4"/>
                <c:pt idx="0">
                  <c:v>91.4</c:v>
                </c:pt>
                <c:pt idx="1">
                  <c:v>1031.4000000000001</c:v>
                </c:pt>
                <c:pt idx="2">
                  <c:v>609.20000000000005</c:v>
                </c:pt>
                <c:pt idx="3">
                  <c:v>817.2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Sheet2!$B$8:$B$11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Sheet2!$E$8:$E$11</c:f>
              <c:numCache>
                <c:formatCode>General</c:formatCode>
                <c:ptCount val="4"/>
                <c:pt idx="0">
                  <c:v>123.2</c:v>
                </c:pt>
                <c:pt idx="1">
                  <c:v>641</c:v>
                </c:pt>
                <c:pt idx="2">
                  <c:v>541.6</c:v>
                </c:pt>
                <c:pt idx="3">
                  <c:v>568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Sheet2!$B$8:$B$11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Sheet2!$F$8:$F$11</c:f>
              <c:numCache>
                <c:formatCode>General</c:formatCode>
                <c:ptCount val="4"/>
                <c:pt idx="0">
                  <c:v>125.6</c:v>
                </c:pt>
                <c:pt idx="1">
                  <c:v>438.2</c:v>
                </c:pt>
                <c:pt idx="2">
                  <c:v>438.8</c:v>
                </c:pt>
                <c:pt idx="3">
                  <c:v>361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Sheet2!$B$8:$B$11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Sheet2!$G$8:$G$11</c:f>
              <c:numCache>
                <c:formatCode>General</c:formatCode>
                <c:ptCount val="4"/>
                <c:pt idx="0">
                  <c:v>175.6</c:v>
                </c:pt>
                <c:pt idx="1">
                  <c:v>292</c:v>
                </c:pt>
                <c:pt idx="2">
                  <c:v>340.2</c:v>
                </c:pt>
                <c:pt idx="3">
                  <c:v>299.2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29504"/>
        <c:axId val="229229896"/>
      </c:barChart>
      <c:catAx>
        <c:axId val="2292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229896"/>
        <c:crosses val="autoZero"/>
        <c:auto val="1"/>
        <c:lblAlgn val="ctr"/>
        <c:lblOffset val="100"/>
        <c:noMultiLvlLbl val="0"/>
      </c:catAx>
      <c:valAx>
        <c:axId val="22922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2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Speedup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Sheet2!$C$23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Sheet2!$D$23:$G$23</c:f>
              <c:numCache>
                <c:formatCode>General</c:formatCode>
                <c:ptCount val="4"/>
                <c:pt idx="0">
                  <c:v>1</c:v>
                </c:pt>
                <c:pt idx="1">
                  <c:v>0.74188311688311692</c:v>
                </c:pt>
                <c:pt idx="2">
                  <c:v>0.72770700636942687</c:v>
                </c:pt>
                <c:pt idx="3">
                  <c:v>0.5205011389521641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Sheet2!$C$24</c:f>
              <c:strCache>
                <c:ptCount val="1"/>
                <c:pt idx="0">
                  <c:v>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Sheet2!$D$24:$G$24</c:f>
              <c:numCache>
                <c:formatCode>General</c:formatCode>
                <c:ptCount val="4"/>
                <c:pt idx="0">
                  <c:v>1</c:v>
                </c:pt>
                <c:pt idx="1">
                  <c:v>1.6090483619344775</c:v>
                </c:pt>
                <c:pt idx="2">
                  <c:v>2.3537197626654498</c:v>
                </c:pt>
                <c:pt idx="3">
                  <c:v>3.5321917808219183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Sheet2!$C$25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Sheet2!$D$25:$G$25</c:f>
              <c:numCache>
                <c:formatCode>General</c:formatCode>
                <c:ptCount val="4"/>
                <c:pt idx="0">
                  <c:v>1</c:v>
                </c:pt>
                <c:pt idx="1">
                  <c:v>1.1248153618906942</c:v>
                </c:pt>
                <c:pt idx="2">
                  <c:v>1.3883318140382863</c:v>
                </c:pt>
                <c:pt idx="3">
                  <c:v>1.790711346266902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Sheet2!$C$26</c:f>
              <c:strCache>
                <c:ptCount val="1"/>
                <c:pt idx="0">
                  <c:v>Q4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Sheet2!$D$26:$G$26</c:f>
              <c:numCache>
                <c:formatCode>General</c:formatCode>
                <c:ptCount val="4"/>
                <c:pt idx="0">
                  <c:v>1</c:v>
                </c:pt>
                <c:pt idx="1">
                  <c:v>1.4387323943661972</c:v>
                </c:pt>
                <c:pt idx="2">
                  <c:v>2.263711911357341</c:v>
                </c:pt>
                <c:pt idx="3">
                  <c:v>2.7312834224598932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230680"/>
        <c:axId val="229231072"/>
      </c:lineChart>
      <c:catAx>
        <c:axId val="22923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231072"/>
        <c:crosses val="autoZero"/>
        <c:auto val="1"/>
        <c:lblAlgn val="ctr"/>
        <c:lblOffset val="100"/>
        <c:noMultiLvlLbl val="0"/>
      </c:catAx>
      <c:valAx>
        <c:axId val="2292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23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Sheet2!$B$8</c:f>
              <c:strCache>
                <c:ptCount val="1"/>
                <c:pt idx="0">
                  <c:v>Q1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Sheet2!$C$7:$G$7</c:f>
              <c:strCache>
                <c:ptCount val="5"/>
                <c:pt idx="0">
                  <c:v>1 pc</c:v>
                </c:pt>
                <c:pt idx="1">
                  <c:v>2PC</c:v>
                </c:pt>
                <c:pt idx="2">
                  <c:v>4PC</c:v>
                </c:pt>
                <c:pt idx="3">
                  <c:v>8PC</c:v>
                </c:pt>
                <c:pt idx="4">
                  <c:v>16PC</c:v>
                </c:pt>
              </c:strCache>
            </c:strRef>
          </c:cat>
          <c:val>
            <c:numRef>
              <c:f>Sheet2!$C$8:$G$8</c:f>
              <c:numCache>
                <c:formatCode>General</c:formatCode>
                <c:ptCount val="5"/>
                <c:pt idx="0">
                  <c:v>85.2</c:v>
                </c:pt>
                <c:pt idx="1">
                  <c:v>91.4</c:v>
                </c:pt>
                <c:pt idx="2">
                  <c:v>123.2</c:v>
                </c:pt>
                <c:pt idx="3">
                  <c:v>125.6</c:v>
                </c:pt>
                <c:pt idx="4">
                  <c:v>175.6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31856"/>
        <c:axId val="229232248"/>
      </c:lineChart>
      <c:catAx>
        <c:axId val="22923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Number of computer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232248"/>
        <c:crosses val="autoZero"/>
        <c:auto val="1"/>
        <c:lblAlgn val="ctr"/>
        <c:lblOffset val="100"/>
        <c:noMultiLvlLbl val="0"/>
      </c:catAx>
      <c:valAx>
        <c:axId val="229232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altLang="zh-CN"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Time Taken(ms)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altLang="zh-CN"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2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Sheet5!$A$9</c:f>
              <c:strCache>
                <c:ptCount val="1"/>
                <c:pt idx="0">
                  <c:v>Q1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Sheet5!$B$8:$E$8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4G</c:v>
                </c:pt>
                <c:pt idx="3">
                  <c:v>8G</c:v>
                </c:pt>
              </c:strCache>
            </c:strRef>
          </c:cat>
          <c:val>
            <c:numRef>
              <c:f>Sheet5!$B$9:$E$9</c:f>
              <c:numCache>
                <c:formatCode>0_ </c:formatCode>
                <c:ptCount val="4"/>
                <c:pt idx="0">
                  <c:v>219.17808219178082</c:v>
                </c:pt>
                <c:pt idx="1">
                  <c:v>309.62747943880021</c:v>
                </c:pt>
                <c:pt idx="2">
                  <c:v>312.88193595697874</c:v>
                </c:pt>
                <c:pt idx="3">
                  <c:v>311.66301436571706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Sheet5!$A$10</c:f>
              <c:strCache>
                <c:ptCount val="1"/>
                <c:pt idx="0">
                  <c:v>Q2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Sheet5!$B$8:$E$8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4G</c:v>
                </c:pt>
                <c:pt idx="3">
                  <c:v>8G</c:v>
                </c:pt>
              </c:strCache>
            </c:strRef>
          </c:cat>
          <c:val>
            <c:numRef>
              <c:f>Sheet5!$B$10:$E$10</c:f>
              <c:numCache>
                <c:formatCode>0_ </c:formatCode>
                <c:ptCount val="4"/>
                <c:pt idx="0">
                  <c:v>188.12463256907702</c:v>
                </c:pt>
                <c:pt idx="1">
                  <c:v>233.49142648668368</c:v>
                </c:pt>
                <c:pt idx="2">
                  <c:v>287.83449516527998</c:v>
                </c:pt>
                <c:pt idx="3">
                  <c:v>289.7894498528413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Sheet5!$A$11</c:f>
              <c:strCache>
                <c:ptCount val="1"/>
                <c:pt idx="0">
                  <c:v>Q3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Sheet5!$B$8:$E$8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4G</c:v>
                </c:pt>
                <c:pt idx="3">
                  <c:v>8G</c:v>
                </c:pt>
              </c:strCache>
            </c:strRef>
          </c:cat>
          <c:val>
            <c:numRef>
              <c:f>Sheet5!$B$11:$E$11</c:f>
              <c:numCache>
                <c:formatCode>0_ </c:formatCode>
                <c:ptCount val="4"/>
                <c:pt idx="0">
                  <c:v>213.90374331550802</c:v>
                </c:pt>
                <c:pt idx="1">
                  <c:v>279.3539938891314</c:v>
                </c:pt>
                <c:pt idx="2">
                  <c:v>295.68029568029567</c:v>
                </c:pt>
                <c:pt idx="3">
                  <c:v>228.57142857142858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2279880"/>
        <c:axId val="242280272"/>
      </c:lineChart>
      <c:catAx>
        <c:axId val="24227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of input data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280272"/>
        <c:crossesAt val="0"/>
        <c:auto val="1"/>
        <c:lblAlgn val="ctr"/>
        <c:lblOffset val="100"/>
        <c:noMultiLvlLbl val="0"/>
      </c:catAx>
      <c:valAx>
        <c:axId val="242280272"/>
        <c:scaling>
          <c:logBase val="2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r>
                  <a:rPr lang="en-US" altLang="zh-CN" baseline="0"/>
                  <a:t> processing ability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crossAx val="24227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Sheet5!$A$2</c:f>
              <c:strCache>
                <c:ptCount val="1"/>
                <c:pt idx="0">
                  <c:v>Q1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Sheet5!$B$2:$E$2</c:f>
              <c:numCache>
                <c:formatCode>0_ </c:formatCode>
                <c:ptCount val="4"/>
                <c:pt idx="0">
                  <c:v>292</c:v>
                </c:pt>
                <c:pt idx="1">
                  <c:v>413.4</c:v>
                </c:pt>
                <c:pt idx="2">
                  <c:v>818.2</c:v>
                </c:pt>
                <c:pt idx="3">
                  <c:v>1642.8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Sheet5!$A$3</c:f>
              <c:strCache>
                <c:ptCount val="1"/>
                <c:pt idx="0">
                  <c:v>Q2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Sheet5!$B$3:$E$3</c:f>
              <c:numCache>
                <c:formatCode>0_ </c:formatCode>
                <c:ptCount val="4"/>
                <c:pt idx="0">
                  <c:v>340.2</c:v>
                </c:pt>
                <c:pt idx="1">
                  <c:v>548.20000000000005</c:v>
                </c:pt>
                <c:pt idx="2">
                  <c:v>889.4</c:v>
                </c:pt>
                <c:pt idx="3">
                  <c:v>1766.8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Sheet5!$A$4</c:f>
              <c:strCache>
                <c:ptCount val="1"/>
                <c:pt idx="0">
                  <c:v>Q3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Sheet5!$B$4:$E$4</c:f>
              <c:numCache>
                <c:formatCode>0_ </c:formatCode>
                <c:ptCount val="4"/>
                <c:pt idx="0">
                  <c:v>299.2</c:v>
                </c:pt>
                <c:pt idx="1">
                  <c:v>458.2</c:v>
                </c:pt>
                <c:pt idx="2">
                  <c:v>865.8</c:v>
                </c:pt>
                <c:pt idx="3">
                  <c:v>2240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2281056"/>
        <c:axId val="242281448"/>
      </c:lineChart>
      <c:catAx>
        <c:axId val="2422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281448"/>
        <c:crosses val="autoZero"/>
        <c:auto val="1"/>
        <c:lblAlgn val="ctr"/>
        <c:lblOffset val="100"/>
        <c:noMultiLvlLbl val="0"/>
      </c:catAx>
      <c:valAx>
        <c:axId val="242281448"/>
        <c:scaling>
          <c:orientation val="minMax"/>
        </c:scaling>
        <c:delete val="0"/>
        <c:axPos val="l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28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60812100261177"/>
          <c:y val="5.1811607506118552E-2"/>
          <c:w val="0.75867497996194122"/>
          <c:h val="0.79189655317527896"/>
        </c:manualLayout>
      </c:layout>
      <c:lineChart>
        <c:grouping val="standard"/>
        <c:varyColors val="0"/>
        <c:ser>
          <c:idx val="1"/>
          <c:order val="0"/>
          <c:tx>
            <c:strRef>
              <c:f>'Final data and figures'!$B$12</c:f>
              <c:strCache>
                <c:ptCount val="1"/>
                <c:pt idx="0">
                  <c:v>Q1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9.0575296754107124E-2"/>
                  <c:y val="9.268772217605020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7112938315494395E-2"/>
                  <c:y val="5.5439945845212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5951712367980418E-2"/>
                  <c:y val="3.23543590314087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4208101373493054E-2"/>
                  <c:y val="4.65165485484437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zh-CN" alt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figures'!$D$40:$G$40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'Final data and figures'!$D$41:$G$41</c:f>
              <c:numCache>
                <c:formatCode>0_ </c:formatCode>
                <c:ptCount val="4"/>
                <c:pt idx="0">
                  <c:v>292</c:v>
                </c:pt>
                <c:pt idx="1">
                  <c:v>413.4</c:v>
                </c:pt>
                <c:pt idx="2">
                  <c:v>818.2</c:v>
                </c:pt>
                <c:pt idx="3">
                  <c:v>1642.8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'Final data and figures'!$B$13</c:f>
              <c:strCache>
                <c:ptCount val="1"/>
                <c:pt idx="0">
                  <c:v>Q2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0677913424681439"/>
                  <c:y val="-8.3073575037609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2049661670328958"/>
                  <c:y val="-6.56659519223568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062856800126505"/>
                  <c:y val="-5.5370870861045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4208101373493054E-2"/>
                  <c:y val="-1.38168145961985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figures'!$D$40:$G$40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'Final data and figures'!$D$42:$G$42</c:f>
              <c:numCache>
                <c:formatCode>0_ </c:formatCode>
                <c:ptCount val="4"/>
                <c:pt idx="0">
                  <c:v>340.2</c:v>
                </c:pt>
                <c:pt idx="1">
                  <c:v>548.20000000000005</c:v>
                </c:pt>
                <c:pt idx="2">
                  <c:v>889.4</c:v>
                </c:pt>
                <c:pt idx="3">
                  <c:v>1766.8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'Final data and figures'!$B$14</c:f>
              <c:strCache>
                <c:ptCount val="1"/>
                <c:pt idx="0">
                  <c:v>Q3</c:v>
                </c:pt>
              </c:strCache>
            </c:strRef>
          </c:tx>
          <c:spPr>
            <a:ln w="63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6350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9.0575296754107124E-2"/>
                  <c:y val="5.5439945845212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6195549642586342E-2"/>
                  <c:y val="2.2059277970096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5951712367980418E-2"/>
                  <c:y val="-4.582579870677172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312501022349932E-2"/>
                  <c:y val="-5.0753753498284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figures'!$D$40:$G$40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'Final data and figures'!$D$43:$G$43</c:f>
              <c:numCache>
                <c:formatCode>0_ </c:formatCode>
                <c:ptCount val="4"/>
                <c:pt idx="0">
                  <c:v>299.2</c:v>
                </c:pt>
                <c:pt idx="1">
                  <c:v>458.2</c:v>
                </c:pt>
                <c:pt idx="2">
                  <c:v>865.8</c:v>
                </c:pt>
                <c:pt idx="3">
                  <c:v>2240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483600"/>
        <c:axId val="228282216"/>
      </c:lineChart>
      <c:catAx>
        <c:axId val="22848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9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Size of XML documents(GB)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9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282216"/>
        <c:crosses val="autoZero"/>
        <c:auto val="1"/>
        <c:lblAlgn val="ctr"/>
        <c:lblOffset val="100"/>
        <c:noMultiLvlLbl val="0"/>
      </c:catAx>
      <c:valAx>
        <c:axId val="228282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9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Time taken(ms)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9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48360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176632465491912"/>
          <c:y val="8.4097019455927846E-2"/>
          <c:w val="0.14166339156019483"/>
          <c:h val="0.2352781454457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60812100261177"/>
          <c:y val="5.1811607506118552E-2"/>
          <c:w val="0.75867497996194122"/>
          <c:h val="0.79189655317527896"/>
        </c:manualLayout>
      </c:layout>
      <c:lineChart>
        <c:grouping val="standard"/>
        <c:varyColors val="0"/>
        <c:ser>
          <c:idx val="1"/>
          <c:order val="0"/>
          <c:tx>
            <c:strRef>
              <c:f>'Final data and figures'!$B$12</c:f>
              <c:strCache>
                <c:ptCount val="1"/>
                <c:pt idx="0">
                  <c:v>Q1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9.3290167869645335E-2"/>
                  <c:y val="-0.128701286524133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zh-CN" alt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figures'!$J$40:$M$40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'Final data and figures'!$J$41:$M$41</c:f>
              <c:numCache>
                <c:formatCode>General</c:formatCode>
                <c:ptCount val="4"/>
                <c:pt idx="0">
                  <c:v>219</c:v>
                </c:pt>
                <c:pt idx="1">
                  <c:v>310</c:v>
                </c:pt>
                <c:pt idx="2">
                  <c:v>313</c:v>
                </c:pt>
                <c:pt idx="3">
                  <c:v>312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'Final data and figures'!$B$13</c:f>
              <c:strCache>
                <c:ptCount val="1"/>
                <c:pt idx="0">
                  <c:v>Q2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9387013194586423E-2"/>
                  <c:y val="9.1988448543197945E-2"/>
                </c:manualLayout>
              </c:layout>
              <c:tx>
                <c:rich>
                  <a:bodyPr/>
                  <a:lstStyle/>
                  <a:p>
                    <a:fld id="{FB5D2903-A16D-49CC-99D4-BFF4399B107D}" type="VALUE">
                      <a:rPr lang="en-US" altLang="zh-CN" i="0"/>
                      <a:pPr/>
                      <a:t>[值]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3.4009960121955632E-2"/>
                  <c:y val="0.122499032936531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4201760500645065E-2"/>
                  <c:y val="0.105781556984906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1838224205884919E-2"/>
                  <c:y val="5.0609123218073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figures'!$J$40:$M$40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'Final data and figures'!$J$42:$M$42</c:f>
              <c:numCache>
                <c:formatCode>General</c:formatCode>
                <c:ptCount val="4"/>
                <c:pt idx="0">
                  <c:v>188</c:v>
                </c:pt>
                <c:pt idx="1">
                  <c:v>233</c:v>
                </c:pt>
                <c:pt idx="2">
                  <c:v>288</c:v>
                </c:pt>
                <c:pt idx="3">
                  <c:v>290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'Final data and figures'!$B$14</c:f>
              <c:strCache>
                <c:ptCount val="1"/>
                <c:pt idx="0">
                  <c:v>Q3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6"/>
            <c:spPr>
              <a:noFill/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1414489988223371"/>
                  <c:y val="2.7620609148559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0319148557670858E-3"/>
                  <c:y val="-4.59426358738839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5359309251871689E-2"/>
                  <c:y val="-3.2277279191192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5246188316301434E-2"/>
                  <c:y val="-2.3592528285406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figures'!$J$40:$M$40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'Final data and figures'!$J$43:$M$43</c:f>
              <c:numCache>
                <c:formatCode>General</c:formatCode>
                <c:ptCount val="4"/>
                <c:pt idx="0">
                  <c:v>214</c:v>
                </c:pt>
                <c:pt idx="1">
                  <c:v>279</c:v>
                </c:pt>
                <c:pt idx="2">
                  <c:v>296</c:v>
                </c:pt>
                <c:pt idx="3">
                  <c:v>229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303504"/>
        <c:axId val="228303888"/>
      </c:lineChart>
      <c:catAx>
        <c:axId val="22830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9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Size of XML documents(GB)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9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303888"/>
        <c:crosses val="autoZero"/>
        <c:auto val="1"/>
        <c:lblAlgn val="ctr"/>
        <c:lblOffset val="100"/>
        <c:noMultiLvlLbl val="0"/>
      </c:catAx>
      <c:valAx>
        <c:axId val="228303888"/>
        <c:scaling>
          <c:orientation val="minMax"/>
          <c:min val="1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cap="none" baseline="0">
                    <a:solidFill>
                      <a:schemeClr val="tx1"/>
                    </a:solidFill>
                  </a:rPr>
                  <a:t>Data processing ability(MB/s)</a:t>
                </a:r>
                <a:endParaRPr lang="zh-CN" altLang="en-US" sz="1000" cap="none" baseline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30350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82157494945081"/>
          <c:y val="0.5716770821220043"/>
          <c:w val="0.14166339156019483"/>
          <c:h val="0.2352781454457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60812100261177"/>
          <c:y val="5.1811607506118552E-2"/>
          <c:w val="0.75867497996194122"/>
          <c:h val="0.65358341987234725"/>
        </c:manualLayout>
      </c:layout>
      <c:lineChart>
        <c:grouping val="standard"/>
        <c:varyColors val="0"/>
        <c:ser>
          <c:idx val="1"/>
          <c:order val="0"/>
          <c:tx>
            <c:strRef>
              <c:f>'Final data and figures'!$C$70</c:f>
              <c:strCache>
                <c:ptCount val="1"/>
                <c:pt idx="0">
                  <c:v>Average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zh-CN" alt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figures'!$D$69:$L$69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'Final data and figures'!$D$70:$L$70</c:f>
              <c:numCache>
                <c:formatCode>General</c:formatCode>
                <c:ptCount val="9"/>
                <c:pt idx="0">
                  <c:v>3.1</c:v>
                </c:pt>
                <c:pt idx="1">
                  <c:v>4.5999999999999996</c:v>
                </c:pt>
                <c:pt idx="2">
                  <c:v>6.8</c:v>
                </c:pt>
                <c:pt idx="3">
                  <c:v>9.6</c:v>
                </c:pt>
                <c:pt idx="4">
                  <c:v>11.1</c:v>
                </c:pt>
                <c:pt idx="5">
                  <c:v>14.2</c:v>
                </c:pt>
                <c:pt idx="6">
                  <c:v>15.2</c:v>
                </c:pt>
                <c:pt idx="7">
                  <c:v>16.8</c:v>
                </c:pt>
                <c:pt idx="8">
                  <c:v>19.2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306112"/>
        <c:axId val="228306496"/>
      </c:lineChart>
      <c:catAx>
        <c:axId val="22830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9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Number of computers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900" b="0" i="0" u="none" strike="noStrike" kern="120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306496"/>
        <c:crosses val="autoZero"/>
        <c:auto val="1"/>
        <c:lblAlgn val="ctr"/>
        <c:lblOffset val="100"/>
        <c:noMultiLvlLbl val="0"/>
      </c:catAx>
      <c:valAx>
        <c:axId val="2283064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9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Time taken(mS)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900" b="0" i="0" u="none" strike="noStrike" kern="120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3061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67028358621089"/>
          <c:y val="2.3179870204239738E-2"/>
          <c:w val="0.46180645688395416"/>
          <c:h val="0.14389484420731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00347312276588"/>
          <c:y val="5.1811607506118552E-2"/>
          <c:w val="0.78158073444267784"/>
          <c:h val="0.75401620072329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data and figures'!$I$98</c:f>
              <c:strCache>
                <c:ptCount val="1"/>
                <c:pt idx="0">
                  <c:v>Q1</c:v>
                </c:pt>
              </c:strCache>
            </c:strRef>
          </c:tx>
          <c:spPr>
            <a:pattFill prst="narHorz">
              <a:fgClr>
                <a:schemeClr val="dk1">
                  <a:tint val="88500"/>
                </a:schemeClr>
              </a:fgClr>
              <a:bgClr>
                <a:schemeClr val="dk1">
                  <a:tint val="885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dLbls>
            <c:dLbl>
              <c:idx val="2"/>
              <c:layout>
                <c:manualLayout>
                  <c:x val="-7.281859569051523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8204648922628807E-2"/>
                  <c:y val="1.255003337617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1161361517414601E-2"/>
                  <c:y val="1.85824490253713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zh-CN" alt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figures'!$J$97:$N$97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data and figures'!$J$98:$N$98</c:f>
              <c:numCache>
                <c:formatCode>0.0%</c:formatCode>
                <c:ptCount val="5"/>
                <c:pt idx="0">
                  <c:v>2.5000000000000001E-3</c:v>
                </c:pt>
                <c:pt idx="1">
                  <c:v>8.8000000000000005E-3</c:v>
                </c:pt>
                <c:pt idx="2">
                  <c:v>2.7300000000000001E-2</c:v>
                </c:pt>
                <c:pt idx="3">
                  <c:v>8.77E-2</c:v>
                </c:pt>
                <c:pt idx="4">
                  <c:v>0.28089999999999998</c:v>
                </c:pt>
              </c:numCache>
            </c:numRef>
          </c:val>
        </c:ser>
        <c:ser>
          <c:idx val="1"/>
          <c:order val="1"/>
          <c:tx>
            <c:strRef>
              <c:f>'Final data and figures'!$I$99</c:f>
              <c:strCache>
                <c:ptCount val="1"/>
                <c:pt idx="0">
                  <c:v>Q2</c:v>
                </c:pt>
              </c:strCache>
            </c:strRef>
          </c:tx>
          <c:spPr>
            <a:pattFill prst="narHorz">
              <a:fgClr>
                <a:schemeClr val="dk1">
                  <a:tint val="55000"/>
                </a:schemeClr>
              </a:fgClr>
              <a:bgClr>
                <a:schemeClr val="dk1">
                  <a:tint val="5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55000"/>
                </a:schemeClr>
              </a:inn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100432819982572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7.5324614986929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7167793049839099E-17"/>
                  <c:y val="-5.64934612401969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3.76623074934647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4341296415450397E-2"/>
                  <c:y val="-3.1385097844636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zh-CN" alt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figures'!$J$97:$N$97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data and figures'!$J$99:$N$99</c:f>
              <c:numCache>
                <c:formatCode>0.0%</c:formatCode>
                <c:ptCount val="5"/>
                <c:pt idx="0">
                  <c:v>6.0000000000000001E-3</c:v>
                </c:pt>
                <c:pt idx="1">
                  <c:v>0.02</c:v>
                </c:pt>
                <c:pt idx="2">
                  <c:v>4.4900000000000002E-2</c:v>
                </c:pt>
                <c:pt idx="3" formatCode="0.00%">
                  <c:v>0.1132</c:v>
                </c:pt>
                <c:pt idx="4">
                  <c:v>0.2576</c:v>
                </c:pt>
              </c:numCache>
            </c:numRef>
          </c:val>
        </c:ser>
        <c:ser>
          <c:idx val="2"/>
          <c:order val="2"/>
          <c:tx>
            <c:strRef>
              <c:f>'Final data and figures'!$I$100</c:f>
              <c:strCache>
                <c:ptCount val="1"/>
                <c:pt idx="0">
                  <c:v>Q3</c:v>
                </c:pt>
              </c:strCache>
            </c:strRef>
          </c:tx>
          <c:spPr>
            <a:pattFill prst="narHorz">
              <a:fgClr>
                <a:schemeClr val="dk1">
                  <a:tint val="75000"/>
                </a:schemeClr>
              </a:fgClr>
              <a:bgClr>
                <a:schemeClr val="dk1">
                  <a:tint val="7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75000"/>
                </a:schemeClr>
              </a:innerShdw>
            </a:effectLst>
          </c:spPr>
          <c:invertIfNegative val="0"/>
          <c:dLbls>
            <c:dLbl>
              <c:idx val="2"/>
              <c:layout>
                <c:manualLayout>
                  <c:x val="7.281859569051523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1845578707154572E-2"/>
                  <c:y val="1.255003337617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554126303232803E-2"/>
                  <c:y val="6.15375073530053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zh-CN" alt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figures'!$J$97:$N$97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data and figures'!$J$100:$N$100</c:f>
              <c:numCache>
                <c:formatCode>0.0%</c:formatCode>
                <c:ptCount val="5"/>
                <c:pt idx="0">
                  <c:v>4.1999999999999997E-3</c:v>
                </c:pt>
                <c:pt idx="1">
                  <c:v>1.0999999999999999E-2</c:v>
                </c:pt>
                <c:pt idx="2">
                  <c:v>3.2399999999999998E-2</c:v>
                </c:pt>
                <c:pt idx="3">
                  <c:v>9.0899999999999995E-2</c:v>
                </c:pt>
                <c:pt idx="4">
                  <c:v>0.2321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28589000"/>
        <c:axId val="228589392"/>
      </c:barChart>
      <c:catAx>
        <c:axId val="228589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Number of computers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zh-CN" alt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589392"/>
        <c:crosses val="autoZero"/>
        <c:auto val="1"/>
        <c:lblAlgn val="ctr"/>
        <c:lblOffset val="100"/>
        <c:noMultiLvlLbl val="0"/>
      </c:catAx>
      <c:valAx>
        <c:axId val="22858939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Network cost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zh-CN" alt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58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49947684217342"/>
          <c:y val="5.1811493752104094E-2"/>
          <c:w val="0.75240224467078654"/>
          <c:h val="0.766591084618888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data and figures'!$I$116</c:f>
              <c:strCache>
                <c:ptCount val="1"/>
                <c:pt idx="0">
                  <c:v>Q1</c:v>
                </c:pt>
              </c:strCache>
            </c:strRef>
          </c:tx>
          <c:spPr>
            <a:pattFill prst="narHorz">
              <a:fgClr>
                <a:schemeClr val="dk1">
                  <a:tint val="88500"/>
                </a:schemeClr>
              </a:fgClr>
              <a:bgClr>
                <a:schemeClr val="dk1">
                  <a:tint val="885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dLbls>
            <c:dLbl>
              <c:idx val="1"/>
              <c:layout>
                <c:manualLayout>
                  <c:x val="-9.324757819396817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zh-CN" alt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figures'!$J$115:$M$115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'Final data and figures'!$J$116:$M$116</c:f>
              <c:numCache>
                <c:formatCode>0.0%</c:formatCode>
                <c:ptCount val="4"/>
                <c:pt idx="0">
                  <c:v>0.25679999999999997</c:v>
                </c:pt>
                <c:pt idx="1">
                  <c:v>0.18629999999999999</c:v>
                </c:pt>
                <c:pt idx="2">
                  <c:v>9.5299999999999996E-2</c:v>
                </c:pt>
                <c:pt idx="3">
                  <c:v>4.7500000000000001E-2</c:v>
                </c:pt>
              </c:numCache>
            </c:numRef>
          </c:val>
        </c:ser>
        <c:ser>
          <c:idx val="1"/>
          <c:order val="1"/>
          <c:tx>
            <c:strRef>
              <c:f>'Final data and figures'!$I$117</c:f>
              <c:strCache>
                <c:ptCount val="1"/>
                <c:pt idx="0">
                  <c:v>Q2</c:v>
                </c:pt>
              </c:strCache>
            </c:strRef>
          </c:tx>
          <c:spPr>
            <a:pattFill prst="narHorz">
              <a:fgClr>
                <a:schemeClr val="dk1">
                  <a:tint val="55000"/>
                </a:schemeClr>
              </a:fgClr>
              <a:bgClr>
                <a:schemeClr val="dk1">
                  <a:tint val="5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55000"/>
                </a:schemeClr>
              </a:innerShdw>
            </a:effectLst>
          </c:spPr>
          <c:invertIfNegative val="0"/>
          <c:dLbls>
            <c:dLbl>
              <c:idx val="0"/>
              <c:layout>
                <c:manualLayout>
                  <c:x val="1.3805379719297807E-2"/>
                  <c:y val="-0.16753940828168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 rtl="0">
                    <a:defRPr lang="zh-CN" altLang="en-US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127454194973926"/>
                      <c:h val="0.10483048497930569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1.2433010425862423E-2"/>
                  <c:y val="-0.172814391220484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9040390011896419E-3"/>
                  <c:y val="-0.1050384181238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1410138332259398E-3"/>
                  <c:y val="-9.28104639879596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zh-CN" alt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figures'!$J$115:$M$115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'Final data and figures'!$J$117:$M$117</c:f>
              <c:numCache>
                <c:formatCode>0.0%</c:formatCode>
                <c:ptCount val="4"/>
                <c:pt idx="0">
                  <c:v>0.22339999999999999</c:v>
                </c:pt>
                <c:pt idx="1">
                  <c:v>0.14230000000000001</c:v>
                </c:pt>
                <c:pt idx="2">
                  <c:v>8.8800000000000004E-2</c:v>
                </c:pt>
                <c:pt idx="3">
                  <c:v>4.2999999999999997E-2</c:v>
                </c:pt>
              </c:numCache>
            </c:numRef>
          </c:val>
        </c:ser>
        <c:ser>
          <c:idx val="2"/>
          <c:order val="2"/>
          <c:tx>
            <c:strRef>
              <c:f>'Final data and figures'!$I$118</c:f>
              <c:strCache>
                <c:ptCount val="1"/>
                <c:pt idx="0">
                  <c:v>Q3</c:v>
                </c:pt>
              </c:strCache>
            </c:strRef>
          </c:tx>
          <c:spPr>
            <a:pattFill prst="narHorz">
              <a:fgClr>
                <a:schemeClr val="dk1">
                  <a:tint val="75000"/>
                </a:schemeClr>
              </a:fgClr>
              <a:bgClr>
                <a:schemeClr val="dk1">
                  <a:tint val="7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75000"/>
                </a:schemeClr>
              </a:innerShdw>
            </a:effectLst>
          </c:spPr>
          <c:invertIfNegative val="0"/>
          <c:dLbls>
            <c:dLbl>
              <c:idx val="0"/>
              <c:layout>
                <c:manualLayout>
                  <c:x val="3.118279279476148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2433010425862423E-2"/>
                  <c:y val="-5.657548641804987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zh-CN" alt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figures'!$J$115:$M$115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'Final data and figures'!$J$118:$M$118</c:f>
              <c:numCache>
                <c:formatCode>0.0%</c:formatCode>
                <c:ptCount val="4"/>
                <c:pt idx="0">
                  <c:v>0.26069999999999999</c:v>
                </c:pt>
                <c:pt idx="1">
                  <c:v>0.1724</c:v>
                </c:pt>
                <c:pt idx="2">
                  <c:v>8.8900000000000007E-2</c:v>
                </c:pt>
                <c:pt idx="3">
                  <c:v>3.44E-2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28823864"/>
        <c:axId val="228824256"/>
      </c:barChart>
      <c:catAx>
        <c:axId val="228823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Size of XML Documents</a:t>
                </a:r>
              </a:p>
            </c:rich>
          </c:tx>
          <c:layout>
            <c:manualLayout>
              <c:xMode val="edge"/>
              <c:yMode val="edge"/>
              <c:x val="0.37167579114206745"/>
              <c:y val="0.90134125545087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zh-CN" alt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824256"/>
        <c:crosses val="autoZero"/>
        <c:auto val="1"/>
        <c:lblAlgn val="ctr"/>
        <c:lblOffset val="100"/>
        <c:noMultiLvlLbl val="0"/>
      </c:catAx>
      <c:valAx>
        <c:axId val="228824256"/>
        <c:scaling>
          <c:orientation val="minMax"/>
          <c:max val="0.3400000000000000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Network cost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zh-CN" alt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82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3304637969910937"/>
          <c:y val="8.8025031189971681E-2"/>
          <c:w val="0.32626252289468133"/>
          <c:h val="0.10610234271342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0916790873534"/>
          <c:y val="5.1811607506118552E-2"/>
          <c:w val="0.82445978594947744"/>
          <c:h val="0.79189655317527896"/>
        </c:manualLayout>
      </c:layout>
      <c:lineChart>
        <c:grouping val="standard"/>
        <c:varyColors val="0"/>
        <c:ser>
          <c:idx val="1"/>
          <c:order val="0"/>
          <c:tx>
            <c:strRef>
              <c:f>'Final data and figures'!$B$12</c:f>
              <c:strCache>
                <c:ptCount val="1"/>
                <c:pt idx="0">
                  <c:v>Q1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9.659905160580505E-2"/>
                  <c:y val="-0.125446035022646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0327906221797752E-2"/>
                  <c:y val="-0.1440357830693504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zh-CN" alt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figures'!$C$11:$G$11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data and figures'!$C$12:$G$12</c:f>
              <c:numCache>
                <c:formatCode>0.0_ </c:formatCode>
                <c:ptCount val="5"/>
                <c:pt idx="0">
                  <c:v>1</c:v>
                </c:pt>
                <c:pt idx="1">
                  <c:v>1.8</c:v>
                </c:pt>
                <c:pt idx="2">
                  <c:v>2.6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'Final data and figures'!$B$13</c:f>
              <c:strCache>
                <c:ptCount val="1"/>
                <c:pt idx="0">
                  <c:v>Q2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5.9122210803213516E-3"/>
                  <c:y val="8.8336067514451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338301426326425E-2"/>
                  <c:y val="5.58040084327196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6376086140954031E-2"/>
                  <c:y val="-4.6439605824153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zh-CN" alt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figures'!$C$11:$G$11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data and figures'!$C$13:$G$13</c:f>
              <c:numCache>
                <c:formatCode>0.0_ 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1.8</c:v>
                </c:pt>
                <c:pt idx="3">
                  <c:v>2.1</c:v>
                </c:pt>
                <c:pt idx="4">
                  <c:v>2.2509999999999999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'Final data and figures'!$B$14</c:f>
              <c:strCache>
                <c:ptCount val="1"/>
                <c:pt idx="0">
                  <c:v>Q3</c:v>
                </c:pt>
              </c:strCache>
            </c:strRef>
          </c:tx>
          <c:spPr>
            <a:ln w="95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0.1245026917674924"/>
                  <c:y val="-5.10870428358295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101473674728151"/>
                  <c:y val="-9.291397594091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zh-CN" alt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figures'!$C$11:$G$11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data and figures'!$C$14:$G$14</c:f>
              <c:numCache>
                <c:formatCode>0.0_ 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2.2000000000000002</c:v>
                </c:pt>
                <c:pt idx="3">
                  <c:v>2.9</c:v>
                </c:pt>
                <c:pt idx="4">
                  <c:v>3.5680000000000001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591352"/>
        <c:axId val="228590960"/>
      </c:lineChart>
      <c:catAx>
        <c:axId val="228591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9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Number of computers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9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590960"/>
        <c:crosses val="autoZero"/>
        <c:auto val="1"/>
        <c:lblAlgn val="ctr"/>
        <c:lblOffset val="100"/>
        <c:noMultiLvlLbl val="0"/>
      </c:catAx>
      <c:valAx>
        <c:axId val="228590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9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9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5913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176632465491912"/>
          <c:y val="8.4097019455927846E-2"/>
          <c:w val="0.13946748243579984"/>
          <c:h val="0.23203288162837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0916790873534"/>
          <c:y val="5.1811607506118552E-2"/>
          <c:w val="0.82445978594947744"/>
          <c:h val="0.79189655317527896"/>
        </c:manualLayout>
      </c:layout>
      <c:lineChart>
        <c:grouping val="standard"/>
        <c:varyColors val="0"/>
        <c:ser>
          <c:idx val="1"/>
          <c:order val="0"/>
          <c:tx>
            <c:strRef>
              <c:f>'Final data and figures'!$B$12</c:f>
              <c:strCache>
                <c:ptCount val="1"/>
                <c:pt idx="0">
                  <c:v>Q1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figures'!$C$11:$G$11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data and figures'!$C$12:$G$12</c:f>
              <c:numCache>
                <c:formatCode>0.0_ </c:formatCode>
                <c:ptCount val="5"/>
                <c:pt idx="0">
                  <c:v>1</c:v>
                </c:pt>
                <c:pt idx="1">
                  <c:v>1.8</c:v>
                </c:pt>
                <c:pt idx="2">
                  <c:v>2.6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'Final data and figures'!$B$13</c:f>
              <c:strCache>
                <c:ptCount val="1"/>
                <c:pt idx="0">
                  <c:v>Q2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figures'!$C$11:$G$11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data and figures'!$C$13:$G$13</c:f>
              <c:numCache>
                <c:formatCode>0.0_ 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1.8</c:v>
                </c:pt>
                <c:pt idx="3">
                  <c:v>2.1</c:v>
                </c:pt>
                <c:pt idx="4">
                  <c:v>2.2509999999999999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'Final data and figures'!$B$14</c:f>
              <c:strCache>
                <c:ptCount val="1"/>
                <c:pt idx="0">
                  <c:v>Q3</c:v>
                </c:pt>
              </c:strCache>
            </c:strRef>
          </c:tx>
          <c:spPr>
            <a:ln w="95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figures'!$C$11:$G$11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data and figures'!$C$14:$G$14</c:f>
              <c:numCache>
                <c:formatCode>0.0_ 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2.2000000000000002</c:v>
                </c:pt>
                <c:pt idx="3">
                  <c:v>2.9</c:v>
                </c:pt>
                <c:pt idx="4">
                  <c:v>3.5680000000000001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591744"/>
        <c:axId val="228590176"/>
      </c:lineChart>
      <c:catAx>
        <c:axId val="22859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chemeClr val="tx1"/>
                    </a:solidFill>
                  </a:rPr>
                  <a:t>Number</a:t>
                </a:r>
                <a:r>
                  <a:rPr lang="en-US" altLang="zh-CN" sz="1000" baseline="0">
                    <a:solidFill>
                      <a:schemeClr val="tx1"/>
                    </a:solidFill>
                  </a:rPr>
                  <a:t> of PC</a:t>
                </a:r>
                <a:endParaRPr lang="zh-CN" altLang="en-US" sz="1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590176"/>
        <c:crosses val="autoZero"/>
        <c:auto val="1"/>
        <c:lblAlgn val="ctr"/>
        <c:lblOffset val="100"/>
        <c:noMultiLvlLbl val="0"/>
      </c:catAx>
      <c:valAx>
        <c:axId val="228590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chemeClr val="tx1"/>
                    </a:solidFill>
                  </a:rPr>
                  <a:t>SPEEDUP</a:t>
                </a:r>
                <a:endParaRPr lang="zh-CN" altLang="en-US" sz="1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591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176632465491912"/>
          <c:y val="8.4097019455927846E-2"/>
          <c:w val="0.13946748243579984"/>
          <c:h val="0.23203288162837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60812100261177"/>
          <c:y val="5.1811607506118552E-2"/>
          <c:w val="0.75867497996194122"/>
          <c:h val="0.79189655317527896"/>
        </c:manualLayout>
      </c:layout>
      <c:lineChart>
        <c:grouping val="standard"/>
        <c:varyColors val="0"/>
        <c:ser>
          <c:idx val="1"/>
          <c:order val="0"/>
          <c:tx>
            <c:strRef>
              <c:f>'Final data and figures'!$B$12</c:f>
              <c:strCache>
                <c:ptCount val="1"/>
                <c:pt idx="0">
                  <c:v>Q1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9.0575296754107124E-2"/>
                  <c:y val="9.268772217605020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8.7112938315494395E-2"/>
                  <c:y val="5.5439945845212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5951712367980418E-2"/>
                  <c:y val="3.23543590314087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4208101373493054E-2"/>
                  <c:y val="4.65165485484437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zh-CN" alt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figures'!$D$40:$G$40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'Final data and figures'!$D$41:$G$41</c:f>
              <c:numCache>
                <c:formatCode>0_ </c:formatCode>
                <c:ptCount val="4"/>
                <c:pt idx="0">
                  <c:v>292</c:v>
                </c:pt>
                <c:pt idx="1">
                  <c:v>413.4</c:v>
                </c:pt>
                <c:pt idx="2">
                  <c:v>818.2</c:v>
                </c:pt>
                <c:pt idx="3">
                  <c:v>1642.8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'Final data and figures'!$B$13</c:f>
              <c:strCache>
                <c:ptCount val="1"/>
                <c:pt idx="0">
                  <c:v>Q2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0677913424681439"/>
                  <c:y val="-8.3073575037609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2049661670328958"/>
                  <c:y val="-6.56659519223568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2062856800126505"/>
                  <c:y val="-5.5370870861045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4208101373493054E-2"/>
                  <c:y val="-1.38168145961985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figures'!$D$40:$G$40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'Final data and figures'!$D$42:$G$42</c:f>
              <c:numCache>
                <c:formatCode>0_ </c:formatCode>
                <c:ptCount val="4"/>
                <c:pt idx="0">
                  <c:v>340.2</c:v>
                </c:pt>
                <c:pt idx="1">
                  <c:v>548.20000000000005</c:v>
                </c:pt>
                <c:pt idx="2">
                  <c:v>889.4</c:v>
                </c:pt>
                <c:pt idx="3">
                  <c:v>1766.8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'Final data and figures'!$B$14</c:f>
              <c:strCache>
                <c:ptCount val="1"/>
                <c:pt idx="0">
                  <c:v>Q3</c:v>
                </c:pt>
              </c:strCache>
            </c:strRef>
          </c:tx>
          <c:spPr>
            <a:ln w="63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6350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9.0575296754107124E-2"/>
                  <c:y val="5.5439945845212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8.6195549642586342E-2"/>
                  <c:y val="2.2059277970096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5951712367980418E-2"/>
                  <c:y val="-4.582579870677172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7.312501022349932E-2"/>
                  <c:y val="-5.0753753498284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data and figures'!$D$40:$G$40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'Final data and figures'!$D$43:$G$43</c:f>
              <c:numCache>
                <c:formatCode>0_ </c:formatCode>
                <c:ptCount val="4"/>
                <c:pt idx="0">
                  <c:v>299.2</c:v>
                </c:pt>
                <c:pt idx="1">
                  <c:v>458.2</c:v>
                </c:pt>
                <c:pt idx="2">
                  <c:v>865.8</c:v>
                </c:pt>
                <c:pt idx="3">
                  <c:v>2240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825432"/>
        <c:axId val="228825824"/>
      </c:lineChart>
      <c:catAx>
        <c:axId val="22882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chemeClr val="tx1"/>
                    </a:solidFill>
                  </a:rPr>
                  <a:t>Size of xml</a:t>
                </a:r>
                <a:r>
                  <a:rPr lang="en-US" altLang="zh-CN" sz="1000" baseline="0">
                    <a:solidFill>
                      <a:schemeClr val="tx1"/>
                    </a:solidFill>
                  </a:rPr>
                  <a:t> documents</a:t>
                </a:r>
                <a:endParaRPr lang="zh-CN" altLang="en-US" sz="1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825824"/>
        <c:crosses val="autoZero"/>
        <c:auto val="1"/>
        <c:lblAlgn val="ctr"/>
        <c:lblOffset val="100"/>
        <c:noMultiLvlLbl val="0"/>
      </c:catAx>
      <c:valAx>
        <c:axId val="228825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chemeClr val="tx1"/>
                    </a:solidFill>
                  </a:rPr>
                  <a:t>Time</a:t>
                </a:r>
                <a:r>
                  <a:rPr lang="en-US" altLang="zh-CN" sz="1000" baseline="0">
                    <a:solidFill>
                      <a:schemeClr val="tx1"/>
                    </a:solidFill>
                  </a:rPr>
                  <a:t> taken(MS)</a:t>
                </a:r>
                <a:endParaRPr lang="zh-CN" altLang="en-US" sz="1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8254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176632465491912"/>
          <c:y val="8.4097019455927846E-2"/>
          <c:w val="0.14166339156019483"/>
          <c:h val="0.2352781454457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457857</xdr:colOff>
      <xdr:row>2</xdr:row>
      <xdr:rowOff>18722</xdr:rowOff>
    </xdr:from>
    <xdr:to>
      <xdr:col>12</xdr:col>
      <xdr:colOff>5485</xdr:colOff>
      <xdr:row>17</xdr:row>
      <xdr:rowOff>151086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13138</xdr:colOff>
      <xdr:row>19</xdr:row>
      <xdr:rowOff>0</xdr:rowOff>
    </xdr:from>
    <xdr:to>
      <xdr:col>6</xdr:col>
      <xdr:colOff>295604</xdr:colOff>
      <xdr:row>35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472967</xdr:colOff>
      <xdr:row>18</xdr:row>
      <xdr:rowOff>164224</xdr:rowOff>
    </xdr:from>
    <xdr:to>
      <xdr:col>12</xdr:col>
      <xdr:colOff>20594</xdr:colOff>
      <xdr:row>34</xdr:row>
      <xdr:rowOff>164880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19709</xdr:colOff>
      <xdr:row>35</xdr:row>
      <xdr:rowOff>32844</xdr:rowOff>
    </xdr:from>
    <xdr:to>
      <xdr:col>5</xdr:col>
      <xdr:colOff>486105</xdr:colOff>
      <xdr:row>48</xdr:row>
      <xdr:rowOff>13137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19710</xdr:colOff>
      <xdr:row>48</xdr:row>
      <xdr:rowOff>45982</xdr:rowOff>
    </xdr:from>
    <xdr:to>
      <xdr:col>5</xdr:col>
      <xdr:colOff>479536</xdr:colOff>
      <xdr:row>60</xdr:row>
      <xdr:rowOff>32845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30545</xdr:colOff>
      <xdr:row>60</xdr:row>
      <xdr:rowOff>76528</xdr:rowOff>
    </xdr:from>
    <xdr:to>
      <xdr:col>5</xdr:col>
      <xdr:colOff>466397</xdr:colOff>
      <xdr:row>72</xdr:row>
      <xdr:rowOff>46891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13138</xdr:colOff>
      <xdr:row>2</xdr:row>
      <xdr:rowOff>19709</xdr:rowOff>
    </xdr:from>
    <xdr:to>
      <xdr:col>6</xdr:col>
      <xdr:colOff>238378</xdr:colOff>
      <xdr:row>18</xdr:row>
      <xdr:rowOff>19708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626453</xdr:colOff>
      <xdr:row>16</xdr:row>
      <xdr:rowOff>118696</xdr:rowOff>
    </xdr:from>
    <xdr:to>
      <xdr:col>6</xdr:col>
      <xdr:colOff>168521</xdr:colOff>
      <xdr:row>32</xdr:row>
      <xdr:rowOff>118696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545225</xdr:colOff>
      <xdr:row>45</xdr:row>
      <xdr:rowOff>164224</xdr:rowOff>
    </xdr:from>
    <xdr:to>
      <xdr:col>7</xdr:col>
      <xdr:colOff>87293</xdr:colOff>
      <xdr:row>61</xdr:row>
      <xdr:rowOff>164224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65942</xdr:colOff>
      <xdr:row>46</xdr:row>
      <xdr:rowOff>29308</xdr:rowOff>
    </xdr:from>
    <xdr:to>
      <xdr:col>13</xdr:col>
      <xdr:colOff>296742</xdr:colOff>
      <xdr:row>62</xdr:row>
      <xdr:rowOff>29307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166687</xdr:colOff>
      <xdr:row>17</xdr:row>
      <xdr:rowOff>29765</xdr:rowOff>
    </xdr:from>
    <xdr:to>
      <xdr:col>13</xdr:col>
      <xdr:colOff>397488</xdr:colOff>
      <xdr:row>33</xdr:row>
      <xdr:rowOff>29764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41582</xdr:colOff>
      <xdr:row>75</xdr:row>
      <xdr:rowOff>35642</xdr:rowOff>
    </xdr:from>
    <xdr:to>
      <xdr:col>10</xdr:col>
      <xdr:colOff>75518</xdr:colOff>
      <xdr:row>84</xdr:row>
      <xdr:rowOff>149574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13137</xdr:colOff>
      <xdr:row>101</xdr:row>
      <xdr:rowOff>32844</xdr:rowOff>
    </xdr:from>
    <xdr:to>
      <xdr:col>13</xdr:col>
      <xdr:colOff>670034</xdr:colOff>
      <xdr:row>113</xdr:row>
      <xdr:rowOff>6569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120</xdr:row>
      <xdr:rowOff>0</xdr:rowOff>
    </xdr:from>
    <xdr:to>
      <xdr:col>13</xdr:col>
      <xdr:colOff>656897</xdr:colOff>
      <xdr:row>131</xdr:row>
      <xdr:rowOff>141813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3</xdr:row>
      <xdr:rowOff>66675</xdr:rowOff>
    </xdr:from>
    <xdr:to>
      <xdr:col>15</xdr:col>
      <xdr:colOff>638175</xdr:colOff>
      <xdr:row>19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22</xdr:row>
      <xdr:rowOff>104775</xdr:rowOff>
    </xdr:from>
    <xdr:to>
      <xdr:col>15</xdr:col>
      <xdr:colOff>295275</xdr:colOff>
      <xdr:row>38</xdr:row>
      <xdr:rowOff>104775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619125</xdr:colOff>
      <xdr:row>17</xdr:row>
      <xdr:rowOff>47625</xdr:rowOff>
    </xdr:from>
    <xdr:to>
      <xdr:col>7</xdr:col>
      <xdr:colOff>390525</xdr:colOff>
      <xdr:row>28</xdr:row>
      <xdr:rowOff>57150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683603</xdr:colOff>
      <xdr:row>5</xdr:row>
      <xdr:rowOff>99646</xdr:rowOff>
    </xdr:from>
    <xdr:to>
      <xdr:col>14</xdr:col>
      <xdr:colOff>455002</xdr:colOff>
      <xdr:row>21</xdr:row>
      <xdr:rowOff>99646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7</xdr:col>
      <xdr:colOff>171450</xdr:colOff>
      <xdr:row>29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45" zoomScaleNormal="145" workbookViewId="0">
      <selection activeCell="M20" sqref="M20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9"/>
  <sheetViews>
    <sheetView topLeftCell="A94" zoomScale="130" zoomScaleNormal="130" workbookViewId="0">
      <selection activeCell="D115" sqref="D115:D129"/>
    </sheetView>
  </sheetViews>
  <sheetFormatPr defaultRowHeight="13.5" x14ac:dyDescent="0.15"/>
  <cols>
    <col min="30" max="30" width="10.375" customWidth="1"/>
    <col min="32" max="33" width="4.5" bestFit="1" customWidth="1"/>
    <col min="34" max="34" width="5.5" style="9" bestFit="1" customWidth="1"/>
    <col min="35" max="35" width="5.5" bestFit="1" customWidth="1"/>
    <col min="36" max="38" width="5.5" style="9" bestFit="1" customWidth="1"/>
    <col min="39" max="39" width="5.5" bestFit="1" customWidth="1"/>
  </cols>
  <sheetData>
    <row r="1" spans="1:41" s="3" customFormat="1" x14ac:dyDescent="0.15">
      <c r="AH1" s="9">
        <v>9.6</v>
      </c>
      <c r="AJ1" s="9"/>
      <c r="AK1" s="9"/>
      <c r="AL1" s="9"/>
    </row>
    <row r="2" spans="1:41" x14ac:dyDescent="0.15">
      <c r="B2" s="2" t="s">
        <v>2</v>
      </c>
      <c r="C2" s="2">
        <v>112</v>
      </c>
      <c r="D2" s="2">
        <v>105</v>
      </c>
      <c r="E2" s="2">
        <v>124</v>
      </c>
      <c r="F2" s="2">
        <v>131</v>
      </c>
      <c r="G2" s="2">
        <v>174</v>
      </c>
      <c r="AH2" s="9">
        <v>8.9</v>
      </c>
    </row>
    <row r="3" spans="1:41" x14ac:dyDescent="0.15">
      <c r="B3" s="2"/>
      <c r="AH3" s="9">
        <v>10.199999999999999</v>
      </c>
    </row>
    <row r="4" spans="1:41" x14ac:dyDescent="0.15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</row>
    <row r="5" spans="1:41" x14ac:dyDescent="0.15">
      <c r="A5" s="3"/>
      <c r="B5" s="2" t="s">
        <v>56</v>
      </c>
      <c r="C5" s="2">
        <v>1602</v>
      </c>
      <c r="D5" s="2">
        <v>913</v>
      </c>
      <c r="E5" s="2">
        <v>623</v>
      </c>
      <c r="F5" s="2">
        <v>399</v>
      </c>
      <c r="G5" s="2">
        <v>267</v>
      </c>
    </row>
    <row r="6" spans="1:41" x14ac:dyDescent="0.15">
      <c r="A6" s="3"/>
      <c r="B6" s="2" t="s">
        <v>57</v>
      </c>
      <c r="C6" s="2">
        <v>664</v>
      </c>
      <c r="D6" s="2">
        <v>450</v>
      </c>
      <c r="E6" s="2">
        <v>379</v>
      </c>
      <c r="F6" s="2">
        <v>318</v>
      </c>
      <c r="G6" s="2">
        <v>295</v>
      </c>
    </row>
    <row r="7" spans="1:41" x14ac:dyDescent="0.15">
      <c r="A7" s="3"/>
      <c r="B7" s="2" t="s">
        <v>58</v>
      </c>
      <c r="C7" s="2">
        <v>1199</v>
      </c>
      <c r="D7" s="2">
        <v>816</v>
      </c>
      <c r="E7" s="2">
        <v>555</v>
      </c>
      <c r="F7" s="2">
        <v>407</v>
      </c>
      <c r="G7" s="2">
        <v>336</v>
      </c>
    </row>
    <row r="11" spans="1:41" x14ac:dyDescent="0.15">
      <c r="B11" s="2"/>
      <c r="C11" s="2">
        <v>1</v>
      </c>
      <c r="D11" s="2">
        <v>2</v>
      </c>
      <c r="E11" s="2">
        <v>4</v>
      </c>
      <c r="F11" s="2">
        <v>8</v>
      </c>
      <c r="G11" s="2">
        <v>16</v>
      </c>
      <c r="I11" s="9"/>
      <c r="J11" s="2">
        <v>1</v>
      </c>
      <c r="K11" s="2">
        <v>2</v>
      </c>
      <c r="L11" s="2">
        <v>4</v>
      </c>
      <c r="M11" s="2">
        <v>8</v>
      </c>
      <c r="N11" s="2">
        <v>16</v>
      </c>
      <c r="AO11" s="9"/>
    </row>
    <row r="12" spans="1:41" x14ac:dyDescent="0.15">
      <c r="B12" s="2" t="s">
        <v>27</v>
      </c>
      <c r="C12" s="4">
        <v>1</v>
      </c>
      <c r="D12" s="4">
        <f>ROUND(C5/D5, 1)</f>
        <v>1.8</v>
      </c>
      <c r="E12" s="4">
        <f>ROUND(C5/E5, 1)</f>
        <v>2.6</v>
      </c>
      <c r="F12" s="4">
        <f>ROUND(C5/F5, 1)</f>
        <v>4</v>
      </c>
      <c r="G12" s="4">
        <f>ROUND(C5/G5, 1)</f>
        <v>6</v>
      </c>
      <c r="I12" s="2" t="s">
        <v>56</v>
      </c>
      <c r="J12" s="2">
        <v>1602</v>
      </c>
      <c r="K12" s="2">
        <v>913</v>
      </c>
      <c r="L12" s="2">
        <v>623</v>
      </c>
      <c r="M12" s="2">
        <v>399</v>
      </c>
      <c r="N12" s="2">
        <v>267</v>
      </c>
      <c r="AO12" s="9"/>
    </row>
    <row r="13" spans="1:41" x14ac:dyDescent="0.15">
      <c r="B13" s="2" t="s">
        <v>28</v>
      </c>
      <c r="C13" s="4">
        <v>1</v>
      </c>
      <c r="D13" s="4">
        <f>ROUND(C6/D6, 1)</f>
        <v>1.5</v>
      </c>
      <c r="E13" s="4">
        <f>ROUND(C6/E6, 1)</f>
        <v>1.8</v>
      </c>
      <c r="F13" s="4">
        <f>ROUND(C6/F6, 1)</f>
        <v>2.1</v>
      </c>
      <c r="G13" s="4">
        <f>ROUND(C6/G6, 3)</f>
        <v>2.2509999999999999</v>
      </c>
      <c r="I13" s="2" t="s">
        <v>57</v>
      </c>
      <c r="J13" s="2">
        <v>664</v>
      </c>
      <c r="K13" s="2">
        <v>450</v>
      </c>
      <c r="L13" s="2">
        <v>379</v>
      </c>
      <c r="M13" s="2">
        <v>318</v>
      </c>
      <c r="N13" s="2">
        <v>295</v>
      </c>
      <c r="AO13" s="9"/>
    </row>
    <row r="14" spans="1:41" x14ac:dyDescent="0.15">
      <c r="B14" s="2" t="s">
        <v>29</v>
      </c>
      <c r="C14" s="4">
        <v>1</v>
      </c>
      <c r="D14" s="4">
        <f>ROUND(C7/D7, 1)</f>
        <v>1.5</v>
      </c>
      <c r="E14" s="4">
        <f>ROUND(C7/E7, 1)</f>
        <v>2.2000000000000002</v>
      </c>
      <c r="F14" s="4">
        <f>ROUND(C7/F7, 1)</f>
        <v>2.9</v>
      </c>
      <c r="G14" s="4">
        <f>ROUND(C7/G7, 3)</f>
        <v>3.5680000000000001</v>
      </c>
      <c r="I14" s="2" t="s">
        <v>58</v>
      </c>
      <c r="J14" s="2">
        <v>1199</v>
      </c>
      <c r="K14" s="2">
        <v>816</v>
      </c>
      <c r="L14" s="2">
        <v>555</v>
      </c>
      <c r="M14" s="2">
        <v>407</v>
      </c>
      <c r="N14" s="2">
        <v>336</v>
      </c>
      <c r="AO14" s="9"/>
    </row>
    <row r="15" spans="1:41" x14ac:dyDescent="0.15">
      <c r="AO15" s="9"/>
    </row>
    <row r="16" spans="1:41" x14ac:dyDescent="0.15">
      <c r="AO16" s="9"/>
    </row>
    <row r="17" spans="41:41" x14ac:dyDescent="0.15">
      <c r="AO17" s="9"/>
    </row>
    <row r="18" spans="41:41" x14ac:dyDescent="0.15">
      <c r="AO18" s="9"/>
    </row>
    <row r="19" spans="41:41" x14ac:dyDescent="0.15">
      <c r="AO19" s="9"/>
    </row>
    <row r="20" spans="41:41" x14ac:dyDescent="0.15">
      <c r="AO20" s="9"/>
    </row>
    <row r="21" spans="41:41" x14ac:dyDescent="0.15">
      <c r="AO21" s="9"/>
    </row>
    <row r="22" spans="41:41" x14ac:dyDescent="0.15">
      <c r="AO22" s="9"/>
    </row>
    <row r="23" spans="41:41" x14ac:dyDescent="0.15">
      <c r="AO23" s="9"/>
    </row>
    <row r="24" spans="41:41" x14ac:dyDescent="0.15">
      <c r="AO24" s="9"/>
    </row>
    <row r="25" spans="41:41" x14ac:dyDescent="0.15">
      <c r="AO25" s="9"/>
    </row>
    <row r="26" spans="41:41" x14ac:dyDescent="0.15">
      <c r="AO26" s="9"/>
    </row>
    <row r="27" spans="41:41" x14ac:dyDescent="0.15">
      <c r="AO27" s="9"/>
    </row>
    <row r="28" spans="41:41" x14ac:dyDescent="0.15">
      <c r="AO28" s="9"/>
    </row>
    <row r="29" spans="41:41" x14ac:dyDescent="0.15">
      <c r="AO29" s="9"/>
    </row>
    <row r="30" spans="41:41" x14ac:dyDescent="0.15">
      <c r="AO30" s="9"/>
    </row>
    <row r="31" spans="41:41" x14ac:dyDescent="0.15">
      <c r="AO31" s="9"/>
    </row>
    <row r="32" spans="41:41" x14ac:dyDescent="0.15">
      <c r="AO32" s="9"/>
    </row>
    <row r="33" spans="2:41" x14ac:dyDescent="0.15">
      <c r="AO33" s="9"/>
    </row>
    <row r="34" spans="2:41" x14ac:dyDescent="0.15">
      <c r="AO34" s="9"/>
    </row>
    <row r="35" spans="2:41" x14ac:dyDescent="0.15">
      <c r="B35" s="14" t="s">
        <v>42</v>
      </c>
      <c r="C35" s="14"/>
      <c r="D35" s="14"/>
      <c r="E35" s="14"/>
      <c r="F35" s="14"/>
      <c r="G35" s="14"/>
      <c r="I35" s="14" t="s">
        <v>39</v>
      </c>
      <c r="J35" s="14"/>
      <c r="K35" s="14"/>
      <c r="L35" s="14"/>
      <c r="M35" s="14"/>
      <c r="N35" s="14"/>
      <c r="AO35" s="9"/>
    </row>
    <row r="39" spans="2:41" x14ac:dyDescent="0.15">
      <c r="U39" s="9"/>
      <c r="W39" s="9"/>
      <c r="X39" s="9"/>
      <c r="Y39" s="9"/>
    </row>
    <row r="40" spans="2:41" x14ac:dyDescent="0.15">
      <c r="C40" s="9" t="s">
        <v>1</v>
      </c>
      <c r="D40" s="9">
        <v>1</v>
      </c>
      <c r="E40" s="9">
        <v>2</v>
      </c>
      <c r="F40" s="9">
        <v>4</v>
      </c>
      <c r="G40" s="9">
        <v>8</v>
      </c>
      <c r="I40" s="9"/>
      <c r="J40" s="9">
        <v>1</v>
      </c>
      <c r="K40" s="9">
        <v>2</v>
      </c>
      <c r="L40" s="9">
        <v>4</v>
      </c>
      <c r="M40" s="9">
        <v>8</v>
      </c>
      <c r="AA40" s="9"/>
    </row>
    <row r="41" spans="2:41" x14ac:dyDescent="0.15">
      <c r="C41" s="9" t="s">
        <v>2</v>
      </c>
      <c r="D41" s="6">
        <v>292</v>
      </c>
      <c r="E41" s="6">
        <v>413.4</v>
      </c>
      <c r="F41" s="6">
        <v>818.2</v>
      </c>
      <c r="G41" s="6">
        <v>1642.8</v>
      </c>
      <c r="I41" s="9" t="s">
        <v>2</v>
      </c>
      <c r="J41" s="9">
        <v>219</v>
      </c>
      <c r="K41" s="9">
        <v>310</v>
      </c>
      <c r="L41" s="9">
        <v>313</v>
      </c>
      <c r="M41" s="9">
        <v>312</v>
      </c>
      <c r="AA41" s="9"/>
    </row>
    <row r="42" spans="2:41" x14ac:dyDescent="0.15">
      <c r="C42" s="9" t="s">
        <v>4</v>
      </c>
      <c r="D42" s="6">
        <v>340.2</v>
      </c>
      <c r="E42" s="6">
        <v>548.20000000000005</v>
      </c>
      <c r="F42" s="6">
        <v>889.4</v>
      </c>
      <c r="G42" s="6">
        <v>1766.8</v>
      </c>
      <c r="I42" s="9" t="s">
        <v>4</v>
      </c>
      <c r="J42" s="9">
        <v>188</v>
      </c>
      <c r="K42" s="9">
        <v>233</v>
      </c>
      <c r="L42" s="9">
        <v>288</v>
      </c>
      <c r="M42" s="9">
        <v>290</v>
      </c>
      <c r="AA42" s="9"/>
    </row>
    <row r="43" spans="2:41" x14ac:dyDescent="0.15">
      <c r="C43" s="9" t="s">
        <v>5</v>
      </c>
      <c r="D43" s="6">
        <v>299.2</v>
      </c>
      <c r="E43" s="6">
        <v>458.2</v>
      </c>
      <c r="F43" s="6">
        <v>865.8</v>
      </c>
      <c r="G43" s="6">
        <v>2240</v>
      </c>
      <c r="I43" s="9" t="s">
        <v>5</v>
      </c>
      <c r="J43" s="9">
        <v>214</v>
      </c>
      <c r="K43" s="9">
        <v>279</v>
      </c>
      <c r="L43" s="9">
        <v>296</v>
      </c>
      <c r="M43" s="9">
        <v>229</v>
      </c>
      <c r="AA43" s="9"/>
    </row>
    <row r="44" spans="2:41" x14ac:dyDescent="0.15">
      <c r="AA44" s="9"/>
    </row>
    <row r="45" spans="2:41" x14ac:dyDescent="0.15">
      <c r="AA45" s="9"/>
    </row>
    <row r="46" spans="2:41" x14ac:dyDescent="0.15">
      <c r="AA46" s="9"/>
    </row>
    <row r="47" spans="2:41" x14ac:dyDescent="0.15">
      <c r="AA47" s="9"/>
    </row>
    <row r="48" spans="2:41" x14ac:dyDescent="0.15">
      <c r="AA48" s="9"/>
    </row>
    <row r="49" spans="3:27" x14ac:dyDescent="0.15">
      <c r="AA49" s="9"/>
    </row>
    <row r="50" spans="3:27" x14ac:dyDescent="0.15">
      <c r="AA50" s="9"/>
    </row>
    <row r="51" spans="3:27" x14ac:dyDescent="0.15">
      <c r="AA51" s="9"/>
    </row>
    <row r="52" spans="3:27" x14ac:dyDescent="0.15">
      <c r="AA52" s="9"/>
    </row>
    <row r="53" spans="3:27" x14ac:dyDescent="0.15">
      <c r="AA53" s="9"/>
    </row>
    <row r="54" spans="3:27" x14ac:dyDescent="0.15">
      <c r="AA54" s="9"/>
    </row>
    <row r="55" spans="3:27" x14ac:dyDescent="0.15">
      <c r="AA55" s="9"/>
    </row>
    <row r="56" spans="3:27" x14ac:dyDescent="0.15">
      <c r="AA56" s="9"/>
    </row>
    <row r="57" spans="3:27" x14ac:dyDescent="0.15">
      <c r="AA57" s="9"/>
    </row>
    <row r="58" spans="3:27" x14ac:dyDescent="0.15">
      <c r="AA58" s="9"/>
    </row>
    <row r="59" spans="3:27" x14ac:dyDescent="0.15">
      <c r="AA59" s="9"/>
    </row>
    <row r="60" spans="3:27" x14ac:dyDescent="0.15">
      <c r="AA60" s="9"/>
    </row>
    <row r="61" spans="3:27" x14ac:dyDescent="0.15">
      <c r="AA61" s="9"/>
    </row>
    <row r="62" spans="3:27" x14ac:dyDescent="0.15">
      <c r="AA62" s="9"/>
    </row>
    <row r="63" spans="3:27" x14ac:dyDescent="0.15">
      <c r="AA63" s="9"/>
    </row>
    <row r="64" spans="3:27" x14ac:dyDescent="0.15">
      <c r="C64" s="14" t="s">
        <v>40</v>
      </c>
      <c r="D64" s="14"/>
      <c r="E64" s="14"/>
      <c r="F64" s="14"/>
      <c r="G64" s="14"/>
      <c r="H64" s="14"/>
      <c r="I64" s="10" t="s">
        <v>41</v>
      </c>
      <c r="AA64" s="9"/>
    </row>
    <row r="65" spans="3:24" x14ac:dyDescent="0.15">
      <c r="J65" s="10"/>
      <c r="K65" s="10"/>
      <c r="L65" s="10"/>
      <c r="M65" s="10"/>
      <c r="N65" s="10"/>
    </row>
    <row r="66" spans="3:24" x14ac:dyDescent="0.15">
      <c r="T66" s="9"/>
      <c r="V66" s="9"/>
      <c r="W66" s="9"/>
      <c r="X66" s="9"/>
    </row>
    <row r="69" spans="3:24" x14ac:dyDescent="0.15">
      <c r="C69" s="9" t="s">
        <v>43</v>
      </c>
      <c r="D69" s="9">
        <v>1</v>
      </c>
      <c r="E69" s="9">
        <v>2</v>
      </c>
      <c r="F69" s="9">
        <v>4</v>
      </c>
      <c r="G69" s="9">
        <v>6</v>
      </c>
      <c r="H69" s="9">
        <v>8</v>
      </c>
      <c r="I69" s="9">
        <v>10</v>
      </c>
      <c r="J69" s="9">
        <v>12</v>
      </c>
      <c r="K69" s="9">
        <v>14</v>
      </c>
      <c r="L69" s="9">
        <v>16</v>
      </c>
    </row>
    <row r="70" spans="3:24" x14ac:dyDescent="0.15">
      <c r="C70" s="9" t="s">
        <v>44</v>
      </c>
      <c r="D70" s="9">
        <v>3.1</v>
      </c>
      <c r="E70" s="9">
        <v>4.5999999999999996</v>
      </c>
      <c r="F70" s="9">
        <v>6.8</v>
      </c>
      <c r="G70" s="9">
        <v>9.6</v>
      </c>
      <c r="H70" s="9">
        <v>11.1</v>
      </c>
      <c r="I70" s="9">
        <v>14.2</v>
      </c>
      <c r="J70" s="9">
        <v>15.2</v>
      </c>
      <c r="K70" s="9">
        <v>16.8</v>
      </c>
      <c r="L70" s="9">
        <v>19.2</v>
      </c>
    </row>
    <row r="71" spans="3:24" x14ac:dyDescent="0.15">
      <c r="C71" s="9" t="s">
        <v>45</v>
      </c>
      <c r="D71" s="9">
        <v>3</v>
      </c>
      <c r="E71" s="9">
        <v>4.2</v>
      </c>
      <c r="F71" s="9">
        <v>6.1</v>
      </c>
      <c r="G71" s="9">
        <v>8.9</v>
      </c>
      <c r="H71" s="9">
        <v>10.1</v>
      </c>
      <c r="I71" s="9">
        <v>14.1</v>
      </c>
      <c r="J71" s="9">
        <v>14.2</v>
      </c>
      <c r="K71" s="9">
        <v>15.7</v>
      </c>
      <c r="L71" s="9">
        <v>18</v>
      </c>
    </row>
    <row r="72" spans="3:24" x14ac:dyDescent="0.15">
      <c r="C72" s="9" t="s">
        <v>46</v>
      </c>
      <c r="D72" s="9">
        <v>3.5</v>
      </c>
      <c r="E72" s="9">
        <v>5.2</v>
      </c>
      <c r="F72" s="9">
        <v>8.5</v>
      </c>
      <c r="G72" s="9">
        <v>10.199999999999999</v>
      </c>
      <c r="H72" s="9">
        <v>13.5</v>
      </c>
      <c r="I72" s="9">
        <v>17.2</v>
      </c>
      <c r="J72" s="9">
        <v>17.5</v>
      </c>
      <c r="K72" s="9">
        <v>21.5</v>
      </c>
      <c r="L72" s="9">
        <v>25</v>
      </c>
    </row>
    <row r="73" spans="3:24" x14ac:dyDescent="0.15"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3:24" x14ac:dyDescent="0.15"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3:24" x14ac:dyDescent="0.15"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3:24" x14ac:dyDescent="0.15"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3:24" x14ac:dyDescent="0.15"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3:24" x14ac:dyDescent="0.15"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3:24" x14ac:dyDescent="0.15"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3:24" x14ac:dyDescent="0.15"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3:12" x14ac:dyDescent="0.15"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3:12" x14ac:dyDescent="0.15"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3:12" x14ac:dyDescent="0.15"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3:12" x14ac:dyDescent="0.15"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3:12" x14ac:dyDescent="0.15"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3:12" x14ac:dyDescent="0.15"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3:12" x14ac:dyDescent="0.15"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3:12" x14ac:dyDescent="0.15"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3:12" x14ac:dyDescent="0.15"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3:12" x14ac:dyDescent="0.15">
      <c r="C90" s="9"/>
      <c r="D90" s="9"/>
      <c r="E90" s="9"/>
      <c r="F90" s="9"/>
      <c r="G90" s="9"/>
      <c r="H90" s="9"/>
      <c r="I90" s="9"/>
      <c r="J90" s="9"/>
      <c r="K90" s="9"/>
      <c r="L90" s="9"/>
    </row>
    <row r="91" spans="3:12" x14ac:dyDescent="0.15"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3:12" x14ac:dyDescent="0.15">
      <c r="C92" s="9"/>
      <c r="D92" s="9"/>
      <c r="E92" s="9"/>
      <c r="F92" s="9"/>
      <c r="G92" s="9"/>
      <c r="H92" s="9"/>
      <c r="I92" s="9"/>
      <c r="J92" s="9"/>
      <c r="K92" s="9"/>
      <c r="L92" s="9"/>
    </row>
    <row r="93" spans="3:12" x14ac:dyDescent="0.15">
      <c r="C93" s="10" t="s">
        <v>41</v>
      </c>
      <c r="D93" s="9"/>
      <c r="E93" s="9"/>
      <c r="F93" s="9"/>
      <c r="G93" s="9"/>
      <c r="H93" s="9"/>
      <c r="I93" s="9"/>
      <c r="J93" s="9"/>
      <c r="K93" s="9"/>
      <c r="L93" s="9"/>
    </row>
    <row r="94" spans="3:12" x14ac:dyDescent="0.15">
      <c r="G94" s="9"/>
      <c r="I94" s="9"/>
      <c r="J94" s="9"/>
      <c r="K94" s="9"/>
    </row>
    <row r="97" spans="2:14" x14ac:dyDescent="0.15">
      <c r="J97">
        <v>1</v>
      </c>
      <c r="K97">
        <v>2</v>
      </c>
      <c r="L97">
        <v>4</v>
      </c>
      <c r="M97">
        <v>8</v>
      </c>
      <c r="N97">
        <v>16</v>
      </c>
    </row>
    <row r="98" spans="2:14" x14ac:dyDescent="0.15">
      <c r="C98" s="14">
        <v>1</v>
      </c>
      <c r="D98" s="5" t="s">
        <v>56</v>
      </c>
      <c r="E98" s="5">
        <v>4</v>
      </c>
      <c r="F98" s="5">
        <v>1602</v>
      </c>
      <c r="G98" s="11">
        <v>2.5000000000000001E-3</v>
      </c>
      <c r="I98" s="5" t="s">
        <v>56</v>
      </c>
      <c r="J98" s="12">
        <v>2.5000000000000001E-3</v>
      </c>
      <c r="K98" s="12">
        <v>8.8000000000000005E-3</v>
      </c>
      <c r="L98" s="12">
        <v>2.7300000000000001E-2</v>
      </c>
      <c r="M98" s="12">
        <v>8.77E-2</v>
      </c>
      <c r="N98" s="12">
        <v>0.28089999999999998</v>
      </c>
    </row>
    <row r="99" spans="2:14" x14ac:dyDescent="0.15">
      <c r="C99" s="14"/>
      <c r="D99" s="5" t="s">
        <v>57</v>
      </c>
      <c r="E99" s="5">
        <v>4</v>
      </c>
      <c r="F99" s="5">
        <v>664</v>
      </c>
      <c r="G99" s="11">
        <v>6.0000000000000001E-3</v>
      </c>
      <c r="I99" s="5" t="s">
        <v>57</v>
      </c>
      <c r="J99" s="12">
        <v>6.0000000000000001E-3</v>
      </c>
      <c r="K99" s="12">
        <v>0.02</v>
      </c>
      <c r="L99" s="12">
        <v>4.4900000000000002E-2</v>
      </c>
      <c r="M99" s="11">
        <v>0.1132</v>
      </c>
      <c r="N99" s="12">
        <v>0.2576</v>
      </c>
    </row>
    <row r="100" spans="2:14" x14ac:dyDescent="0.15">
      <c r="C100" s="14"/>
      <c r="D100" s="5" t="s">
        <v>58</v>
      </c>
      <c r="E100" s="5">
        <v>5</v>
      </c>
      <c r="F100" s="5">
        <v>1199</v>
      </c>
      <c r="G100" s="11">
        <v>4.1999999999999997E-3</v>
      </c>
      <c r="I100" s="5" t="s">
        <v>58</v>
      </c>
      <c r="J100" s="12">
        <v>4.1999999999999997E-3</v>
      </c>
      <c r="K100" s="12">
        <v>1.0999999999999999E-2</v>
      </c>
      <c r="L100" s="12">
        <v>3.2399999999999998E-2</v>
      </c>
      <c r="M100" s="12">
        <v>9.0899999999999995E-2</v>
      </c>
      <c r="N100" s="12">
        <v>0.2321</v>
      </c>
    </row>
    <row r="101" spans="2:14" x14ac:dyDescent="0.15">
      <c r="C101" s="14">
        <v>2</v>
      </c>
      <c r="D101" s="5" t="s">
        <v>56</v>
      </c>
      <c r="E101" s="5">
        <v>8</v>
      </c>
      <c r="F101" s="5">
        <v>913</v>
      </c>
      <c r="G101" s="11">
        <v>8.8000000000000005E-3</v>
      </c>
      <c r="I101" s="5"/>
      <c r="J101" s="5"/>
      <c r="K101" s="5"/>
    </row>
    <row r="102" spans="2:14" x14ac:dyDescent="0.15">
      <c r="B102" s="9"/>
      <c r="C102" s="14"/>
      <c r="D102" s="5" t="s">
        <v>57</v>
      </c>
      <c r="E102" s="5">
        <v>9</v>
      </c>
      <c r="F102" s="5">
        <v>450</v>
      </c>
      <c r="G102" s="11">
        <v>0.02</v>
      </c>
      <c r="I102" s="5"/>
      <c r="J102" s="5"/>
      <c r="K102" s="5"/>
      <c r="M102" s="5"/>
      <c r="N102" s="5"/>
    </row>
    <row r="103" spans="2:14" x14ac:dyDescent="0.15">
      <c r="B103" s="5"/>
      <c r="C103" s="14"/>
      <c r="D103" s="5" t="s">
        <v>58</v>
      </c>
      <c r="E103" s="5">
        <v>9</v>
      </c>
      <c r="F103" s="5">
        <v>816</v>
      </c>
      <c r="G103" s="11">
        <v>1.0999999999999999E-2</v>
      </c>
      <c r="I103" s="5"/>
      <c r="J103" s="5"/>
      <c r="K103" s="5"/>
      <c r="M103" s="5"/>
      <c r="N103" s="5"/>
    </row>
    <row r="104" spans="2:14" x14ac:dyDescent="0.15">
      <c r="B104" s="5"/>
      <c r="C104" s="14">
        <v>4</v>
      </c>
      <c r="D104" s="5" t="s">
        <v>56</v>
      </c>
      <c r="E104" s="5">
        <v>17</v>
      </c>
      <c r="F104" s="5">
        <v>623</v>
      </c>
      <c r="G104" s="11">
        <v>2.7300000000000001E-2</v>
      </c>
      <c r="I104" s="5"/>
      <c r="J104" s="5"/>
      <c r="K104" s="5"/>
      <c r="M104" s="5"/>
      <c r="N104" s="5"/>
    </row>
    <row r="105" spans="2:14" x14ac:dyDescent="0.15">
      <c r="B105" s="5"/>
      <c r="C105" s="14"/>
      <c r="D105" s="5" t="s">
        <v>57</v>
      </c>
      <c r="E105" s="5">
        <v>17</v>
      </c>
      <c r="F105" s="5">
        <v>379</v>
      </c>
      <c r="G105" s="11">
        <v>4.4900000000000002E-2</v>
      </c>
      <c r="I105" s="5"/>
      <c r="J105" s="5"/>
      <c r="K105" s="5"/>
      <c r="M105" s="5"/>
      <c r="N105" s="5"/>
    </row>
    <row r="106" spans="2:14" x14ac:dyDescent="0.15">
      <c r="C106" s="14"/>
      <c r="D106" s="5" t="s">
        <v>58</v>
      </c>
      <c r="E106" s="5">
        <v>18</v>
      </c>
      <c r="F106" s="5">
        <v>555</v>
      </c>
      <c r="G106" s="11">
        <v>3.2399999999999998E-2</v>
      </c>
      <c r="I106" s="5"/>
      <c r="J106" s="5"/>
      <c r="K106" s="5"/>
    </row>
    <row r="107" spans="2:14" x14ac:dyDescent="0.15">
      <c r="C107" s="14">
        <v>8</v>
      </c>
      <c r="D107" s="5" t="s">
        <v>56</v>
      </c>
      <c r="E107" s="5">
        <v>35</v>
      </c>
      <c r="F107" s="5">
        <v>399</v>
      </c>
      <c r="G107" s="11">
        <v>8.77E-2</v>
      </c>
      <c r="I107" s="5"/>
      <c r="J107" s="5"/>
      <c r="K107" s="5"/>
    </row>
    <row r="108" spans="2:14" x14ac:dyDescent="0.15">
      <c r="C108" s="14"/>
      <c r="D108" s="5" t="s">
        <v>57</v>
      </c>
      <c r="E108" s="5">
        <v>36</v>
      </c>
      <c r="F108" s="5">
        <v>318</v>
      </c>
      <c r="G108" s="11">
        <v>0.1132</v>
      </c>
      <c r="I108" s="5"/>
      <c r="J108" s="5"/>
      <c r="K108" s="5"/>
    </row>
    <row r="109" spans="2:14" x14ac:dyDescent="0.15">
      <c r="C109" s="14"/>
      <c r="D109" s="5" t="s">
        <v>58</v>
      </c>
      <c r="E109" s="5">
        <v>37</v>
      </c>
      <c r="F109" s="5">
        <v>407</v>
      </c>
      <c r="G109" s="11">
        <v>9.0899999999999995E-2</v>
      </c>
      <c r="I109" s="5"/>
      <c r="J109" s="5"/>
      <c r="K109" s="5"/>
    </row>
    <row r="110" spans="2:14" x14ac:dyDescent="0.15">
      <c r="C110" s="14">
        <v>16</v>
      </c>
      <c r="D110" s="5" t="s">
        <v>56</v>
      </c>
      <c r="E110" s="5">
        <v>75</v>
      </c>
      <c r="F110" s="5">
        <v>267</v>
      </c>
      <c r="G110" s="11">
        <v>0.28089999999999998</v>
      </c>
      <c r="I110" s="5"/>
      <c r="J110" s="5"/>
      <c r="K110" s="5"/>
    </row>
    <row r="111" spans="2:14" x14ac:dyDescent="0.15">
      <c r="C111" s="14"/>
      <c r="D111" s="5" t="s">
        <v>57</v>
      </c>
      <c r="E111" s="5">
        <v>76</v>
      </c>
      <c r="F111" s="5">
        <v>295</v>
      </c>
      <c r="G111" s="11">
        <v>0.2576</v>
      </c>
      <c r="I111" s="5"/>
      <c r="J111" s="5"/>
      <c r="K111" s="5"/>
    </row>
    <row r="112" spans="2:14" x14ac:dyDescent="0.15">
      <c r="C112" s="14"/>
      <c r="D112" s="5" t="s">
        <v>58</v>
      </c>
      <c r="E112" s="5">
        <v>78</v>
      </c>
      <c r="F112" s="5">
        <v>336</v>
      </c>
      <c r="G112" s="11">
        <v>0.2321</v>
      </c>
      <c r="I112" s="5"/>
      <c r="J112" s="5"/>
      <c r="K112" s="5"/>
    </row>
    <row r="115" spans="3:14" x14ac:dyDescent="0.15">
      <c r="C115" s="14">
        <v>1</v>
      </c>
      <c r="D115" s="5" t="s">
        <v>56</v>
      </c>
      <c r="E115" s="5">
        <v>75</v>
      </c>
      <c r="F115" s="6">
        <v>292</v>
      </c>
      <c r="G115" s="11">
        <v>0.25679999999999997</v>
      </c>
      <c r="I115" s="9"/>
      <c r="J115" s="9">
        <v>1</v>
      </c>
      <c r="K115" s="9">
        <v>2</v>
      </c>
      <c r="L115" s="9">
        <v>4</v>
      </c>
      <c r="M115" s="9">
        <v>8</v>
      </c>
      <c r="N115" s="9"/>
    </row>
    <row r="116" spans="3:14" x14ac:dyDescent="0.15">
      <c r="C116" s="14"/>
      <c r="D116" s="5" t="s">
        <v>57</v>
      </c>
      <c r="E116" s="5">
        <v>76</v>
      </c>
      <c r="F116" s="6">
        <v>340.2</v>
      </c>
      <c r="G116" s="11">
        <v>0.22339999999999999</v>
      </c>
      <c r="I116" s="5" t="s">
        <v>56</v>
      </c>
      <c r="J116" s="12">
        <v>0.25679999999999997</v>
      </c>
      <c r="K116" s="12">
        <v>0.18629999999999999</v>
      </c>
      <c r="L116" s="12">
        <v>9.5299999999999996E-2</v>
      </c>
      <c r="M116" s="12">
        <v>4.7500000000000001E-2</v>
      </c>
      <c r="N116" s="12"/>
    </row>
    <row r="117" spans="3:14" x14ac:dyDescent="0.15">
      <c r="C117" s="14"/>
      <c r="D117" s="5" t="s">
        <v>58</v>
      </c>
      <c r="E117" s="5">
        <v>78</v>
      </c>
      <c r="F117" s="6">
        <v>299.2</v>
      </c>
      <c r="G117" s="11">
        <v>0.26069999999999999</v>
      </c>
      <c r="I117" s="5" t="s">
        <v>57</v>
      </c>
      <c r="J117" s="12">
        <v>0.22339999999999999</v>
      </c>
      <c r="K117" s="12">
        <v>0.14230000000000001</v>
      </c>
      <c r="L117" s="12">
        <v>8.8800000000000004E-2</v>
      </c>
      <c r="M117" s="12">
        <v>4.2999999999999997E-2</v>
      </c>
      <c r="N117" s="12"/>
    </row>
    <row r="118" spans="3:14" x14ac:dyDescent="0.15">
      <c r="C118" s="14">
        <v>2</v>
      </c>
      <c r="D118" s="5" t="s">
        <v>56</v>
      </c>
      <c r="E118" s="5">
        <v>77</v>
      </c>
      <c r="F118" s="6">
        <v>413.4</v>
      </c>
      <c r="G118" s="11">
        <v>0.18629999999999999</v>
      </c>
      <c r="I118" s="5" t="s">
        <v>58</v>
      </c>
      <c r="J118" s="12">
        <v>0.26069999999999999</v>
      </c>
      <c r="K118" s="12">
        <v>0.1724</v>
      </c>
      <c r="L118" s="12">
        <v>8.8900000000000007E-2</v>
      </c>
      <c r="M118" s="12">
        <v>3.44E-2</v>
      </c>
      <c r="N118" s="12"/>
    </row>
    <row r="119" spans="3:14" x14ac:dyDescent="0.15">
      <c r="C119" s="14"/>
      <c r="D119" s="5" t="s">
        <v>57</v>
      </c>
      <c r="E119" s="5">
        <v>78</v>
      </c>
      <c r="F119" s="6">
        <v>548.20000000000005</v>
      </c>
      <c r="G119" s="11">
        <v>0.14230000000000001</v>
      </c>
    </row>
    <row r="120" spans="3:14" x14ac:dyDescent="0.15">
      <c r="C120" s="14"/>
      <c r="D120" s="5" t="s">
        <v>58</v>
      </c>
      <c r="E120" s="5">
        <v>79</v>
      </c>
      <c r="F120" s="6">
        <v>458.2</v>
      </c>
      <c r="G120" s="11">
        <v>0.1724</v>
      </c>
    </row>
    <row r="121" spans="3:14" x14ac:dyDescent="0.15">
      <c r="C121" s="14">
        <v>4</v>
      </c>
      <c r="D121" s="5" t="s">
        <v>56</v>
      </c>
      <c r="E121" s="5">
        <v>78</v>
      </c>
      <c r="F121" s="6">
        <v>818.2</v>
      </c>
      <c r="G121" s="11">
        <v>9.5299999999999996E-2</v>
      </c>
    </row>
    <row r="122" spans="3:14" x14ac:dyDescent="0.15">
      <c r="C122" s="14"/>
      <c r="D122" s="5" t="s">
        <v>57</v>
      </c>
      <c r="E122" s="5">
        <v>79</v>
      </c>
      <c r="F122" s="6">
        <v>889.4</v>
      </c>
      <c r="G122" s="11">
        <v>8.8800000000000004E-2</v>
      </c>
    </row>
    <row r="123" spans="3:14" x14ac:dyDescent="0.15">
      <c r="C123" s="14"/>
      <c r="D123" s="5" t="s">
        <v>58</v>
      </c>
      <c r="E123" s="5">
        <v>77</v>
      </c>
      <c r="F123" s="6">
        <v>865.8</v>
      </c>
      <c r="G123" s="11">
        <v>8.8900000000000007E-2</v>
      </c>
    </row>
    <row r="124" spans="3:14" x14ac:dyDescent="0.15">
      <c r="C124" s="14">
        <v>8</v>
      </c>
      <c r="D124" s="5" t="s">
        <v>56</v>
      </c>
      <c r="E124" s="5">
        <v>78</v>
      </c>
      <c r="F124" s="6">
        <v>1642.8</v>
      </c>
      <c r="G124" s="11">
        <v>4.7500000000000001E-2</v>
      </c>
    </row>
    <row r="125" spans="3:14" x14ac:dyDescent="0.15">
      <c r="C125" s="14"/>
      <c r="D125" s="5" t="s">
        <v>57</v>
      </c>
      <c r="E125" s="5">
        <v>76</v>
      </c>
      <c r="F125" s="6">
        <v>1766.8</v>
      </c>
      <c r="G125" s="11">
        <v>4.2999999999999997E-2</v>
      </c>
    </row>
    <row r="126" spans="3:14" x14ac:dyDescent="0.15">
      <c r="C126" s="14"/>
      <c r="D126" s="5" t="s">
        <v>58</v>
      </c>
      <c r="E126" s="5">
        <v>77</v>
      </c>
      <c r="F126" s="6">
        <v>2240</v>
      </c>
      <c r="G126" s="11">
        <v>3.44E-2</v>
      </c>
    </row>
    <row r="127" spans="3:14" x14ac:dyDescent="0.15">
      <c r="C127" s="14"/>
      <c r="D127" s="5" t="s">
        <v>56</v>
      </c>
      <c r="E127" s="5"/>
      <c r="F127" s="5"/>
      <c r="G127" s="11"/>
    </row>
    <row r="128" spans="3:14" x14ac:dyDescent="0.15">
      <c r="C128" s="14"/>
      <c r="D128" s="5" t="s">
        <v>57</v>
      </c>
      <c r="E128" s="5"/>
      <c r="F128" s="5"/>
      <c r="G128" s="11"/>
    </row>
    <row r="129" spans="3:7" x14ac:dyDescent="0.15">
      <c r="C129" s="14"/>
      <c r="D129" s="5" t="s">
        <v>58</v>
      </c>
      <c r="E129" s="5"/>
      <c r="F129" s="5"/>
      <c r="G129" s="11"/>
    </row>
  </sheetData>
  <mergeCells count="13">
    <mergeCell ref="B35:G35"/>
    <mergeCell ref="I35:N35"/>
    <mergeCell ref="C64:H64"/>
    <mergeCell ref="C98:C100"/>
    <mergeCell ref="C101:C103"/>
    <mergeCell ref="C121:C123"/>
    <mergeCell ref="C124:C126"/>
    <mergeCell ref="C127:C129"/>
    <mergeCell ref="C104:C106"/>
    <mergeCell ref="C107:C109"/>
    <mergeCell ref="C110:C112"/>
    <mergeCell ref="C115:C117"/>
    <mergeCell ref="C118:C1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R38"/>
  <sheetViews>
    <sheetView workbookViewId="0">
      <selection activeCell="I35" activeCellId="4" sqref="I11 I17 I23 I29 I35"/>
    </sheetView>
  </sheetViews>
  <sheetFormatPr defaultRowHeight="13.5" x14ac:dyDescent="0.15"/>
  <cols>
    <col min="9" max="9" width="9" style="1"/>
  </cols>
  <sheetData>
    <row r="10" spans="3:18" x14ac:dyDescent="0.15">
      <c r="C10" s="8"/>
      <c r="D10" s="8" t="s">
        <v>16</v>
      </c>
      <c r="E10" s="8" t="s">
        <v>17</v>
      </c>
      <c r="F10" s="8"/>
      <c r="G10" s="8"/>
      <c r="H10" s="8"/>
      <c r="J10" s="1"/>
      <c r="K10" s="7"/>
      <c r="L10" s="7" t="s">
        <v>1</v>
      </c>
      <c r="M10" s="7"/>
      <c r="N10" s="7"/>
      <c r="O10" s="7"/>
      <c r="P10" s="7"/>
      <c r="Q10" s="7"/>
    </row>
    <row r="11" spans="3:18" x14ac:dyDescent="0.15">
      <c r="C11" s="8" t="s">
        <v>2</v>
      </c>
      <c r="D11" s="8">
        <v>113</v>
      </c>
      <c r="E11" s="8">
        <v>118</v>
      </c>
      <c r="F11" s="8">
        <v>104</v>
      </c>
      <c r="G11" s="8">
        <v>115</v>
      </c>
      <c r="H11" s="8">
        <v>112</v>
      </c>
      <c r="I11" s="1">
        <f>AVERAGE(D11:H11)</f>
        <v>112.4</v>
      </c>
      <c r="J11" s="1"/>
      <c r="K11" s="7" t="s">
        <v>30</v>
      </c>
      <c r="L11" s="7" t="s">
        <v>2</v>
      </c>
      <c r="M11" s="7">
        <v>152</v>
      </c>
      <c r="N11" s="7">
        <v>154</v>
      </c>
      <c r="O11" s="7">
        <v>147</v>
      </c>
      <c r="P11" s="7">
        <v>163</v>
      </c>
      <c r="Q11" s="7">
        <v>153</v>
      </c>
      <c r="R11">
        <f>AVERAGE(M11:Q11)</f>
        <v>153.80000000000001</v>
      </c>
    </row>
    <row r="12" spans="3:18" x14ac:dyDescent="0.15">
      <c r="C12" s="8" t="s">
        <v>4</v>
      </c>
      <c r="D12" s="8">
        <v>1580</v>
      </c>
      <c r="E12" s="8">
        <v>1602</v>
      </c>
      <c r="F12" s="8">
        <v>1572</v>
      </c>
      <c r="G12" s="8">
        <v>1632</v>
      </c>
      <c r="H12" s="8">
        <v>1623</v>
      </c>
      <c r="I12" s="1">
        <f t="shared" ref="I12:I38" si="0">AVERAGE(D12:H12)</f>
        <v>1601.8</v>
      </c>
      <c r="J12" s="1"/>
      <c r="K12" s="7" t="s">
        <v>30</v>
      </c>
      <c r="L12" s="7" t="s">
        <v>4</v>
      </c>
      <c r="M12" s="7">
        <v>226</v>
      </c>
      <c r="N12" s="7">
        <v>223</v>
      </c>
      <c r="O12" s="7">
        <v>236</v>
      </c>
      <c r="P12" s="7">
        <v>225</v>
      </c>
      <c r="Q12" s="7">
        <v>232</v>
      </c>
      <c r="R12" s="8">
        <f t="shared" ref="R12:R38" si="1">AVERAGE(M12:Q12)</f>
        <v>228.4</v>
      </c>
    </row>
    <row r="13" spans="3:18" x14ac:dyDescent="0.15">
      <c r="C13" s="8" t="s">
        <v>5</v>
      </c>
      <c r="D13" s="8">
        <v>692</v>
      </c>
      <c r="E13" s="8">
        <v>623</v>
      </c>
      <c r="F13" s="8">
        <v>687</v>
      </c>
      <c r="G13" s="8">
        <v>632</v>
      </c>
      <c r="H13" s="8">
        <v>688</v>
      </c>
      <c r="I13" s="1">
        <f t="shared" si="0"/>
        <v>664.4</v>
      </c>
      <c r="J13" s="1"/>
      <c r="K13" s="7" t="s">
        <v>30</v>
      </c>
      <c r="L13" s="7" t="s">
        <v>5</v>
      </c>
      <c r="M13" s="7">
        <v>249</v>
      </c>
      <c r="N13" s="7">
        <v>254</v>
      </c>
      <c r="O13" s="7">
        <v>243</v>
      </c>
      <c r="P13" s="7">
        <v>248</v>
      </c>
      <c r="Q13" s="7">
        <v>258</v>
      </c>
      <c r="R13" s="8">
        <f t="shared" si="1"/>
        <v>250.4</v>
      </c>
    </row>
    <row r="14" spans="3:18" x14ac:dyDescent="0.15">
      <c r="C14" s="8" t="s">
        <v>6</v>
      </c>
      <c r="D14" s="8">
        <v>1163</v>
      </c>
      <c r="E14" s="8">
        <v>1185</v>
      </c>
      <c r="F14" s="8">
        <v>1205</v>
      </c>
      <c r="G14" s="8">
        <v>1252</v>
      </c>
      <c r="H14" s="8">
        <v>1192</v>
      </c>
      <c r="I14" s="1">
        <f t="shared" si="0"/>
        <v>1199.4000000000001</v>
      </c>
      <c r="J14" s="1"/>
      <c r="K14" s="7" t="s">
        <v>30</v>
      </c>
      <c r="L14" s="7" t="s">
        <v>6</v>
      </c>
      <c r="M14" s="7">
        <v>288</v>
      </c>
      <c r="N14" s="7">
        <v>290</v>
      </c>
      <c r="O14" s="7">
        <v>289</v>
      </c>
      <c r="P14" s="7">
        <v>295</v>
      </c>
      <c r="Q14" s="7">
        <v>285</v>
      </c>
      <c r="R14" s="8">
        <f t="shared" si="1"/>
        <v>289.39999999999998</v>
      </c>
    </row>
    <row r="15" spans="3:18" x14ac:dyDescent="0.15">
      <c r="R15" s="8"/>
    </row>
    <row r="16" spans="3:18" x14ac:dyDescent="0.15">
      <c r="C16" s="8"/>
      <c r="D16" s="8" t="s">
        <v>18</v>
      </c>
      <c r="E16" s="8" t="s">
        <v>0</v>
      </c>
      <c r="F16" s="8"/>
      <c r="G16" s="8"/>
      <c r="H16" s="8"/>
      <c r="J16" s="1"/>
      <c r="K16" s="7"/>
      <c r="L16" s="7" t="s">
        <v>1</v>
      </c>
      <c r="M16" s="7"/>
      <c r="N16" s="7"/>
      <c r="O16" s="7"/>
      <c r="P16" s="7"/>
      <c r="Q16" s="7"/>
      <c r="R16" s="8"/>
    </row>
    <row r="17" spans="3:18" x14ac:dyDescent="0.15">
      <c r="C17" s="8" t="s">
        <v>2</v>
      </c>
      <c r="D17" s="8">
        <v>106</v>
      </c>
      <c r="E17" s="8">
        <v>105</v>
      </c>
      <c r="F17" s="8">
        <v>101</v>
      </c>
      <c r="G17" s="8">
        <v>102</v>
      </c>
      <c r="H17" s="8">
        <v>109</v>
      </c>
      <c r="I17" s="1">
        <f t="shared" si="0"/>
        <v>104.6</v>
      </c>
      <c r="J17" s="1"/>
      <c r="K17" s="7" t="s">
        <v>3</v>
      </c>
      <c r="L17" s="7" t="s">
        <v>2</v>
      </c>
      <c r="M17" s="7">
        <v>198</v>
      </c>
      <c r="N17" s="7">
        <v>178</v>
      </c>
      <c r="O17" s="7">
        <v>176</v>
      </c>
      <c r="P17" s="7">
        <v>156</v>
      </c>
      <c r="Q17" s="7">
        <v>170</v>
      </c>
      <c r="R17" s="8">
        <f t="shared" si="1"/>
        <v>175.6</v>
      </c>
    </row>
    <row r="18" spans="3:18" x14ac:dyDescent="0.15">
      <c r="C18" s="8" t="s">
        <v>4</v>
      </c>
      <c r="D18" s="8">
        <v>911</v>
      </c>
      <c r="E18" s="8">
        <v>915</v>
      </c>
      <c r="F18" s="8">
        <v>902</v>
      </c>
      <c r="G18" s="8">
        <v>921</v>
      </c>
      <c r="H18" s="8">
        <v>918</v>
      </c>
      <c r="I18" s="1">
        <f t="shared" si="0"/>
        <v>913.4</v>
      </c>
      <c r="J18" s="1"/>
      <c r="K18" s="7" t="s">
        <v>3</v>
      </c>
      <c r="L18" s="7" t="s">
        <v>4</v>
      </c>
      <c r="M18" s="7">
        <v>278</v>
      </c>
      <c r="N18" s="7">
        <v>282</v>
      </c>
      <c r="O18" s="7">
        <v>300</v>
      </c>
      <c r="P18" s="7">
        <v>298</v>
      </c>
      <c r="Q18" s="7">
        <v>302</v>
      </c>
      <c r="R18" s="8">
        <f t="shared" si="1"/>
        <v>292</v>
      </c>
    </row>
    <row r="19" spans="3:18" x14ac:dyDescent="0.15">
      <c r="C19" s="8" t="s">
        <v>5</v>
      </c>
      <c r="D19" s="8">
        <v>450</v>
      </c>
      <c r="E19" s="8">
        <v>442</v>
      </c>
      <c r="F19" s="8">
        <v>460</v>
      </c>
      <c r="G19" s="8">
        <v>445</v>
      </c>
      <c r="H19" s="8">
        <v>452</v>
      </c>
      <c r="I19" s="1">
        <f t="shared" si="0"/>
        <v>449.8</v>
      </c>
      <c r="J19" s="1"/>
      <c r="K19" s="7" t="s">
        <v>3</v>
      </c>
      <c r="L19" s="7" t="s">
        <v>5</v>
      </c>
      <c r="M19" s="7">
        <v>337</v>
      </c>
      <c r="N19" s="7">
        <v>342</v>
      </c>
      <c r="O19" s="7">
        <v>340</v>
      </c>
      <c r="P19" s="7">
        <v>332</v>
      </c>
      <c r="Q19" s="7">
        <v>350</v>
      </c>
      <c r="R19" s="8">
        <f t="shared" si="1"/>
        <v>340.2</v>
      </c>
    </row>
    <row r="20" spans="3:18" x14ac:dyDescent="0.15">
      <c r="C20" s="8" t="s">
        <v>6</v>
      </c>
      <c r="D20" s="8">
        <v>823</v>
      </c>
      <c r="E20" s="8">
        <v>833</v>
      </c>
      <c r="F20" s="8">
        <v>836</v>
      </c>
      <c r="G20" s="8">
        <v>788</v>
      </c>
      <c r="H20" s="8">
        <v>798</v>
      </c>
      <c r="I20" s="1">
        <f t="shared" si="0"/>
        <v>815.6</v>
      </c>
      <c r="J20" s="1"/>
      <c r="K20" s="7" t="s">
        <v>3</v>
      </c>
      <c r="L20" s="7" t="s">
        <v>6</v>
      </c>
      <c r="M20" s="7">
        <v>297</v>
      </c>
      <c r="N20" s="7">
        <v>298</v>
      </c>
      <c r="O20" s="7">
        <v>301</v>
      </c>
      <c r="P20" s="7">
        <v>305</v>
      </c>
      <c r="Q20" s="7">
        <v>295</v>
      </c>
      <c r="R20" s="8">
        <f t="shared" si="1"/>
        <v>299.2</v>
      </c>
    </row>
    <row r="21" spans="3:18" x14ac:dyDescent="0.15">
      <c r="R21" s="8"/>
    </row>
    <row r="22" spans="3:18" x14ac:dyDescent="0.15">
      <c r="C22" s="8"/>
      <c r="D22" s="8" t="s">
        <v>19</v>
      </c>
      <c r="E22" s="8" t="s">
        <v>7</v>
      </c>
      <c r="F22" s="8"/>
      <c r="G22" s="8"/>
      <c r="H22" s="8"/>
      <c r="J22" s="1"/>
      <c r="K22" s="7"/>
      <c r="L22" s="7"/>
      <c r="M22" s="7"/>
      <c r="N22" s="7"/>
      <c r="O22" s="7"/>
      <c r="P22" s="7"/>
      <c r="Q22" s="7"/>
      <c r="R22" s="8"/>
    </row>
    <row r="23" spans="3:18" x14ac:dyDescent="0.15">
      <c r="C23" s="8" t="s">
        <v>2</v>
      </c>
      <c r="D23" s="8">
        <v>126</v>
      </c>
      <c r="E23" s="8">
        <v>116</v>
      </c>
      <c r="F23" s="8">
        <v>126</v>
      </c>
      <c r="G23" s="8">
        <v>132</v>
      </c>
      <c r="H23" s="8">
        <v>121</v>
      </c>
      <c r="I23" s="1">
        <f t="shared" si="0"/>
        <v>124.2</v>
      </c>
      <c r="J23" s="1"/>
      <c r="K23" s="7" t="s">
        <v>8</v>
      </c>
      <c r="L23" s="7" t="s">
        <v>2</v>
      </c>
      <c r="M23" s="7">
        <v>98</v>
      </c>
      <c r="N23" s="7">
        <v>89</v>
      </c>
      <c r="O23" s="7">
        <v>90</v>
      </c>
      <c r="P23" s="7">
        <v>97</v>
      </c>
      <c r="Q23" s="7">
        <v>89</v>
      </c>
      <c r="R23" s="8">
        <f t="shared" si="1"/>
        <v>92.6</v>
      </c>
    </row>
    <row r="24" spans="3:18" x14ac:dyDescent="0.15">
      <c r="C24" s="8" t="s">
        <v>4</v>
      </c>
      <c r="D24" s="8">
        <v>620</v>
      </c>
      <c r="E24" s="8">
        <v>632</v>
      </c>
      <c r="F24" s="8">
        <v>615</v>
      </c>
      <c r="G24" s="8">
        <v>632</v>
      </c>
      <c r="H24" s="8">
        <v>618</v>
      </c>
      <c r="I24" s="1">
        <f t="shared" si="0"/>
        <v>623.4</v>
      </c>
      <c r="J24" s="1"/>
      <c r="K24" s="7" t="s">
        <v>8</v>
      </c>
      <c r="L24" s="7" t="s">
        <v>4</v>
      </c>
      <c r="M24" s="7">
        <v>415</v>
      </c>
      <c r="N24" s="7">
        <v>408</v>
      </c>
      <c r="O24" s="7">
        <v>413</v>
      </c>
      <c r="P24" s="7">
        <v>412</v>
      </c>
      <c r="Q24" s="7">
        <v>419</v>
      </c>
      <c r="R24" s="8">
        <f t="shared" si="1"/>
        <v>413.4</v>
      </c>
    </row>
    <row r="25" spans="3:18" x14ac:dyDescent="0.15">
      <c r="C25" s="8" t="s">
        <v>5</v>
      </c>
      <c r="D25" s="8">
        <v>378</v>
      </c>
      <c r="E25" s="8">
        <v>370</v>
      </c>
      <c r="F25" s="8">
        <v>381</v>
      </c>
      <c r="G25" s="8">
        <v>385</v>
      </c>
      <c r="H25" s="8">
        <v>382</v>
      </c>
      <c r="I25" s="1">
        <f t="shared" si="0"/>
        <v>379.2</v>
      </c>
      <c r="J25" s="1"/>
      <c r="K25" s="7" t="s">
        <v>8</v>
      </c>
      <c r="L25" s="7" t="s">
        <v>5</v>
      </c>
      <c r="M25" s="7">
        <v>542</v>
      </c>
      <c r="N25" s="7">
        <v>554</v>
      </c>
      <c r="O25" s="7">
        <v>541</v>
      </c>
      <c r="P25" s="7">
        <v>548</v>
      </c>
      <c r="Q25" s="7">
        <v>556</v>
      </c>
      <c r="R25" s="8">
        <f t="shared" si="1"/>
        <v>548.20000000000005</v>
      </c>
    </row>
    <row r="26" spans="3:18" x14ac:dyDescent="0.15">
      <c r="C26" s="8" t="s">
        <v>6</v>
      </c>
      <c r="D26" s="8">
        <v>552</v>
      </c>
      <c r="E26" s="8">
        <v>567</v>
      </c>
      <c r="F26" s="8">
        <v>548</v>
      </c>
      <c r="G26" s="8">
        <v>567</v>
      </c>
      <c r="H26" s="8">
        <v>542</v>
      </c>
      <c r="I26" s="1">
        <f t="shared" si="0"/>
        <v>555.20000000000005</v>
      </c>
      <c r="J26" s="1"/>
      <c r="K26" s="7" t="s">
        <v>8</v>
      </c>
      <c r="L26" s="7" t="s">
        <v>6</v>
      </c>
      <c r="M26" s="7">
        <v>467</v>
      </c>
      <c r="N26" s="7">
        <v>445</v>
      </c>
      <c r="O26" s="7">
        <v>465</v>
      </c>
      <c r="P26" s="7">
        <v>456</v>
      </c>
      <c r="Q26" s="7">
        <v>458</v>
      </c>
      <c r="R26" s="8">
        <f t="shared" si="1"/>
        <v>458.2</v>
      </c>
    </row>
    <row r="27" spans="3:18" x14ac:dyDescent="0.15">
      <c r="R27" s="8"/>
    </row>
    <row r="28" spans="3:18" x14ac:dyDescent="0.15">
      <c r="C28" s="8"/>
      <c r="D28" s="8" t="s">
        <v>20</v>
      </c>
      <c r="E28" s="8" t="s">
        <v>9</v>
      </c>
      <c r="F28" s="8"/>
      <c r="G28" s="8"/>
      <c r="H28" s="8"/>
      <c r="J28" s="1"/>
      <c r="K28" s="7"/>
      <c r="L28" s="7"/>
      <c r="M28" s="7"/>
      <c r="N28" s="7"/>
      <c r="O28" s="7"/>
      <c r="P28" s="7"/>
      <c r="Q28" s="7"/>
      <c r="R28" s="8"/>
    </row>
    <row r="29" spans="3:18" x14ac:dyDescent="0.15">
      <c r="C29" s="8" t="s">
        <v>2</v>
      </c>
      <c r="D29" s="8">
        <v>132</v>
      </c>
      <c r="E29" s="8">
        <v>138</v>
      </c>
      <c r="F29" s="8">
        <v>125</v>
      </c>
      <c r="G29" s="8">
        <v>140</v>
      </c>
      <c r="H29" s="8">
        <v>118</v>
      </c>
      <c r="I29" s="1">
        <f t="shared" si="0"/>
        <v>130.6</v>
      </c>
      <c r="J29" s="1"/>
      <c r="K29" s="7" t="s">
        <v>10</v>
      </c>
      <c r="L29" s="7" t="s">
        <v>2</v>
      </c>
      <c r="M29" s="7">
        <v>328</v>
      </c>
      <c r="N29" s="7">
        <v>317</v>
      </c>
      <c r="O29" s="7">
        <v>339</v>
      </c>
      <c r="P29" s="7">
        <v>334</v>
      </c>
      <c r="Q29" s="7">
        <v>331</v>
      </c>
      <c r="R29" s="8">
        <f t="shared" si="1"/>
        <v>329.8</v>
      </c>
    </row>
    <row r="30" spans="3:18" x14ac:dyDescent="0.15">
      <c r="C30" s="8" t="s">
        <v>4</v>
      </c>
      <c r="D30" s="8">
        <v>412</v>
      </c>
      <c r="E30" s="8">
        <v>389</v>
      </c>
      <c r="F30" s="8">
        <v>392</v>
      </c>
      <c r="G30" s="8">
        <v>401</v>
      </c>
      <c r="H30" s="8">
        <v>403</v>
      </c>
      <c r="I30" s="1">
        <f t="shared" si="0"/>
        <v>399.4</v>
      </c>
      <c r="J30" s="1"/>
      <c r="K30" s="7" t="s">
        <v>10</v>
      </c>
      <c r="L30" s="7" t="s">
        <v>4</v>
      </c>
      <c r="M30" s="7">
        <v>844</v>
      </c>
      <c r="N30" s="7">
        <v>849</v>
      </c>
      <c r="O30" s="7">
        <v>789</v>
      </c>
      <c r="P30" s="7">
        <v>810</v>
      </c>
      <c r="Q30" s="7">
        <v>799</v>
      </c>
      <c r="R30" s="8">
        <f t="shared" si="1"/>
        <v>818.2</v>
      </c>
    </row>
    <row r="31" spans="3:18" x14ac:dyDescent="0.15">
      <c r="C31" s="8" t="s">
        <v>5</v>
      </c>
      <c r="D31" s="8">
        <v>313</v>
      </c>
      <c r="E31" s="8">
        <v>326</v>
      </c>
      <c r="F31" s="8">
        <v>330</v>
      </c>
      <c r="G31" s="8">
        <v>312</v>
      </c>
      <c r="H31" s="8">
        <v>310</v>
      </c>
      <c r="I31" s="1">
        <f t="shared" si="0"/>
        <v>318.2</v>
      </c>
      <c r="J31" s="1"/>
      <c r="K31" s="7" t="s">
        <v>10</v>
      </c>
      <c r="L31" s="7" t="s">
        <v>5</v>
      </c>
      <c r="M31" s="7">
        <v>868</v>
      </c>
      <c r="N31" s="7">
        <v>902</v>
      </c>
      <c r="O31" s="7">
        <v>870</v>
      </c>
      <c r="P31" s="7">
        <v>910</v>
      </c>
      <c r="Q31" s="7">
        <v>897</v>
      </c>
      <c r="R31" s="8">
        <f t="shared" si="1"/>
        <v>889.4</v>
      </c>
    </row>
    <row r="32" spans="3:18" x14ac:dyDescent="0.15">
      <c r="C32" s="8" t="s">
        <v>6</v>
      </c>
      <c r="D32" s="8">
        <v>407</v>
      </c>
      <c r="E32" s="8">
        <v>411</v>
      </c>
      <c r="F32" s="8">
        <v>403</v>
      </c>
      <c r="G32" s="8">
        <v>412</v>
      </c>
      <c r="H32" s="8">
        <v>401</v>
      </c>
      <c r="I32" s="1">
        <f t="shared" si="0"/>
        <v>406.8</v>
      </c>
      <c r="J32" s="1"/>
      <c r="K32" s="7" t="s">
        <v>10</v>
      </c>
      <c r="L32" s="7" t="s">
        <v>6</v>
      </c>
      <c r="M32" s="7">
        <v>820</v>
      </c>
      <c r="N32" s="7">
        <v>914</v>
      </c>
      <c r="O32" s="7">
        <v>872</v>
      </c>
      <c r="P32" s="7">
        <v>898</v>
      </c>
      <c r="Q32" s="7">
        <v>825</v>
      </c>
      <c r="R32" s="8">
        <f t="shared" si="1"/>
        <v>865.8</v>
      </c>
    </row>
    <row r="33" spans="3:18" x14ac:dyDescent="0.15">
      <c r="I33" s="8"/>
      <c r="R33" s="8"/>
    </row>
    <row r="34" spans="3:18" x14ac:dyDescent="0.15">
      <c r="C34" s="8"/>
      <c r="D34" s="8" t="s">
        <v>21</v>
      </c>
      <c r="E34" s="8" t="s">
        <v>11</v>
      </c>
      <c r="F34" s="8"/>
      <c r="G34" s="8"/>
      <c r="H34" s="8"/>
      <c r="I34" s="8"/>
      <c r="K34" s="7"/>
      <c r="L34" s="7"/>
      <c r="M34" s="7"/>
      <c r="N34" s="7"/>
      <c r="O34" s="7"/>
      <c r="P34" s="7"/>
      <c r="Q34" s="7"/>
      <c r="R34" s="8"/>
    </row>
    <row r="35" spans="3:18" x14ac:dyDescent="0.15">
      <c r="C35" s="8" t="s">
        <v>2</v>
      </c>
      <c r="D35" s="8">
        <v>178</v>
      </c>
      <c r="E35" s="8">
        <v>165</v>
      </c>
      <c r="F35" s="8">
        <v>176</v>
      </c>
      <c r="G35" s="8">
        <v>168</v>
      </c>
      <c r="H35" s="8">
        <v>185</v>
      </c>
      <c r="I35" s="8">
        <f t="shared" si="0"/>
        <v>174.4</v>
      </c>
      <c r="K35" s="7" t="s">
        <v>12</v>
      </c>
      <c r="L35" s="7" t="s">
        <v>2</v>
      </c>
      <c r="M35" s="7">
        <v>328</v>
      </c>
      <c r="N35" s="7">
        <v>323</v>
      </c>
      <c r="O35" s="7">
        <v>339</v>
      </c>
      <c r="P35" s="7">
        <v>323</v>
      </c>
      <c r="Q35" s="7">
        <v>343</v>
      </c>
      <c r="R35" s="8">
        <f t="shared" si="1"/>
        <v>331.2</v>
      </c>
    </row>
    <row r="36" spans="3:18" x14ac:dyDescent="0.15">
      <c r="C36" s="8" t="s">
        <v>4</v>
      </c>
      <c r="D36" s="8">
        <v>265</v>
      </c>
      <c r="E36" s="8">
        <v>275</v>
      </c>
      <c r="F36" s="8">
        <v>263</v>
      </c>
      <c r="G36" s="8">
        <v>274</v>
      </c>
      <c r="H36" s="8">
        <v>260</v>
      </c>
      <c r="I36" s="8">
        <f t="shared" si="0"/>
        <v>267.39999999999998</v>
      </c>
      <c r="K36" s="7" t="s">
        <v>12</v>
      </c>
      <c r="L36" s="7" t="s">
        <v>4</v>
      </c>
      <c r="M36" s="7">
        <v>1674</v>
      </c>
      <c r="N36" s="7">
        <v>1653</v>
      </c>
      <c r="O36" s="7">
        <v>1657</v>
      </c>
      <c r="P36" s="7">
        <v>1565</v>
      </c>
      <c r="Q36" s="7">
        <v>1665</v>
      </c>
      <c r="R36" s="8">
        <f t="shared" si="1"/>
        <v>1642.8</v>
      </c>
    </row>
    <row r="37" spans="3:18" x14ac:dyDescent="0.15">
      <c r="C37" s="8" t="s">
        <v>5</v>
      </c>
      <c r="D37" s="8">
        <v>290</v>
      </c>
      <c r="E37" s="8">
        <v>297</v>
      </c>
      <c r="F37" s="8">
        <v>289</v>
      </c>
      <c r="G37" s="8">
        <v>301</v>
      </c>
      <c r="H37" s="8">
        <v>298</v>
      </c>
      <c r="I37" s="8">
        <f t="shared" si="0"/>
        <v>295</v>
      </c>
      <c r="K37" s="7" t="s">
        <v>12</v>
      </c>
      <c r="L37" s="7" t="s">
        <v>5</v>
      </c>
      <c r="M37" s="7">
        <v>1725</v>
      </c>
      <c r="N37" s="7">
        <v>1752</v>
      </c>
      <c r="O37" s="7">
        <v>1782</v>
      </c>
      <c r="P37" s="7">
        <v>1810</v>
      </c>
      <c r="Q37" s="7">
        <v>1765</v>
      </c>
      <c r="R37" s="8">
        <f t="shared" si="1"/>
        <v>1766.8</v>
      </c>
    </row>
    <row r="38" spans="3:18" x14ac:dyDescent="0.15">
      <c r="C38" s="8" t="s">
        <v>6</v>
      </c>
      <c r="D38" s="8">
        <v>330</v>
      </c>
      <c r="E38" s="8">
        <v>341</v>
      </c>
      <c r="F38" s="8">
        <v>343</v>
      </c>
      <c r="G38" s="8">
        <v>338</v>
      </c>
      <c r="H38" s="8">
        <v>329</v>
      </c>
      <c r="I38" s="8">
        <f t="shared" si="0"/>
        <v>336.2</v>
      </c>
      <c r="K38" s="9" t="s">
        <v>12</v>
      </c>
      <c r="L38" s="9" t="s">
        <v>6</v>
      </c>
      <c r="M38" s="9">
        <v>2217</v>
      </c>
      <c r="N38" s="9">
        <v>2379</v>
      </c>
      <c r="O38" s="9">
        <v>2215</v>
      </c>
      <c r="P38" s="9">
        <v>2158</v>
      </c>
      <c r="Q38" s="9">
        <v>2232</v>
      </c>
      <c r="R38" s="8">
        <f t="shared" si="1"/>
        <v>2240.1999999999998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B39"/>
  <sheetViews>
    <sheetView topLeftCell="M7" zoomScale="130" zoomScaleNormal="130" workbookViewId="0">
      <selection activeCell="U13" sqref="U13"/>
    </sheetView>
  </sheetViews>
  <sheetFormatPr defaultRowHeight="13.5" x14ac:dyDescent="0.15"/>
  <sheetData>
    <row r="7" spans="1:28" x14ac:dyDescent="0.15">
      <c r="B7" t="s">
        <v>15</v>
      </c>
      <c r="C7" t="s">
        <v>47</v>
      </c>
      <c r="D7" t="s">
        <v>48</v>
      </c>
      <c r="E7" t="s">
        <v>49</v>
      </c>
      <c r="F7" t="s">
        <v>50</v>
      </c>
      <c r="G7" t="s">
        <v>51</v>
      </c>
    </row>
    <row r="8" spans="1:28" x14ac:dyDescent="0.15">
      <c r="A8">
        <v>4</v>
      </c>
      <c r="B8" s="1" t="s">
        <v>2</v>
      </c>
      <c r="C8">
        <v>85.2</v>
      </c>
      <c r="D8">
        <v>91.4</v>
      </c>
      <c r="E8">
        <v>123.2</v>
      </c>
      <c r="F8">
        <v>125.6</v>
      </c>
      <c r="G8">
        <v>175.6</v>
      </c>
    </row>
    <row r="9" spans="1:28" x14ac:dyDescent="0.15">
      <c r="A9">
        <v>4</v>
      </c>
      <c r="B9" s="1" t="s">
        <v>4</v>
      </c>
      <c r="D9">
        <v>1031.4000000000001</v>
      </c>
      <c r="E9">
        <v>641</v>
      </c>
      <c r="F9">
        <v>438.2</v>
      </c>
      <c r="G9">
        <v>292</v>
      </c>
    </row>
    <row r="10" spans="1:28" x14ac:dyDescent="0.15">
      <c r="A10">
        <v>4</v>
      </c>
      <c r="B10" s="1" t="s">
        <v>5</v>
      </c>
      <c r="D10">
        <v>609.20000000000005</v>
      </c>
      <c r="E10">
        <v>541.6</v>
      </c>
      <c r="F10">
        <v>438.8</v>
      </c>
      <c r="G10">
        <v>340.2</v>
      </c>
    </row>
    <row r="11" spans="1:28" x14ac:dyDescent="0.15">
      <c r="A11">
        <v>4</v>
      </c>
      <c r="B11" s="1" t="s">
        <v>6</v>
      </c>
      <c r="D11">
        <v>817.2</v>
      </c>
      <c r="E11">
        <v>568</v>
      </c>
      <c r="F11">
        <v>361</v>
      </c>
      <c r="G11">
        <v>299.2</v>
      </c>
      <c r="S11" s="3"/>
      <c r="T11" s="3" t="s">
        <v>16</v>
      </c>
      <c r="U11" s="3" t="s">
        <v>17</v>
      </c>
      <c r="V11" s="3"/>
      <c r="W11" s="3"/>
      <c r="X11" s="3"/>
    </row>
    <row r="12" spans="1:28" x14ac:dyDescent="0.15">
      <c r="S12" s="3" t="s">
        <v>2</v>
      </c>
      <c r="T12" s="3">
        <v>113</v>
      </c>
      <c r="U12" s="3">
        <v>118</v>
      </c>
      <c r="V12" s="3">
        <v>104</v>
      </c>
      <c r="W12" s="3">
        <v>115</v>
      </c>
      <c r="X12" s="3">
        <v>112</v>
      </c>
      <c r="Y12">
        <f>ROUND(AVERAGE(T12:X12), 0)</f>
        <v>112</v>
      </c>
      <c r="AA12" s="3" t="s">
        <v>2</v>
      </c>
      <c r="AB12">
        <v>112</v>
      </c>
    </row>
    <row r="13" spans="1:28" x14ac:dyDescent="0.15">
      <c r="S13" s="3" t="s">
        <v>4</v>
      </c>
      <c r="T13" s="3">
        <v>1580</v>
      </c>
      <c r="U13" s="3">
        <v>1602</v>
      </c>
      <c r="V13" s="3">
        <v>1572</v>
      </c>
      <c r="W13" s="3">
        <v>1632</v>
      </c>
      <c r="X13" s="3">
        <v>1623</v>
      </c>
      <c r="Y13" s="3">
        <f t="shared" ref="Y13:Y38" si="0">ROUND(AVERAGE(T13:X13), 0)</f>
        <v>1602</v>
      </c>
      <c r="AA13" s="3" t="s">
        <v>4</v>
      </c>
      <c r="AB13">
        <v>1602</v>
      </c>
    </row>
    <row r="14" spans="1:28" x14ac:dyDescent="0.15">
      <c r="S14" s="3" t="s">
        <v>5</v>
      </c>
      <c r="T14" s="3">
        <v>692</v>
      </c>
      <c r="U14" s="3">
        <v>623</v>
      </c>
      <c r="V14" s="3">
        <v>687</v>
      </c>
      <c r="W14" s="3">
        <v>632</v>
      </c>
      <c r="X14" s="3">
        <v>688</v>
      </c>
      <c r="Y14" s="3">
        <f t="shared" si="0"/>
        <v>664</v>
      </c>
      <c r="AA14" s="3" t="s">
        <v>5</v>
      </c>
      <c r="AB14">
        <v>664</v>
      </c>
    </row>
    <row r="15" spans="1:28" x14ac:dyDescent="0.15">
      <c r="S15" s="3" t="s">
        <v>6</v>
      </c>
      <c r="T15" s="3">
        <v>1163</v>
      </c>
      <c r="U15" s="3">
        <v>1185</v>
      </c>
      <c r="V15" s="3">
        <v>1205</v>
      </c>
      <c r="W15" s="3">
        <v>1252</v>
      </c>
      <c r="X15" s="3">
        <v>1192</v>
      </c>
      <c r="Y15" s="3">
        <f t="shared" si="0"/>
        <v>1199</v>
      </c>
      <c r="AA15" s="3" t="s">
        <v>6</v>
      </c>
      <c r="AB15">
        <v>1199</v>
      </c>
    </row>
    <row r="16" spans="1:28" x14ac:dyDescent="0.15">
      <c r="S16" s="3"/>
      <c r="T16" s="3"/>
      <c r="U16" s="3"/>
      <c r="V16" s="3"/>
      <c r="W16" s="3"/>
      <c r="X16" s="3"/>
      <c r="Y16" s="3"/>
      <c r="AA16" s="3"/>
    </row>
    <row r="17" spans="3:28" x14ac:dyDescent="0.15">
      <c r="S17" s="3"/>
      <c r="T17" s="3" t="s">
        <v>18</v>
      </c>
      <c r="U17" s="3" t="s">
        <v>0</v>
      </c>
      <c r="V17" s="3"/>
      <c r="W17" s="3"/>
      <c r="X17" s="3"/>
      <c r="Y17" s="3"/>
      <c r="AA17" s="3"/>
    </row>
    <row r="18" spans="3:28" x14ac:dyDescent="0.15">
      <c r="S18" s="3" t="s">
        <v>2</v>
      </c>
      <c r="T18" s="3">
        <v>106</v>
      </c>
      <c r="U18" s="3">
        <v>105</v>
      </c>
      <c r="V18" s="3">
        <v>101</v>
      </c>
      <c r="W18" s="3">
        <v>102</v>
      </c>
      <c r="X18" s="3">
        <v>109</v>
      </c>
      <c r="Y18" s="3">
        <f t="shared" si="0"/>
        <v>105</v>
      </c>
      <c r="AA18" s="3" t="s">
        <v>2</v>
      </c>
      <c r="AB18">
        <v>105</v>
      </c>
    </row>
    <row r="19" spans="3:28" x14ac:dyDescent="0.15">
      <c r="S19" s="3" t="s">
        <v>4</v>
      </c>
      <c r="T19" s="3">
        <v>911</v>
      </c>
      <c r="U19" s="3">
        <v>915</v>
      </c>
      <c r="V19" s="3">
        <v>902</v>
      </c>
      <c r="W19" s="3">
        <v>921</v>
      </c>
      <c r="X19" s="3">
        <v>918</v>
      </c>
      <c r="Y19" s="3">
        <f t="shared" si="0"/>
        <v>913</v>
      </c>
      <c r="AA19" s="3" t="s">
        <v>4</v>
      </c>
      <c r="AB19">
        <v>913</v>
      </c>
    </row>
    <row r="20" spans="3:28" x14ac:dyDescent="0.15">
      <c r="C20" s="1"/>
      <c r="E20" s="1"/>
      <c r="G20" s="1"/>
      <c r="S20" s="3" t="s">
        <v>5</v>
      </c>
      <c r="T20" s="3">
        <v>450</v>
      </c>
      <c r="U20" s="3">
        <v>442</v>
      </c>
      <c r="V20" s="3">
        <v>460</v>
      </c>
      <c r="W20" s="3">
        <v>445</v>
      </c>
      <c r="X20" s="3">
        <v>452</v>
      </c>
      <c r="Y20" s="3">
        <f t="shared" si="0"/>
        <v>450</v>
      </c>
      <c r="AA20" s="3" t="s">
        <v>5</v>
      </c>
      <c r="AB20">
        <v>450</v>
      </c>
    </row>
    <row r="21" spans="3:28" x14ac:dyDescent="0.15">
      <c r="C21" s="1"/>
      <c r="E21" s="1"/>
      <c r="G21" s="1"/>
      <c r="S21" s="3" t="s">
        <v>6</v>
      </c>
      <c r="T21" s="3">
        <v>823</v>
      </c>
      <c r="U21" s="3">
        <v>833</v>
      </c>
      <c r="V21" s="3">
        <v>836</v>
      </c>
      <c r="W21" s="3">
        <v>788</v>
      </c>
      <c r="X21" s="3">
        <v>798</v>
      </c>
      <c r="Y21" s="3">
        <f t="shared" si="0"/>
        <v>816</v>
      </c>
      <c r="AA21" s="3" t="s">
        <v>6</v>
      </c>
      <c r="AB21">
        <v>816</v>
      </c>
    </row>
    <row r="22" spans="3:28" x14ac:dyDescent="0.15">
      <c r="C22" s="1" t="s">
        <v>13</v>
      </c>
      <c r="D22" s="1" t="s">
        <v>14</v>
      </c>
      <c r="E22" s="1"/>
      <c r="F22" s="1"/>
      <c r="G22" s="1"/>
      <c r="S22" s="3"/>
      <c r="T22" s="3"/>
      <c r="U22" s="3"/>
      <c r="V22" s="3"/>
      <c r="W22" s="3"/>
      <c r="X22" s="3"/>
      <c r="Y22" s="3"/>
      <c r="AA22" s="3"/>
    </row>
    <row r="23" spans="3:28" x14ac:dyDescent="0.15">
      <c r="C23" s="1" t="s">
        <v>2</v>
      </c>
      <c r="D23" s="1">
        <v>1</v>
      </c>
      <c r="E23" s="1">
        <f>D8/E8</f>
        <v>0.74188311688311692</v>
      </c>
      <c r="F23" s="1">
        <f>D8/F8</f>
        <v>0.72770700636942687</v>
      </c>
      <c r="G23" s="1">
        <f>D8/G8</f>
        <v>0.5205011389521641</v>
      </c>
      <c r="S23" s="3"/>
      <c r="T23" s="3" t="s">
        <v>19</v>
      </c>
      <c r="U23" s="3" t="s">
        <v>7</v>
      </c>
      <c r="V23" s="3"/>
      <c r="W23" s="3"/>
      <c r="X23" s="3"/>
      <c r="Y23" s="3"/>
      <c r="AA23" s="3"/>
    </row>
    <row r="24" spans="3:28" x14ac:dyDescent="0.15">
      <c r="C24" s="1" t="s">
        <v>4</v>
      </c>
      <c r="D24" s="1">
        <v>1</v>
      </c>
      <c r="E24" s="1">
        <f t="shared" ref="E24:E26" si="1">D9/E9</f>
        <v>1.6090483619344775</v>
      </c>
      <c r="F24" s="1">
        <f t="shared" ref="F24:F26" si="2">D9/F9</f>
        <v>2.3537197626654498</v>
      </c>
      <c r="G24" s="1">
        <f t="shared" ref="G24:G26" si="3">D9/G9</f>
        <v>3.5321917808219183</v>
      </c>
      <c r="S24" s="3" t="s">
        <v>2</v>
      </c>
      <c r="T24" s="3">
        <v>126</v>
      </c>
      <c r="U24" s="3">
        <v>116</v>
      </c>
      <c r="V24" s="3">
        <v>126</v>
      </c>
      <c r="W24" s="3">
        <v>132</v>
      </c>
      <c r="X24" s="3">
        <v>121</v>
      </c>
      <c r="Y24" s="3">
        <f t="shared" si="0"/>
        <v>124</v>
      </c>
      <c r="AA24" s="3" t="s">
        <v>2</v>
      </c>
      <c r="AB24">
        <v>124</v>
      </c>
    </row>
    <row r="25" spans="3:28" x14ac:dyDescent="0.15">
      <c r="C25" s="1" t="s">
        <v>5</v>
      </c>
      <c r="D25" s="1">
        <v>1</v>
      </c>
      <c r="E25" s="1">
        <f t="shared" si="1"/>
        <v>1.1248153618906942</v>
      </c>
      <c r="F25" s="1">
        <f t="shared" si="2"/>
        <v>1.3883318140382863</v>
      </c>
      <c r="G25" s="1">
        <f t="shared" si="3"/>
        <v>1.790711346266902</v>
      </c>
      <c r="S25" s="3" t="s">
        <v>4</v>
      </c>
      <c r="T25" s="3">
        <v>620</v>
      </c>
      <c r="U25" s="3">
        <v>632</v>
      </c>
      <c r="V25" s="3">
        <v>615</v>
      </c>
      <c r="W25" s="3">
        <v>632</v>
      </c>
      <c r="X25" s="3">
        <v>618</v>
      </c>
      <c r="Y25" s="3">
        <f t="shared" si="0"/>
        <v>623</v>
      </c>
      <c r="AA25" s="3" t="s">
        <v>4</v>
      </c>
      <c r="AB25">
        <v>623</v>
      </c>
    </row>
    <row r="26" spans="3:28" x14ac:dyDescent="0.15">
      <c r="C26" s="1" t="s">
        <v>6</v>
      </c>
      <c r="D26" s="1">
        <v>1</v>
      </c>
      <c r="E26" s="1">
        <f t="shared" si="1"/>
        <v>1.4387323943661972</v>
      </c>
      <c r="F26" s="1">
        <f t="shared" si="2"/>
        <v>2.263711911357341</v>
      </c>
      <c r="G26" s="1">
        <f t="shared" si="3"/>
        <v>2.7312834224598932</v>
      </c>
      <c r="S26" s="3" t="s">
        <v>5</v>
      </c>
      <c r="T26" s="3">
        <v>378</v>
      </c>
      <c r="U26" s="3">
        <v>370</v>
      </c>
      <c r="V26" s="3">
        <v>381</v>
      </c>
      <c r="W26" s="3">
        <v>385</v>
      </c>
      <c r="X26" s="3">
        <v>382</v>
      </c>
      <c r="Y26" s="3">
        <f t="shared" si="0"/>
        <v>379</v>
      </c>
      <c r="AA26" s="3" t="s">
        <v>5</v>
      </c>
      <c r="AB26">
        <v>379</v>
      </c>
    </row>
    <row r="27" spans="3:28" x14ac:dyDescent="0.15">
      <c r="S27" s="3" t="s">
        <v>6</v>
      </c>
      <c r="T27" s="3">
        <v>552</v>
      </c>
      <c r="U27" s="3">
        <v>567</v>
      </c>
      <c r="V27" s="3">
        <v>548</v>
      </c>
      <c r="W27" s="3">
        <v>567</v>
      </c>
      <c r="X27" s="3">
        <v>542</v>
      </c>
      <c r="Y27" s="3">
        <f t="shared" si="0"/>
        <v>555</v>
      </c>
      <c r="AA27" s="3" t="s">
        <v>6</v>
      </c>
      <c r="AB27">
        <v>555</v>
      </c>
    </row>
    <row r="28" spans="3:28" x14ac:dyDescent="0.15">
      <c r="S28" s="3"/>
      <c r="T28" s="3"/>
      <c r="U28" s="3"/>
      <c r="V28" s="3"/>
      <c r="W28" s="3"/>
      <c r="X28" s="3"/>
      <c r="Y28" s="3"/>
      <c r="AA28" s="3"/>
    </row>
    <row r="29" spans="3:28" x14ac:dyDescent="0.15">
      <c r="S29" s="3"/>
      <c r="T29" s="3" t="s">
        <v>20</v>
      </c>
      <c r="U29" s="3" t="s">
        <v>9</v>
      </c>
      <c r="V29" s="3"/>
      <c r="W29" s="3"/>
      <c r="X29" s="3"/>
      <c r="Y29" s="3"/>
      <c r="AA29" s="3"/>
    </row>
    <row r="30" spans="3:28" x14ac:dyDescent="0.15">
      <c r="S30" s="3" t="s">
        <v>2</v>
      </c>
      <c r="T30" s="3">
        <v>132</v>
      </c>
      <c r="U30" s="3">
        <v>138</v>
      </c>
      <c r="V30" s="3">
        <v>125</v>
      </c>
      <c r="W30" s="3">
        <v>140</v>
      </c>
      <c r="X30" s="3">
        <v>118</v>
      </c>
      <c r="Y30" s="3">
        <f t="shared" si="0"/>
        <v>131</v>
      </c>
      <c r="AA30" s="3" t="s">
        <v>2</v>
      </c>
      <c r="AB30">
        <v>131</v>
      </c>
    </row>
    <row r="31" spans="3:28" x14ac:dyDescent="0.15">
      <c r="S31" s="3" t="s">
        <v>4</v>
      </c>
      <c r="T31" s="3">
        <v>412</v>
      </c>
      <c r="U31" s="3">
        <v>389</v>
      </c>
      <c r="V31" s="3">
        <v>392</v>
      </c>
      <c r="W31" s="3">
        <v>401</v>
      </c>
      <c r="X31" s="3">
        <v>403</v>
      </c>
      <c r="Y31" s="3">
        <f t="shared" si="0"/>
        <v>399</v>
      </c>
      <c r="AA31" s="3" t="s">
        <v>4</v>
      </c>
      <c r="AB31">
        <v>399</v>
      </c>
    </row>
    <row r="32" spans="3:28" x14ac:dyDescent="0.15">
      <c r="S32" s="3" t="s">
        <v>5</v>
      </c>
      <c r="T32" s="3">
        <v>313</v>
      </c>
      <c r="U32" s="3">
        <v>326</v>
      </c>
      <c r="V32" s="3">
        <v>330</v>
      </c>
      <c r="W32" s="3">
        <v>312</v>
      </c>
      <c r="X32" s="3">
        <v>310</v>
      </c>
      <c r="Y32" s="3">
        <f t="shared" si="0"/>
        <v>318</v>
      </c>
      <c r="AA32" s="3" t="s">
        <v>5</v>
      </c>
      <c r="AB32">
        <v>318</v>
      </c>
    </row>
    <row r="33" spans="19:28" x14ac:dyDescent="0.15">
      <c r="S33" s="3" t="s">
        <v>6</v>
      </c>
      <c r="T33" s="3">
        <v>407</v>
      </c>
      <c r="U33" s="3">
        <v>411</v>
      </c>
      <c r="V33" s="3">
        <v>403</v>
      </c>
      <c r="W33" s="3">
        <v>412</v>
      </c>
      <c r="X33" s="3">
        <v>401</v>
      </c>
      <c r="Y33" s="3">
        <f t="shared" si="0"/>
        <v>407</v>
      </c>
      <c r="AA33" s="3" t="s">
        <v>6</v>
      </c>
      <c r="AB33">
        <v>407</v>
      </c>
    </row>
    <row r="34" spans="19:28" x14ac:dyDescent="0.15">
      <c r="Y34" s="3"/>
      <c r="AA34" s="3"/>
    </row>
    <row r="35" spans="19:28" x14ac:dyDescent="0.15">
      <c r="S35" s="3"/>
      <c r="T35" s="3" t="s">
        <v>21</v>
      </c>
      <c r="U35" s="3" t="s">
        <v>11</v>
      </c>
      <c r="V35" s="3"/>
      <c r="W35" s="3"/>
      <c r="X35" s="3"/>
      <c r="Y35" s="3"/>
      <c r="AA35" s="3"/>
    </row>
    <row r="36" spans="19:28" x14ac:dyDescent="0.15">
      <c r="S36" s="3" t="s">
        <v>2</v>
      </c>
      <c r="T36" s="3">
        <v>178</v>
      </c>
      <c r="U36" s="3">
        <v>165</v>
      </c>
      <c r="V36" s="3">
        <v>176</v>
      </c>
      <c r="W36" s="3">
        <v>168</v>
      </c>
      <c r="X36" s="3">
        <v>185</v>
      </c>
      <c r="Y36" s="3">
        <f t="shared" si="0"/>
        <v>174</v>
      </c>
      <c r="AA36" s="3" t="s">
        <v>2</v>
      </c>
      <c r="AB36">
        <v>174</v>
      </c>
    </row>
    <row r="37" spans="19:28" x14ac:dyDescent="0.15">
      <c r="S37" s="3" t="s">
        <v>4</v>
      </c>
      <c r="T37" s="3">
        <v>265</v>
      </c>
      <c r="U37" s="3">
        <v>275</v>
      </c>
      <c r="V37" s="3">
        <v>263</v>
      </c>
      <c r="W37" s="3">
        <v>274</v>
      </c>
      <c r="X37" s="3">
        <v>260</v>
      </c>
      <c r="Y37" s="3">
        <f t="shared" si="0"/>
        <v>267</v>
      </c>
      <c r="AA37" s="3" t="s">
        <v>4</v>
      </c>
      <c r="AB37">
        <v>267</v>
      </c>
    </row>
    <row r="38" spans="19:28" x14ac:dyDescent="0.15">
      <c r="S38" s="3" t="s">
        <v>5</v>
      </c>
      <c r="T38" s="3">
        <v>290</v>
      </c>
      <c r="U38" s="3">
        <v>297</v>
      </c>
      <c r="V38" s="3">
        <v>289</v>
      </c>
      <c r="W38" s="3">
        <v>301</v>
      </c>
      <c r="X38" s="3">
        <v>298</v>
      </c>
      <c r="Y38" s="3">
        <f t="shared" si="0"/>
        <v>295</v>
      </c>
      <c r="AA38" s="3" t="s">
        <v>5</v>
      </c>
      <c r="AB38">
        <v>295</v>
      </c>
    </row>
    <row r="39" spans="19:28" x14ac:dyDescent="0.15">
      <c r="S39" s="3" t="s">
        <v>6</v>
      </c>
      <c r="T39" s="3">
        <v>330</v>
      </c>
      <c r="U39" s="3">
        <v>341</v>
      </c>
      <c r="V39" s="3">
        <v>343</v>
      </c>
      <c r="W39" s="3">
        <v>338</v>
      </c>
      <c r="X39" s="3">
        <v>329</v>
      </c>
      <c r="Y39" s="3">
        <f>ROUND(AVERAGE(T39:X39), 0)</f>
        <v>336</v>
      </c>
      <c r="AA39" s="3" t="s">
        <v>6</v>
      </c>
      <c r="AB39">
        <v>336</v>
      </c>
    </row>
  </sheetData>
  <autoFilter ref="B7:D23">
    <sortState ref="B8:D23">
      <sortCondition ref="B7:B2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="130" zoomScaleNormal="130" workbookViewId="0">
      <selection activeCell="I27" sqref="I27"/>
    </sheetView>
  </sheetViews>
  <sheetFormatPr defaultRowHeight="13.5" x14ac:dyDescent="0.15"/>
  <sheetData>
    <row r="1" spans="1:5" x14ac:dyDescent="0.15">
      <c r="A1" s="8" t="s">
        <v>1</v>
      </c>
      <c r="B1">
        <v>1</v>
      </c>
      <c r="C1">
        <v>2</v>
      </c>
      <c r="D1">
        <v>4</v>
      </c>
      <c r="E1">
        <v>8</v>
      </c>
    </row>
    <row r="2" spans="1:5" x14ac:dyDescent="0.15">
      <c r="A2" s="8" t="s">
        <v>2</v>
      </c>
      <c r="B2" s="6">
        <v>292</v>
      </c>
      <c r="C2" s="6">
        <v>413.4</v>
      </c>
      <c r="D2" s="6">
        <v>818.2</v>
      </c>
      <c r="E2" s="6">
        <v>1642.8</v>
      </c>
    </row>
    <row r="3" spans="1:5" x14ac:dyDescent="0.15">
      <c r="A3" s="8" t="s">
        <v>4</v>
      </c>
      <c r="B3" s="6">
        <v>340.2</v>
      </c>
      <c r="C3" s="6">
        <v>548.20000000000005</v>
      </c>
      <c r="D3" s="6">
        <v>889.4</v>
      </c>
      <c r="E3" s="6">
        <v>1766.8</v>
      </c>
    </row>
    <row r="4" spans="1:5" x14ac:dyDescent="0.15">
      <c r="A4" s="8" t="s">
        <v>5</v>
      </c>
      <c r="B4" s="6">
        <v>299.2</v>
      </c>
      <c r="C4" s="6">
        <v>458.2</v>
      </c>
      <c r="D4" s="6">
        <v>865.8</v>
      </c>
      <c r="E4" s="6">
        <v>2240</v>
      </c>
    </row>
    <row r="5" spans="1:5" x14ac:dyDescent="0.15">
      <c r="A5" s="8"/>
    </row>
    <row r="6" spans="1:5" x14ac:dyDescent="0.15">
      <c r="A6" s="8"/>
    </row>
    <row r="7" spans="1:5" x14ac:dyDescent="0.15">
      <c r="A7" s="8"/>
      <c r="C7" s="8"/>
      <c r="D7" s="8"/>
      <c r="E7" s="8"/>
    </row>
    <row r="8" spans="1:5" x14ac:dyDescent="0.15">
      <c r="A8" s="8"/>
      <c r="B8" t="s">
        <v>31</v>
      </c>
      <c r="C8" t="s">
        <v>32</v>
      </c>
      <c r="D8" t="s">
        <v>33</v>
      </c>
      <c r="E8" t="s">
        <v>34</v>
      </c>
    </row>
    <row r="9" spans="1:5" x14ac:dyDescent="0.15">
      <c r="A9" s="8" t="s">
        <v>27</v>
      </c>
      <c r="B9" s="6">
        <f>B1*1024/16/B2*1000</f>
        <v>219.17808219178082</v>
      </c>
      <c r="C9" s="6">
        <f t="shared" ref="C9:E9" si="0">C1*1024/16/C2*1000</f>
        <v>309.62747943880021</v>
      </c>
      <c r="D9" s="6">
        <f t="shared" si="0"/>
        <v>312.88193595697874</v>
      </c>
      <c r="E9" s="6">
        <f t="shared" si="0"/>
        <v>311.66301436571706</v>
      </c>
    </row>
    <row r="10" spans="1:5" x14ac:dyDescent="0.15">
      <c r="A10" s="8" t="s">
        <v>28</v>
      </c>
      <c r="B10" s="6">
        <f>B1*64000/B3</f>
        <v>188.12463256907702</v>
      </c>
      <c r="C10" s="6">
        <f t="shared" ref="C10:E10" si="1">C1*64000/C3</f>
        <v>233.49142648668368</v>
      </c>
      <c r="D10" s="6">
        <f t="shared" si="1"/>
        <v>287.83449516527998</v>
      </c>
      <c r="E10" s="6">
        <f t="shared" si="1"/>
        <v>289.7894498528413</v>
      </c>
    </row>
    <row r="11" spans="1:5" x14ac:dyDescent="0.15">
      <c r="A11" s="8" t="s">
        <v>29</v>
      </c>
      <c r="B11" s="6">
        <f>B1*64000/B4</f>
        <v>213.90374331550802</v>
      </c>
      <c r="C11" s="6">
        <f t="shared" ref="C11:E11" si="2">C1*64000/C4</f>
        <v>279.3539938891314</v>
      </c>
      <c r="D11" s="6">
        <f t="shared" si="2"/>
        <v>295.68029568029567</v>
      </c>
      <c r="E11" s="6">
        <f t="shared" si="2"/>
        <v>228.57142857142858</v>
      </c>
    </row>
    <row r="12" spans="1:5" x14ac:dyDescent="0.15">
      <c r="A12" s="8"/>
    </row>
    <row r="13" spans="1:5" x14ac:dyDescent="0.15">
      <c r="A13" s="8"/>
    </row>
    <row r="14" spans="1:5" x14ac:dyDescent="0.15">
      <c r="A14" s="8"/>
    </row>
    <row r="15" spans="1:5" x14ac:dyDescent="0.15">
      <c r="A15" s="8"/>
      <c r="B15" s="8"/>
      <c r="C15" s="8"/>
      <c r="D15" s="8"/>
      <c r="E15" s="8"/>
    </row>
    <row r="16" spans="1:5" x14ac:dyDescent="0.15">
      <c r="A16" s="8"/>
      <c r="B16" s="8"/>
      <c r="C16" s="8"/>
      <c r="D16" s="8"/>
      <c r="E16" s="8"/>
    </row>
    <row r="17" spans="1:5" x14ac:dyDescent="0.15">
      <c r="A17" s="8"/>
      <c r="B17" s="8"/>
      <c r="C17" s="8"/>
      <c r="D17" s="8"/>
      <c r="E17" s="8"/>
    </row>
    <row r="18" spans="1:5" x14ac:dyDescent="0.15">
      <c r="A18" s="8"/>
      <c r="B18" s="8"/>
      <c r="C18" s="8"/>
      <c r="D18" s="8"/>
      <c r="E18" s="8"/>
    </row>
    <row r="19" spans="1:5" x14ac:dyDescent="0.15">
      <c r="A19" s="8"/>
    </row>
    <row r="20" spans="1:5" x14ac:dyDescent="0.15">
      <c r="A20" s="8"/>
    </row>
    <row r="21" spans="1:5" x14ac:dyDescent="0.15">
      <c r="A21" s="8"/>
    </row>
    <row r="22" spans="1:5" x14ac:dyDescent="0.15">
      <c r="A22" s="8"/>
    </row>
    <row r="23" spans="1:5" x14ac:dyDescent="0.15">
      <c r="A23" s="8"/>
    </row>
    <row r="24" spans="1:5" x14ac:dyDescent="0.15">
      <c r="A24" s="8"/>
    </row>
    <row r="25" spans="1:5" x14ac:dyDescent="0.15">
      <c r="A25" s="8"/>
    </row>
    <row r="26" spans="1:5" x14ac:dyDescent="0.15">
      <c r="A26" s="8"/>
    </row>
    <row r="27" spans="1:5" x14ac:dyDescent="0.15">
      <c r="A27" s="8"/>
    </row>
    <row r="28" spans="1:5" x14ac:dyDescent="0.15">
      <c r="A28" s="8"/>
    </row>
    <row r="29" spans="1:5" x14ac:dyDescent="0.15">
      <c r="A29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19" workbookViewId="0">
      <selection activeCell="B35" sqref="B35:F46"/>
    </sheetView>
  </sheetViews>
  <sheetFormatPr defaultRowHeight="13.5" x14ac:dyDescent="0.15"/>
  <sheetData>
    <row r="1" spans="1:20" x14ac:dyDescent="0.15">
      <c r="A1" s="9"/>
      <c r="B1" s="9"/>
      <c r="C1" s="9"/>
      <c r="D1" s="9"/>
      <c r="E1" s="9"/>
      <c r="F1" s="9"/>
      <c r="G1" s="9"/>
      <c r="H1" s="9"/>
      <c r="I1" s="9"/>
    </row>
    <row r="2" spans="1:20" x14ac:dyDescent="0.15">
      <c r="A2" s="9"/>
      <c r="B2" s="5">
        <v>1</v>
      </c>
      <c r="C2" s="5">
        <v>2</v>
      </c>
      <c r="D2" s="5">
        <v>4</v>
      </c>
      <c r="E2" s="5">
        <v>8</v>
      </c>
      <c r="F2" s="5">
        <v>16</v>
      </c>
      <c r="G2" s="9"/>
      <c r="H2" s="9"/>
      <c r="I2" s="5">
        <v>1</v>
      </c>
      <c r="J2" s="5">
        <v>2</v>
      </c>
      <c r="K2" s="5">
        <v>4</v>
      </c>
      <c r="L2" s="5">
        <v>8</v>
      </c>
      <c r="M2" s="5">
        <v>16</v>
      </c>
      <c r="O2" s="9"/>
      <c r="P2" s="5">
        <v>1</v>
      </c>
      <c r="Q2" s="5">
        <v>2</v>
      </c>
      <c r="R2" s="5">
        <v>4</v>
      </c>
      <c r="S2" s="5">
        <v>8</v>
      </c>
      <c r="T2" s="5">
        <v>16</v>
      </c>
    </row>
    <row r="3" spans="1:20" x14ac:dyDescent="0.15">
      <c r="A3" s="5" t="s">
        <v>4</v>
      </c>
      <c r="B3" s="5">
        <v>1602</v>
      </c>
      <c r="C3" s="5">
        <v>913</v>
      </c>
      <c r="D3" s="5">
        <v>623</v>
      </c>
      <c r="E3" s="5">
        <v>399</v>
      </c>
      <c r="F3" s="5">
        <v>267</v>
      </c>
      <c r="G3" s="5"/>
      <c r="H3" s="5" t="s">
        <v>4</v>
      </c>
      <c r="I3" s="5">
        <v>4</v>
      </c>
      <c r="J3" s="5">
        <v>8</v>
      </c>
      <c r="K3">
        <v>17</v>
      </c>
      <c r="L3">
        <v>35</v>
      </c>
      <c r="M3" s="5">
        <v>75</v>
      </c>
      <c r="O3" s="5" t="s">
        <v>4</v>
      </c>
      <c r="P3" s="5">
        <f>B3-I3</f>
        <v>1598</v>
      </c>
      <c r="Q3" s="5">
        <f t="shared" ref="Q3:T5" si="0">C3-J3</f>
        <v>905</v>
      </c>
      <c r="R3" s="5">
        <f t="shared" si="0"/>
        <v>606</v>
      </c>
      <c r="S3" s="5">
        <f t="shared" si="0"/>
        <v>364</v>
      </c>
      <c r="T3" s="5">
        <f t="shared" si="0"/>
        <v>192</v>
      </c>
    </row>
    <row r="4" spans="1:20" x14ac:dyDescent="0.15">
      <c r="A4" s="5" t="s">
        <v>5</v>
      </c>
      <c r="B4" s="5">
        <v>664</v>
      </c>
      <c r="C4" s="5">
        <v>450</v>
      </c>
      <c r="D4" s="5">
        <v>379</v>
      </c>
      <c r="E4" s="5">
        <v>318</v>
      </c>
      <c r="F4" s="5">
        <v>295</v>
      </c>
      <c r="G4" s="9"/>
      <c r="H4" s="5" t="s">
        <v>5</v>
      </c>
      <c r="I4" s="5">
        <v>4</v>
      </c>
      <c r="J4" s="5">
        <v>9</v>
      </c>
      <c r="K4">
        <v>17</v>
      </c>
      <c r="L4">
        <v>36</v>
      </c>
      <c r="M4" s="5">
        <v>76</v>
      </c>
      <c r="O4" s="5" t="s">
        <v>5</v>
      </c>
      <c r="P4" s="5">
        <f>B4-I4</f>
        <v>660</v>
      </c>
      <c r="Q4" s="5">
        <f t="shared" si="0"/>
        <v>441</v>
      </c>
      <c r="R4" s="5">
        <f t="shared" si="0"/>
        <v>362</v>
      </c>
      <c r="S4" s="5">
        <f t="shared" si="0"/>
        <v>282</v>
      </c>
      <c r="T4" s="5">
        <f t="shared" si="0"/>
        <v>219</v>
      </c>
    </row>
    <row r="5" spans="1:20" x14ac:dyDescent="0.15">
      <c r="A5" s="5" t="s">
        <v>6</v>
      </c>
      <c r="B5" s="5">
        <v>1199</v>
      </c>
      <c r="C5" s="5">
        <v>816</v>
      </c>
      <c r="D5" s="5">
        <v>555</v>
      </c>
      <c r="E5" s="5">
        <v>407</v>
      </c>
      <c r="F5" s="5">
        <v>336</v>
      </c>
      <c r="G5" s="9"/>
      <c r="H5" s="5" t="s">
        <v>6</v>
      </c>
      <c r="I5" s="5">
        <v>5</v>
      </c>
      <c r="J5" s="5">
        <v>9</v>
      </c>
      <c r="K5">
        <v>18</v>
      </c>
      <c r="L5">
        <v>37</v>
      </c>
      <c r="M5" s="5">
        <v>78</v>
      </c>
      <c r="O5" s="5" t="s">
        <v>6</v>
      </c>
      <c r="P5" s="5">
        <f>B5-I5</f>
        <v>1194</v>
      </c>
      <c r="Q5" s="5">
        <f t="shared" si="0"/>
        <v>807</v>
      </c>
      <c r="R5" s="5">
        <f t="shared" si="0"/>
        <v>537</v>
      </c>
      <c r="S5" s="5">
        <f t="shared" si="0"/>
        <v>370</v>
      </c>
      <c r="T5" s="5">
        <f t="shared" si="0"/>
        <v>258</v>
      </c>
    </row>
    <row r="7" spans="1:20" x14ac:dyDescent="0.15">
      <c r="B7" s="5" t="s">
        <v>4</v>
      </c>
      <c r="C7" s="5">
        <v>1598</v>
      </c>
      <c r="D7" s="5">
        <v>4</v>
      </c>
      <c r="E7" s="5">
        <v>1602</v>
      </c>
      <c r="F7" s="11">
        <f>D7/E7</f>
        <v>2.4968789013732834E-3</v>
      </c>
    </row>
    <row r="8" spans="1:20" x14ac:dyDescent="0.15">
      <c r="B8" s="5" t="s">
        <v>5</v>
      </c>
      <c r="C8" s="5">
        <v>660</v>
      </c>
      <c r="D8" s="5">
        <v>4</v>
      </c>
      <c r="E8" s="5">
        <v>664</v>
      </c>
      <c r="F8" s="11">
        <f t="shared" ref="F8:F21" si="1">D8/E8</f>
        <v>6.024096385542169E-3</v>
      </c>
    </row>
    <row r="9" spans="1:20" x14ac:dyDescent="0.15">
      <c r="B9" s="5" t="s">
        <v>6</v>
      </c>
      <c r="C9" s="5">
        <v>1194</v>
      </c>
      <c r="D9" s="5">
        <v>5</v>
      </c>
      <c r="E9" s="5">
        <v>1199</v>
      </c>
      <c r="F9" s="11">
        <f t="shared" si="1"/>
        <v>4.1701417848206837E-3</v>
      </c>
    </row>
    <row r="10" spans="1:20" x14ac:dyDescent="0.15">
      <c r="B10" s="5" t="s">
        <v>4</v>
      </c>
      <c r="C10" s="5">
        <v>905</v>
      </c>
      <c r="D10" s="5">
        <v>8</v>
      </c>
      <c r="E10" s="5">
        <v>913</v>
      </c>
      <c r="F10" s="11">
        <f t="shared" si="1"/>
        <v>8.7623220153340634E-3</v>
      </c>
    </row>
    <row r="11" spans="1:20" x14ac:dyDescent="0.15">
      <c r="B11" s="5" t="s">
        <v>5</v>
      </c>
      <c r="C11" s="5">
        <v>441</v>
      </c>
      <c r="D11" s="5">
        <v>9</v>
      </c>
      <c r="E11" s="5">
        <v>450</v>
      </c>
      <c r="F11" s="11">
        <f t="shared" si="1"/>
        <v>0.02</v>
      </c>
      <c r="G11" s="10"/>
      <c r="H11" s="10"/>
      <c r="I11" s="10"/>
      <c r="J11" s="10"/>
      <c r="P11" s="10"/>
      <c r="Q11" s="10"/>
      <c r="R11" s="10"/>
    </row>
    <row r="12" spans="1:20" x14ac:dyDescent="0.15">
      <c r="B12" s="5" t="s">
        <v>6</v>
      </c>
      <c r="C12" s="5">
        <v>807</v>
      </c>
      <c r="D12" s="5">
        <v>9</v>
      </c>
      <c r="E12" s="5">
        <v>816</v>
      </c>
      <c r="F12" s="11">
        <f t="shared" si="1"/>
        <v>1.1029411764705883E-2</v>
      </c>
    </row>
    <row r="13" spans="1:20" x14ac:dyDescent="0.15">
      <c r="B13" s="5" t="s">
        <v>4</v>
      </c>
      <c r="C13" s="5">
        <v>606</v>
      </c>
      <c r="D13" s="5">
        <v>17</v>
      </c>
      <c r="E13" s="5">
        <v>623</v>
      </c>
      <c r="F13" s="11">
        <f t="shared" si="1"/>
        <v>2.7287319422150885E-2</v>
      </c>
    </row>
    <row r="14" spans="1:20" x14ac:dyDescent="0.15">
      <c r="B14" s="5" t="s">
        <v>5</v>
      </c>
      <c r="C14" s="5">
        <v>362</v>
      </c>
      <c r="D14" s="5">
        <v>17</v>
      </c>
      <c r="E14" s="5">
        <v>379</v>
      </c>
      <c r="F14" s="11">
        <f t="shared" si="1"/>
        <v>4.4854881266490766E-2</v>
      </c>
    </row>
    <row r="15" spans="1:20" x14ac:dyDescent="0.15">
      <c r="B15" s="5" t="s">
        <v>6</v>
      </c>
      <c r="C15" s="5">
        <v>537</v>
      </c>
      <c r="D15" s="5">
        <v>18</v>
      </c>
      <c r="E15" s="5">
        <v>555</v>
      </c>
      <c r="F15" s="11">
        <f t="shared" si="1"/>
        <v>3.2432432432432434E-2</v>
      </c>
    </row>
    <row r="16" spans="1:20" x14ac:dyDescent="0.15">
      <c r="B16" s="5" t="s">
        <v>4</v>
      </c>
      <c r="C16" s="5">
        <v>364</v>
      </c>
      <c r="D16" s="5">
        <v>35</v>
      </c>
      <c r="E16" s="5">
        <v>399</v>
      </c>
      <c r="F16" s="11">
        <f t="shared" si="1"/>
        <v>8.771929824561403E-2</v>
      </c>
    </row>
    <row r="17" spans="2:13" x14ac:dyDescent="0.15">
      <c r="B17" s="5" t="s">
        <v>5</v>
      </c>
      <c r="C17" s="5">
        <v>282</v>
      </c>
      <c r="D17" s="5">
        <v>36</v>
      </c>
      <c r="E17" s="5">
        <v>318</v>
      </c>
      <c r="F17" s="11">
        <f t="shared" si="1"/>
        <v>0.11320754716981132</v>
      </c>
    </row>
    <row r="18" spans="2:13" x14ac:dyDescent="0.15">
      <c r="B18" s="5" t="s">
        <v>6</v>
      </c>
      <c r="C18" s="5">
        <v>370</v>
      </c>
      <c r="D18" s="5">
        <v>37</v>
      </c>
      <c r="E18" s="5">
        <v>407</v>
      </c>
      <c r="F18" s="11">
        <f t="shared" si="1"/>
        <v>9.0909090909090912E-2</v>
      </c>
    </row>
    <row r="19" spans="2:13" x14ac:dyDescent="0.15">
      <c r="B19" s="5" t="s">
        <v>4</v>
      </c>
      <c r="C19" s="5">
        <v>192</v>
      </c>
      <c r="D19" s="5">
        <v>75</v>
      </c>
      <c r="E19" s="5">
        <v>267</v>
      </c>
      <c r="F19" s="11">
        <f t="shared" si="1"/>
        <v>0.2808988764044944</v>
      </c>
    </row>
    <row r="20" spans="2:13" x14ac:dyDescent="0.15">
      <c r="B20" s="5" t="s">
        <v>5</v>
      </c>
      <c r="C20" s="5">
        <v>219</v>
      </c>
      <c r="D20" s="5">
        <v>76</v>
      </c>
      <c r="E20" s="5">
        <v>295</v>
      </c>
      <c r="F20" s="11">
        <f t="shared" si="1"/>
        <v>0.25762711864406779</v>
      </c>
    </row>
    <row r="21" spans="2:13" x14ac:dyDescent="0.15">
      <c r="B21" s="5" t="s">
        <v>6</v>
      </c>
      <c r="C21" s="5">
        <v>258</v>
      </c>
      <c r="D21" s="5">
        <v>78</v>
      </c>
      <c r="E21" s="5">
        <v>336</v>
      </c>
      <c r="F21" s="11">
        <f t="shared" si="1"/>
        <v>0.23214285714285715</v>
      </c>
    </row>
    <row r="27" spans="2:13" x14ac:dyDescent="0.15">
      <c r="D27" s="5"/>
      <c r="E27" s="5"/>
      <c r="F27" s="5"/>
    </row>
    <row r="29" spans="2:13" x14ac:dyDescent="0.15">
      <c r="B29" s="9" t="s">
        <v>1</v>
      </c>
      <c r="C29" s="9" t="s">
        <v>35</v>
      </c>
      <c r="D29" s="9" t="s">
        <v>36</v>
      </c>
      <c r="E29" s="9" t="s">
        <v>38</v>
      </c>
      <c r="F29" s="9" t="s">
        <v>37</v>
      </c>
      <c r="G29" s="9"/>
      <c r="H29" s="9"/>
      <c r="I29" s="9"/>
      <c r="J29" s="9"/>
      <c r="K29" s="9"/>
      <c r="L29" s="9"/>
      <c r="M29" s="9"/>
    </row>
    <row r="30" spans="2:13" x14ac:dyDescent="0.15">
      <c r="B30" s="9" t="s">
        <v>2</v>
      </c>
      <c r="C30" s="6">
        <v>292</v>
      </c>
      <c r="D30" s="6">
        <v>413.4</v>
      </c>
      <c r="E30" s="6">
        <v>818.2</v>
      </c>
      <c r="F30" s="6">
        <v>1642.8</v>
      </c>
      <c r="G30" s="9"/>
      <c r="H30" s="9"/>
      <c r="I30" s="9"/>
      <c r="J30" s="9"/>
      <c r="K30" s="9"/>
      <c r="L30" s="9"/>
      <c r="M30" s="9"/>
    </row>
    <row r="31" spans="2:13" x14ac:dyDescent="0.15">
      <c r="B31" s="9" t="s">
        <v>4</v>
      </c>
      <c r="C31" s="6">
        <v>340.2</v>
      </c>
      <c r="D31" s="6">
        <v>548.20000000000005</v>
      </c>
      <c r="E31" s="6">
        <v>889.4</v>
      </c>
      <c r="F31" s="6">
        <v>1766.8</v>
      </c>
      <c r="G31" s="9"/>
      <c r="H31" s="9"/>
      <c r="I31" s="9"/>
      <c r="J31" s="9"/>
      <c r="K31" s="9"/>
      <c r="L31" s="9"/>
      <c r="M31" s="9"/>
    </row>
    <row r="32" spans="2:13" x14ac:dyDescent="0.15">
      <c r="B32" s="9" t="s">
        <v>5</v>
      </c>
      <c r="C32" s="6">
        <v>299.2</v>
      </c>
      <c r="D32" s="6">
        <v>458.2</v>
      </c>
      <c r="E32" s="6">
        <v>865.8</v>
      </c>
      <c r="F32" s="6">
        <v>2240</v>
      </c>
      <c r="G32" s="9"/>
      <c r="H32" s="9"/>
      <c r="I32" s="9"/>
      <c r="J32" s="9"/>
      <c r="K32" s="9"/>
      <c r="L32" s="9"/>
      <c r="M32" s="9"/>
    </row>
    <row r="35" spans="2:6" x14ac:dyDescent="0.15">
      <c r="B35" s="14">
        <v>1</v>
      </c>
      <c r="C35" s="5" t="s">
        <v>4</v>
      </c>
      <c r="D35" s="5">
        <v>75</v>
      </c>
      <c r="E35" s="6">
        <v>292</v>
      </c>
      <c r="F35" s="11">
        <f>D35/E35</f>
        <v>0.25684931506849318</v>
      </c>
    </row>
    <row r="36" spans="2:6" x14ac:dyDescent="0.15">
      <c r="B36" s="14"/>
      <c r="C36" s="5" t="s">
        <v>5</v>
      </c>
      <c r="D36" s="5">
        <v>76</v>
      </c>
      <c r="E36" s="6">
        <v>340.2</v>
      </c>
      <c r="F36" s="11">
        <f t="shared" ref="F36:F46" si="2">D36/E36</f>
        <v>0.22339800117577896</v>
      </c>
    </row>
    <row r="37" spans="2:6" x14ac:dyDescent="0.15">
      <c r="B37" s="14"/>
      <c r="C37" s="5" t="s">
        <v>6</v>
      </c>
      <c r="D37" s="5">
        <v>78</v>
      </c>
      <c r="E37" s="6">
        <v>299.2</v>
      </c>
      <c r="F37" s="11">
        <f t="shared" si="2"/>
        <v>0.26069518716577539</v>
      </c>
    </row>
    <row r="38" spans="2:6" x14ac:dyDescent="0.15">
      <c r="B38" s="14">
        <v>2</v>
      </c>
      <c r="C38" s="5" t="s">
        <v>4</v>
      </c>
      <c r="D38" s="5">
        <v>77</v>
      </c>
      <c r="E38" s="6">
        <v>413.4</v>
      </c>
      <c r="F38" s="11">
        <f t="shared" si="2"/>
        <v>0.18626028059990324</v>
      </c>
    </row>
    <row r="39" spans="2:6" x14ac:dyDescent="0.15">
      <c r="B39" s="14"/>
      <c r="C39" s="5" t="s">
        <v>5</v>
      </c>
      <c r="D39" s="5">
        <v>78</v>
      </c>
      <c r="E39" s="6">
        <v>548.20000000000005</v>
      </c>
      <c r="F39" s="11">
        <f t="shared" si="2"/>
        <v>0.14228383801532285</v>
      </c>
    </row>
    <row r="40" spans="2:6" x14ac:dyDescent="0.15">
      <c r="B40" s="14"/>
      <c r="C40" s="5" t="s">
        <v>6</v>
      </c>
      <c r="D40" s="5">
        <v>79</v>
      </c>
      <c r="E40" s="6">
        <v>458.2</v>
      </c>
      <c r="F40" s="11">
        <f t="shared" si="2"/>
        <v>0.17241379310344829</v>
      </c>
    </row>
    <row r="41" spans="2:6" x14ac:dyDescent="0.15">
      <c r="B41" s="14">
        <v>4</v>
      </c>
      <c r="C41" s="5" t="s">
        <v>4</v>
      </c>
      <c r="D41" s="5">
        <v>78</v>
      </c>
      <c r="E41" s="6">
        <v>818.2</v>
      </c>
      <c r="F41" s="11">
        <f t="shared" si="2"/>
        <v>9.5331214861891958E-2</v>
      </c>
    </row>
    <row r="42" spans="2:6" x14ac:dyDescent="0.15">
      <c r="B42" s="14"/>
      <c r="C42" s="5" t="s">
        <v>5</v>
      </c>
      <c r="D42" s="5">
        <v>79</v>
      </c>
      <c r="E42" s="6">
        <v>889.4</v>
      </c>
      <c r="F42" s="11">
        <f t="shared" si="2"/>
        <v>8.8823926242410617E-2</v>
      </c>
    </row>
    <row r="43" spans="2:6" x14ac:dyDescent="0.15">
      <c r="B43" s="14"/>
      <c r="C43" s="5" t="s">
        <v>6</v>
      </c>
      <c r="D43" s="5">
        <v>77</v>
      </c>
      <c r="E43" s="6">
        <v>865.8</v>
      </c>
      <c r="F43" s="11">
        <f t="shared" si="2"/>
        <v>8.8935088935088946E-2</v>
      </c>
    </row>
    <row r="44" spans="2:6" x14ac:dyDescent="0.15">
      <c r="B44" s="14">
        <v>8</v>
      </c>
      <c r="C44" s="5" t="s">
        <v>4</v>
      </c>
      <c r="D44" s="5">
        <v>78</v>
      </c>
      <c r="E44" s="6">
        <v>1642.8</v>
      </c>
      <c r="F44" s="11">
        <f t="shared" si="2"/>
        <v>4.7479912344777213E-2</v>
      </c>
    </row>
    <row r="45" spans="2:6" x14ac:dyDescent="0.15">
      <c r="B45" s="14"/>
      <c r="C45" s="5" t="s">
        <v>5</v>
      </c>
      <c r="D45" s="5">
        <v>76</v>
      </c>
      <c r="E45" s="6">
        <v>1766.8</v>
      </c>
      <c r="F45" s="11">
        <f t="shared" si="2"/>
        <v>4.3015621462531128E-2</v>
      </c>
    </row>
    <row r="46" spans="2:6" x14ac:dyDescent="0.15">
      <c r="B46" s="14"/>
      <c r="C46" s="5" t="s">
        <v>6</v>
      </c>
      <c r="D46" s="5">
        <v>77</v>
      </c>
      <c r="E46" s="6">
        <v>2240</v>
      </c>
      <c r="F46" s="11">
        <f t="shared" si="2"/>
        <v>3.4375000000000003E-2</v>
      </c>
    </row>
    <row r="47" spans="2:6" x14ac:dyDescent="0.15">
      <c r="B47" s="14"/>
      <c r="C47" s="5"/>
      <c r="D47" s="5"/>
      <c r="E47" s="5"/>
      <c r="F47" s="11"/>
    </row>
    <row r="48" spans="2:6" x14ac:dyDescent="0.15">
      <c r="B48" s="14"/>
      <c r="C48" s="5"/>
      <c r="D48" s="5"/>
      <c r="E48" s="5"/>
      <c r="F48" s="11"/>
    </row>
    <row r="49" spans="2:6" x14ac:dyDescent="0.15">
      <c r="B49" s="14"/>
      <c r="C49" s="5"/>
      <c r="D49" s="5"/>
      <c r="E49" s="5"/>
      <c r="F49" s="11"/>
    </row>
  </sheetData>
  <mergeCells count="5">
    <mergeCell ref="B35:B37"/>
    <mergeCell ref="B38:B40"/>
    <mergeCell ref="B41:B43"/>
    <mergeCell ref="B44:B46"/>
    <mergeCell ref="B47:B4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B22"/>
  <sheetViews>
    <sheetView workbookViewId="0">
      <selection activeCell="B18" sqref="B18"/>
    </sheetView>
  </sheetViews>
  <sheetFormatPr defaultRowHeight="13.5" x14ac:dyDescent="0.15"/>
  <cols>
    <col min="2" max="2" width="84.75" customWidth="1"/>
    <col min="3" max="3" width="9.75" bestFit="1" customWidth="1"/>
  </cols>
  <sheetData>
    <row r="19" spans="2:2" x14ac:dyDescent="0.15">
      <c r="B19" s="13" t="s">
        <v>53</v>
      </c>
    </row>
    <row r="20" spans="2:2" x14ac:dyDescent="0.15">
      <c r="B20" s="13" t="s">
        <v>52</v>
      </c>
    </row>
    <row r="21" spans="2:2" x14ac:dyDescent="0.15">
      <c r="B21" s="13" t="s">
        <v>55</v>
      </c>
    </row>
    <row r="22" spans="2:2" x14ac:dyDescent="0.15">
      <c r="B22" s="1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Figures</vt:lpstr>
      <vt:lpstr>Final data and figures</vt:lpstr>
      <vt:lpstr>Original data</vt:lpstr>
      <vt:lpstr>Sheet2</vt:lpstr>
      <vt:lpstr>Sheet5</vt:lpstr>
      <vt:lpstr>Sheet1</vt:lpstr>
      <vt:lpstr>Test Expressions</vt:lpstr>
      <vt:lpstr>'Test Expressions'!OLE_LINK331</vt:lpstr>
    </vt:vector>
  </TitlesOfParts>
  <Company>KUT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HAO</dc:creator>
  <cp:lastModifiedBy>Wei HAO</cp:lastModifiedBy>
  <cp:lastPrinted>2015-07-05T02:26:25Z</cp:lastPrinted>
  <dcterms:created xsi:type="dcterms:W3CDTF">2015-07-02T14:19:56Z</dcterms:created>
  <dcterms:modified xsi:type="dcterms:W3CDTF">2015-07-05T08:29:25Z</dcterms:modified>
</cp:coreProperties>
</file>