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<sst xmlns="http://schemas.openxmlformats.org/spreadsheetml/2006/main" count="30" uniqueCount="20">
  <si>
    <t>Fluorescein Dye Calculations</t>
  </si>
  <si>
    <t>Want final concentration</t>
  </si>
  <si>
    <t>KI</t>
  </si>
  <si>
    <t>KI + flu</t>
  </si>
  <si>
    <t>Individual Solutions</t>
  </si>
  <si>
    <t>c1 (M)</t>
  </si>
  <si>
    <t>v1 (mL)</t>
  </si>
  <si>
    <t>c2 (M)</t>
  </si>
  <si>
    <t>v2 mL</t>
  </si>
  <si>
    <t>amt KI to add to fluorescein (uL)</t>
  </si>
  <si>
    <t>amt of fluorescein needed (uL)</t>
  </si>
  <si>
    <t>0.02 KI</t>
  </si>
  <si>
    <t>0.03 KI</t>
  </si>
  <si>
    <t>0.04 KI</t>
  </si>
  <si>
    <t>0.05 KI</t>
  </si>
  <si>
    <t>0.06 KI</t>
  </si>
  <si>
    <t>0.07 KI</t>
  </si>
  <si>
    <t>total for solutions (mL)</t>
  </si>
  <si>
    <t>leftover stock (mL)</t>
  </si>
  <si>
    <t>Continuous Solution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</si>
</sst>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2" fontId="2" numFmtId="0" xfId="0" applyAlignment="1" applyFill="1" applyFont="1">
      <alignment readingOrder="0" shrinkToFit="0" wrapText="1"/>
    </xf>
    <xf borderId="0" fillId="0" fontId="1" numFmtId="164" xfId="0" applyAlignment="1" applyFont="1" applyNumberFormat="1">
      <alignment shrinkToFit="0" wrapText="1"/>
    </xf>
    <xf borderId="0" fillId="0" fontId="1" numFmtId="2" xfId="0" applyAlignment="1" applyFont="1" applyNumberFormat="1">
      <alignment readingOrder="0"/>
    </xf>
    <xf borderId="0" fillId="0" fontId="1" numFmtId="165" xfId="0" applyFont="1" applyNumberFormat="1"/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/>
      <c r="B2" s="2"/>
      <c r="C2" s="2"/>
      <c r="D2" s="2"/>
      <c r="E2" s="2"/>
      <c r="F2" s="2"/>
      <c r="G2" s="2"/>
      <c r="H2" s="2"/>
      <c r="I2" s="2"/>
    </row>
    <row r="3">
      <c r="A3" s="3" t="s">
        <v>1</v>
      </c>
      <c r="B3" s="2"/>
      <c r="C3" s="3" t="s">
        <v>2</v>
      </c>
      <c r="D3" s="2"/>
      <c r="E3" s="2"/>
      <c r="F3" s="3" t="s">
        <v>3</v>
      </c>
      <c r="G3" s="2"/>
      <c r="H3" s="4" t="s">
        <v>4</v>
      </c>
    </row>
    <row r="4">
      <c r="A4" s="3"/>
      <c r="B4" s="2"/>
      <c r="C4" s="3" t="s">
        <v>5</v>
      </c>
      <c r="D4" s="3" t="s">
        <v>6</v>
      </c>
      <c r="E4" s="3" t="s">
        <v>7</v>
      </c>
      <c r="F4" s="3" t="s">
        <v>8</v>
      </c>
      <c r="G4" s="2"/>
      <c r="H4" s="3" t="s">
        <v>9</v>
      </c>
      <c r="I4" s="3" t="s">
        <v>10</v>
      </c>
    </row>
    <row r="5">
      <c r="A5" s="3" t="s">
        <v>11</v>
      </c>
      <c r="B5" s="2"/>
      <c r="C5" s="3">
        <v>1.0</v>
      </c>
      <c r="D5" s="2">
        <f t="shared" ref="D5:D10" si="1">(E5*F5)/C5</f>
        <v>0.02</v>
      </c>
      <c r="E5" s="3">
        <v>0.02</v>
      </c>
      <c r="F5" s="3">
        <v>1.0</v>
      </c>
      <c r="G5" s="2"/>
      <c r="H5" s="2">
        <f t="shared" ref="H5:H10" si="2">D5*1000</f>
        <v>20</v>
      </c>
      <c r="I5" s="2">
        <f t="shared" ref="I5:I10" si="3">1000-H5</f>
        <v>980</v>
      </c>
    </row>
    <row r="6">
      <c r="A6" s="3" t="s">
        <v>12</v>
      </c>
      <c r="B6" s="2"/>
      <c r="C6" s="3">
        <v>1.0</v>
      </c>
      <c r="D6" s="2">
        <f t="shared" si="1"/>
        <v>0.03</v>
      </c>
      <c r="E6" s="3">
        <v>0.03</v>
      </c>
      <c r="F6" s="3">
        <v>1.0</v>
      </c>
      <c r="G6" s="2"/>
      <c r="H6" s="2">
        <f t="shared" si="2"/>
        <v>30</v>
      </c>
      <c r="I6" s="2">
        <f t="shared" si="3"/>
        <v>970</v>
      </c>
    </row>
    <row r="7">
      <c r="A7" s="3" t="s">
        <v>13</v>
      </c>
      <c r="B7" s="2"/>
      <c r="C7" s="3">
        <v>1.0</v>
      </c>
      <c r="D7" s="2">
        <f t="shared" si="1"/>
        <v>0.04</v>
      </c>
      <c r="E7" s="3">
        <v>0.04</v>
      </c>
      <c r="F7" s="3">
        <v>1.0</v>
      </c>
      <c r="G7" s="2"/>
      <c r="H7" s="2">
        <f t="shared" si="2"/>
        <v>40</v>
      </c>
      <c r="I7" s="2">
        <f t="shared" si="3"/>
        <v>960</v>
      </c>
    </row>
    <row r="8">
      <c r="A8" s="3" t="s">
        <v>14</v>
      </c>
      <c r="B8" s="2"/>
      <c r="C8" s="3">
        <v>1.0</v>
      </c>
      <c r="D8" s="2">
        <f t="shared" si="1"/>
        <v>0.05</v>
      </c>
      <c r="E8" s="3">
        <v>0.05</v>
      </c>
      <c r="F8" s="3">
        <v>1.0</v>
      </c>
      <c r="G8" s="2"/>
      <c r="H8" s="2">
        <f t="shared" si="2"/>
        <v>50</v>
      </c>
      <c r="I8" s="2">
        <f t="shared" si="3"/>
        <v>950</v>
      </c>
    </row>
    <row r="9">
      <c r="A9" s="3" t="s">
        <v>15</v>
      </c>
      <c r="B9" s="2"/>
      <c r="C9" s="3">
        <v>1.0</v>
      </c>
      <c r="D9" s="2">
        <f t="shared" si="1"/>
        <v>0.06</v>
      </c>
      <c r="E9" s="3">
        <v>0.06</v>
      </c>
      <c r="F9" s="3">
        <v>1.0</v>
      </c>
      <c r="G9" s="2"/>
      <c r="H9" s="2">
        <f t="shared" si="2"/>
        <v>60</v>
      </c>
      <c r="I9" s="2">
        <f t="shared" si="3"/>
        <v>940</v>
      </c>
    </row>
    <row r="10">
      <c r="A10" s="3" t="s">
        <v>16</v>
      </c>
      <c r="B10" s="2"/>
      <c r="C10" s="3">
        <v>1.0</v>
      </c>
      <c r="D10" s="2">
        <f t="shared" si="1"/>
        <v>0.07</v>
      </c>
      <c r="E10" s="3">
        <v>0.07</v>
      </c>
      <c r="F10" s="3">
        <v>1.0</v>
      </c>
      <c r="G10" s="2"/>
      <c r="H10" s="2">
        <f t="shared" si="2"/>
        <v>70</v>
      </c>
      <c r="I10" s="2">
        <f t="shared" si="3"/>
        <v>930</v>
      </c>
    </row>
    <row r="11">
      <c r="A11" s="2"/>
      <c r="B11" s="2"/>
      <c r="C11" s="2"/>
      <c r="D11" s="2"/>
      <c r="E11" s="2"/>
      <c r="F11" s="2"/>
      <c r="G11" s="2"/>
      <c r="H11" s="2"/>
      <c r="I11" s="2"/>
    </row>
    <row r="12">
      <c r="A12" s="2"/>
      <c r="B12" s="2"/>
      <c r="C12" s="2"/>
      <c r="D12" s="2"/>
      <c r="E12" s="2"/>
      <c r="F12" s="2"/>
      <c r="G12" s="3" t="s">
        <v>17</v>
      </c>
      <c r="H12" s="2">
        <f t="shared" ref="H12:I12" si="4">sum(H5:H10)/1000</f>
        <v>0.27</v>
      </c>
      <c r="I12" s="2">
        <f t="shared" si="4"/>
        <v>5.73</v>
      </c>
    </row>
    <row r="13">
      <c r="A13" s="2"/>
      <c r="B13" s="2"/>
      <c r="C13" s="2"/>
      <c r="D13" s="2"/>
      <c r="E13" s="2"/>
      <c r="F13" s="2"/>
      <c r="G13" s="2"/>
      <c r="H13" s="2"/>
      <c r="I13" s="2"/>
    </row>
    <row r="14">
      <c r="A14" s="2"/>
      <c r="B14" s="2"/>
      <c r="C14" s="2"/>
      <c r="D14" s="2"/>
      <c r="E14" s="2"/>
      <c r="F14" s="2"/>
      <c r="G14" s="3" t="s">
        <v>18</v>
      </c>
      <c r="H14" s="2">
        <f t="shared" ref="H14:I14" si="5">10-H12</f>
        <v>9.73</v>
      </c>
      <c r="I14" s="2">
        <f t="shared" si="5"/>
        <v>4.27</v>
      </c>
    </row>
    <row r="15">
      <c r="D15" s="2"/>
    </row>
    <row r="16">
      <c r="D16" s="2"/>
      <c r="H16" s="4" t="s">
        <v>19</v>
      </c>
    </row>
    <row r="17">
      <c r="C17" s="3" t="s">
        <v>5</v>
      </c>
      <c r="D17" s="2"/>
      <c r="E17" s="3" t="s">
        <v>7</v>
      </c>
      <c r="F17" s="3" t="s">
        <v>8</v>
      </c>
      <c r="H17" s="3" t="s">
        <v>9</v>
      </c>
    </row>
    <row r="18">
      <c r="A18" s="3" t="s">
        <v>11</v>
      </c>
      <c r="C18" s="1">
        <v>1.0</v>
      </c>
      <c r="D18" s="5">
        <f t="shared" ref="D18:D23" si="6">(E18*F18)/C18</f>
        <v>0.01</v>
      </c>
      <c r="E18" s="1">
        <v>0.02</v>
      </c>
      <c r="F18" s="6">
        <v>0.5</v>
      </c>
      <c r="H18" s="7">
        <f>D18*1000</f>
        <v>10</v>
      </c>
    </row>
    <row r="19">
      <c r="A19" s="3" t="s">
        <v>12</v>
      </c>
      <c r="C19" s="1">
        <v>1.0</v>
      </c>
      <c r="D19" s="5">
        <f t="shared" si="6"/>
        <v>0.0153</v>
      </c>
      <c r="E19" s="1">
        <v>0.03</v>
      </c>
      <c r="F19" s="8">
        <f t="shared" ref="F19:F23" si="7">F18+(H18/1000)</f>
        <v>0.51</v>
      </c>
      <c r="H19" s="7">
        <f>(D19*1000)-sum(H18)</f>
        <v>5.3</v>
      </c>
    </row>
    <row r="20">
      <c r="A20" s="3" t="s">
        <v>13</v>
      </c>
      <c r="C20" s="1">
        <v>1.0</v>
      </c>
      <c r="D20" s="5">
        <f t="shared" si="6"/>
        <v>0.020612</v>
      </c>
      <c r="E20" s="1">
        <v>0.04</v>
      </c>
      <c r="F20" s="8">
        <f t="shared" si="7"/>
        <v>0.5153</v>
      </c>
      <c r="H20" s="7">
        <f>(D20*1000)-sum(H18:H19)</f>
        <v>5.312</v>
      </c>
    </row>
    <row r="21">
      <c r="A21" s="3" t="s">
        <v>14</v>
      </c>
      <c r="C21" s="1">
        <v>1.0</v>
      </c>
      <c r="D21" s="5">
        <f t="shared" si="6"/>
        <v>0.0260306</v>
      </c>
      <c r="E21" s="1">
        <v>0.05</v>
      </c>
      <c r="F21" s="8">
        <f t="shared" si="7"/>
        <v>0.520612</v>
      </c>
      <c r="H21" s="7">
        <f>(D21*1000)-sum(H18:H20)</f>
        <v>5.4186</v>
      </c>
    </row>
    <row r="22">
      <c r="A22" s="3" t="s">
        <v>15</v>
      </c>
      <c r="C22" s="1">
        <v>1.0</v>
      </c>
      <c r="D22" s="5">
        <f t="shared" si="6"/>
        <v>0.031561836</v>
      </c>
      <c r="E22" s="1">
        <v>0.06</v>
      </c>
      <c r="F22" s="8">
        <f t="shared" si="7"/>
        <v>0.5260306</v>
      </c>
      <c r="H22" s="7">
        <f>(D22*1000)-sum(H18:H21)</f>
        <v>5.531236</v>
      </c>
    </row>
    <row r="23">
      <c r="A23" s="3" t="s">
        <v>16</v>
      </c>
      <c r="C23" s="1">
        <v>1.0</v>
      </c>
      <c r="D23" s="5">
        <f t="shared" si="6"/>
        <v>0.03720932852</v>
      </c>
      <c r="E23" s="1">
        <v>0.07</v>
      </c>
      <c r="F23" s="8">
        <f t="shared" si="7"/>
        <v>0.531561836</v>
      </c>
      <c r="H23" s="7">
        <f>(D23*1000)-sum(H18:H22)</f>
        <v>5.64749252</v>
      </c>
    </row>
    <row r="24">
      <c r="D24" s="2"/>
    </row>
    <row r="25">
      <c r="D25" s="2"/>
    </row>
    <row r="26">
      <c r="D26" s="2"/>
    </row>
    <row r="27">
      <c r="D27" s="2"/>
    </row>
    <row r="28">
      <c r="D28" s="2"/>
    </row>
    <row r="29">
      <c r="D29" s="2"/>
    </row>
  </sheetData>
  <mergeCells count="1">
    <mergeCell ref="H3:I3"/>
  </mergeCells>
  <drawing r:id="rId1"/>
</worksheet>
</file>