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029D4B54-6549-40DE-8BD6-D4D8F4BDF8FD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1" l="1"/>
  <c r="H132" i="1"/>
  <c r="H131" i="1"/>
  <c r="H130" i="1"/>
  <c r="H128" i="1"/>
  <c r="H127" i="1"/>
  <c r="H126" i="1"/>
  <c r="H125" i="1"/>
  <c r="H123" i="1"/>
  <c r="H122" i="1"/>
  <c r="H121" i="1"/>
  <c r="H100" i="1" l="1"/>
  <c r="H101" i="1"/>
  <c r="H103" i="1"/>
  <c r="H104" i="1"/>
  <c r="H105" i="1"/>
  <c r="H106" i="1"/>
  <c r="H108" i="1"/>
  <c r="H109" i="1"/>
  <c r="H110" i="1"/>
  <c r="H111" i="1"/>
  <c r="H99" i="1"/>
  <c r="H89" i="1" l="1"/>
  <c r="H88" i="1"/>
  <c r="H87" i="1"/>
  <c r="H86" i="1"/>
  <c r="H84" i="1"/>
  <c r="H83" i="1"/>
  <c r="H82" i="1"/>
  <c r="H81" i="1"/>
  <c r="H79" i="1"/>
  <c r="H78" i="1"/>
  <c r="H77" i="1"/>
  <c r="H63" i="1" l="1"/>
  <c r="H62" i="1"/>
  <c r="H61" i="1"/>
  <c r="H60" i="1"/>
  <c r="H58" i="1"/>
  <c r="H57" i="1"/>
  <c r="H56" i="1"/>
  <c r="H55" i="1"/>
  <c r="H53" i="1"/>
  <c r="H52" i="1"/>
  <c r="H51" i="1"/>
  <c r="H22" i="1" l="1"/>
  <c r="H23" i="1"/>
  <c r="H25" i="1"/>
  <c r="H26" i="1"/>
  <c r="H27" i="1"/>
  <c r="H28" i="1"/>
  <c r="H30" i="1"/>
  <c r="H31" i="1"/>
  <c r="H32" i="1"/>
  <c r="H33" i="1"/>
  <c r="H21" i="1"/>
  <c r="I40" i="1" l="1"/>
  <c r="H36" i="1"/>
  <c r="H35" i="1"/>
  <c r="H37" i="1" l="1"/>
  <c r="H42" i="1" s="1"/>
  <c r="H43" i="1" s="1"/>
</calcChain>
</file>

<file path=xl/sharedStrings.xml><?xml version="1.0" encoding="utf-8"?>
<sst xmlns="http://schemas.openxmlformats.org/spreadsheetml/2006/main" count="172" uniqueCount="53">
  <si>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</si>
  <si>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</si>
  <si>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</si>
  <si>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</si>
  <si>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</si>
  <si>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</si>
  <si>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</si>
  <si>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</si>
  <si>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</si>
  <si>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</si>
  <si>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</si>
  <si>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</si>
  <si>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</si>
  <si>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</si>
  <si>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</si>
  <si>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</si>
  <si>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</si>
  <si>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</si>
  <si>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</si>
  <si>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</si>
  <si>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</si>
  <si>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</si>
  <si>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</si>
  <si>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</si>
  <si>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</si>
  <si>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</si>
  <si>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</si>
  <si>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</si>
  <si>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</si>
  <si>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</si>
  <si>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</si>
  <si>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</si>
  <si>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</si>
  <si>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</si>
  <si>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</si>
  <si>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</si>
  <si>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</si>
  <si>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</si>
  <si>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</si>
  <si>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</si>
  <si>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</si>
  <si>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</si>
  <si>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</si>
  <si>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</si>
  <si>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</si>
  <si>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</si>
  <si>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</si>
  <si>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</si>
  <si>
    <t>Standard deviation</t>
  </si>
  <si>
    <t>After fixing calcActualDist</t>
  </si>
  <si>
    <t>NA</t>
  </si>
  <si>
    <t>after fixing checkBound()</t>
  </si>
  <si>
    <t>Avg.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</si>
</sst>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4" borderId="9" xfId="0" applyFont="1" applyFill="1" applyBorder="1"/>
    <xf numFmtId="0" fontId="5" fillId="4" borderId="36" xfId="0" applyFont="1" applyFill="1" applyBorder="1"/>
    <xf numFmtId="0" fontId="0" fillId="9" borderId="0" xfId="0" applyFill="1"/>
    <xf numFmtId="0" fontId="8" fillId="9" borderId="0" xfId="0" applyFont="1" applyFill="1"/>
    <xf numFmtId="0" fontId="5" fillId="0" borderId="37" xfId="0" applyFont="1" applyFill="1" applyBorder="1"/>
    <xf numFmtId="0" fontId="5" fillId="0" borderId="33" xfId="0" applyFont="1" applyFill="1" applyBorder="1"/>
    <xf numFmtId="0" fontId="5" fillId="4" borderId="33" xfId="0" applyFont="1" applyFill="1" applyBorder="1"/>
    <xf numFmtId="0" fontId="5" fillId="0" borderId="3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31" xfId="0" applyFont="1" applyFill="1" applyBorder="1"/>
    <xf numFmtId="0" fontId="5" fillId="6" borderId="31" xfId="0" applyFont="1" applyFill="1" applyBorder="1"/>
    <xf numFmtId="0" fontId="4" fillId="4" borderId="31" xfId="0" applyFont="1" applyFill="1" applyBorder="1"/>
    <xf numFmtId="0" fontId="5" fillId="0" borderId="40" xfId="0" applyFont="1" applyFill="1" applyBorder="1"/>
    <xf numFmtId="0" fontId="4" fillId="0" borderId="4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9" fillId="0" borderId="37" xfId="0" applyFont="1" applyFill="1" applyBorder="1"/>
    <xf numFmtId="0" fontId="5" fillId="0" borderId="41" xfId="0" applyFont="1" applyFill="1" applyBorder="1"/>
    <xf numFmtId="0" fontId="5" fillId="0" borderId="6" xfId="0" applyFont="1" applyFill="1" applyBorder="1"/>
    <xf numFmtId="0" fontId="5" fillId="6" borderId="6" xfId="0" applyFont="1" applyFill="1" applyBorder="1"/>
    <xf numFmtId="0" fontId="9" fillId="0" borderId="6" xfId="0" applyFont="1" applyFill="1" applyBorder="1"/>
    <xf numFmtId="0" fontId="4" fillId="4" borderId="42" xfId="0" applyFont="1" applyFill="1" applyBorder="1"/>
    <xf numFmtId="0" fontId="4" fillId="4" borderId="33" xfId="0" applyFont="1" applyFill="1" applyBorder="1"/>
    <xf numFmtId="0" fontId="4" fillId="4" borderId="6" xfId="0" applyFont="1" applyFill="1" applyBorder="1"/>
    <xf numFmtId="0" fontId="5" fillId="0" borderId="42" xfId="0" applyFont="1" applyFill="1" applyBorder="1"/>
    <xf numFmtId="0" fontId="4" fillId="0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5" fillId="0" borderId="14" xfId="0" applyFont="1" applyFill="1" applyBorder="1"/>
    <xf numFmtId="0" fontId="5" fillId="6" borderId="14" xfId="0" applyFont="1" applyFill="1" applyBorder="1"/>
    <xf numFmtId="0" fontId="9" fillId="0" borderId="14" xfId="0" applyFont="1" applyFill="1" applyBorder="1"/>
    <xf numFmtId="0" fontId="5" fillId="0" borderId="46" xfId="0" applyFont="1" applyFill="1" applyBorder="1"/>
    <xf numFmtId="0" fontId="5" fillId="0" borderId="44" xfId="0" applyFont="1" applyFill="1" applyBorder="1"/>
    <xf numFmtId="0" fontId="5" fillId="6" borderId="44" xfId="0" applyFont="1" applyFill="1" applyBorder="1"/>
    <xf numFmtId="0" fontId="5" fillId="0" borderId="45" xfId="0" applyFont="1" applyFill="1" applyBorder="1"/>
    <xf numFmtId="0" fontId="4" fillId="4" borderId="32" xfId="0" applyFont="1" applyFill="1" applyBorder="1"/>
    <xf numFmtId="0" fontId="4" fillId="4" borderId="44" xfId="0" applyFont="1" applyFill="1" applyBorder="1"/>
    <xf numFmtId="0" fontId="9" fillId="0" borderId="37" xfId="0" applyFont="1" applyFill="1" applyBorder="1" applyAlignment="1">
      <alignment horizontal="right"/>
    </xf>
    <xf numFmtId="0" fontId="4" fillId="4" borderId="43" xfId="0" applyFont="1" applyFill="1" applyBorder="1" applyAlignment="1">
      <alignment horizontal="center"/>
    </xf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2" fontId="5" fillId="0" borderId="32" xfId="0" applyNumberFormat="1" applyFont="1" applyFill="1" applyBorder="1"/>
    <xf numFmtId="2" fontId="9" fillId="0" borderId="14" xfId="0" applyNumberFormat="1" applyFont="1" applyFill="1" applyBorder="1"/>
    <xf numFmtId="0" fontId="4" fillId="4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K134"/>
  <sheetViews>
    <sheetView tabSelected="1" topLeftCell="A116" zoomScale="73" workbookViewId="0">
      <selection activeCell="D138" sqref="D138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12.6328125" customWidth="1"/>
    <col min="7" max="7" width="0.7265625" customWidth="1"/>
    <col min="8" max="8" width="26" bestFit="1" customWidth="1"/>
    <col min="9" max="9" width="21.36328125" customWidth="1"/>
    <col min="10" max="10" width="19.453125" bestFit="1" customWidth="1"/>
    <col min="11" max="11" width="38.08984375" bestFit="1" customWidth="1"/>
  </cols>
  <sheetData>
    <row r="1" spans="2:10" ht="15" thickBot="1" x14ac:dyDescent="0.4"/>
    <row r="2" spans="2:10" ht="19" thickBot="1" x14ac:dyDescent="0.5">
      <c r="B2" s="4" t="s">
        <v>0</v>
      </c>
      <c r="C2" s="36"/>
      <c r="D2" s="11" t="s">
        <v>10</v>
      </c>
      <c r="E2" s="11" t="s">
        <v>11</v>
      </c>
      <c r="F2" s="11"/>
      <c r="G2" s="11" t="s">
        <v>12</v>
      </c>
      <c r="H2" s="11"/>
      <c r="I2" s="11" t="s">
        <v>13</v>
      </c>
      <c r="J2" s="5" t="s">
        <v>14</v>
      </c>
    </row>
    <row r="3" spans="2:10" x14ac:dyDescent="0.35">
      <c r="B3" s="16" t="s">
        <v>4</v>
      </c>
      <c r="C3" s="16"/>
      <c r="D3" s="6">
        <v>104.3</v>
      </c>
      <c r="E3" s="2">
        <v>70</v>
      </c>
      <c r="F3" s="2"/>
      <c r="G3" s="8">
        <v>131</v>
      </c>
      <c r="H3" s="57"/>
      <c r="I3" s="12">
        <v>48</v>
      </c>
      <c r="J3" s="18" t="s">
        <v>17</v>
      </c>
    </row>
    <row r="4" spans="2:10" x14ac:dyDescent="0.35">
      <c r="B4" s="17" t="s">
        <v>5</v>
      </c>
      <c r="C4" s="17"/>
      <c r="D4" s="3">
        <v>109.59</v>
      </c>
      <c r="E4" s="10">
        <v>76</v>
      </c>
      <c r="F4" s="10"/>
      <c r="G4" s="1">
        <v>132</v>
      </c>
      <c r="H4" s="13"/>
      <c r="I4" s="13">
        <v>47</v>
      </c>
      <c r="J4" s="19" t="s">
        <v>17</v>
      </c>
    </row>
    <row r="5" spans="2:10" x14ac:dyDescent="0.35">
      <c r="B5" s="17" t="s">
        <v>6</v>
      </c>
      <c r="C5" s="17"/>
      <c r="D5" s="9">
        <v>115.47</v>
      </c>
      <c r="E5" s="1">
        <v>66</v>
      </c>
      <c r="F5" s="1"/>
      <c r="G5" s="10">
        <v>139</v>
      </c>
      <c r="H5" s="14"/>
      <c r="I5" s="13">
        <v>12</v>
      </c>
      <c r="J5" s="19" t="s">
        <v>18</v>
      </c>
    </row>
    <row r="6" spans="2:10" x14ac:dyDescent="0.35">
      <c r="B6" s="17" t="s">
        <v>7</v>
      </c>
      <c r="C6" s="17"/>
      <c r="D6" s="3">
        <v>106.4</v>
      </c>
      <c r="E6" s="1">
        <v>70</v>
      </c>
      <c r="F6" s="1"/>
      <c r="G6" s="7">
        <v>131</v>
      </c>
      <c r="H6" s="15"/>
      <c r="I6" s="13">
        <v>45</v>
      </c>
      <c r="J6" s="19" t="s">
        <v>19</v>
      </c>
    </row>
    <row r="7" spans="2:10" x14ac:dyDescent="0.35">
      <c r="B7" s="17" t="s">
        <v>8</v>
      </c>
      <c r="C7" s="17"/>
      <c r="D7" s="3">
        <v>111.85</v>
      </c>
      <c r="E7" s="1">
        <v>65</v>
      </c>
      <c r="F7" s="1"/>
      <c r="G7" s="1">
        <v>137</v>
      </c>
      <c r="H7" s="13"/>
      <c r="I7" s="14">
        <v>54</v>
      </c>
      <c r="J7" s="19" t="s">
        <v>18</v>
      </c>
    </row>
    <row r="8" spans="2:10" x14ac:dyDescent="0.35">
      <c r="B8" s="17" t="s">
        <v>9</v>
      </c>
      <c r="C8" s="17"/>
      <c r="D8" s="3">
        <v>108.74</v>
      </c>
      <c r="E8" s="7">
        <v>63</v>
      </c>
      <c r="F8" s="7"/>
      <c r="G8" s="1">
        <v>132</v>
      </c>
      <c r="H8" s="13"/>
      <c r="I8" s="14">
        <v>54</v>
      </c>
      <c r="J8" s="19" t="s">
        <v>18</v>
      </c>
    </row>
    <row r="9" spans="2:10" x14ac:dyDescent="0.35">
      <c r="B9" s="17" t="s">
        <v>1</v>
      </c>
      <c r="C9" s="17"/>
      <c r="D9" s="3">
        <v>115.36</v>
      </c>
      <c r="E9" s="1">
        <v>66</v>
      </c>
      <c r="F9" s="1"/>
      <c r="G9" s="10">
        <v>139</v>
      </c>
      <c r="H9" s="14"/>
      <c r="I9" s="15">
        <v>8</v>
      </c>
      <c r="J9" s="19" t="s">
        <v>20</v>
      </c>
    </row>
    <row r="10" spans="2:10" ht="15" thickBot="1" x14ac:dyDescent="0.4">
      <c r="B10" s="20" t="s">
        <v>2</v>
      </c>
      <c r="C10" s="20"/>
      <c r="D10" s="21">
        <v>109.32</v>
      </c>
      <c r="E10" s="22">
        <v>63</v>
      </c>
      <c r="F10" s="22"/>
      <c r="G10" s="22">
        <v>131</v>
      </c>
      <c r="H10" s="58"/>
      <c r="I10" s="23">
        <v>48</v>
      </c>
      <c r="J10" s="24" t="s">
        <v>15</v>
      </c>
    </row>
    <row r="11" spans="2:10" ht="15" thickBot="1" x14ac:dyDescent="0.4">
      <c r="B11" s="25" t="s">
        <v>3</v>
      </c>
      <c r="C11" s="25"/>
      <c r="D11" s="26">
        <v>150</v>
      </c>
      <c r="E11" s="27">
        <v>150</v>
      </c>
      <c r="F11" s="27"/>
      <c r="G11" s="28">
        <v>150</v>
      </c>
      <c r="H11" s="29"/>
      <c r="I11" s="29">
        <v>17</v>
      </c>
      <c r="J11" s="30" t="s">
        <v>16</v>
      </c>
    </row>
    <row r="12" spans="2:10" x14ac:dyDescent="0.35">
      <c r="B12" s="31" t="s">
        <v>21</v>
      </c>
      <c r="C12" s="31"/>
      <c r="D12" s="32">
        <v>108.4</v>
      </c>
      <c r="E12" s="33">
        <v>62</v>
      </c>
      <c r="F12" s="33"/>
      <c r="G12" s="34">
        <v>128</v>
      </c>
      <c r="H12" s="35"/>
      <c r="I12" s="35">
        <v>55</v>
      </c>
    </row>
    <row r="18" spans="2:11" ht="15" thickBot="1" x14ac:dyDescent="0.4"/>
    <row r="19" spans="2:11" ht="21.5" thickBot="1" x14ac:dyDescent="0.4">
      <c r="B19" s="66"/>
      <c r="C19" s="119" t="s">
        <v>25</v>
      </c>
      <c r="D19" s="119"/>
      <c r="E19" s="119"/>
      <c r="F19" s="119"/>
      <c r="G19" s="119"/>
      <c r="H19" s="119"/>
      <c r="I19" s="120"/>
    </row>
    <row r="20" spans="2:11" ht="56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69"/>
      <c r="G20" s="70"/>
      <c r="H20" s="71" t="s">
        <v>35</v>
      </c>
      <c r="I20" s="68" t="s">
        <v>14</v>
      </c>
      <c r="K20" s="5" t="s">
        <v>13</v>
      </c>
    </row>
    <row r="21" spans="2:11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81"/>
      <c r="G21" s="64"/>
      <c r="H21" s="61">
        <f>K21/731</f>
        <v>0.17236662106703146</v>
      </c>
      <c r="I21" s="65"/>
      <c r="K21" s="75">
        <v>126</v>
      </c>
    </row>
    <row r="22" spans="2:11" ht="17" x14ac:dyDescent="0.4">
      <c r="B22" s="38" t="s">
        <v>2</v>
      </c>
      <c r="C22" s="46">
        <v>114.01</v>
      </c>
      <c r="D22" s="43">
        <v>69</v>
      </c>
      <c r="E22" s="47">
        <v>150</v>
      </c>
      <c r="F22" s="82"/>
      <c r="G22" s="59"/>
      <c r="H22" s="61">
        <f t="shared" ref="H22:H33" si="0">K22/731</f>
        <v>0.44322845417236661</v>
      </c>
      <c r="I22" s="55"/>
      <c r="K22" s="73">
        <v>324</v>
      </c>
    </row>
    <row r="23" spans="2:11" ht="17" x14ac:dyDescent="0.4">
      <c r="B23" s="39" t="s">
        <v>9</v>
      </c>
      <c r="C23" s="46">
        <v>113.05</v>
      </c>
      <c r="D23" s="43">
        <v>61</v>
      </c>
      <c r="E23" s="47">
        <v>139</v>
      </c>
      <c r="F23" s="82"/>
      <c r="G23" s="59"/>
      <c r="H23" s="61">
        <f t="shared" si="0"/>
        <v>0.24076607387140903</v>
      </c>
      <c r="I23" s="55"/>
      <c r="K23" s="73">
        <v>176</v>
      </c>
    </row>
    <row r="24" spans="2:11" ht="4.5" customHeight="1" x14ac:dyDescent="0.4">
      <c r="B24" s="40"/>
      <c r="C24" s="48"/>
      <c r="D24" s="44"/>
      <c r="E24" s="49"/>
      <c r="F24" s="59"/>
      <c r="G24" s="59"/>
      <c r="H24" s="74"/>
      <c r="I24" s="56"/>
      <c r="K24" s="48"/>
    </row>
    <row r="25" spans="2:11" ht="17" x14ac:dyDescent="0.4">
      <c r="B25" s="38" t="s">
        <v>1</v>
      </c>
      <c r="C25" s="46">
        <v>111.62</v>
      </c>
      <c r="D25" s="43">
        <v>66</v>
      </c>
      <c r="E25" s="47">
        <v>150</v>
      </c>
      <c r="F25" s="82"/>
      <c r="G25" s="59"/>
      <c r="H25" s="61">
        <f t="shared" si="0"/>
        <v>2.188782489740082E-2</v>
      </c>
      <c r="I25" s="55"/>
      <c r="K25" s="73">
        <v>16</v>
      </c>
    </row>
    <row r="26" spans="2:11" ht="17" x14ac:dyDescent="0.4">
      <c r="B26" s="39" t="s">
        <v>6</v>
      </c>
      <c r="C26" s="46">
        <v>109.97</v>
      </c>
      <c r="D26" s="43">
        <v>63</v>
      </c>
      <c r="E26" s="47">
        <v>138</v>
      </c>
      <c r="F26" s="82"/>
      <c r="G26" s="59"/>
      <c r="H26" s="61">
        <f t="shared" si="0"/>
        <v>5.1983584131326949E-2</v>
      </c>
      <c r="I26" s="55"/>
      <c r="K26" s="73">
        <v>38</v>
      </c>
    </row>
    <row r="27" spans="2:11" ht="17" x14ac:dyDescent="0.4">
      <c r="B27" s="39" t="s">
        <v>7</v>
      </c>
      <c r="C27" s="46">
        <v>107.54</v>
      </c>
      <c r="D27" s="43">
        <v>67</v>
      </c>
      <c r="E27" s="47">
        <v>129</v>
      </c>
      <c r="F27" s="82"/>
      <c r="G27" s="59"/>
      <c r="H27" s="61">
        <f t="shared" si="0"/>
        <v>0.29822161422708621</v>
      </c>
      <c r="I27" s="55"/>
      <c r="K27" s="73">
        <v>218</v>
      </c>
    </row>
    <row r="28" spans="2:11" ht="17" x14ac:dyDescent="0.4">
      <c r="B28" s="39" t="s">
        <v>4</v>
      </c>
      <c r="C28" s="51">
        <v>106.64</v>
      </c>
      <c r="D28" s="43">
        <v>61</v>
      </c>
      <c r="E28" s="50">
        <v>125</v>
      </c>
      <c r="F28" s="83"/>
      <c r="G28" s="59"/>
      <c r="H28" s="61">
        <f t="shared" si="0"/>
        <v>0.29822161422708621</v>
      </c>
      <c r="I28" s="47"/>
      <c r="K28" s="73">
        <v>218</v>
      </c>
    </row>
    <row r="29" spans="2:11" ht="4.5" customHeight="1" x14ac:dyDescent="0.4">
      <c r="B29" s="41"/>
      <c r="C29" s="48"/>
      <c r="D29" s="44"/>
      <c r="E29" s="49"/>
      <c r="F29" s="59"/>
      <c r="G29" s="59"/>
      <c r="H29" s="74"/>
      <c r="I29" s="49"/>
      <c r="K29" s="48"/>
    </row>
    <row r="30" spans="2:11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82"/>
      <c r="G30" s="59"/>
      <c r="H30" s="61">
        <f t="shared" si="0"/>
        <v>5.8823529411764705E-2</v>
      </c>
      <c r="I30" s="47"/>
      <c r="K30" s="73">
        <v>43</v>
      </c>
    </row>
    <row r="31" spans="2:11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82"/>
      <c r="G31" s="59"/>
      <c r="H31" s="61">
        <f t="shared" si="0"/>
        <v>8.6183310533515731E-2</v>
      </c>
      <c r="I31" s="47"/>
      <c r="K31" s="73">
        <v>63</v>
      </c>
    </row>
    <row r="32" spans="2:11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82"/>
      <c r="G32" s="59"/>
      <c r="H32" s="61">
        <f t="shared" si="0"/>
        <v>0.34199726402188785</v>
      </c>
      <c r="I32" s="47"/>
      <c r="K32" s="73">
        <v>250</v>
      </c>
    </row>
    <row r="33" spans="2:11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84"/>
      <c r="G33" s="60"/>
      <c r="H33" s="61">
        <f t="shared" si="0"/>
        <v>0.37346101231190149</v>
      </c>
      <c r="I33" s="54"/>
      <c r="K33" s="52">
        <v>273</v>
      </c>
    </row>
    <row r="35" spans="2:11" x14ac:dyDescent="0.35">
      <c r="H35">
        <f>3.192473-3.184319</f>
        <v>8.1540000000002166E-3</v>
      </c>
      <c r="I35" t="s">
        <v>26</v>
      </c>
    </row>
    <row r="36" spans="2:11" x14ac:dyDescent="0.35">
      <c r="H36">
        <f>55.946233-55.942617</f>
        <v>3.6160000000009518E-3</v>
      </c>
      <c r="I36" t="s">
        <v>27</v>
      </c>
    </row>
    <row r="37" spans="2:11" x14ac:dyDescent="0.35">
      <c r="E37" t="s">
        <v>32</v>
      </c>
      <c r="H37">
        <f>H35*H36</f>
        <v>2.9484864000008543E-5</v>
      </c>
      <c r="I37" t="s">
        <v>28</v>
      </c>
    </row>
    <row r="38" spans="2:11" ht="87" x14ac:dyDescent="0.35">
      <c r="B38" s="72" t="s">
        <v>36</v>
      </c>
      <c r="I38" t="s">
        <v>29</v>
      </c>
    </row>
    <row r="39" spans="2:11" x14ac:dyDescent="0.35">
      <c r="I39" t="s">
        <v>30</v>
      </c>
    </row>
    <row r="40" spans="2:11" x14ac:dyDescent="0.35">
      <c r="I40">
        <f xml:space="preserve"> 264/(111*90)</f>
        <v>2.6426426426426425E-2</v>
      </c>
      <c r="J40" t="s">
        <v>31</v>
      </c>
    </row>
    <row r="42" spans="2:11" x14ac:dyDescent="0.35">
      <c r="H42">
        <f>I40/H37</f>
        <v>896.27092824368356</v>
      </c>
      <c r="I42" t="s">
        <v>33</v>
      </c>
    </row>
    <row r="43" spans="2:11" x14ac:dyDescent="0.35">
      <c r="H43">
        <f>33*H42</f>
        <v>29576.940632041558</v>
      </c>
      <c r="I43" t="s">
        <v>34</v>
      </c>
    </row>
    <row r="47" spans="2:11" ht="21" x14ac:dyDescent="0.5">
      <c r="B47" s="76" t="s">
        <v>37</v>
      </c>
    </row>
    <row r="48" spans="2:11" ht="15" thickBot="1" x14ac:dyDescent="0.4"/>
    <row r="49" spans="2:11" ht="21.5" thickBot="1" x14ac:dyDescent="0.4">
      <c r="B49" s="66"/>
      <c r="C49" s="119" t="s">
        <v>25</v>
      </c>
      <c r="D49" s="119"/>
      <c r="E49" s="119"/>
      <c r="F49" s="119"/>
      <c r="G49" s="119"/>
      <c r="H49" s="119"/>
      <c r="I49" s="120"/>
    </row>
    <row r="50" spans="2:11" ht="56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69"/>
      <c r="G50" s="70"/>
      <c r="H50" s="71" t="s">
        <v>35</v>
      </c>
      <c r="I50" s="68" t="s">
        <v>14</v>
      </c>
      <c r="K50" s="5" t="s">
        <v>13</v>
      </c>
    </row>
    <row r="51" spans="2:11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81"/>
      <c r="G51" s="64"/>
      <c r="H51" s="61">
        <f>K51/731</f>
        <v>0.15868673050615595</v>
      </c>
      <c r="I51" s="65"/>
      <c r="K51" s="61">
        <v>116</v>
      </c>
    </row>
    <row r="52" spans="2:11" ht="17" x14ac:dyDescent="0.4">
      <c r="B52" s="38" t="s">
        <v>2</v>
      </c>
      <c r="C52" s="46">
        <v>112.53</v>
      </c>
      <c r="D52" s="43">
        <v>69</v>
      </c>
      <c r="E52" s="47">
        <v>135</v>
      </c>
      <c r="F52" s="82"/>
      <c r="G52" s="59"/>
      <c r="H52" s="61">
        <f t="shared" ref="H52:H53" si="1">K52/731</f>
        <v>0.43638850889192887</v>
      </c>
      <c r="I52" s="55"/>
      <c r="K52" s="46">
        <v>319</v>
      </c>
    </row>
    <row r="53" spans="2:11" ht="17" x14ac:dyDescent="0.4">
      <c r="B53" s="39" t="s">
        <v>9</v>
      </c>
      <c r="C53" s="46">
        <v>111.79</v>
      </c>
      <c r="D53" s="43">
        <v>61</v>
      </c>
      <c r="E53" s="47">
        <v>139</v>
      </c>
      <c r="F53" s="82"/>
      <c r="G53" s="59"/>
      <c r="H53" s="61">
        <f t="shared" si="1"/>
        <v>0.54582763337893292</v>
      </c>
      <c r="I53" s="55"/>
      <c r="K53" s="46">
        <v>399</v>
      </c>
    </row>
    <row r="54" spans="2:11" ht="3.5" customHeight="1" x14ac:dyDescent="0.4">
      <c r="B54" s="40"/>
      <c r="C54" s="48"/>
      <c r="D54" s="44"/>
      <c r="E54" s="49"/>
      <c r="F54" s="59"/>
      <c r="G54" s="59"/>
      <c r="H54" s="74"/>
      <c r="I54" s="56"/>
      <c r="K54" s="48"/>
    </row>
    <row r="55" spans="2:11" ht="17" x14ac:dyDescent="0.4">
      <c r="B55" s="38" t="s">
        <v>1</v>
      </c>
      <c r="C55" s="46">
        <v>111.18</v>
      </c>
      <c r="D55" s="43">
        <v>66</v>
      </c>
      <c r="E55" s="47">
        <v>150</v>
      </c>
      <c r="F55" s="82"/>
      <c r="G55" s="59"/>
      <c r="H55" s="78">
        <f t="shared" ref="H55:H58" si="2">K55/731</f>
        <v>2.188782489740082E-2</v>
      </c>
      <c r="I55" s="55"/>
      <c r="K55" s="46">
        <v>16</v>
      </c>
    </row>
    <row r="56" spans="2:11" ht="17" x14ac:dyDescent="0.4">
      <c r="B56" s="39" t="s">
        <v>6</v>
      </c>
      <c r="C56" s="46">
        <v>110.29</v>
      </c>
      <c r="D56" s="43">
        <v>63</v>
      </c>
      <c r="E56" s="47">
        <v>142</v>
      </c>
      <c r="F56" s="82"/>
      <c r="G56" s="59"/>
      <c r="H56" s="61">
        <f t="shared" si="2"/>
        <v>4.7879616963064295E-2</v>
      </c>
      <c r="I56" s="55"/>
      <c r="K56" s="46">
        <v>35</v>
      </c>
    </row>
    <row r="57" spans="2:11" ht="17" x14ac:dyDescent="0.4">
      <c r="B57" s="39" t="s">
        <v>7</v>
      </c>
      <c r="C57" s="46">
        <v>107.01</v>
      </c>
      <c r="D57" s="43">
        <v>69</v>
      </c>
      <c r="E57" s="47">
        <v>131</v>
      </c>
      <c r="F57" s="82"/>
      <c r="G57" s="59"/>
      <c r="H57" s="61">
        <f t="shared" si="2"/>
        <v>0.28317373461012313</v>
      </c>
      <c r="I57" s="55"/>
      <c r="K57" s="46">
        <v>207</v>
      </c>
    </row>
    <row r="58" spans="2:11" ht="17" x14ac:dyDescent="0.4">
      <c r="B58" s="39" t="s">
        <v>4</v>
      </c>
      <c r="C58" s="77">
        <v>105.86</v>
      </c>
      <c r="D58" s="43">
        <v>61</v>
      </c>
      <c r="E58" s="50">
        <v>124</v>
      </c>
      <c r="F58" s="83"/>
      <c r="G58" s="59"/>
      <c r="H58" s="61">
        <f t="shared" si="2"/>
        <v>0.30095759233926128</v>
      </c>
      <c r="I58" s="47"/>
      <c r="K58" s="46">
        <v>220</v>
      </c>
    </row>
    <row r="59" spans="2:11" ht="3.5" customHeight="1" x14ac:dyDescent="0.4">
      <c r="B59" s="41"/>
      <c r="C59" s="48"/>
      <c r="D59" s="44"/>
      <c r="E59" s="49"/>
      <c r="F59" s="59"/>
      <c r="G59" s="59"/>
      <c r="H59" s="74"/>
      <c r="I59" s="49"/>
      <c r="K59" s="48"/>
    </row>
    <row r="60" spans="2:11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82"/>
      <c r="G60" s="59"/>
      <c r="H60" s="61">
        <f t="shared" ref="H60:H63" si="3">K60/731</f>
        <v>6.0191518467852256E-2</v>
      </c>
      <c r="I60" s="47"/>
      <c r="K60" s="46">
        <v>44</v>
      </c>
    </row>
    <row r="61" spans="2:11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82"/>
      <c r="G61" s="59"/>
      <c r="H61" s="61">
        <f t="shared" si="3"/>
        <v>8.2079343365253077E-2</v>
      </c>
      <c r="I61" s="47"/>
      <c r="K61" s="46">
        <v>60</v>
      </c>
    </row>
    <row r="62" spans="2:11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82"/>
      <c r="G62" s="59"/>
      <c r="H62" s="61">
        <f t="shared" si="3"/>
        <v>0.33105335157318744</v>
      </c>
      <c r="I62" s="47"/>
      <c r="K62" s="46">
        <v>242</v>
      </c>
    </row>
    <row r="63" spans="2:11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84"/>
      <c r="G63" s="60"/>
      <c r="H63" s="61">
        <f t="shared" si="3"/>
        <v>0.34610123119015046</v>
      </c>
      <c r="I63" s="54"/>
      <c r="K63" s="52">
        <v>253</v>
      </c>
    </row>
    <row r="73" spans="1:11" ht="21" x14ac:dyDescent="0.5">
      <c r="A73" s="79"/>
      <c r="B73" s="80" t="s">
        <v>38</v>
      </c>
      <c r="C73" s="79"/>
      <c r="D73" s="79"/>
      <c r="E73" s="79"/>
      <c r="F73" s="79"/>
      <c r="G73" s="79"/>
      <c r="H73" s="79"/>
      <c r="I73" s="79"/>
      <c r="J73" s="79"/>
    </row>
    <row r="74" spans="1:11" ht="15" thickBot="1" x14ac:dyDescent="0.4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1" ht="21.5" thickBot="1" x14ac:dyDescent="0.4">
      <c r="A75" s="79"/>
      <c r="B75" s="66"/>
      <c r="C75" s="119" t="s">
        <v>46</v>
      </c>
      <c r="D75" s="119"/>
      <c r="E75" s="119"/>
      <c r="F75" s="119"/>
      <c r="G75" s="119"/>
      <c r="H75" s="119"/>
      <c r="I75" s="120"/>
      <c r="J75" s="79"/>
    </row>
    <row r="76" spans="1:11" ht="37.5" thickBot="1" x14ac:dyDescent="0.5">
      <c r="A76" s="79"/>
      <c r="B76" s="67" t="s">
        <v>0</v>
      </c>
      <c r="C76" s="68" t="s">
        <v>10</v>
      </c>
      <c r="D76" s="68" t="s">
        <v>11</v>
      </c>
      <c r="E76" s="69" t="s">
        <v>12</v>
      </c>
      <c r="F76" s="85" t="s">
        <v>48</v>
      </c>
      <c r="G76" s="70"/>
      <c r="H76" s="85" t="s">
        <v>47</v>
      </c>
      <c r="I76" s="68" t="s">
        <v>14</v>
      </c>
      <c r="J76" s="79"/>
      <c r="K76" s="5" t="s">
        <v>13</v>
      </c>
    </row>
    <row r="77" spans="1:11" ht="17" x14ac:dyDescent="0.4">
      <c r="A77" s="79"/>
      <c r="B77" s="37" t="s">
        <v>3</v>
      </c>
      <c r="C77" s="96">
        <v>149.41</v>
      </c>
      <c r="D77" s="81">
        <v>88</v>
      </c>
      <c r="E77" s="96">
        <v>150</v>
      </c>
      <c r="F77" s="95">
        <v>6.04</v>
      </c>
      <c r="G77" s="64"/>
      <c r="H77" s="86">
        <f>K77/731</f>
        <v>0.16552667578659372</v>
      </c>
      <c r="I77" s="91" t="s">
        <v>16</v>
      </c>
      <c r="J77" s="79"/>
      <c r="K77" s="61">
        <v>121</v>
      </c>
    </row>
    <row r="78" spans="1:11" ht="17" x14ac:dyDescent="0.4">
      <c r="A78" s="79"/>
      <c r="B78" s="38" t="s">
        <v>2</v>
      </c>
      <c r="C78" s="97">
        <v>103.57</v>
      </c>
      <c r="D78" s="82">
        <v>54</v>
      </c>
      <c r="E78" s="97">
        <v>137</v>
      </c>
      <c r="F78" s="82">
        <v>10.27</v>
      </c>
      <c r="G78" s="59"/>
      <c r="H78" s="87">
        <f t="shared" ref="H78:H79" si="4">K78/731</f>
        <v>0.45554035567715456</v>
      </c>
      <c r="I78" s="92" t="s">
        <v>39</v>
      </c>
      <c r="J78" s="79"/>
      <c r="K78" s="46">
        <v>333</v>
      </c>
    </row>
    <row r="79" spans="1:11" ht="17" x14ac:dyDescent="0.4">
      <c r="A79" s="79"/>
      <c r="B79" s="39" t="s">
        <v>9</v>
      </c>
      <c r="C79" s="97">
        <v>102.1</v>
      </c>
      <c r="D79" s="82">
        <v>59</v>
      </c>
      <c r="E79" s="97">
        <v>123</v>
      </c>
      <c r="F79" s="82">
        <v>8.9600000000000009</v>
      </c>
      <c r="G79" s="59"/>
      <c r="H79" s="87">
        <f t="shared" si="4"/>
        <v>0.55813953488372092</v>
      </c>
      <c r="I79" s="92" t="s">
        <v>40</v>
      </c>
      <c r="J79" s="79"/>
      <c r="K79" s="46">
        <v>408</v>
      </c>
    </row>
    <row r="80" spans="1:11" ht="4" customHeight="1" x14ac:dyDescent="0.4">
      <c r="A80" s="79"/>
      <c r="B80" s="40"/>
      <c r="C80" s="98"/>
      <c r="D80" s="59"/>
      <c r="E80" s="98"/>
      <c r="F80" s="59"/>
      <c r="G80" s="59"/>
      <c r="H80" s="88"/>
      <c r="I80" s="93"/>
      <c r="J80" s="79"/>
      <c r="K80" s="48"/>
    </row>
    <row r="81" spans="1:11" ht="17" x14ac:dyDescent="0.4">
      <c r="A81" s="79"/>
      <c r="B81" s="38" t="s">
        <v>1</v>
      </c>
      <c r="C81" s="97">
        <v>110.97</v>
      </c>
      <c r="D81" s="82">
        <v>66</v>
      </c>
      <c r="E81" s="97">
        <v>150</v>
      </c>
      <c r="F81" s="82">
        <v>11.41</v>
      </c>
      <c r="G81" s="59"/>
      <c r="H81" s="89">
        <f t="shared" ref="H81:H84" si="5">K81/731</f>
        <v>2.3255813953488372E-2</v>
      </c>
      <c r="I81" s="92" t="s">
        <v>15</v>
      </c>
      <c r="J81" s="79"/>
      <c r="K81" s="46">
        <v>17</v>
      </c>
    </row>
    <row r="82" spans="1:11" ht="17" x14ac:dyDescent="0.4">
      <c r="A82" s="79"/>
      <c r="B82" s="39" t="s">
        <v>6</v>
      </c>
      <c r="C82" s="97">
        <v>108.79</v>
      </c>
      <c r="D82" s="82">
        <v>62</v>
      </c>
      <c r="E82" s="97">
        <v>142</v>
      </c>
      <c r="F82" s="82">
        <v>11.55</v>
      </c>
      <c r="G82" s="59"/>
      <c r="H82" s="87">
        <f t="shared" si="5"/>
        <v>5.0615595075239397E-2</v>
      </c>
      <c r="I82" s="92" t="s">
        <v>40</v>
      </c>
      <c r="J82" s="79"/>
      <c r="K82" s="46">
        <v>37</v>
      </c>
    </row>
    <row r="83" spans="1:11" ht="17" x14ac:dyDescent="0.4">
      <c r="A83" s="79"/>
      <c r="B83" s="39" t="s">
        <v>7</v>
      </c>
      <c r="C83" s="97">
        <v>96.08</v>
      </c>
      <c r="D83" s="101">
        <v>49</v>
      </c>
      <c r="E83" s="102">
        <v>118</v>
      </c>
      <c r="F83" s="82">
        <v>8.36</v>
      </c>
      <c r="G83" s="59"/>
      <c r="H83" s="87">
        <f t="shared" si="5"/>
        <v>0.30232558139534882</v>
      </c>
      <c r="I83" s="92" t="s">
        <v>41</v>
      </c>
      <c r="J83" s="79"/>
      <c r="K83" s="46">
        <v>221</v>
      </c>
    </row>
    <row r="84" spans="1:11" ht="17" x14ac:dyDescent="0.4">
      <c r="A84" s="79"/>
      <c r="B84" s="39" t="s">
        <v>4</v>
      </c>
      <c r="C84" s="99">
        <v>96.1</v>
      </c>
      <c r="D84" s="82">
        <v>53</v>
      </c>
      <c r="E84" s="102">
        <v>118</v>
      </c>
      <c r="F84" s="82">
        <v>8.0500000000000007</v>
      </c>
      <c r="G84" s="59"/>
      <c r="H84" s="87">
        <f t="shared" si="5"/>
        <v>0.32010943912448703</v>
      </c>
      <c r="I84" s="92" t="s">
        <v>42</v>
      </c>
      <c r="J84" s="79"/>
      <c r="K84" s="46">
        <v>234</v>
      </c>
    </row>
    <row r="85" spans="1:11" ht="4" customHeight="1" x14ac:dyDescent="0.4">
      <c r="A85" s="79"/>
      <c r="B85" s="41"/>
      <c r="C85" s="98"/>
      <c r="D85" s="59"/>
      <c r="E85" s="98"/>
      <c r="F85" s="59"/>
      <c r="G85" s="59"/>
      <c r="H85" s="88"/>
      <c r="I85" s="93"/>
      <c r="J85" s="79"/>
      <c r="K85" s="48"/>
    </row>
    <row r="86" spans="1:11" ht="17" x14ac:dyDescent="0.4">
      <c r="A86" s="79"/>
      <c r="B86" s="38" t="s">
        <v>22</v>
      </c>
      <c r="C86" s="97">
        <v>110.73</v>
      </c>
      <c r="D86" s="82">
        <v>61</v>
      </c>
      <c r="E86" s="97">
        <v>147</v>
      </c>
      <c r="F86" s="82">
        <v>13.14</v>
      </c>
      <c r="G86" s="59"/>
      <c r="H86" s="87">
        <f t="shared" ref="H86:H89" si="6">K86/731</f>
        <v>6.2927496580027359E-2</v>
      </c>
      <c r="I86" s="92" t="s">
        <v>42</v>
      </c>
      <c r="J86" s="79"/>
      <c r="K86" s="46">
        <v>46</v>
      </c>
    </row>
    <row r="87" spans="1:11" ht="17" x14ac:dyDescent="0.4">
      <c r="A87" s="79"/>
      <c r="B87" s="39" t="s">
        <v>23</v>
      </c>
      <c r="C87" s="97">
        <v>108.59</v>
      </c>
      <c r="D87" s="82">
        <v>57</v>
      </c>
      <c r="E87" s="97">
        <v>145</v>
      </c>
      <c r="F87" s="82">
        <v>13.2</v>
      </c>
      <c r="G87" s="59"/>
      <c r="H87" s="87">
        <f t="shared" si="6"/>
        <v>8.3447332421340628E-2</v>
      </c>
      <c r="I87" s="92" t="s">
        <v>43</v>
      </c>
      <c r="J87" s="79"/>
      <c r="K87" s="46">
        <v>61</v>
      </c>
    </row>
    <row r="88" spans="1:11" ht="17" x14ac:dyDescent="0.4">
      <c r="A88" s="79"/>
      <c r="B88" s="39" t="s">
        <v>24</v>
      </c>
      <c r="C88" s="97">
        <v>96.17</v>
      </c>
      <c r="D88" s="82">
        <v>53</v>
      </c>
      <c r="E88" s="97">
        <v>119</v>
      </c>
      <c r="F88" s="101">
        <v>7.63</v>
      </c>
      <c r="G88" s="59"/>
      <c r="H88" s="87">
        <f t="shared" si="6"/>
        <v>0.32831737346101231</v>
      </c>
      <c r="I88" s="92" t="s">
        <v>45</v>
      </c>
      <c r="J88" s="79"/>
      <c r="K88" s="46">
        <v>240</v>
      </c>
    </row>
    <row r="89" spans="1:11" ht="17.5" thickBot="1" x14ac:dyDescent="0.45">
      <c r="A89" s="79"/>
      <c r="B89" s="42" t="s">
        <v>21</v>
      </c>
      <c r="C89" s="100">
        <v>95.65</v>
      </c>
      <c r="D89" s="84">
        <v>53</v>
      </c>
      <c r="E89" s="103">
        <v>119</v>
      </c>
      <c r="F89" s="84">
        <v>8.2100000000000009</v>
      </c>
      <c r="G89" s="60"/>
      <c r="H89" s="90">
        <f t="shared" si="6"/>
        <v>0.34199726402188785</v>
      </c>
      <c r="I89" s="94" t="s">
        <v>44</v>
      </c>
      <c r="J89" s="79"/>
      <c r="K89" s="52">
        <v>250</v>
      </c>
    </row>
    <row r="90" spans="1:11" x14ac:dyDescent="0.35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1" x14ac:dyDescent="0.35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4" spans="1:11" x14ac:dyDescent="0.35">
      <c r="B94" t="s">
        <v>49</v>
      </c>
    </row>
    <row r="96" spans="1:11" ht="15" thickBot="1" x14ac:dyDescent="0.4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1" ht="21.5" thickBot="1" x14ac:dyDescent="0.4">
      <c r="A97" s="79"/>
      <c r="B97" s="66"/>
      <c r="C97" s="119" t="s">
        <v>46</v>
      </c>
      <c r="D97" s="119"/>
      <c r="E97" s="119"/>
      <c r="F97" s="119"/>
      <c r="G97" s="119"/>
      <c r="H97" s="119"/>
      <c r="I97" s="120"/>
      <c r="J97" s="79"/>
    </row>
    <row r="98" spans="1:11" ht="37.5" thickBot="1" x14ac:dyDescent="0.5">
      <c r="A98" s="79"/>
      <c r="B98" s="67" t="s">
        <v>0</v>
      </c>
      <c r="C98" s="68" t="s">
        <v>10</v>
      </c>
      <c r="D98" s="68" t="s">
        <v>11</v>
      </c>
      <c r="E98" s="69" t="s">
        <v>12</v>
      </c>
      <c r="F98" s="85" t="s">
        <v>48</v>
      </c>
      <c r="G98" s="70"/>
      <c r="H98" s="107" t="s">
        <v>47</v>
      </c>
      <c r="I98" s="68" t="s">
        <v>14</v>
      </c>
      <c r="J98" s="79"/>
      <c r="K98" s="5" t="s">
        <v>13</v>
      </c>
    </row>
    <row r="99" spans="1:11" ht="17" x14ac:dyDescent="0.4">
      <c r="A99" s="79"/>
      <c r="B99" s="37" t="s">
        <v>3</v>
      </c>
      <c r="C99" s="87">
        <v>149.41</v>
      </c>
      <c r="D99" s="96">
        <v>88</v>
      </c>
      <c r="E99" s="111">
        <v>150</v>
      </c>
      <c r="F99" s="117" t="s">
        <v>50</v>
      </c>
      <c r="G99" s="64"/>
      <c r="H99" s="96">
        <f>K99/731</f>
        <v>0.17099863201094392</v>
      </c>
      <c r="I99" s="118" t="s">
        <v>16</v>
      </c>
      <c r="J99" s="79"/>
      <c r="K99" s="61">
        <v>125</v>
      </c>
    </row>
    <row r="100" spans="1:11" ht="17" x14ac:dyDescent="0.4">
      <c r="A100" s="79"/>
      <c r="B100" s="38" t="s">
        <v>2</v>
      </c>
      <c r="C100" s="108">
        <v>102.88</v>
      </c>
      <c r="D100" s="97">
        <v>50</v>
      </c>
      <c r="E100" s="112">
        <v>128</v>
      </c>
      <c r="F100" s="82">
        <v>9.39</v>
      </c>
      <c r="G100" s="59"/>
      <c r="H100" s="97">
        <f t="shared" ref="H100:H111" si="7">K100/731</f>
        <v>0.4637482900136799</v>
      </c>
      <c r="I100" s="104" t="s">
        <v>39</v>
      </c>
      <c r="J100" s="79"/>
      <c r="K100" s="46">
        <v>339</v>
      </c>
    </row>
    <row r="101" spans="1:11" ht="17" x14ac:dyDescent="0.4">
      <c r="A101" s="79"/>
      <c r="B101" s="39" t="s">
        <v>9</v>
      </c>
      <c r="C101" s="108">
        <v>102.37</v>
      </c>
      <c r="D101" s="97">
        <v>59</v>
      </c>
      <c r="E101" s="112">
        <v>124</v>
      </c>
      <c r="F101" s="82">
        <v>9.23</v>
      </c>
      <c r="G101" s="59"/>
      <c r="H101" s="97">
        <f t="shared" si="7"/>
        <v>0.57455540355677159</v>
      </c>
      <c r="I101" s="104" t="s">
        <v>40</v>
      </c>
      <c r="J101" s="79"/>
      <c r="K101" s="46">
        <v>420</v>
      </c>
    </row>
    <row r="102" spans="1:11" ht="4" customHeight="1" x14ac:dyDescent="0.4">
      <c r="A102" s="79"/>
      <c r="B102" s="40"/>
      <c r="C102" s="109"/>
      <c r="D102" s="98"/>
      <c r="E102" s="113"/>
      <c r="F102" s="59"/>
      <c r="G102" s="59"/>
      <c r="H102" s="98"/>
      <c r="I102" s="105"/>
      <c r="J102" s="79"/>
      <c r="K102" s="48"/>
    </row>
    <row r="103" spans="1:11" ht="17" x14ac:dyDescent="0.4">
      <c r="A103" s="79"/>
      <c r="B103" s="38" t="s">
        <v>1</v>
      </c>
      <c r="C103" s="108">
        <v>110.36</v>
      </c>
      <c r="D103" s="97">
        <v>57</v>
      </c>
      <c r="E103" s="112">
        <v>150</v>
      </c>
      <c r="F103" s="82">
        <v>11.59</v>
      </c>
      <c r="G103" s="59"/>
      <c r="H103" s="102">
        <f t="shared" si="7"/>
        <v>2.3255813953488372E-2</v>
      </c>
      <c r="I103" s="104" t="s">
        <v>15</v>
      </c>
      <c r="J103" s="79"/>
      <c r="K103" s="46">
        <v>17</v>
      </c>
    </row>
    <row r="104" spans="1:11" ht="17" x14ac:dyDescent="0.4">
      <c r="A104" s="79"/>
      <c r="B104" s="39" t="s">
        <v>6</v>
      </c>
      <c r="C104" s="108">
        <v>108.3</v>
      </c>
      <c r="D104" s="97">
        <v>55</v>
      </c>
      <c r="E104" s="112">
        <v>140</v>
      </c>
      <c r="F104" s="82">
        <v>11.65</v>
      </c>
      <c r="G104" s="59"/>
      <c r="H104" s="97">
        <f t="shared" si="7"/>
        <v>4.9247606019151846E-2</v>
      </c>
      <c r="I104" s="104" t="s">
        <v>40</v>
      </c>
      <c r="J104" s="79"/>
      <c r="K104" s="46">
        <v>36</v>
      </c>
    </row>
    <row r="105" spans="1:11" ht="17" x14ac:dyDescent="0.4">
      <c r="A105" s="79"/>
      <c r="B105" s="39" t="s">
        <v>7</v>
      </c>
      <c r="C105" s="108">
        <v>95.33</v>
      </c>
      <c r="D105" s="102">
        <v>49</v>
      </c>
      <c r="E105" s="116">
        <v>109</v>
      </c>
      <c r="F105" s="101">
        <v>7.77</v>
      </c>
      <c r="G105" s="59"/>
      <c r="H105" s="97">
        <f t="shared" si="7"/>
        <v>0.29685362517099861</v>
      </c>
      <c r="I105" s="104" t="s">
        <v>15</v>
      </c>
      <c r="J105" s="79"/>
      <c r="K105" s="46">
        <v>217</v>
      </c>
    </row>
    <row r="106" spans="1:11" ht="17" x14ac:dyDescent="0.4">
      <c r="A106" s="79"/>
      <c r="B106" s="39" t="s">
        <v>4</v>
      </c>
      <c r="C106" s="110">
        <v>95.94</v>
      </c>
      <c r="D106" s="102">
        <v>49</v>
      </c>
      <c r="E106" s="112">
        <v>115</v>
      </c>
      <c r="F106" s="82">
        <v>7.91</v>
      </c>
      <c r="G106" s="59"/>
      <c r="H106" s="97">
        <f t="shared" si="7"/>
        <v>0.3173734610123119</v>
      </c>
      <c r="I106" s="104" t="s">
        <v>40</v>
      </c>
      <c r="J106" s="79"/>
      <c r="K106" s="46">
        <v>232</v>
      </c>
    </row>
    <row r="107" spans="1:11" ht="4" customHeight="1" x14ac:dyDescent="0.4">
      <c r="A107" s="79"/>
      <c r="B107" s="41"/>
      <c r="C107" s="109"/>
      <c r="D107" s="98"/>
      <c r="E107" s="113"/>
      <c r="F107" s="59"/>
      <c r="G107" s="59"/>
      <c r="H107" s="98"/>
      <c r="I107" s="105"/>
      <c r="J107" s="79"/>
      <c r="K107" s="48"/>
    </row>
    <row r="108" spans="1:11" ht="17" x14ac:dyDescent="0.4">
      <c r="A108" s="79"/>
      <c r="B108" s="38" t="s">
        <v>22</v>
      </c>
      <c r="C108" s="108">
        <v>111.16</v>
      </c>
      <c r="D108" s="97">
        <v>61</v>
      </c>
      <c r="E108" s="112">
        <v>147</v>
      </c>
      <c r="F108" s="82">
        <v>13.36</v>
      </c>
      <c r="G108" s="59"/>
      <c r="H108" s="97">
        <f t="shared" si="7"/>
        <v>6.5663474692202461E-2</v>
      </c>
      <c r="I108" s="104" t="s">
        <v>40</v>
      </c>
      <c r="J108" s="79"/>
      <c r="K108" s="46">
        <v>48</v>
      </c>
    </row>
    <row r="109" spans="1:11" ht="17" x14ac:dyDescent="0.4">
      <c r="A109" s="79"/>
      <c r="B109" s="39" t="s">
        <v>23</v>
      </c>
      <c r="C109" s="108">
        <v>108.94</v>
      </c>
      <c r="D109" s="97">
        <v>56</v>
      </c>
      <c r="E109" s="112">
        <v>145</v>
      </c>
      <c r="F109" s="82">
        <v>13.19</v>
      </c>
      <c r="G109" s="59"/>
      <c r="H109" s="97">
        <f t="shared" si="7"/>
        <v>9.1655266757865936E-2</v>
      </c>
      <c r="I109" s="104" t="s">
        <v>40</v>
      </c>
      <c r="J109" s="79"/>
      <c r="K109" s="46">
        <v>67</v>
      </c>
    </row>
    <row r="110" spans="1:11" ht="17" x14ac:dyDescent="0.4">
      <c r="A110" s="79"/>
      <c r="B110" s="39" t="s">
        <v>24</v>
      </c>
      <c r="C110" s="108">
        <v>96.13</v>
      </c>
      <c r="D110" s="97">
        <v>52</v>
      </c>
      <c r="E110" s="112">
        <v>114</v>
      </c>
      <c r="F110" s="82">
        <v>8.0399999999999991</v>
      </c>
      <c r="G110" s="59"/>
      <c r="H110" s="97">
        <f t="shared" si="7"/>
        <v>0.33652530779753764</v>
      </c>
      <c r="I110" s="104" t="s">
        <v>40</v>
      </c>
      <c r="J110" s="79"/>
      <c r="K110" s="46">
        <v>246</v>
      </c>
    </row>
    <row r="111" spans="1:11" ht="17.5" thickBot="1" x14ac:dyDescent="0.45">
      <c r="A111" s="79"/>
      <c r="B111" s="42" t="s">
        <v>21</v>
      </c>
      <c r="C111" s="115">
        <v>94.88</v>
      </c>
      <c r="D111" s="103">
        <v>52</v>
      </c>
      <c r="E111" s="114">
        <v>110</v>
      </c>
      <c r="F111" s="84">
        <v>7.87</v>
      </c>
      <c r="G111" s="60"/>
      <c r="H111" s="103">
        <f t="shared" si="7"/>
        <v>0.35841313269493846</v>
      </c>
      <c r="I111" s="106" t="s">
        <v>40</v>
      </c>
      <c r="J111" s="79"/>
      <c r="K111" s="52">
        <v>262</v>
      </c>
    </row>
    <row r="112" spans="1:11" x14ac:dyDescent="0.35">
      <c r="A112" s="79"/>
      <c r="B112" s="79"/>
      <c r="C112" s="79"/>
      <c r="D112" s="79"/>
      <c r="E112" s="79"/>
      <c r="F112" s="79"/>
      <c r="G112" s="79"/>
      <c r="H112" s="79"/>
      <c r="I112" s="79"/>
      <c r="J112" s="79"/>
    </row>
    <row r="116" spans="1:11" x14ac:dyDescent="0.35">
      <c r="B116" t="s">
        <v>51</v>
      </c>
    </row>
    <row r="118" spans="1:11" ht="15" thickBot="1" x14ac:dyDescent="0.4">
      <c r="A118" s="79"/>
      <c r="B118" s="79"/>
      <c r="C118" s="79"/>
      <c r="D118" s="79"/>
      <c r="E118" s="79"/>
      <c r="F118" s="79"/>
      <c r="G118" s="79"/>
      <c r="H118" s="79"/>
      <c r="I118" s="79"/>
      <c r="J118" s="79"/>
    </row>
    <row r="119" spans="1:11" ht="21.5" thickBot="1" x14ac:dyDescent="0.4">
      <c r="A119" s="79"/>
      <c r="B119" s="66"/>
      <c r="C119" s="119" t="s">
        <v>46</v>
      </c>
      <c r="D119" s="119"/>
      <c r="E119" s="119"/>
      <c r="F119" s="119"/>
      <c r="G119" s="119"/>
      <c r="H119" s="119"/>
      <c r="I119" s="120"/>
      <c r="J119" s="79"/>
    </row>
    <row r="120" spans="1:11" ht="37.5" thickBot="1" x14ac:dyDescent="0.5">
      <c r="A120" s="79"/>
      <c r="B120" s="67" t="s">
        <v>0</v>
      </c>
      <c r="C120" s="68" t="s">
        <v>10</v>
      </c>
      <c r="D120" s="68" t="s">
        <v>11</v>
      </c>
      <c r="E120" s="69" t="s">
        <v>12</v>
      </c>
      <c r="F120" s="85" t="s">
        <v>48</v>
      </c>
      <c r="G120" s="70"/>
      <c r="H120" s="107" t="s">
        <v>52</v>
      </c>
      <c r="I120" s="68" t="s">
        <v>14</v>
      </c>
      <c r="J120" s="79"/>
      <c r="K120" s="5" t="s">
        <v>13</v>
      </c>
    </row>
    <row r="121" spans="1:11" ht="17" x14ac:dyDescent="0.4">
      <c r="A121" s="79"/>
      <c r="B121" s="37" t="s">
        <v>3</v>
      </c>
      <c r="C121" s="87">
        <v>149.41999999999999</v>
      </c>
      <c r="D121" s="96">
        <v>89</v>
      </c>
      <c r="E121" s="111">
        <v>150</v>
      </c>
      <c r="F121" s="117" t="s">
        <v>50</v>
      </c>
      <c r="G121" s="64"/>
      <c r="H121" s="96">
        <f>K121/731</f>
        <v>0.12448700410396717</v>
      </c>
      <c r="I121" s="118" t="s">
        <v>16</v>
      </c>
      <c r="J121" s="79"/>
      <c r="K121" s="61">
        <v>91</v>
      </c>
    </row>
    <row r="122" spans="1:11" ht="17" x14ac:dyDescent="0.4">
      <c r="A122" s="79"/>
      <c r="B122" s="38" t="s">
        <v>2</v>
      </c>
      <c r="C122" s="108">
        <v>95.48</v>
      </c>
      <c r="D122" s="97">
        <v>45</v>
      </c>
      <c r="E122" s="112">
        <v>150</v>
      </c>
      <c r="F122" s="82">
        <v>10.54</v>
      </c>
      <c r="G122" s="59"/>
      <c r="H122" s="97">
        <f t="shared" ref="H122:H133" si="8">K122/731</f>
        <v>0.28180574555403559</v>
      </c>
      <c r="I122" s="104" t="s">
        <v>39</v>
      </c>
      <c r="J122" s="79"/>
      <c r="K122" s="46">
        <v>206</v>
      </c>
    </row>
    <row r="123" spans="1:11" ht="17" x14ac:dyDescent="0.4">
      <c r="A123" s="79"/>
      <c r="B123" s="39" t="s">
        <v>9</v>
      </c>
      <c r="C123" s="108">
        <v>94.73</v>
      </c>
      <c r="D123" s="97">
        <v>48</v>
      </c>
      <c r="E123" s="112">
        <v>113</v>
      </c>
      <c r="F123" s="82">
        <v>8.5500000000000007</v>
      </c>
      <c r="G123" s="59"/>
      <c r="H123" s="97">
        <f t="shared" si="8"/>
        <v>0.36114911080711354</v>
      </c>
      <c r="I123" s="104" t="s">
        <v>40</v>
      </c>
      <c r="J123" s="79"/>
      <c r="K123" s="46">
        <v>264</v>
      </c>
    </row>
    <row r="124" spans="1:11" ht="4" customHeight="1" x14ac:dyDescent="0.4">
      <c r="A124" s="79"/>
      <c r="B124" s="40"/>
      <c r="C124" s="109"/>
      <c r="D124" s="98"/>
      <c r="E124" s="113"/>
      <c r="F124" s="59"/>
      <c r="G124" s="59"/>
      <c r="H124" s="98"/>
      <c r="I124" s="105"/>
      <c r="J124" s="79"/>
      <c r="K124" s="48"/>
    </row>
    <row r="125" spans="1:11" ht="17" x14ac:dyDescent="0.4">
      <c r="A125" s="79"/>
      <c r="B125" s="38" t="s">
        <v>1</v>
      </c>
      <c r="C125" s="108">
        <v>101.93</v>
      </c>
      <c r="D125" s="97">
        <v>63</v>
      </c>
      <c r="E125" s="112">
        <v>150</v>
      </c>
      <c r="F125" s="82">
        <v>11.56</v>
      </c>
      <c r="G125" s="59"/>
      <c r="H125" s="102">
        <f t="shared" ref="H125:H134" si="9">K125/731</f>
        <v>2.0519835841313269E-2</v>
      </c>
      <c r="I125" s="104" t="s">
        <v>15</v>
      </c>
      <c r="J125" s="79"/>
      <c r="K125" s="46">
        <v>15</v>
      </c>
    </row>
    <row r="126" spans="1:11" ht="17" x14ac:dyDescent="0.4">
      <c r="A126" s="79"/>
      <c r="B126" s="39" t="s">
        <v>6</v>
      </c>
      <c r="C126" s="108">
        <v>99.42</v>
      </c>
      <c r="D126" s="97">
        <v>53</v>
      </c>
      <c r="E126" s="112">
        <v>121</v>
      </c>
      <c r="F126" s="82">
        <v>10.43</v>
      </c>
      <c r="G126" s="59"/>
      <c r="H126" s="97">
        <f t="shared" si="9"/>
        <v>4.5143638850889192E-2</v>
      </c>
      <c r="I126" s="104" t="s">
        <v>40</v>
      </c>
      <c r="J126" s="79"/>
      <c r="K126" s="46">
        <v>33</v>
      </c>
    </row>
    <row r="127" spans="1:11" ht="17" x14ac:dyDescent="0.4">
      <c r="A127" s="79"/>
      <c r="B127" s="39" t="s">
        <v>7</v>
      </c>
      <c r="C127" s="108">
        <v>88.83</v>
      </c>
      <c r="D127" s="97">
        <v>48</v>
      </c>
      <c r="E127" s="116">
        <v>102</v>
      </c>
      <c r="F127" s="101">
        <v>7.03</v>
      </c>
      <c r="G127" s="59"/>
      <c r="H127" s="97">
        <f t="shared" si="9"/>
        <v>0.17647058823529413</v>
      </c>
      <c r="I127" s="104" t="s">
        <v>15</v>
      </c>
      <c r="J127" s="79"/>
      <c r="K127" s="46">
        <v>129</v>
      </c>
    </row>
    <row r="128" spans="1:11" ht="17" x14ac:dyDescent="0.4">
      <c r="A128" s="79"/>
      <c r="B128" s="39" t="s">
        <v>4</v>
      </c>
      <c r="C128" s="122">
        <v>88.9</v>
      </c>
      <c r="D128" s="97">
        <v>50</v>
      </c>
      <c r="E128" s="112">
        <v>104</v>
      </c>
      <c r="F128" s="82">
        <v>7.09</v>
      </c>
      <c r="G128" s="59"/>
      <c r="H128" s="97">
        <f t="shared" si="9"/>
        <v>0.17920656634746923</v>
      </c>
      <c r="I128" s="104" t="s">
        <v>40</v>
      </c>
      <c r="J128" s="79"/>
      <c r="K128" s="46">
        <v>131</v>
      </c>
    </row>
    <row r="129" spans="1:11" ht="4" customHeight="1" x14ac:dyDescent="0.4">
      <c r="A129" s="79"/>
      <c r="B129" s="41"/>
      <c r="C129" s="109"/>
      <c r="D129" s="98"/>
      <c r="E129" s="113"/>
      <c r="F129" s="59"/>
      <c r="G129" s="59"/>
      <c r="H129" s="98"/>
      <c r="I129" s="105"/>
      <c r="J129" s="79"/>
      <c r="K129" s="48"/>
    </row>
    <row r="130" spans="1:11" ht="17" x14ac:dyDescent="0.4">
      <c r="A130" s="79"/>
      <c r="B130" s="38" t="s">
        <v>22</v>
      </c>
      <c r="C130" s="108">
        <v>103.81</v>
      </c>
      <c r="D130" s="97">
        <v>54</v>
      </c>
      <c r="E130" s="112">
        <v>137</v>
      </c>
      <c r="F130" s="82">
        <v>11.68</v>
      </c>
      <c r="G130" s="59"/>
      <c r="H130" s="97">
        <f t="shared" ref="H130:H134" si="10">K130/731</f>
        <v>5.1983584131326949E-2</v>
      </c>
      <c r="I130" s="104" t="s">
        <v>40</v>
      </c>
      <c r="J130" s="79"/>
      <c r="K130" s="46">
        <v>38</v>
      </c>
    </row>
    <row r="131" spans="1:11" ht="17" x14ac:dyDescent="0.4">
      <c r="A131" s="79"/>
      <c r="B131" s="39" t="s">
        <v>23</v>
      </c>
      <c r="C131" s="108">
        <v>101.54</v>
      </c>
      <c r="D131" s="97">
        <v>52</v>
      </c>
      <c r="E131" s="112">
        <v>133</v>
      </c>
      <c r="F131" s="82">
        <v>11.8</v>
      </c>
      <c r="G131" s="59"/>
      <c r="H131" s="97">
        <f t="shared" si="10"/>
        <v>6.429548563611491E-2</v>
      </c>
      <c r="I131" s="104" t="s">
        <v>40</v>
      </c>
      <c r="J131" s="79"/>
      <c r="K131" s="46">
        <v>47</v>
      </c>
    </row>
    <row r="132" spans="1:11" ht="17" x14ac:dyDescent="0.4">
      <c r="A132" s="79"/>
      <c r="B132" s="39" t="s">
        <v>24</v>
      </c>
      <c r="C132" s="123">
        <v>88.75</v>
      </c>
      <c r="D132" s="102">
        <v>47</v>
      </c>
      <c r="E132" s="112">
        <v>107</v>
      </c>
      <c r="F132" s="82">
        <v>7.54</v>
      </c>
      <c r="G132" s="59"/>
      <c r="H132" s="97">
        <f t="shared" si="10"/>
        <v>0.20793433652530779</v>
      </c>
      <c r="I132" s="104" t="s">
        <v>40</v>
      </c>
      <c r="J132" s="79"/>
      <c r="K132" s="46">
        <v>152</v>
      </c>
    </row>
    <row r="133" spans="1:11" ht="17.5" thickBot="1" x14ac:dyDescent="0.45">
      <c r="A133" s="79"/>
      <c r="B133" s="42" t="s">
        <v>21</v>
      </c>
      <c r="C133" s="121">
        <v>89</v>
      </c>
      <c r="D133" s="100">
        <v>47</v>
      </c>
      <c r="E133" s="114">
        <v>107</v>
      </c>
      <c r="F133" s="84">
        <v>7.09</v>
      </c>
      <c r="G133" s="60"/>
      <c r="H133" s="103">
        <f t="shared" si="10"/>
        <v>0.213406292749658</v>
      </c>
      <c r="I133" s="106" t="s">
        <v>40</v>
      </c>
      <c r="J133" s="79"/>
      <c r="K133" s="52">
        <v>156</v>
      </c>
    </row>
    <row r="134" spans="1:11" x14ac:dyDescent="0.35">
      <c r="A134" s="79"/>
      <c r="B134" s="79"/>
      <c r="C134" s="79"/>
      <c r="D134" s="79"/>
      <c r="E134" s="79"/>
      <c r="F134" s="79"/>
      <c r="G134" s="79"/>
      <c r="H134" s="79"/>
      <c r="I134" s="79"/>
      <c r="J134" s="79"/>
    </row>
  </sheetData>
  <mergeCells count="5">
    <mergeCell ref="C19:I19"/>
    <mergeCell ref="C49:I49"/>
    <mergeCell ref="C75:I75"/>
    <mergeCell ref="C97:I97"/>
    <mergeCell ref="C119:I1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2020-12-02T17:52:07Z</dcterms:modified>
</cp:coreProperties>
</file>