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_Reference\07_Github\GeoAR\Accuracy_verification\"/>
    </mc:Choice>
  </mc:AlternateContent>
  <bookViews>
    <workbookView xWindow="0" yWindow="0" windowWidth="28800" windowHeight="12255" activeTab="3"/>
  </bookViews>
  <sheets>
    <sheet name="실측점" sheetId="2" r:id="rId1"/>
    <sheet name="fromBBA" sheetId="1" r:id="rId2"/>
    <sheet name="fromAR" sheetId="3" r:id="rId3"/>
    <sheet name="fromAR_azi_보정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G10" i="4"/>
  <c r="F10" i="4"/>
  <c r="H9" i="4"/>
  <c r="G9" i="4"/>
  <c r="F9" i="4"/>
  <c r="H8" i="4"/>
  <c r="G8" i="4"/>
  <c r="F8" i="4"/>
  <c r="H7" i="4"/>
  <c r="G7" i="4"/>
  <c r="F7" i="4"/>
  <c r="I7" i="4" s="1"/>
  <c r="H6" i="4"/>
  <c r="G6" i="4"/>
  <c r="F6" i="4"/>
  <c r="H5" i="4"/>
  <c r="G5" i="4"/>
  <c r="F5" i="4"/>
  <c r="H4" i="4"/>
  <c r="G4" i="4"/>
  <c r="F4" i="4"/>
  <c r="H3" i="4"/>
  <c r="G3" i="4"/>
  <c r="F3" i="4"/>
  <c r="I3" i="4" s="1"/>
  <c r="H2" i="4"/>
  <c r="G2" i="4"/>
  <c r="F2" i="4"/>
  <c r="H10" i="3"/>
  <c r="G10" i="3"/>
  <c r="F10" i="3"/>
  <c r="H9" i="3"/>
  <c r="G9" i="3"/>
  <c r="F9" i="3"/>
  <c r="H8" i="3"/>
  <c r="G8" i="3"/>
  <c r="F8" i="3"/>
  <c r="H7" i="3"/>
  <c r="G7" i="3"/>
  <c r="F7" i="3"/>
  <c r="I7" i="3" s="1"/>
  <c r="H6" i="3"/>
  <c r="G6" i="3"/>
  <c r="F6" i="3"/>
  <c r="H5" i="3"/>
  <c r="G5" i="3"/>
  <c r="F5" i="3"/>
  <c r="H4" i="3"/>
  <c r="G4" i="3"/>
  <c r="F4" i="3"/>
  <c r="H3" i="3"/>
  <c r="G3" i="3"/>
  <c r="F3" i="3"/>
  <c r="I3" i="3" s="1"/>
  <c r="H2" i="3"/>
  <c r="G2" i="3"/>
  <c r="F2" i="3"/>
  <c r="I6" i="4" l="1"/>
  <c r="I10" i="4"/>
  <c r="F11" i="4"/>
  <c r="G11" i="4"/>
  <c r="I5" i="4"/>
  <c r="I9" i="4"/>
  <c r="H11" i="4"/>
  <c r="I4" i="4"/>
  <c r="I8" i="4"/>
  <c r="I2" i="4"/>
  <c r="I2" i="3"/>
  <c r="I6" i="3"/>
  <c r="I10" i="3"/>
  <c r="G11" i="3"/>
  <c r="I5" i="3"/>
  <c r="I9" i="3"/>
  <c r="H11" i="3"/>
  <c r="I4" i="3"/>
  <c r="I8" i="3"/>
  <c r="F11" i="3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H2" i="1"/>
  <c r="G2" i="1"/>
  <c r="F3" i="1"/>
  <c r="I3" i="1" s="1"/>
  <c r="F4" i="1"/>
  <c r="F5" i="1"/>
  <c r="F6" i="1"/>
  <c r="F7" i="1"/>
  <c r="I7" i="1" s="1"/>
  <c r="F8" i="1"/>
  <c r="F9" i="1"/>
  <c r="F10" i="1"/>
  <c r="F2" i="1"/>
  <c r="I11" i="4" l="1"/>
  <c r="I11" i="3"/>
  <c r="I6" i="1"/>
  <c r="I10" i="1"/>
  <c r="G11" i="1"/>
  <c r="I9" i="1"/>
  <c r="I5" i="1"/>
  <c r="H11" i="1"/>
  <c r="F11" i="1"/>
  <c r="I8" i="1"/>
  <c r="I4" i="1"/>
  <c r="I2" i="1"/>
  <c r="I11" i="1" l="1"/>
</calcChain>
</file>

<file path=xl/sharedStrings.xml><?xml version="1.0" encoding="utf-8"?>
<sst xmlns="http://schemas.openxmlformats.org/spreadsheetml/2006/main" count="24" uniqueCount="10">
  <si>
    <t>X</t>
    <phoneticPr fontId="1" type="noConversion"/>
  </si>
  <si>
    <t>Y</t>
    <phoneticPr fontId="1" type="noConversion"/>
  </si>
  <si>
    <t>Z</t>
    <phoneticPr fontId="1" type="noConversion"/>
  </si>
  <si>
    <t>X_esti</t>
    <phoneticPr fontId="1" type="noConversion"/>
  </si>
  <si>
    <t>Y_esti</t>
    <phoneticPr fontId="1" type="noConversion"/>
  </si>
  <si>
    <t>Z_esti</t>
    <phoneticPr fontId="1" type="noConversion"/>
  </si>
  <si>
    <t>X_diff</t>
    <phoneticPr fontId="1" type="noConversion"/>
  </si>
  <si>
    <t>Y_diff</t>
    <phoneticPr fontId="1" type="noConversion"/>
  </si>
  <si>
    <t>Z_diff</t>
    <phoneticPr fontId="1" type="noConversion"/>
  </si>
  <si>
    <t>RMSE(m)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</si>
</sst>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5" sqref="C15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205154.21460000001</v>
      </c>
      <c r="C2">
        <v>553721.76549999998</v>
      </c>
      <c r="D2">
        <v>79.926689999999994</v>
      </c>
    </row>
    <row r="3" spans="1:4" x14ac:dyDescent="0.3">
      <c r="A3">
        <v>2</v>
      </c>
      <c r="B3">
        <v>205154.17610000001</v>
      </c>
      <c r="C3">
        <v>553721.174</v>
      </c>
      <c r="D3">
        <v>79.924490000000006</v>
      </c>
    </row>
    <row r="4" spans="1:4" x14ac:dyDescent="0.3">
      <c r="A4">
        <v>3</v>
      </c>
      <c r="B4">
        <v>205154.1446</v>
      </c>
      <c r="C4">
        <v>553720.68440000003</v>
      </c>
      <c r="D4">
        <v>79.912270000000007</v>
      </c>
    </row>
    <row r="5" spans="1:4" x14ac:dyDescent="0.3">
      <c r="A5">
        <v>4</v>
      </c>
      <c r="B5">
        <v>205154.11799999999</v>
      </c>
      <c r="C5">
        <v>553720.28029999998</v>
      </c>
      <c r="D5">
        <v>79.923469999999995</v>
      </c>
    </row>
    <row r="6" spans="1:4" x14ac:dyDescent="0.3">
      <c r="A6">
        <v>5</v>
      </c>
      <c r="B6">
        <v>205154.08410000001</v>
      </c>
      <c r="C6">
        <v>553719.78749999998</v>
      </c>
      <c r="D6">
        <v>79.912509999999997</v>
      </c>
    </row>
    <row r="7" spans="1:4" x14ac:dyDescent="0.3">
      <c r="A7">
        <v>6</v>
      </c>
      <c r="B7">
        <v>205154.0478</v>
      </c>
      <c r="C7">
        <v>553719.28940000001</v>
      </c>
      <c r="D7">
        <v>79.914180000000002</v>
      </c>
    </row>
    <row r="8" spans="1:4" x14ac:dyDescent="0.3">
      <c r="A8">
        <v>7</v>
      </c>
      <c r="B8">
        <v>205154.2188</v>
      </c>
      <c r="C8">
        <v>553721.76930000004</v>
      </c>
      <c r="D8">
        <v>79.331000000000003</v>
      </c>
    </row>
    <row r="9" spans="1:4" x14ac:dyDescent="0.3">
      <c r="A9">
        <v>8</v>
      </c>
      <c r="B9">
        <v>205154.18030000001</v>
      </c>
      <c r="C9">
        <v>553721.17370000004</v>
      </c>
      <c r="D9">
        <v>79.329480000000004</v>
      </c>
    </row>
    <row r="10" spans="1:4" x14ac:dyDescent="0.3">
      <c r="A10">
        <v>9</v>
      </c>
      <c r="B10">
        <v>205154.147</v>
      </c>
      <c r="C10">
        <v>553720.679</v>
      </c>
      <c r="D10">
        <v>79.321430000000007</v>
      </c>
    </row>
    <row r="11" spans="1:4" x14ac:dyDescent="0.3">
      <c r="A11">
        <v>10</v>
      </c>
      <c r="B11">
        <v>205154.11960000001</v>
      </c>
      <c r="C11">
        <v>553720.27870000002</v>
      </c>
      <c r="D11">
        <v>79.33211</v>
      </c>
    </row>
    <row r="12" spans="1:4" x14ac:dyDescent="0.3">
      <c r="A12">
        <v>11</v>
      </c>
      <c r="B12">
        <v>205154.08850000001</v>
      </c>
      <c r="C12">
        <v>553719.78460000001</v>
      </c>
      <c r="D12">
        <v>79.329070000000002</v>
      </c>
    </row>
    <row r="13" spans="1:4" x14ac:dyDescent="0.3">
      <c r="A13">
        <v>12</v>
      </c>
      <c r="B13">
        <v>205154.0545</v>
      </c>
      <c r="C13">
        <v>553719.30119999999</v>
      </c>
      <c r="D13">
        <v>79.32884</v>
      </c>
    </row>
    <row r="14" spans="1:4" x14ac:dyDescent="0.3">
      <c r="A14">
        <v>13</v>
      </c>
      <c r="B14">
        <v>205154.22349999999</v>
      </c>
      <c r="C14">
        <v>553721.7672</v>
      </c>
      <c r="D14">
        <v>78.766109999999998</v>
      </c>
    </row>
    <row r="15" spans="1:4" x14ac:dyDescent="0.3">
      <c r="A15">
        <v>14</v>
      </c>
      <c r="B15">
        <v>205154.18520000001</v>
      </c>
      <c r="C15">
        <v>553721.17000000004</v>
      </c>
      <c r="D15">
        <v>78.744680000000002</v>
      </c>
    </row>
    <row r="16" spans="1:4" x14ac:dyDescent="0.3">
      <c r="A16">
        <v>15</v>
      </c>
      <c r="B16">
        <v>205154.15210000001</v>
      </c>
      <c r="C16">
        <v>553720.67599999998</v>
      </c>
      <c r="D16">
        <v>78.748779999999996</v>
      </c>
    </row>
    <row r="17" spans="1:4" x14ac:dyDescent="0.3">
      <c r="A17">
        <v>16</v>
      </c>
      <c r="B17">
        <v>205154.12160000001</v>
      </c>
      <c r="C17">
        <v>553720.27500000002</v>
      </c>
      <c r="D17">
        <v>78.748440000000002</v>
      </c>
    </row>
    <row r="18" spans="1:4" x14ac:dyDescent="0.3">
      <c r="A18">
        <v>17</v>
      </c>
      <c r="B18">
        <v>205154.0937</v>
      </c>
      <c r="C18">
        <v>553719.77819999994</v>
      </c>
      <c r="D18">
        <v>78.747659999999996</v>
      </c>
    </row>
    <row r="19" spans="1:4" x14ac:dyDescent="0.3">
      <c r="A19">
        <v>18</v>
      </c>
      <c r="B19">
        <v>205154.05489999999</v>
      </c>
      <c r="C19">
        <v>553719.27930000005</v>
      </c>
      <c r="D19">
        <v>78.757379999999998</v>
      </c>
    </row>
    <row r="20" spans="1:4" x14ac:dyDescent="0.3">
      <c r="A20">
        <v>19</v>
      </c>
      <c r="B20">
        <v>205154.2268</v>
      </c>
      <c r="C20">
        <v>553721.77339999995</v>
      </c>
      <c r="D20">
        <v>78.138090000000005</v>
      </c>
    </row>
    <row r="21" spans="1:4" x14ac:dyDescent="0.3">
      <c r="A21">
        <v>20</v>
      </c>
      <c r="B21">
        <v>205154.18900000001</v>
      </c>
      <c r="C21">
        <v>553721.17920000001</v>
      </c>
      <c r="D21">
        <v>78.160300000000007</v>
      </c>
    </row>
    <row r="22" spans="1:4" x14ac:dyDescent="0.3">
      <c r="A22">
        <v>21</v>
      </c>
      <c r="B22">
        <v>205154.15239999999</v>
      </c>
      <c r="C22">
        <v>553720.67660000001</v>
      </c>
      <c r="D22">
        <v>78.153499999999994</v>
      </c>
    </row>
    <row r="23" spans="1:4" x14ac:dyDescent="0.3">
      <c r="A23">
        <v>22</v>
      </c>
      <c r="B23">
        <v>205154.12640000001</v>
      </c>
      <c r="C23">
        <v>553720.26619999995</v>
      </c>
      <c r="D23">
        <v>78.158199999999994</v>
      </c>
    </row>
    <row r="24" spans="1:4" x14ac:dyDescent="0.3">
      <c r="A24">
        <v>23</v>
      </c>
      <c r="B24">
        <v>205154.09880000001</v>
      </c>
      <c r="C24">
        <v>553719.78300000005</v>
      </c>
      <c r="D24">
        <v>78.16865</v>
      </c>
    </row>
    <row r="25" spans="1:4" x14ac:dyDescent="0.3">
      <c r="A25">
        <v>24</v>
      </c>
      <c r="B25">
        <v>205154.05780000001</v>
      </c>
      <c r="C25">
        <v>553719.2831</v>
      </c>
      <c r="D25">
        <v>78.169309999999996</v>
      </c>
    </row>
    <row r="26" spans="1:4" x14ac:dyDescent="0.3">
      <c r="A26">
        <v>25</v>
      </c>
      <c r="B26">
        <v>205154.22779999999</v>
      </c>
      <c r="C26">
        <v>553721.76100000006</v>
      </c>
      <c r="D26">
        <v>77.557460000000006</v>
      </c>
    </row>
    <row r="27" spans="1:4" x14ac:dyDescent="0.3">
      <c r="A27">
        <v>26</v>
      </c>
      <c r="B27">
        <v>205154.19630000001</v>
      </c>
      <c r="C27">
        <v>553721.17599999998</v>
      </c>
      <c r="D27">
        <v>77.558970000000002</v>
      </c>
    </row>
    <row r="28" spans="1:4" x14ac:dyDescent="0.3">
      <c r="A28">
        <v>27</v>
      </c>
      <c r="B28">
        <v>205154.15890000001</v>
      </c>
      <c r="C28">
        <v>553720.66590000002</v>
      </c>
      <c r="D28">
        <v>77.559420000000003</v>
      </c>
    </row>
    <row r="29" spans="1:4" x14ac:dyDescent="0.3">
      <c r="A29">
        <v>28</v>
      </c>
      <c r="B29">
        <v>205154.117</v>
      </c>
      <c r="C29">
        <v>553719.97939999995</v>
      </c>
      <c r="D29">
        <v>77.563770000000005</v>
      </c>
    </row>
    <row r="30" spans="1:4" x14ac:dyDescent="0.3">
      <c r="A30">
        <v>29</v>
      </c>
      <c r="B30">
        <v>205154.0753</v>
      </c>
      <c r="C30">
        <v>553719.48360000004</v>
      </c>
      <c r="D30">
        <v>77.561369999999997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0" sqref="B10"/>
    </sheetView>
  </sheetViews>
  <sheetFormatPr defaultRowHeight="16.5" x14ac:dyDescent="0.3"/>
  <sheetData>
    <row r="1" spans="1:9" ht="17.25" thickBot="1" x14ac:dyDescent="0.3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s="1">
        <v>2</v>
      </c>
      <c r="B2" s="7">
        <v>14</v>
      </c>
      <c r="C2" s="1">
        <v>205154.18102760799</v>
      </c>
      <c r="D2" s="2">
        <v>553721.16587066196</v>
      </c>
      <c r="E2" s="2">
        <v>78.773017243140799</v>
      </c>
      <c r="F2" s="1">
        <f>C2-VLOOKUP($B2,실측점!$A$2:$D$30,2,0)</f>
        <v>-4.1723920148797333E-3</v>
      </c>
      <c r="G2" s="2">
        <f>D2-VLOOKUP($B2,실측점!$A$2:$D$30,3,0)</f>
        <v>-4.1293380782008171E-3</v>
      </c>
      <c r="H2" s="3">
        <f>E2-VLOOKUP($B2,실측점!$A$2:$D$30,4,0)</f>
        <v>2.8337243140796886E-2</v>
      </c>
      <c r="I2" s="3">
        <f>SQRT(SUMSQ(F2:H2))</f>
        <v>2.8938894880602327E-2</v>
      </c>
    </row>
    <row r="3" spans="1:9" x14ac:dyDescent="0.3">
      <c r="A3" s="4">
        <v>2</v>
      </c>
      <c r="B3" s="8">
        <v>15</v>
      </c>
      <c r="C3" s="4">
        <v>205154.14776546499</v>
      </c>
      <c r="D3" s="5">
        <v>553720.66903994605</v>
      </c>
      <c r="E3" s="5">
        <v>78.772677393292199</v>
      </c>
      <c r="F3" s="4">
        <f>C3-VLOOKUP($B3,실측점!$A$2:$D$30,2,0)</f>
        <v>-4.334535013185814E-3</v>
      </c>
      <c r="G3" s="5">
        <f>D3-VLOOKUP($B3,실측점!$A$2:$D$30,3,0)</f>
        <v>-6.9600539281964302E-3</v>
      </c>
      <c r="H3" s="6">
        <f>E3-VLOOKUP($B3,실측점!$A$2:$D$30,4,0)</f>
        <v>2.3897393292202196E-2</v>
      </c>
      <c r="I3" s="6">
        <f t="shared" ref="I3:I10" si="0">SQRT(SUMSQ(F3:H3))</f>
        <v>2.5264915409043562E-2</v>
      </c>
    </row>
    <row r="4" spans="1:9" x14ac:dyDescent="0.3">
      <c r="A4" s="4">
        <v>2</v>
      </c>
      <c r="B4" s="8">
        <v>16</v>
      </c>
      <c r="C4" s="4">
        <v>205154.120676511</v>
      </c>
      <c r="D4" s="5">
        <v>553720.26509985595</v>
      </c>
      <c r="E4" s="5">
        <v>78.780422909046095</v>
      </c>
      <c r="F4" s="4">
        <f>C4-VLOOKUP($B4,실측점!$A$2:$D$30,2,0)</f>
        <v>-9.2348901671357453E-4</v>
      </c>
      <c r="G4" s="5">
        <f>D4-VLOOKUP($B4,실측점!$A$2:$D$30,3,0)</f>
        <v>-9.9001440685242414E-3</v>
      </c>
      <c r="H4" s="6">
        <f>E4-VLOOKUP($B4,실측점!$A$2:$D$30,4,0)</f>
        <v>3.19829090460928E-2</v>
      </c>
      <c r="I4" s="6">
        <f t="shared" si="0"/>
        <v>3.3492867234564599E-2</v>
      </c>
    </row>
    <row r="5" spans="1:9" x14ac:dyDescent="0.3">
      <c r="A5" s="4">
        <v>2</v>
      </c>
      <c r="B5" s="8">
        <v>19</v>
      </c>
      <c r="C5" s="4">
        <v>205154.22447052001</v>
      </c>
      <c r="D5" s="5">
        <v>553721.76305815799</v>
      </c>
      <c r="E5" s="5">
        <v>78.165904419077506</v>
      </c>
      <c r="F5" s="4">
        <f>C5-VLOOKUP($B5,실측점!$A$2:$D$30,2,0)</f>
        <v>-2.3294799902942032E-3</v>
      </c>
      <c r="G5" s="5">
        <f>D5-VLOOKUP($B5,실측점!$A$2:$D$30,3,0)</f>
        <v>-1.0341841960325837E-2</v>
      </c>
      <c r="H5" s="6">
        <f>E5-VLOOKUP($B5,실측점!$A$2:$D$30,4,0)</f>
        <v>2.7814419077500929E-2</v>
      </c>
      <c r="I5" s="6">
        <f t="shared" si="0"/>
        <v>2.9766123039058762E-2</v>
      </c>
    </row>
    <row r="6" spans="1:9" x14ac:dyDescent="0.3">
      <c r="A6" s="4">
        <v>2</v>
      </c>
      <c r="B6" s="8">
        <v>21</v>
      </c>
      <c r="C6" s="4">
        <v>205154.15127216201</v>
      </c>
      <c r="D6" s="5">
        <v>553720.67016286298</v>
      </c>
      <c r="E6" s="5">
        <v>78.170508954907504</v>
      </c>
      <c r="F6" s="4">
        <f>C6-VLOOKUP($B6,실측점!$A$2:$D$30,2,0)</f>
        <v>-1.1278379824943841E-3</v>
      </c>
      <c r="G6" s="5">
        <f>D6-VLOOKUP($B6,실측점!$A$2:$D$30,3,0)</f>
        <v>-6.4371370244771242E-3</v>
      </c>
      <c r="H6" s="6">
        <f>E6-VLOOKUP($B6,실측점!$A$2:$D$30,4,0)</f>
        <v>1.7008954907510088E-2</v>
      </c>
      <c r="I6" s="6">
        <f t="shared" si="0"/>
        <v>1.8221232083269305E-2</v>
      </c>
    </row>
    <row r="7" spans="1:9" x14ac:dyDescent="0.3">
      <c r="A7" s="4">
        <v>2</v>
      </c>
      <c r="B7" s="8">
        <v>22</v>
      </c>
      <c r="C7" s="4">
        <v>205154.12456465699</v>
      </c>
      <c r="D7" s="5">
        <v>553720.27129526495</v>
      </c>
      <c r="E7" s="5">
        <v>78.170913620051095</v>
      </c>
      <c r="F7" s="4">
        <f>C7-VLOOKUP($B7,실측점!$A$2:$D$30,2,0)</f>
        <v>-1.8353430205024779E-3</v>
      </c>
      <c r="G7" s="5">
        <f>D7-VLOOKUP($B7,실측점!$A$2:$D$30,3,0)</f>
        <v>5.0952649908140302E-3</v>
      </c>
      <c r="H7" s="6">
        <f>E7-VLOOKUP($B7,실측점!$A$2:$D$30,4,0)</f>
        <v>1.2713620051101771E-2</v>
      </c>
      <c r="I7" s="6">
        <f t="shared" si="0"/>
        <v>1.3819057280918234E-2</v>
      </c>
    </row>
    <row r="8" spans="1:9" x14ac:dyDescent="0.3">
      <c r="A8" s="4">
        <v>2</v>
      </c>
      <c r="B8" s="8">
        <v>25</v>
      </c>
      <c r="C8" s="4">
        <v>205154.22814996701</v>
      </c>
      <c r="D8" s="5">
        <v>553721.76687189005</v>
      </c>
      <c r="E8" s="5">
        <v>77.5650356959096</v>
      </c>
      <c r="F8" s="4">
        <f>C8-VLOOKUP($B8,실측점!$A$2:$D$30,2,0)</f>
        <v>3.4996701288037002E-4</v>
      </c>
      <c r="G8" s="5">
        <f>D8-VLOOKUP($B8,실측점!$A$2:$D$30,3,0)</f>
        <v>5.871889996342361E-3</v>
      </c>
      <c r="H8" s="6">
        <f>E8-VLOOKUP($B8,실측점!$A$2:$D$30,4,0)</f>
        <v>7.5756959095940601E-3</v>
      </c>
      <c r="I8" s="6">
        <f t="shared" si="0"/>
        <v>9.5912844579800725E-3</v>
      </c>
    </row>
    <row r="9" spans="1:9" x14ac:dyDescent="0.3">
      <c r="A9" s="4">
        <v>2</v>
      </c>
      <c r="B9" s="8">
        <v>26</v>
      </c>
      <c r="C9" s="4">
        <v>205154.188190104</v>
      </c>
      <c r="D9" s="5">
        <v>553721.17007872299</v>
      </c>
      <c r="E9" s="5">
        <v>77.565569801415705</v>
      </c>
      <c r="F9" s="4">
        <f>C9-VLOOKUP($B9,실측점!$A$2:$D$30,2,0)</f>
        <v>-8.1098960072267801E-3</v>
      </c>
      <c r="G9" s="5">
        <f>D9-VLOOKUP($B9,실측점!$A$2:$D$30,3,0)</f>
        <v>-5.9212769847363234E-3</v>
      </c>
      <c r="H9" s="6">
        <f>E9-VLOOKUP($B9,실측점!$A$2:$D$30,4,0)</f>
        <v>6.5998014157031548E-3</v>
      </c>
      <c r="I9" s="6">
        <f t="shared" si="0"/>
        <v>1.2016210430277854E-2</v>
      </c>
    </row>
    <row r="10" spans="1:9" x14ac:dyDescent="0.3">
      <c r="A10" s="4">
        <v>2</v>
      </c>
      <c r="B10" s="8">
        <v>28</v>
      </c>
      <c r="C10" s="4">
        <v>205154.108220247</v>
      </c>
      <c r="D10" s="5">
        <v>553719.97562948801</v>
      </c>
      <c r="E10" s="5">
        <v>77.565296963075198</v>
      </c>
      <c r="F10" s="4">
        <f>C10-VLOOKUP($B10,실측점!$A$2:$D$30,2,0)</f>
        <v>-8.7797529995441437E-3</v>
      </c>
      <c r="G10" s="5">
        <f>D10-VLOOKUP($B10,실측점!$A$2:$D$30,3,0)</f>
        <v>-3.7705119466409087E-3</v>
      </c>
      <c r="H10" s="6">
        <f>E10-VLOOKUP($B10,실측점!$A$2:$D$30,4,0)</f>
        <v>1.5269630751930663E-3</v>
      </c>
      <c r="I10" s="6">
        <f t="shared" si="0"/>
        <v>9.6763856530095605E-3</v>
      </c>
    </row>
    <row r="11" spans="1:9" x14ac:dyDescent="0.3">
      <c r="F11">
        <f>SQRT(SUMSQ(F2:F10)/COUNT(F2:F10))</f>
        <v>4.5958170994496415E-3</v>
      </c>
      <c r="G11">
        <f>SQRT(SUMSQ(G2:G10)/COUNT(G2:G10))</f>
        <v>6.8444313403489502E-3</v>
      </c>
      <c r="H11" s="6">
        <f>SQRT(SUMSQ(H2:H10)/COUNT(H2:H10))</f>
        <v>2.0343860608099854E-2</v>
      </c>
      <c r="I11">
        <f>SQRT(SUMSQ(I2:I10)/COUNT(I2:I10))</f>
        <v>2.1950864211373128E-2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:E10"/>
    </sheetView>
  </sheetViews>
  <sheetFormatPr defaultRowHeight="16.5" x14ac:dyDescent="0.3"/>
  <sheetData>
    <row r="1" spans="1:9" ht="17.25" thickBot="1" x14ac:dyDescent="0.3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s="1">
        <v>2</v>
      </c>
      <c r="B2" s="7">
        <v>14</v>
      </c>
      <c r="C2" s="1">
        <v>205154.139393377</v>
      </c>
      <c r="D2" s="2">
        <v>553720.54622996401</v>
      </c>
      <c r="E2" s="2">
        <v>78.798937778210004</v>
      </c>
      <c r="F2" s="1">
        <f>C2-VLOOKUP($B2,실측점!$A$2:$D$30,2,0)</f>
        <v>-4.5806623005773872E-2</v>
      </c>
      <c r="G2" s="2">
        <f>D2-VLOOKUP($B2,실측점!$A$2:$D$30,3,0)</f>
        <v>-0.62377003603614867</v>
      </c>
      <c r="H2" s="3">
        <f>E2-VLOOKUP($B2,실측점!$A$2:$D$30,4,0)</f>
        <v>5.4257778210001106E-2</v>
      </c>
      <c r="I2" s="3">
        <f>SQRT(SUMSQ(F2:H2))</f>
        <v>0.6277987026619416</v>
      </c>
    </row>
    <row r="3" spans="1:9" x14ac:dyDescent="0.3">
      <c r="A3" s="4">
        <v>2</v>
      </c>
      <c r="B3" s="8">
        <v>15</v>
      </c>
      <c r="C3" s="4">
        <v>205154.10483402401</v>
      </c>
      <c r="D3" s="5">
        <v>553720.03293890296</v>
      </c>
      <c r="E3" s="5">
        <v>78.832843056850606</v>
      </c>
      <c r="F3" s="4">
        <f>C3-VLOOKUP($B3,실측점!$A$2:$D$30,2,0)</f>
        <v>-4.7265975998016074E-2</v>
      </c>
      <c r="G3" s="5">
        <f>D3-VLOOKUP($B3,실측점!$A$2:$D$30,3,0)</f>
        <v>-0.64306109701283276</v>
      </c>
      <c r="H3" s="6">
        <f>E3-VLOOKUP($B3,실측점!$A$2:$D$30,4,0)</f>
        <v>8.4063056850609996E-2</v>
      </c>
      <c r="I3" s="6">
        <f t="shared" ref="I3:I10" si="0">SQRT(SUMSQ(F3:H3))</f>
        <v>0.65025244675084604</v>
      </c>
    </row>
    <row r="4" spans="1:9" x14ac:dyDescent="0.3">
      <c r="A4" s="4">
        <v>2</v>
      </c>
      <c r="B4" s="8">
        <v>16</v>
      </c>
      <c r="C4" s="4">
        <v>205154.07542512601</v>
      </c>
      <c r="D4" s="5">
        <v>553719.59685920505</v>
      </c>
      <c r="E4" s="5">
        <v>78.870089698021403</v>
      </c>
      <c r="F4" s="4">
        <f>C4-VLOOKUP($B4,실측점!$A$2:$D$30,2,0)</f>
        <v>-4.6174874005373567E-2</v>
      </c>
      <c r="G4" s="5">
        <f>D4-VLOOKUP($B4,실측점!$A$2:$D$30,3,0)</f>
        <v>-0.67814079497475177</v>
      </c>
      <c r="H4" s="6">
        <f>E4-VLOOKUP($B4,실측점!$A$2:$D$30,4,0)</f>
        <v>0.12164969802140035</v>
      </c>
      <c r="I4" s="6">
        <f t="shared" si="0"/>
        <v>0.69051119167403674</v>
      </c>
    </row>
    <row r="5" spans="1:9" x14ac:dyDescent="0.3">
      <c r="A5" s="4">
        <v>2</v>
      </c>
      <c r="B5" s="8">
        <v>19</v>
      </c>
      <c r="C5" s="4">
        <v>205154.18194372999</v>
      </c>
      <c r="D5" s="5">
        <v>553721.12790121895</v>
      </c>
      <c r="E5" s="5">
        <v>78.166153346534699</v>
      </c>
      <c r="F5" s="4">
        <f>C5-VLOOKUP($B5,실측점!$A$2:$D$30,2,0)</f>
        <v>-4.4856270018499345E-2</v>
      </c>
      <c r="G5" s="5">
        <f>D5-VLOOKUP($B5,실측점!$A$2:$D$30,3,0)</f>
        <v>-0.64549878099933267</v>
      </c>
      <c r="H5" s="6">
        <f>E5-VLOOKUP($B5,실측점!$A$2:$D$30,4,0)</f>
        <v>2.8063346534693778E-2</v>
      </c>
      <c r="I5" s="6">
        <f t="shared" si="0"/>
        <v>0.64766373424048018</v>
      </c>
    </row>
    <row r="6" spans="1:9" x14ac:dyDescent="0.3">
      <c r="A6" s="4">
        <v>2</v>
      </c>
      <c r="B6" s="8">
        <v>21</v>
      </c>
      <c r="C6" s="4">
        <v>205154.10822707199</v>
      </c>
      <c r="D6" s="5">
        <v>553720.03080200404</v>
      </c>
      <c r="E6" s="5">
        <v>78.212318537625904</v>
      </c>
      <c r="F6" s="4">
        <f>C6-VLOOKUP($B6,실측점!$A$2:$D$30,2,0)</f>
        <v>-4.4172927999170497E-2</v>
      </c>
      <c r="G6" s="5">
        <f>D6-VLOOKUP($B6,실측점!$A$2:$D$30,3,0)</f>
        <v>-0.64579799596685916</v>
      </c>
      <c r="H6" s="6">
        <f>E6-VLOOKUP($B6,실측점!$A$2:$D$30,4,0)</f>
        <v>5.8818537625910494E-2</v>
      </c>
      <c r="I6" s="6">
        <f t="shared" si="0"/>
        <v>0.64997378372614534</v>
      </c>
    </row>
    <row r="7" spans="1:9" x14ac:dyDescent="0.3">
      <c r="A7" s="4">
        <v>2</v>
      </c>
      <c r="B7" s="8">
        <v>22</v>
      </c>
      <c r="C7" s="4">
        <v>205154.07932515</v>
      </c>
      <c r="D7" s="5">
        <v>553719.60055116296</v>
      </c>
      <c r="E7" s="5">
        <v>78.229083069298596</v>
      </c>
      <c r="F7" s="4">
        <f>C7-VLOOKUP($B7,실측점!$A$2:$D$30,2,0)</f>
        <v>-4.7074850008357316E-2</v>
      </c>
      <c r="G7" s="5">
        <f>D7-VLOOKUP($B7,실측점!$A$2:$D$30,3,0)</f>
        <v>-0.6656488369917497</v>
      </c>
      <c r="H7" s="6">
        <f>E7-VLOOKUP($B7,실측점!$A$2:$D$30,4,0)</f>
        <v>7.0883069298602663E-2</v>
      </c>
      <c r="I7" s="6">
        <f t="shared" si="0"/>
        <v>0.67106544032975568</v>
      </c>
    </row>
    <row r="8" spans="1:9" x14ac:dyDescent="0.3">
      <c r="A8" s="4">
        <v>2</v>
      </c>
      <c r="B8" s="8">
        <v>25</v>
      </c>
      <c r="C8" s="4">
        <v>205154.18527326401</v>
      </c>
      <c r="D8" s="5">
        <v>553721.12768014497</v>
      </c>
      <c r="E8" s="5">
        <v>77.579283267705193</v>
      </c>
      <c r="F8" s="4">
        <f>C8-VLOOKUP($B8,실측점!$A$2:$D$30,2,0)</f>
        <v>-4.2526735982391983E-2</v>
      </c>
      <c r="G8" s="5">
        <f>D8-VLOOKUP($B8,실측점!$A$2:$D$30,3,0)</f>
        <v>-0.63331985508557409</v>
      </c>
      <c r="H8" s="6">
        <f>E8-VLOOKUP($B8,실측점!$A$2:$D$30,4,0)</f>
        <v>2.1823267705187277E-2</v>
      </c>
      <c r="I8" s="6">
        <f t="shared" si="0"/>
        <v>0.63512110430394364</v>
      </c>
    </row>
    <row r="9" spans="1:9" x14ac:dyDescent="0.3">
      <c r="A9" s="4">
        <v>2</v>
      </c>
      <c r="B9" s="8">
        <v>26</v>
      </c>
      <c r="C9" s="4">
        <v>205154.146112838</v>
      </c>
      <c r="D9" s="5">
        <v>553720.54328126204</v>
      </c>
      <c r="E9" s="5">
        <v>77.585150540932801</v>
      </c>
      <c r="F9" s="4">
        <f>C9-VLOOKUP($B9,실측점!$A$2:$D$30,2,0)</f>
        <v>-5.0187162007205188E-2</v>
      </c>
      <c r="G9" s="5">
        <f>D9-VLOOKUP($B9,실측점!$A$2:$D$30,3,0)</f>
        <v>-0.63271873793564737</v>
      </c>
      <c r="H9" s="6">
        <f>E9-VLOOKUP($B9,실측점!$A$2:$D$30,4,0)</f>
        <v>2.618054093279909E-2</v>
      </c>
      <c r="I9" s="6">
        <f t="shared" si="0"/>
        <v>0.63524575818241391</v>
      </c>
    </row>
    <row r="10" spans="1:9" x14ac:dyDescent="0.3">
      <c r="A10" s="4">
        <v>2</v>
      </c>
      <c r="B10" s="8">
        <v>28</v>
      </c>
      <c r="C10" s="4">
        <v>205154.060629215</v>
      </c>
      <c r="D10" s="5">
        <v>553719.267470552</v>
      </c>
      <c r="E10" s="5">
        <v>77.596531131741401</v>
      </c>
      <c r="F10" s="4">
        <f>C10-VLOOKUP($B10,실측점!$A$2:$D$30,2,0)</f>
        <v>-5.6370784994214773E-2</v>
      </c>
      <c r="G10" s="5">
        <f>D10-VLOOKUP($B10,실측점!$A$2:$D$30,3,0)</f>
        <v>-0.71192944794893265</v>
      </c>
      <c r="H10" s="6">
        <f>E10-VLOOKUP($B10,실측점!$A$2:$D$30,4,0)</f>
        <v>3.2761131741395388E-2</v>
      </c>
      <c r="I10" s="6">
        <f t="shared" si="0"/>
        <v>0.71490873264404387</v>
      </c>
    </row>
    <row r="11" spans="1:9" x14ac:dyDescent="0.3">
      <c r="F11">
        <f>SQRT(SUMSQ(F2:F10)/COUNT(F2:F10))</f>
        <v>4.7315433380040586E-2</v>
      </c>
      <c r="G11">
        <f>SQRT(SUMSQ(G2:G10)/COUNT(G2:G10))</f>
        <v>0.653841150539482</v>
      </c>
      <c r="H11" s="6">
        <f>SQRT(SUMSQ(H2:H10)/COUNT(H2:H10))</f>
        <v>6.3522263675609758E-2</v>
      </c>
      <c r="I11">
        <f>SQRT(SUMSQ(I2:I10)/COUNT(I2:I10))</f>
        <v>0.65862134672147421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6" sqref="F6"/>
    </sheetView>
  </sheetViews>
  <sheetFormatPr defaultRowHeight="16.5" x14ac:dyDescent="0.3"/>
  <sheetData>
    <row r="1" spans="1:9" ht="17.25" thickBot="1" x14ac:dyDescent="0.3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s="1">
        <v>2</v>
      </c>
      <c r="B2" s="7">
        <v>14</v>
      </c>
      <c r="C2" s="1">
        <v>205154.187163889</v>
      </c>
      <c r="D2" s="2">
        <v>553721.25959400705</v>
      </c>
      <c r="E2" s="2">
        <v>78.797362730565098</v>
      </c>
      <c r="F2" s="1">
        <f>C2-VLOOKUP($B2,실측점!$A$2:$D$30,2,0)</f>
        <v>1.963888993486762E-3</v>
      </c>
      <c r="G2" s="2">
        <f>D2-VLOOKUP($B2,실측점!$A$2:$D$30,3,0)</f>
        <v>8.9594007004052401E-2</v>
      </c>
      <c r="H2" s="3">
        <f>E2-VLOOKUP($B2,실측점!$A$2:$D$30,4,0)</f>
        <v>5.2682730565095426E-2</v>
      </c>
      <c r="I2" s="3">
        <f>SQRT(SUMSQ(F2:H2))</f>
        <v>0.10395389868021002</v>
      </c>
    </row>
    <row r="3" spans="1:9" x14ac:dyDescent="0.3">
      <c r="A3" s="4">
        <v>2</v>
      </c>
      <c r="B3" s="8">
        <v>15</v>
      </c>
      <c r="C3" s="4">
        <v>205154.153808278</v>
      </c>
      <c r="D3" s="5">
        <v>553720.76122136298</v>
      </c>
      <c r="E3" s="5">
        <v>78.795308805985897</v>
      </c>
      <c r="F3" s="4">
        <f>C3-VLOOKUP($B3,실측점!$A$2:$D$30,2,0)</f>
        <v>1.7082779959309846E-3</v>
      </c>
      <c r="G3" s="5">
        <f>D3-VLOOKUP($B3,실측점!$A$2:$D$30,3,0)</f>
        <v>8.5221362998709083E-2</v>
      </c>
      <c r="H3" s="6">
        <f>E3-VLOOKUP($B3,실측점!$A$2:$D$30,4,0)</f>
        <v>4.652880598590059E-2</v>
      </c>
      <c r="I3" s="6">
        <f t="shared" ref="I3:I10" si="0">SQRT(SUMSQ(F3:H3))</f>
        <v>9.711090933331179E-2</v>
      </c>
    </row>
    <row r="4" spans="1:9" x14ac:dyDescent="0.3">
      <c r="A4" s="4">
        <v>2</v>
      </c>
      <c r="B4" s="8">
        <v>16</v>
      </c>
      <c r="C4" s="4">
        <v>205154.12679641001</v>
      </c>
      <c r="D4" s="5">
        <v>553720.35831488401</v>
      </c>
      <c r="E4" s="5">
        <v>78.801670833593803</v>
      </c>
      <c r="F4" s="4">
        <f>C4-VLOOKUP($B4,실측점!$A$2:$D$30,2,0)</f>
        <v>5.1964099984616041E-3</v>
      </c>
      <c r="G4" s="5">
        <f>D4-VLOOKUP($B4,실측점!$A$2:$D$30,3,0)</f>
        <v>8.331488398835063E-2</v>
      </c>
      <c r="H4" s="6">
        <f>E4-VLOOKUP($B4,실측점!$A$2:$D$30,4,0)</f>
        <v>5.3230833593801208E-2</v>
      </c>
      <c r="I4" s="6">
        <f t="shared" si="0"/>
        <v>9.9004516139191298E-2</v>
      </c>
    </row>
    <row r="5" spans="1:9" x14ac:dyDescent="0.3">
      <c r="A5" s="4">
        <v>2</v>
      </c>
      <c r="B5" s="8">
        <v>19</v>
      </c>
      <c r="C5" s="4">
        <v>205154.23079229699</v>
      </c>
      <c r="D5" s="5">
        <v>553721.85928365903</v>
      </c>
      <c r="E5" s="5">
        <v>78.187096373384804</v>
      </c>
      <c r="F5" s="4">
        <f>C5-VLOOKUP($B5,실측점!$A$2:$D$30,2,0)</f>
        <v>3.9922969881445169E-3</v>
      </c>
      <c r="G5" s="5">
        <f>D5-VLOOKUP($B5,실측점!$A$2:$D$30,3,0)</f>
        <v>8.5883659077808261E-2</v>
      </c>
      <c r="H5" s="6">
        <f>E5-VLOOKUP($B5,실측점!$A$2:$D$30,4,0)</f>
        <v>4.9006373384798962E-2</v>
      </c>
      <c r="I5" s="6">
        <f t="shared" si="0"/>
        <v>9.8962447242199297E-2</v>
      </c>
    </row>
    <row r="6" spans="1:9" x14ac:dyDescent="0.3">
      <c r="A6" s="4">
        <v>2</v>
      </c>
      <c r="B6" s="8">
        <v>21</v>
      </c>
      <c r="C6" s="4">
        <v>205154.15715473201</v>
      </c>
      <c r="D6" s="5">
        <v>553720.75986008497</v>
      </c>
      <c r="E6" s="5">
        <v>78.192073436448794</v>
      </c>
      <c r="F6" s="4">
        <f>C6-VLOOKUP($B6,실측점!$A$2:$D$30,2,0)</f>
        <v>4.7547320136800408E-3</v>
      </c>
      <c r="G6" s="5">
        <f>D6-VLOOKUP($B6,실측점!$A$2:$D$30,3,0)</f>
        <v>8.3260084968060255E-2</v>
      </c>
      <c r="H6" s="6">
        <f>E6-VLOOKUP($B6,실측점!$A$2:$D$30,4,0)</f>
        <v>3.857343644880018E-2</v>
      </c>
      <c r="I6" s="6">
        <f t="shared" si="0"/>
        <v>9.1884488488972682E-2</v>
      </c>
    </row>
    <row r="7" spans="1:9" x14ac:dyDescent="0.3">
      <c r="A7" s="4">
        <v>2</v>
      </c>
      <c r="B7" s="8">
        <v>22</v>
      </c>
      <c r="C7" s="4">
        <v>205154.13053425</v>
      </c>
      <c r="D7" s="5">
        <v>553720.36230257095</v>
      </c>
      <c r="E7" s="5">
        <v>78.192599253632395</v>
      </c>
      <c r="F7" s="4">
        <f>C7-VLOOKUP($B7,실측점!$A$2:$D$30,2,0)</f>
        <v>4.134249989874661E-3</v>
      </c>
      <c r="G7" s="5">
        <f>D7-VLOOKUP($B7,실측점!$A$2:$D$30,3,0)</f>
        <v>9.6102570998482406E-2</v>
      </c>
      <c r="H7" s="6">
        <f>E7-VLOOKUP($B7,실측점!$A$2:$D$30,4,0)</f>
        <v>3.4399253632400928E-2</v>
      </c>
      <c r="I7" s="6">
        <f t="shared" si="0"/>
        <v>0.10215725537602983</v>
      </c>
    </row>
    <row r="8" spans="1:9" x14ac:dyDescent="0.3">
      <c r="A8" s="4">
        <v>2</v>
      </c>
      <c r="B8" s="8">
        <v>25</v>
      </c>
      <c r="C8" s="4">
        <v>205154.23427090701</v>
      </c>
      <c r="D8" s="5">
        <v>553721.85974186799</v>
      </c>
      <c r="E8" s="5">
        <v>77.582047042032201</v>
      </c>
      <c r="F8" s="4">
        <f>C8-VLOOKUP($B8,실측점!$A$2:$D$30,2,0)</f>
        <v>6.4709070138633251E-3</v>
      </c>
      <c r="G8" s="5">
        <f>D8-VLOOKUP($B8,실측점!$A$2:$D$30,3,0)</f>
        <v>9.8741867928765714E-2</v>
      </c>
      <c r="H8" s="6">
        <f>E8-VLOOKUP($B8,실측점!$A$2:$D$30,4,0)</f>
        <v>2.4587042032194972E-2</v>
      </c>
      <c r="I8" s="6">
        <f t="shared" si="0"/>
        <v>0.1019625017128199</v>
      </c>
    </row>
    <row r="9" spans="1:9" x14ac:dyDescent="0.3">
      <c r="A9" s="4">
        <v>2</v>
      </c>
      <c r="B9" s="8">
        <v>26</v>
      </c>
      <c r="C9" s="4">
        <v>205154.19396610599</v>
      </c>
      <c r="D9" s="5">
        <v>553721.25800489297</v>
      </c>
      <c r="E9" s="5">
        <v>77.585026975779897</v>
      </c>
      <c r="F9" s="4">
        <f>C9-VLOOKUP($B9,실측점!$A$2:$D$30,2,0)</f>
        <v>-2.3338940227404237E-3</v>
      </c>
      <c r="G9" s="5">
        <f>D9-VLOOKUP($B9,실측점!$A$2:$D$30,3,0)</f>
        <v>8.2004892989061773E-2</v>
      </c>
      <c r="H9" s="6">
        <f>E9-VLOOKUP($B9,실측점!$A$2:$D$30,4,0)</f>
        <v>2.6056975779894742E-2</v>
      </c>
      <c r="I9" s="6">
        <f t="shared" si="0"/>
        <v>8.6076800139473567E-2</v>
      </c>
    </row>
    <row r="10" spans="1:9" x14ac:dyDescent="0.3">
      <c r="A10" s="4">
        <v>2</v>
      </c>
      <c r="B10" s="8">
        <v>28</v>
      </c>
      <c r="C10" s="4">
        <v>205154.114196357</v>
      </c>
      <c r="D10" s="5">
        <v>553720.06695607805</v>
      </c>
      <c r="E10" s="5">
        <v>77.589590148259603</v>
      </c>
      <c r="F10" s="4">
        <f>C10-VLOOKUP($B10,실측점!$A$2:$D$30,2,0)</f>
        <v>-2.8036430012434721E-3</v>
      </c>
      <c r="G10" s="5">
        <f>D10-VLOOKUP($B10,실측점!$A$2:$D$30,3,0)</f>
        <v>8.7556078098714352E-2</v>
      </c>
      <c r="H10" s="6">
        <f>E10-VLOOKUP($B10,실측점!$A$2:$D$30,4,0)</f>
        <v>2.5820148259597886E-2</v>
      </c>
      <c r="I10" s="6">
        <f t="shared" si="0"/>
        <v>9.1326925286326174E-2</v>
      </c>
    </row>
    <row r="11" spans="1:9" x14ac:dyDescent="0.3">
      <c r="F11">
        <f>SQRT(SUMSQ(F2:F10)/COUNT(F2:F10))</f>
        <v>4.0082664342905557E-3</v>
      </c>
      <c r="G11">
        <f>SQRT(SUMSQ(G2:G10)/COUNT(G2:G10))</f>
        <v>8.813872352568225E-2</v>
      </c>
      <c r="H11" s="6">
        <f>SQRT(SUMSQ(H2:H10)/COUNT(H2:H10))</f>
        <v>4.054754889490135E-2</v>
      </c>
      <c r="I11">
        <f>SQRT(SUMSQ(I2:I10)/COUNT(I2:I10))</f>
        <v>9.7101001570165726E-2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실측점</vt:lpstr>
      <vt:lpstr>fromBBA</vt:lpstr>
      <vt:lpstr>fromAR</vt:lpstr>
      <vt:lpstr>fromAR_azi_보정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Hwiyoung</dc:creator>
  <cp:lastModifiedBy>Hwiyoung</cp:lastModifiedBy>
  <dcterms:created xsi:type="dcterms:W3CDTF">2019-03-06T06:19:43Z</dcterms:created>
  <dcterms:modified xsi:type="dcterms:W3CDTF">2019-03-11T04:35:20Z</dcterms:modified>
</cp:coreProperties>
</file>