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2_InnoPAM\PM2018009_LX_AR\03_ARCore\AR_실험\정확도_검증\"/>
    </mc:Choice>
  </mc:AlternateContent>
  <bookViews>
    <workbookView xWindow="0" yWindow="0" windowWidth="28800" windowHeight="12255" activeTab="1"/>
  </bookViews>
  <sheets>
    <sheet name="실측점" sheetId="2" r:id="rId1"/>
    <sheet name="fromEO" sheetId="1" r:id="rId2"/>
    <sheet name="fromA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H43" i="1"/>
  <c r="I43" i="1"/>
  <c r="F43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" i="1"/>
  <c r="I2" i="1" l="1"/>
</calcChain>
</file>

<file path=xl/sharedStrings.xml><?xml version="1.0" encoding="utf-8"?>
<sst xmlns="http://schemas.openxmlformats.org/spreadsheetml/2006/main" count="10" uniqueCount="10">
  <si>
    <t>X</t>
    <phoneticPr fontId="1" type="noConversion"/>
  </si>
  <si>
    <t>Y</t>
    <phoneticPr fontId="1" type="noConversion"/>
  </si>
  <si>
    <t>Z</t>
    <phoneticPr fontId="1" type="noConversion"/>
  </si>
  <si>
    <t>X_esti</t>
    <phoneticPr fontId="1" type="noConversion"/>
  </si>
  <si>
    <t>Y_esti</t>
    <phoneticPr fontId="1" type="noConversion"/>
  </si>
  <si>
    <t>Z_esti</t>
    <phoneticPr fontId="1" type="noConversion"/>
  </si>
  <si>
    <t>X_diff</t>
    <phoneticPr fontId="1" type="noConversion"/>
  </si>
  <si>
    <t>Y_diff</t>
    <phoneticPr fontId="1" type="noConversion"/>
  </si>
  <si>
    <t>Z_diff</t>
    <phoneticPr fontId="1" type="noConversion"/>
  </si>
  <si>
    <t>RMSE(m)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</si>
</sst>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F11" sqref="F11"/>
    </sheetView>
  </sheetViews>
  <sheetFormatPr defaultRowHeight="16.5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205154.21460000001</v>
      </c>
      <c r="C2">
        <v>553721.76549999998</v>
      </c>
      <c r="D2">
        <v>79.926689999999994</v>
      </c>
    </row>
    <row r="3" spans="1:4" x14ac:dyDescent="0.3">
      <c r="A3">
        <v>2</v>
      </c>
      <c r="B3">
        <v>205154.17610000001</v>
      </c>
      <c r="C3">
        <v>553721.174</v>
      </c>
      <c r="D3">
        <v>79.924490000000006</v>
      </c>
    </row>
    <row r="4" spans="1:4" x14ac:dyDescent="0.3">
      <c r="A4">
        <v>3</v>
      </c>
      <c r="B4">
        <v>205154.1446</v>
      </c>
      <c r="C4">
        <v>553720.68440000003</v>
      </c>
      <c r="D4">
        <v>79.912270000000007</v>
      </c>
    </row>
    <row r="5" spans="1:4" x14ac:dyDescent="0.3">
      <c r="A5">
        <v>4</v>
      </c>
      <c r="B5">
        <v>205154.11799999999</v>
      </c>
      <c r="C5">
        <v>553720.28029999998</v>
      </c>
      <c r="D5">
        <v>79.923469999999995</v>
      </c>
    </row>
    <row r="6" spans="1:4" x14ac:dyDescent="0.3">
      <c r="A6">
        <v>5</v>
      </c>
      <c r="B6">
        <v>205154.08410000001</v>
      </c>
      <c r="C6">
        <v>553719.78749999998</v>
      </c>
      <c r="D6">
        <v>79.912509999999997</v>
      </c>
    </row>
    <row r="7" spans="1:4" x14ac:dyDescent="0.3">
      <c r="A7">
        <v>6</v>
      </c>
      <c r="B7">
        <v>205154.0478</v>
      </c>
      <c r="C7">
        <v>553719.28940000001</v>
      </c>
      <c r="D7">
        <v>79.914180000000002</v>
      </c>
    </row>
    <row r="8" spans="1:4" x14ac:dyDescent="0.3">
      <c r="A8">
        <v>7</v>
      </c>
      <c r="B8">
        <v>205154.2188</v>
      </c>
      <c r="C8">
        <v>553721.76930000004</v>
      </c>
      <c r="D8">
        <v>79.331000000000003</v>
      </c>
    </row>
    <row r="9" spans="1:4" x14ac:dyDescent="0.3">
      <c r="A9">
        <v>8</v>
      </c>
      <c r="B9">
        <v>205154.18030000001</v>
      </c>
      <c r="C9">
        <v>553721.17370000004</v>
      </c>
      <c r="D9">
        <v>79.329480000000004</v>
      </c>
    </row>
    <row r="10" spans="1:4" x14ac:dyDescent="0.3">
      <c r="A10">
        <v>9</v>
      </c>
      <c r="B10">
        <v>205154.147</v>
      </c>
      <c r="C10">
        <v>553720.679</v>
      </c>
      <c r="D10">
        <v>79.321430000000007</v>
      </c>
    </row>
    <row r="11" spans="1:4" x14ac:dyDescent="0.3">
      <c r="A11">
        <v>10</v>
      </c>
      <c r="B11">
        <v>205154.11960000001</v>
      </c>
      <c r="C11">
        <v>553720.27870000002</v>
      </c>
      <c r="D11">
        <v>79.33211</v>
      </c>
    </row>
    <row r="12" spans="1:4" x14ac:dyDescent="0.3">
      <c r="A12">
        <v>11</v>
      </c>
      <c r="B12">
        <v>205154.08850000001</v>
      </c>
      <c r="C12">
        <v>553719.78460000001</v>
      </c>
      <c r="D12">
        <v>79.329070000000002</v>
      </c>
    </row>
    <row r="13" spans="1:4" x14ac:dyDescent="0.3">
      <c r="A13">
        <v>12</v>
      </c>
      <c r="B13">
        <v>205154.0545</v>
      </c>
      <c r="C13">
        <v>553719.30119999999</v>
      </c>
      <c r="D13">
        <v>79.32884</v>
      </c>
    </row>
    <row r="14" spans="1:4" x14ac:dyDescent="0.3">
      <c r="A14">
        <v>13</v>
      </c>
      <c r="B14">
        <v>205154.22349999999</v>
      </c>
      <c r="C14">
        <v>553721.7672</v>
      </c>
      <c r="D14">
        <v>78.766109999999998</v>
      </c>
    </row>
    <row r="15" spans="1:4" x14ac:dyDescent="0.3">
      <c r="A15">
        <v>14</v>
      </c>
      <c r="B15">
        <v>205154.18520000001</v>
      </c>
      <c r="C15">
        <v>553721.17000000004</v>
      </c>
      <c r="D15">
        <v>78.744680000000002</v>
      </c>
    </row>
    <row r="16" spans="1:4" x14ac:dyDescent="0.3">
      <c r="A16">
        <v>15</v>
      </c>
      <c r="B16">
        <v>205154.15210000001</v>
      </c>
      <c r="C16">
        <v>553720.67599999998</v>
      </c>
      <c r="D16">
        <v>78.748779999999996</v>
      </c>
    </row>
    <row r="17" spans="1:4" x14ac:dyDescent="0.3">
      <c r="A17">
        <v>16</v>
      </c>
      <c r="B17">
        <v>205154.12160000001</v>
      </c>
      <c r="C17">
        <v>553720.27500000002</v>
      </c>
      <c r="D17">
        <v>78.748440000000002</v>
      </c>
    </row>
    <row r="18" spans="1:4" x14ac:dyDescent="0.3">
      <c r="A18">
        <v>17</v>
      </c>
      <c r="B18">
        <v>205154.0937</v>
      </c>
      <c r="C18">
        <v>553719.77819999994</v>
      </c>
      <c r="D18">
        <v>78.747659999999996</v>
      </c>
    </row>
    <row r="19" spans="1:4" x14ac:dyDescent="0.3">
      <c r="A19">
        <v>18</v>
      </c>
      <c r="B19">
        <v>205154.05489999999</v>
      </c>
      <c r="C19">
        <v>553719.27930000005</v>
      </c>
      <c r="D19">
        <v>78.757379999999998</v>
      </c>
    </row>
    <row r="20" spans="1:4" x14ac:dyDescent="0.3">
      <c r="A20">
        <v>19</v>
      </c>
      <c r="B20">
        <v>205154.2268</v>
      </c>
      <c r="C20">
        <v>553721.77339999995</v>
      </c>
      <c r="D20">
        <v>78.138090000000005</v>
      </c>
    </row>
    <row r="21" spans="1:4" x14ac:dyDescent="0.3">
      <c r="A21">
        <v>20</v>
      </c>
      <c r="B21">
        <v>205154.18900000001</v>
      </c>
      <c r="C21">
        <v>553721.17920000001</v>
      </c>
      <c r="D21">
        <v>78.160300000000007</v>
      </c>
    </row>
    <row r="22" spans="1:4" x14ac:dyDescent="0.3">
      <c r="A22">
        <v>21</v>
      </c>
      <c r="B22">
        <v>205154.15239999999</v>
      </c>
      <c r="C22">
        <v>553720.67660000001</v>
      </c>
      <c r="D22">
        <v>78.153499999999994</v>
      </c>
    </row>
    <row r="23" spans="1:4" x14ac:dyDescent="0.3">
      <c r="A23">
        <v>22</v>
      </c>
      <c r="B23">
        <v>205154.12640000001</v>
      </c>
      <c r="C23">
        <v>553720.26619999995</v>
      </c>
      <c r="D23">
        <v>78.158199999999994</v>
      </c>
    </row>
    <row r="24" spans="1:4" x14ac:dyDescent="0.3">
      <c r="A24">
        <v>23</v>
      </c>
      <c r="B24">
        <v>205154.09880000001</v>
      </c>
      <c r="C24">
        <v>553719.78300000005</v>
      </c>
      <c r="D24">
        <v>78.16865</v>
      </c>
    </row>
    <row r="25" spans="1:4" x14ac:dyDescent="0.3">
      <c r="A25">
        <v>24</v>
      </c>
      <c r="B25">
        <v>205154.05780000001</v>
      </c>
      <c r="C25">
        <v>553719.2831</v>
      </c>
      <c r="D25">
        <v>78.169309999999996</v>
      </c>
    </row>
    <row r="26" spans="1:4" x14ac:dyDescent="0.3">
      <c r="A26">
        <v>25</v>
      </c>
      <c r="B26">
        <v>205154.22779999999</v>
      </c>
      <c r="C26">
        <v>553721.76100000006</v>
      </c>
      <c r="D26">
        <v>77.557460000000006</v>
      </c>
    </row>
    <row r="27" spans="1:4" x14ac:dyDescent="0.3">
      <c r="A27">
        <v>26</v>
      </c>
      <c r="B27">
        <v>205154.19630000001</v>
      </c>
      <c r="C27">
        <v>553721.17599999998</v>
      </c>
      <c r="D27">
        <v>77.558970000000002</v>
      </c>
    </row>
    <row r="28" spans="1:4" x14ac:dyDescent="0.3">
      <c r="A28">
        <v>27</v>
      </c>
      <c r="B28">
        <v>205154.15890000001</v>
      </c>
      <c r="C28">
        <v>553720.66590000002</v>
      </c>
      <c r="D28">
        <v>77.559420000000003</v>
      </c>
    </row>
    <row r="29" spans="1:4" x14ac:dyDescent="0.3">
      <c r="A29">
        <v>28</v>
      </c>
      <c r="B29">
        <v>205154.117</v>
      </c>
      <c r="C29">
        <v>553719.97939999995</v>
      </c>
      <c r="D29">
        <v>77.563770000000005</v>
      </c>
    </row>
    <row r="30" spans="1:4" x14ac:dyDescent="0.3">
      <c r="A30">
        <v>29</v>
      </c>
      <c r="B30">
        <v>205154.0753</v>
      </c>
      <c r="C30">
        <v>553719.48360000004</v>
      </c>
      <c r="D30">
        <v>77.561369999999997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F7" sqref="F7"/>
    </sheetView>
  </sheetViews>
  <sheetFormatPr defaultRowHeight="16.5" x14ac:dyDescent="0.3"/>
  <sheetData>
    <row r="1" spans="1:9" ht="17.25" thickBot="1" x14ac:dyDescent="0.35"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3">
      <c r="A2" s="1">
        <v>1</v>
      </c>
      <c r="B2" s="10">
        <v>14</v>
      </c>
      <c r="C2" s="1">
        <v>205154.18154862401</v>
      </c>
      <c r="D2" s="2">
        <v>553721.17294663202</v>
      </c>
      <c r="E2" s="2">
        <v>78.764723555959904</v>
      </c>
      <c r="F2" s="1">
        <f>C2-VLOOKUP($B2,실측점!$A$2:$D$30,2,0)</f>
        <v>-3.6513759987428784E-3</v>
      </c>
      <c r="G2" s="2">
        <f>D2-VLOOKUP($B2,실측점!$A$2:$D$30,3,0)</f>
        <v>2.946631982922554E-3</v>
      </c>
      <c r="H2" s="3">
        <f>E2-VLOOKUP($B2,실측점!$A$2:$D$30,4,0)</f>
        <v>2.0043555959901482E-2</v>
      </c>
      <c r="I2" s="3">
        <f>SQRT(SUMSQ(F2:H2))</f>
        <v>2.0585415279869384E-2</v>
      </c>
    </row>
    <row r="3" spans="1:9" x14ac:dyDescent="0.3">
      <c r="A3" s="4">
        <v>1</v>
      </c>
      <c r="B3" s="11">
        <v>15</v>
      </c>
      <c r="C3" s="4">
        <v>205154.148642274</v>
      </c>
      <c r="D3" s="5">
        <v>553720.68155012804</v>
      </c>
      <c r="E3" s="5">
        <v>78.765794944019106</v>
      </c>
      <c r="F3" s="4">
        <f>C3-VLOOKUP($B3,실측점!$A$2:$D$30,2,0)</f>
        <v>-3.4577260084915906E-3</v>
      </c>
      <c r="G3" s="5">
        <f>D3-VLOOKUP($B3,실측점!$A$2:$D$30,3,0)</f>
        <v>5.5501280585303903E-3</v>
      </c>
      <c r="H3" s="6">
        <f>E3-VLOOKUP($B3,실측점!$A$2:$D$30,4,0)</f>
        <v>1.7014944019109635E-2</v>
      </c>
      <c r="I3" s="6">
        <f t="shared" ref="I3:I42" si="0">SQRT(SUMSQ(F3:H3))</f>
        <v>1.8228222913639174E-2</v>
      </c>
    </row>
    <row r="4" spans="1:9" x14ac:dyDescent="0.3">
      <c r="A4" s="4">
        <v>1</v>
      </c>
      <c r="B4" s="11">
        <v>16</v>
      </c>
      <c r="C4" s="4">
        <v>205154.12200225599</v>
      </c>
      <c r="D4" s="5">
        <v>553720.28398788301</v>
      </c>
      <c r="E4" s="5">
        <v>78.769693224665104</v>
      </c>
      <c r="F4" s="4">
        <f>C4-VLOOKUP($B4,실측점!$A$2:$D$30,2,0)</f>
        <v>4.0225597331300378E-4</v>
      </c>
      <c r="G4" s="5">
        <f>D4-VLOOKUP($B4,실측점!$A$2:$D$30,3,0)</f>
        <v>8.9878829894587398E-3</v>
      </c>
      <c r="H4" s="6">
        <f>E4-VLOOKUP($B4,실측점!$A$2:$D$30,4,0)</f>
        <v>2.1253224665102266E-2</v>
      </c>
      <c r="I4" s="6">
        <f t="shared" si="0"/>
        <v>2.3079068637308117E-2</v>
      </c>
    </row>
    <row r="5" spans="1:9" x14ac:dyDescent="0.3">
      <c r="A5" s="4">
        <v>1</v>
      </c>
      <c r="B5" s="11">
        <v>17</v>
      </c>
      <c r="C5" s="4">
        <v>205154.08897919301</v>
      </c>
      <c r="D5" s="5">
        <v>553719.79091389803</v>
      </c>
      <c r="E5" s="5">
        <v>78.771536991229297</v>
      </c>
      <c r="F5" s="4">
        <f>C5-VLOOKUP($B5,실측점!$A$2:$D$30,2,0)</f>
        <v>-4.7208069881889969E-3</v>
      </c>
      <c r="G5" s="5">
        <f>D5-VLOOKUP($B5,실측점!$A$2:$D$30,3,0)</f>
        <v>1.2713898089714348E-2</v>
      </c>
      <c r="H5" s="6">
        <f>E5-VLOOKUP($B5,실측점!$A$2:$D$30,4,0)</f>
        <v>2.387699122930087E-2</v>
      </c>
      <c r="I5" s="6">
        <f t="shared" si="0"/>
        <v>2.745978757054553E-2</v>
      </c>
    </row>
    <row r="6" spans="1:9" x14ac:dyDescent="0.3">
      <c r="A6" s="4">
        <v>1</v>
      </c>
      <c r="B6" s="11">
        <v>18</v>
      </c>
      <c r="C6" s="4">
        <v>205154.05519629901</v>
      </c>
      <c r="D6" s="5">
        <v>553719.28663375799</v>
      </c>
      <c r="E6" s="5">
        <v>78.775056653191101</v>
      </c>
      <c r="F6" s="4">
        <f>C6-VLOOKUP($B6,실측점!$A$2:$D$30,2,0)</f>
        <v>2.9629902564920485E-4</v>
      </c>
      <c r="G6" s="5">
        <f>D6-VLOOKUP($B6,실측점!$A$2:$D$30,3,0)</f>
        <v>7.3337579378858209E-3</v>
      </c>
      <c r="H6" s="6">
        <f>E6-VLOOKUP($B6,실측점!$A$2:$D$30,4,0)</f>
        <v>1.7676653191102787E-2</v>
      </c>
      <c r="I6" s="6">
        <f t="shared" si="0"/>
        <v>1.9139902472129482E-2</v>
      </c>
    </row>
    <row r="7" spans="1:9" x14ac:dyDescent="0.3">
      <c r="A7" s="4">
        <v>1</v>
      </c>
      <c r="B7" s="11">
        <v>20</v>
      </c>
      <c r="C7" s="4">
        <v>205154.184933076</v>
      </c>
      <c r="D7" s="5">
        <v>553721.17204516102</v>
      </c>
      <c r="E7" s="5">
        <v>78.160222575930703</v>
      </c>
      <c r="F7" s="4">
        <f>C7-VLOOKUP($B7,실측점!$A$2:$D$30,2,0)</f>
        <v>-4.0669240115676075E-3</v>
      </c>
      <c r="G7" s="5">
        <f>D7-VLOOKUP($B7,실측점!$A$2:$D$30,3,0)</f>
        <v>-7.1548389969393611E-3</v>
      </c>
      <c r="H7" s="6">
        <f>E7-VLOOKUP($B7,실측점!$A$2:$D$30,4,0)</f>
        <v>-7.7424069303333454E-5</v>
      </c>
      <c r="I7" s="6">
        <f t="shared" si="0"/>
        <v>8.2302847140604384E-3</v>
      </c>
    </row>
    <row r="8" spans="1:9" x14ac:dyDescent="0.3">
      <c r="A8" s="4">
        <v>1</v>
      </c>
      <c r="B8" s="11">
        <v>21</v>
      </c>
      <c r="C8" s="4">
        <v>205154.15222295199</v>
      </c>
      <c r="D8" s="5">
        <v>553720.683488874</v>
      </c>
      <c r="E8" s="5">
        <v>78.1602292851653</v>
      </c>
      <c r="F8" s="4">
        <f>C8-VLOOKUP($B8,실측점!$A$2:$D$30,2,0)</f>
        <v>-1.7704800120554864E-4</v>
      </c>
      <c r="G8" s="5">
        <f>D8-VLOOKUP($B8,실측점!$A$2:$D$30,3,0)</f>
        <v>6.8888739915564656E-3</v>
      </c>
      <c r="H8" s="6">
        <f>E8-VLOOKUP($B8,실측점!$A$2:$D$30,4,0)</f>
        <v>6.7292851653064645E-3</v>
      </c>
      <c r="I8" s="6">
        <f t="shared" si="0"/>
        <v>9.631781232061265E-3</v>
      </c>
    </row>
    <row r="9" spans="1:9" x14ac:dyDescent="0.3">
      <c r="A9" s="4">
        <v>1</v>
      </c>
      <c r="B9" s="11">
        <v>22</v>
      </c>
      <c r="C9" s="4">
        <v>205154.12570223</v>
      </c>
      <c r="D9" s="5">
        <v>553720.28792843805</v>
      </c>
      <c r="E9" s="5">
        <v>78.166712580469095</v>
      </c>
      <c r="F9" s="4">
        <f>C9-VLOOKUP($B9,실측점!$A$2:$D$30,2,0)</f>
        <v>-6.9777001044712961E-4</v>
      </c>
      <c r="G9" s="5">
        <f>D9-VLOOKUP($B9,실측점!$A$2:$D$30,3,0)</f>
        <v>2.1728438092395663E-2</v>
      </c>
      <c r="H9" s="6">
        <f>E9-VLOOKUP($B9,실측점!$A$2:$D$30,4,0)</f>
        <v>8.5125804691017493E-3</v>
      </c>
      <c r="I9" s="6">
        <f t="shared" si="0"/>
        <v>2.3346861270104016E-2</v>
      </c>
    </row>
    <row r="10" spans="1:9" x14ac:dyDescent="0.3">
      <c r="A10" s="4">
        <v>1</v>
      </c>
      <c r="B10" s="11">
        <v>23</v>
      </c>
      <c r="C10" s="4">
        <v>205154.092384599</v>
      </c>
      <c r="D10" s="5">
        <v>553719.79053424206</v>
      </c>
      <c r="E10" s="5">
        <v>78.169489708751101</v>
      </c>
      <c r="F10" s="4">
        <f>C10-VLOOKUP($B10,실측점!$A$2:$D$30,2,0)</f>
        <v>-6.4154010033234954E-3</v>
      </c>
      <c r="G10" s="5">
        <f>D10-VLOOKUP($B10,실측점!$A$2:$D$30,3,0)</f>
        <v>7.5342420022934675E-3</v>
      </c>
      <c r="H10" s="6">
        <f>E10-VLOOKUP($B10,실측점!$A$2:$D$30,4,0)</f>
        <v>8.3970875110139787E-4</v>
      </c>
      <c r="I10" s="6">
        <f t="shared" si="0"/>
        <v>9.9311269939138056E-3</v>
      </c>
    </row>
    <row r="11" spans="1:9" x14ac:dyDescent="0.3">
      <c r="A11" s="4">
        <v>1</v>
      </c>
      <c r="B11" s="11">
        <v>24</v>
      </c>
      <c r="C11" s="4">
        <v>205154.05857999501</v>
      </c>
      <c r="D11" s="5">
        <v>553719.28606620501</v>
      </c>
      <c r="E11" s="5">
        <v>78.174611381037195</v>
      </c>
      <c r="F11" s="4">
        <f>C11-VLOOKUP($B11,실측점!$A$2:$D$30,2,0)</f>
        <v>7.7999499626457691E-4</v>
      </c>
      <c r="G11" s="5">
        <f>D11-VLOOKUP($B11,실측점!$A$2:$D$30,3,0)</f>
        <v>2.9662050073966384E-3</v>
      </c>
      <c r="H11" s="6">
        <f>E11-VLOOKUP($B11,실측점!$A$2:$D$30,4,0)</f>
        <v>5.3013810371993486E-3</v>
      </c>
      <c r="I11" s="6">
        <f t="shared" si="0"/>
        <v>6.1246555202459771E-3</v>
      </c>
    </row>
    <row r="12" spans="1:9" x14ac:dyDescent="0.3">
      <c r="A12" s="4">
        <v>1</v>
      </c>
      <c r="B12" s="11">
        <v>28</v>
      </c>
      <c r="C12" s="4">
        <v>205154.109829728</v>
      </c>
      <c r="D12" s="5">
        <v>553719.99967494805</v>
      </c>
      <c r="E12" s="5">
        <v>77.565371257338199</v>
      </c>
      <c r="F12" s="4">
        <f>C12-VLOOKUP($B12,실측점!$A$2:$D$30,2,0)</f>
        <v>-7.1702720015309751E-3</v>
      </c>
      <c r="G12" s="5">
        <f>D12-VLOOKUP($B12,실측점!$A$2:$D$30,3,0)</f>
        <v>2.0274948095902801E-2</v>
      </c>
      <c r="H12" s="6">
        <f>E12-VLOOKUP($B12,실측점!$A$2:$D$30,4,0)</f>
        <v>1.601257338194273E-3</v>
      </c>
      <c r="I12" s="6">
        <f t="shared" si="0"/>
        <v>2.156502598956497E-2</v>
      </c>
    </row>
    <row r="13" spans="1:9" ht="17.25" thickBot="1" x14ac:dyDescent="0.35">
      <c r="A13" s="7">
        <v>1</v>
      </c>
      <c r="B13" s="12">
        <v>29</v>
      </c>
      <c r="C13" s="7">
        <v>205154.075633139</v>
      </c>
      <c r="D13" s="8">
        <v>553719.48912680103</v>
      </c>
      <c r="E13" s="8">
        <v>77.567844239145202</v>
      </c>
      <c r="F13" s="7">
        <f>C13-VLOOKUP($B13,실측점!$A$2:$D$30,2,0)</f>
        <v>3.3313900348730385E-4</v>
      </c>
      <c r="G13" s="8">
        <f>D13-VLOOKUP($B13,실측점!$A$2:$D$30,3,0)</f>
        <v>5.5268009891733527E-3</v>
      </c>
      <c r="H13" s="9">
        <f>E13-VLOOKUP($B13,실측점!$A$2:$D$30,4,0)</f>
        <v>6.4742391452057291E-3</v>
      </c>
      <c r="I13" s="9">
        <f t="shared" si="0"/>
        <v>8.5189367457967589E-3</v>
      </c>
    </row>
    <row r="14" spans="1:9" x14ac:dyDescent="0.3">
      <c r="A14" s="1">
        <v>2</v>
      </c>
      <c r="B14" s="10">
        <v>14</v>
      </c>
      <c r="C14" s="1">
        <v>205154.181369464</v>
      </c>
      <c r="D14" s="2">
        <v>553721.16802871297</v>
      </c>
      <c r="E14" s="2">
        <v>78.738382475706402</v>
      </c>
      <c r="F14" s="1">
        <f>C14-VLOOKUP($B14,실측점!$A$2:$D$30,2,0)</f>
        <v>-3.8305360067170113E-3</v>
      </c>
      <c r="G14" s="2">
        <f>D14-VLOOKUP($B14,실측점!$A$2:$D$30,3,0)</f>
        <v>-1.9712870707735419E-3</v>
      </c>
      <c r="H14" s="3">
        <f>E14-VLOOKUP($B14,실측점!$A$2:$D$30,4,0)</f>
        <v>-6.2975242936005316E-3</v>
      </c>
      <c r="I14" s="3">
        <f t="shared" si="0"/>
        <v>7.630058390513359E-3</v>
      </c>
    </row>
    <row r="15" spans="1:9" x14ac:dyDescent="0.3">
      <c r="A15" s="4">
        <v>2</v>
      </c>
      <c r="B15" s="11">
        <v>15</v>
      </c>
      <c r="C15" s="4">
        <v>205154.148403039</v>
      </c>
      <c r="D15" s="5">
        <v>553720.67568953196</v>
      </c>
      <c r="E15" s="5">
        <v>78.738920362835998</v>
      </c>
      <c r="F15" s="4">
        <f>C15-VLOOKUP($B15,실측점!$A$2:$D$30,2,0)</f>
        <v>-3.6969610082451254E-3</v>
      </c>
      <c r="G15" s="5">
        <f>D15-VLOOKUP($B15,실측점!$A$2:$D$30,3,0)</f>
        <v>-3.1046802178025246E-4</v>
      </c>
      <c r="H15" s="6">
        <f>E15-VLOOKUP($B15,실측점!$A$2:$D$30,4,0)</f>
        <v>-9.8596371639985136E-3</v>
      </c>
      <c r="I15" s="6">
        <f t="shared" si="0"/>
        <v>1.0534531603006068E-2</v>
      </c>
    </row>
    <row r="16" spans="1:9" x14ac:dyDescent="0.3">
      <c r="A16" s="4">
        <v>2</v>
      </c>
      <c r="B16" s="11">
        <v>16</v>
      </c>
      <c r="C16" s="4">
        <v>205154.12171102501</v>
      </c>
      <c r="D16" s="5">
        <v>553720.27736366505</v>
      </c>
      <c r="E16" s="5">
        <v>78.742971426965696</v>
      </c>
      <c r="F16" s="4">
        <f>C16-VLOOKUP($B16,실측점!$A$2:$D$30,2,0)</f>
        <v>1.1102500138804317E-4</v>
      </c>
      <c r="G16" s="5">
        <f>D16-VLOOKUP($B16,실측점!$A$2:$D$30,3,0)</f>
        <v>2.3636650294065475E-3</v>
      </c>
      <c r="H16" s="6">
        <f>E16-VLOOKUP($B16,실측점!$A$2:$D$30,4,0)</f>
        <v>-5.4685730343067007E-3</v>
      </c>
      <c r="I16" s="6">
        <f t="shared" si="0"/>
        <v>5.9585677770517195E-3</v>
      </c>
    </row>
    <row r="17" spans="1:9" x14ac:dyDescent="0.3">
      <c r="A17" s="4">
        <v>2</v>
      </c>
      <c r="B17" s="11">
        <v>17</v>
      </c>
      <c r="C17" s="4">
        <v>205154.08861842501</v>
      </c>
      <c r="D17" s="5">
        <v>553719.78322599002</v>
      </c>
      <c r="E17" s="5">
        <v>78.744520289886097</v>
      </c>
      <c r="F17" s="4">
        <f>C17-VLOOKUP($B17,실측점!$A$2:$D$30,2,0)</f>
        <v>-5.0815749855246395E-3</v>
      </c>
      <c r="G17" s="5">
        <f>D17-VLOOKUP($B17,실측점!$A$2:$D$30,3,0)</f>
        <v>5.0259900745004416E-3</v>
      </c>
      <c r="H17" s="6">
        <f>E17-VLOOKUP($B17,실측점!$A$2:$D$30,4,0)</f>
        <v>-3.1397101138992412E-3</v>
      </c>
      <c r="I17" s="6">
        <f t="shared" si="0"/>
        <v>7.8064563126816946E-3</v>
      </c>
    </row>
    <row r="18" spans="1:9" x14ac:dyDescent="0.3">
      <c r="A18" s="4">
        <v>2</v>
      </c>
      <c r="B18" s="11">
        <v>18</v>
      </c>
      <c r="C18" s="4">
        <v>205154.05496232701</v>
      </c>
      <c r="D18" s="5">
        <v>553719.28105336602</v>
      </c>
      <c r="E18" s="5">
        <v>78.750550601412897</v>
      </c>
      <c r="F18" s="4">
        <f>C18-VLOOKUP($B18,실측점!$A$2:$D$30,2,0)</f>
        <v>6.2327017076313496E-5</v>
      </c>
      <c r="G18" s="5">
        <f>D18-VLOOKUP($B18,실측점!$A$2:$D$30,3,0)</f>
        <v>1.7533659702166915E-3</v>
      </c>
      <c r="H18" s="6">
        <f>E18-VLOOKUP($B18,실측점!$A$2:$D$30,4,0)</f>
        <v>-6.8293985871008545E-3</v>
      </c>
      <c r="I18" s="6">
        <f t="shared" si="0"/>
        <v>7.0511603260787299E-3</v>
      </c>
    </row>
    <row r="19" spans="1:9" x14ac:dyDescent="0.3">
      <c r="A19" s="4">
        <v>2</v>
      </c>
      <c r="B19" s="11">
        <v>20</v>
      </c>
      <c r="C19" s="4">
        <v>205154.184702489</v>
      </c>
      <c r="D19" s="5">
        <v>553721.16623022698</v>
      </c>
      <c r="E19" s="5">
        <v>78.132366922524199</v>
      </c>
      <c r="F19" s="4">
        <f>C19-VLOOKUP($B19,실측점!$A$2:$D$30,2,0)</f>
        <v>-4.2975110118277371E-3</v>
      </c>
      <c r="G19" s="5">
        <f>D19-VLOOKUP($B19,실측점!$A$2:$D$30,3,0)</f>
        <v>-1.2969773029908538E-2</v>
      </c>
      <c r="H19" s="6">
        <f>E19-VLOOKUP($B19,실측점!$A$2:$D$30,4,0)</f>
        <v>-2.7933077475807977E-2</v>
      </c>
      <c r="I19" s="6">
        <f t="shared" si="0"/>
        <v>3.1095665785019211E-2</v>
      </c>
    </row>
    <row r="20" spans="1:9" x14ac:dyDescent="0.3">
      <c r="A20" s="4">
        <v>2</v>
      </c>
      <c r="B20" s="11">
        <v>21</v>
      </c>
      <c r="C20" s="4">
        <v>205154.15184658399</v>
      </c>
      <c r="D20" s="5">
        <v>553720.67530877795</v>
      </c>
      <c r="E20" s="5">
        <v>78.130167496982395</v>
      </c>
      <c r="F20" s="4">
        <f>C20-VLOOKUP($B20,실측점!$A$2:$D$30,2,0)</f>
        <v>-5.5341600091196597E-4</v>
      </c>
      <c r="G20" s="5">
        <f>D20-VLOOKUP($B20,실측점!$A$2:$D$30,3,0)</f>
        <v>-1.2912220554426312E-3</v>
      </c>
      <c r="H20" s="6">
        <f>E20-VLOOKUP($B20,실측점!$A$2:$D$30,4,0)</f>
        <v>-2.3332503017599038E-2</v>
      </c>
      <c r="I20" s="6">
        <f t="shared" si="0"/>
        <v>2.3374756057182609E-2</v>
      </c>
    </row>
    <row r="21" spans="1:9" x14ac:dyDescent="0.3">
      <c r="A21" s="4">
        <v>2</v>
      </c>
      <c r="B21" s="11">
        <v>22</v>
      </c>
      <c r="C21" s="4">
        <v>205154.125440248</v>
      </c>
      <c r="D21" s="5">
        <v>553720.28127868404</v>
      </c>
      <c r="E21" s="5">
        <v>78.134558030915898</v>
      </c>
      <c r="F21" s="4">
        <f>C21-VLOOKUP($B21,실측점!$A$2:$D$30,2,0)</f>
        <v>-9.5975201111286879E-4</v>
      </c>
      <c r="G21" s="5">
        <f>D21-VLOOKUP($B21,실측점!$A$2:$D$30,3,0)</f>
        <v>1.5078684082254767E-2</v>
      </c>
      <c r="H21" s="6">
        <f>E21-VLOOKUP($B21,실측점!$A$2:$D$30,4,0)</f>
        <v>-2.3641969084096104E-2</v>
      </c>
      <c r="I21" s="6">
        <f t="shared" si="0"/>
        <v>2.8057628904606936E-2</v>
      </c>
    </row>
    <row r="22" spans="1:9" x14ac:dyDescent="0.3">
      <c r="A22" s="4">
        <v>2</v>
      </c>
      <c r="B22" s="11">
        <v>23</v>
      </c>
      <c r="C22" s="4">
        <v>205154.09219932699</v>
      </c>
      <c r="D22" s="5">
        <v>553719.78537924902</v>
      </c>
      <c r="E22" s="5">
        <v>78.141435693376806</v>
      </c>
      <c r="F22" s="4">
        <f>C22-VLOOKUP($B22,실측점!$A$2:$D$30,2,0)</f>
        <v>-6.6006730194203556E-3</v>
      </c>
      <c r="G22" s="5">
        <f>D22-VLOOKUP($B22,실측점!$A$2:$D$30,3,0)</f>
        <v>2.3792489664629102E-3</v>
      </c>
      <c r="H22" s="6">
        <f>E22-VLOOKUP($B22,실측점!$A$2:$D$30,4,0)</f>
        <v>-2.7214306623193352E-2</v>
      </c>
      <c r="I22" s="6">
        <f t="shared" si="0"/>
        <v>2.8104238024449342E-2</v>
      </c>
    </row>
    <row r="23" spans="1:9" x14ac:dyDescent="0.3">
      <c r="A23" s="4">
        <v>2</v>
      </c>
      <c r="B23" s="11">
        <v>24</v>
      </c>
      <c r="C23" s="4">
        <v>205154.058426973</v>
      </c>
      <c r="D23" s="5">
        <v>553719.281383425</v>
      </c>
      <c r="E23" s="5">
        <v>78.146446241205695</v>
      </c>
      <c r="F23" s="4">
        <f>C23-VLOOKUP($B23,실측점!$A$2:$D$30,2,0)</f>
        <v>6.2697299290448427E-4</v>
      </c>
      <c r="G23" s="5">
        <f>D23-VLOOKUP($B23,실측점!$A$2:$D$30,3,0)</f>
        <v>-1.7165750032290816E-3</v>
      </c>
      <c r="H23" s="6">
        <f>E23-VLOOKUP($B23,실측점!$A$2:$D$30,4,0)</f>
        <v>-2.2863758794301248E-2</v>
      </c>
      <c r="I23" s="6">
        <f t="shared" si="0"/>
        <v>2.2936677856209477E-2</v>
      </c>
    </row>
    <row r="24" spans="1:9" x14ac:dyDescent="0.3">
      <c r="A24" s="4">
        <v>2</v>
      </c>
      <c r="B24" s="11">
        <v>28</v>
      </c>
      <c r="C24" s="4">
        <v>205154.10964517499</v>
      </c>
      <c r="D24" s="5">
        <v>553719.99447932001</v>
      </c>
      <c r="E24" s="5">
        <v>77.536713698709406</v>
      </c>
      <c r="F24" s="4">
        <f>C24-VLOOKUP($B24,실측점!$A$2:$D$30,2,0)</f>
        <v>-7.3548250074964017E-3</v>
      </c>
      <c r="G24" s="5">
        <f>D24-VLOOKUP($B24,실측점!$A$2:$D$30,3,0)</f>
        <v>1.5079320059157908E-2</v>
      </c>
      <c r="H24" s="6">
        <f>E24-VLOOKUP($B24,실측점!$A$2:$D$30,4,0)</f>
        <v>-2.7056301290599549E-2</v>
      </c>
      <c r="I24" s="6">
        <f t="shared" si="0"/>
        <v>3.1835872594686572E-2</v>
      </c>
    </row>
    <row r="25" spans="1:9" ht="17.25" thickBot="1" x14ac:dyDescent="0.35">
      <c r="A25" s="7">
        <v>2</v>
      </c>
      <c r="B25" s="12">
        <v>29</v>
      </c>
      <c r="C25" s="7">
        <v>205154.07564150199</v>
      </c>
      <c r="D25" s="8">
        <v>553719.48686277005</v>
      </c>
      <c r="E25" s="8">
        <v>77.539776687366796</v>
      </c>
      <c r="F25" s="7">
        <f>C25-VLOOKUP($B25,실측점!$A$2:$D$30,2,0)</f>
        <v>3.4150198916904628E-4</v>
      </c>
      <c r="G25" s="8">
        <f>D25-VLOOKUP($B25,실측점!$A$2:$D$30,3,0)</f>
        <v>3.2627700129523873E-3</v>
      </c>
      <c r="H25" s="9">
        <f>E25-VLOOKUP($B25,실측점!$A$2:$D$30,4,0)</f>
        <v>-2.1593312633200412E-2</v>
      </c>
      <c r="I25" s="9">
        <f t="shared" si="0"/>
        <v>2.1841095261940512E-2</v>
      </c>
    </row>
    <row r="26" spans="1:9" x14ac:dyDescent="0.3">
      <c r="A26" s="1">
        <v>3</v>
      </c>
      <c r="B26" s="10">
        <v>8</v>
      </c>
      <c r="C26" s="1">
        <v>205154.17707276999</v>
      </c>
      <c r="D26" s="2">
        <v>553721.15621781198</v>
      </c>
      <c r="E26" s="2">
        <v>79.353608470345705</v>
      </c>
      <c r="F26" s="1">
        <f>C26-VLOOKUP($B26,실측점!$A$2:$D$30,2,0)</f>
        <v>-3.2272300159092993E-3</v>
      </c>
      <c r="G26" s="2">
        <f>D26-VLOOKUP($B26,실측점!$A$2:$D$30,3,0)</f>
        <v>-1.7482188064604998E-2</v>
      </c>
      <c r="H26" s="3">
        <f>E26-VLOOKUP($B26,실측점!$A$2:$D$30,4,0)</f>
        <v>2.4128470345701203E-2</v>
      </c>
      <c r="I26" s="3">
        <f t="shared" si="0"/>
        <v>2.9970401971364777E-2</v>
      </c>
    </row>
    <row r="27" spans="1:9" x14ac:dyDescent="0.3">
      <c r="A27" s="4">
        <v>3</v>
      </c>
      <c r="B27" s="11">
        <v>9</v>
      </c>
      <c r="C27" s="4">
        <v>205154.14411238299</v>
      </c>
      <c r="D27" s="5">
        <v>553720.66440686095</v>
      </c>
      <c r="E27" s="5">
        <v>79.359292854573297</v>
      </c>
      <c r="F27" s="4">
        <f>C27-VLOOKUP($B27,실측점!$A$2:$D$30,2,0)</f>
        <v>-2.8876170108560473E-3</v>
      </c>
      <c r="G27" s="5">
        <f>D27-VLOOKUP($B27,실측점!$A$2:$D$30,3,0)</f>
        <v>-1.4593139057978988E-2</v>
      </c>
      <c r="H27" s="6">
        <f>E27-VLOOKUP($B27,실측점!$A$2:$D$30,4,0)</f>
        <v>3.7862854573290861E-2</v>
      </c>
      <c r="I27" s="6">
        <f t="shared" si="0"/>
        <v>4.0680385888104229E-2</v>
      </c>
    </row>
    <row r="28" spans="1:9" x14ac:dyDescent="0.3">
      <c r="A28" s="4">
        <v>3</v>
      </c>
      <c r="B28" s="11">
        <v>10</v>
      </c>
      <c r="C28" s="4">
        <v>205154.117533988</v>
      </c>
      <c r="D28" s="5">
        <v>553720.267293707</v>
      </c>
      <c r="E28" s="5">
        <v>79.357653889803302</v>
      </c>
      <c r="F28" s="4">
        <f>C28-VLOOKUP($B28,실측점!$A$2:$D$30,2,0)</f>
        <v>-2.0660120062530041E-3</v>
      </c>
      <c r="G28" s="5">
        <f>D28-VLOOKUP($B28,실측점!$A$2:$D$30,3,0)</f>
        <v>-1.1406293022446334E-2</v>
      </c>
      <c r="H28" s="6">
        <f>E28-VLOOKUP($B28,실측점!$A$2:$D$30,4,0)</f>
        <v>2.5543889803302022E-2</v>
      </c>
      <c r="I28" s="6">
        <f t="shared" si="0"/>
        <v>2.8051064728582521E-2</v>
      </c>
    </row>
    <row r="29" spans="1:9" x14ac:dyDescent="0.3">
      <c r="A29" s="4">
        <v>3</v>
      </c>
      <c r="B29" s="11">
        <v>11</v>
      </c>
      <c r="C29" s="4">
        <v>205154.08436743901</v>
      </c>
      <c r="D29" s="5">
        <v>553719.77233582095</v>
      </c>
      <c r="E29" s="5">
        <v>79.362542974244207</v>
      </c>
      <c r="F29" s="4">
        <f>C29-VLOOKUP($B29,실측점!$A$2:$D$30,2,0)</f>
        <v>-4.1325610072817653E-3</v>
      </c>
      <c r="G29" s="5">
        <f>D29-VLOOKUP($B29,실측점!$A$2:$D$30,3,0)</f>
        <v>-1.2264179065823555E-2</v>
      </c>
      <c r="H29" s="6">
        <f>E29-VLOOKUP($B29,실측점!$A$2:$D$30,4,0)</f>
        <v>3.3472974244205034E-2</v>
      </c>
      <c r="I29" s="6">
        <f t="shared" si="0"/>
        <v>3.5887715912143306E-2</v>
      </c>
    </row>
    <row r="30" spans="1:9" x14ac:dyDescent="0.3">
      <c r="A30" s="4">
        <v>3</v>
      </c>
      <c r="B30" s="11">
        <v>12</v>
      </c>
      <c r="C30" s="4">
        <v>205154.050377356</v>
      </c>
      <c r="D30" s="5">
        <v>553719.26543230505</v>
      </c>
      <c r="E30" s="5">
        <v>79.371598540856397</v>
      </c>
      <c r="F30" s="4">
        <f>C30-VLOOKUP($B30,실측점!$A$2:$D$30,2,0)</f>
        <v>-4.1226439934689552E-3</v>
      </c>
      <c r="G30" s="5">
        <f>D30-VLOOKUP($B30,실측점!$A$2:$D$30,3,0)</f>
        <v>-3.5767694935202599E-2</v>
      </c>
      <c r="H30" s="6">
        <f>E30-VLOOKUP($B30,실측점!$A$2:$D$30,4,0)</f>
        <v>4.2758540856397076E-2</v>
      </c>
      <c r="I30" s="6">
        <f t="shared" si="0"/>
        <v>5.5898273771582442E-2</v>
      </c>
    </row>
    <row r="31" spans="1:9" x14ac:dyDescent="0.3">
      <c r="A31" s="4">
        <v>3</v>
      </c>
      <c r="B31" s="11">
        <v>14</v>
      </c>
      <c r="C31" s="4">
        <v>205154.18049671999</v>
      </c>
      <c r="D31" s="5">
        <v>553721.15632942901</v>
      </c>
      <c r="E31" s="5">
        <v>78.754078885285693</v>
      </c>
      <c r="F31" s="4">
        <f>C31-VLOOKUP($B31,실측점!$A$2:$D$30,2,0)</f>
        <v>-4.7032800212036818E-3</v>
      </c>
      <c r="G31" s="5">
        <f>D31-VLOOKUP($B31,실측점!$A$2:$D$30,3,0)</f>
        <v>-1.3670571031980217E-2</v>
      </c>
      <c r="H31" s="6">
        <f>E31-VLOOKUP($B31,실측점!$A$2:$D$30,4,0)</f>
        <v>9.3988852856909944E-3</v>
      </c>
      <c r="I31" s="6">
        <f t="shared" si="0"/>
        <v>1.724367709950082E-2</v>
      </c>
    </row>
    <row r="32" spans="1:9" x14ac:dyDescent="0.3">
      <c r="A32" s="4">
        <v>3</v>
      </c>
      <c r="B32" s="11">
        <v>15</v>
      </c>
      <c r="C32" s="4">
        <v>205154.14750727999</v>
      </c>
      <c r="D32" s="5">
        <v>553720.66373190703</v>
      </c>
      <c r="E32" s="5">
        <v>78.755620280547305</v>
      </c>
      <c r="F32" s="4">
        <f>C32-VLOOKUP($B32,실측점!$A$2:$D$30,2,0)</f>
        <v>-4.5927200117148459E-3</v>
      </c>
      <c r="G32" s="5">
        <f>D32-VLOOKUP($B32,실측점!$A$2:$D$30,3,0)</f>
        <v>-1.2268092948943377E-2</v>
      </c>
      <c r="H32" s="6">
        <f>E32-VLOOKUP($B32,실측점!$A$2:$D$30,4,0)</f>
        <v>6.8402805473084527E-3</v>
      </c>
      <c r="I32" s="6">
        <f t="shared" si="0"/>
        <v>1.4777977523186542E-2</v>
      </c>
    </row>
    <row r="33" spans="1:9" x14ac:dyDescent="0.3">
      <c r="A33" s="4">
        <v>3</v>
      </c>
      <c r="B33" s="11">
        <v>16</v>
      </c>
      <c r="C33" s="4">
        <v>205154.12092394999</v>
      </c>
      <c r="D33" s="5">
        <v>553720.26702258806</v>
      </c>
      <c r="E33" s="5">
        <v>78.759591885598894</v>
      </c>
      <c r="F33" s="4">
        <f>C33-VLOOKUP($B33,실측점!$A$2:$D$30,2,0)</f>
        <v>-6.7605002550408244E-4</v>
      </c>
      <c r="G33" s="5">
        <f>D33-VLOOKUP($B33,실측점!$A$2:$D$30,3,0)</f>
        <v>-7.9774119658395648E-3</v>
      </c>
      <c r="H33" s="6">
        <f>E33-VLOOKUP($B33,실측점!$A$2:$D$30,4,0)</f>
        <v>1.1151885598891909E-2</v>
      </c>
      <c r="I33" s="6">
        <f t="shared" si="0"/>
        <v>1.3728098838531032E-2</v>
      </c>
    </row>
    <row r="34" spans="1:9" x14ac:dyDescent="0.3">
      <c r="A34" s="4">
        <v>3</v>
      </c>
      <c r="B34" s="11">
        <v>17</v>
      </c>
      <c r="C34" s="4">
        <v>205154.087769534</v>
      </c>
      <c r="D34" s="5">
        <v>553719.77186656801</v>
      </c>
      <c r="E34" s="5">
        <v>78.760024008594598</v>
      </c>
      <c r="F34" s="4">
        <f>C34-VLOOKUP($B34,실측점!$A$2:$D$30,2,0)</f>
        <v>-5.9304659953340888E-3</v>
      </c>
      <c r="G34" s="5">
        <f>D34-VLOOKUP($B34,실측점!$A$2:$D$30,3,0)</f>
        <v>-6.3334319274872541E-3</v>
      </c>
      <c r="H34" s="6">
        <f>E34-VLOOKUP($B34,실측점!$A$2:$D$30,4,0)</f>
        <v>1.2364008594602183E-2</v>
      </c>
      <c r="I34" s="6">
        <f t="shared" si="0"/>
        <v>1.5104684552460057E-2</v>
      </c>
    </row>
    <row r="35" spans="1:9" x14ac:dyDescent="0.3">
      <c r="A35" s="4">
        <v>3</v>
      </c>
      <c r="B35" s="11">
        <v>18</v>
      </c>
      <c r="C35" s="4">
        <v>205154.054149701</v>
      </c>
      <c r="D35" s="5">
        <v>553719.27018318605</v>
      </c>
      <c r="E35" s="5">
        <v>78.765438579716601</v>
      </c>
      <c r="F35" s="4">
        <f>C35-VLOOKUP($B35,실측점!$A$2:$D$30,2,0)</f>
        <v>-7.5029899016954005E-4</v>
      </c>
      <c r="G35" s="5">
        <f>D35-VLOOKUP($B35,실측점!$A$2:$D$30,3,0)</f>
        <v>-9.1168140061199665E-3</v>
      </c>
      <c r="H35" s="6">
        <f>E35-VLOOKUP($B35,실측점!$A$2:$D$30,4,0)</f>
        <v>8.058579716603731E-3</v>
      </c>
      <c r="I35" s="6">
        <f t="shared" si="0"/>
        <v>1.2190978354738051E-2</v>
      </c>
    </row>
    <row r="36" spans="1:9" x14ac:dyDescent="0.3">
      <c r="A36" s="4">
        <v>3</v>
      </c>
      <c r="B36" s="11">
        <v>20</v>
      </c>
      <c r="C36" s="4">
        <v>205154.18388639</v>
      </c>
      <c r="D36" s="5">
        <v>553721.15552001505</v>
      </c>
      <c r="E36" s="5">
        <v>78.149743733678804</v>
      </c>
      <c r="F36" s="4">
        <f>C36-VLOOKUP($B36,실측점!$A$2:$D$30,2,0)</f>
        <v>-5.1136100082658231E-3</v>
      </c>
      <c r="G36" s="5">
        <f>D36-VLOOKUP($B36,실측점!$A$2:$D$30,3,0)</f>
        <v>-2.3679984966292977E-2</v>
      </c>
      <c r="H36" s="6">
        <f>E36-VLOOKUP($B36,실측점!$A$2:$D$30,4,0)</f>
        <v>-1.0556266321202656E-2</v>
      </c>
      <c r="I36" s="6">
        <f t="shared" si="0"/>
        <v>2.6425848216559772E-2</v>
      </c>
    </row>
    <row r="37" spans="1:9" x14ac:dyDescent="0.3">
      <c r="A37" s="4">
        <v>3</v>
      </c>
      <c r="B37" s="11">
        <v>21</v>
      </c>
      <c r="C37" s="4">
        <v>205154.151035049</v>
      </c>
      <c r="D37" s="5">
        <v>553720.66477062204</v>
      </c>
      <c r="E37" s="5">
        <v>78.148764882182604</v>
      </c>
      <c r="F37" s="4">
        <f>C37-VLOOKUP($B37,실측점!$A$2:$D$30,2,0)</f>
        <v>-1.3649509928654879E-3</v>
      </c>
      <c r="G37" s="5">
        <f>D37-VLOOKUP($B37,실측점!$A$2:$D$30,3,0)</f>
        <v>-1.1829377966932952E-2</v>
      </c>
      <c r="H37" s="6">
        <f>E37-VLOOKUP($B37,실측점!$A$2:$D$30,4,0)</f>
        <v>-4.7351178173897779E-3</v>
      </c>
      <c r="I37" s="6">
        <f t="shared" si="0"/>
        <v>1.2814781115650997E-2</v>
      </c>
    </row>
    <row r="38" spans="1:9" x14ac:dyDescent="0.3">
      <c r="A38" s="4">
        <v>3</v>
      </c>
      <c r="B38" s="11">
        <v>22</v>
      </c>
      <c r="C38" s="4">
        <v>205154.12459132599</v>
      </c>
      <c r="D38" s="5">
        <v>553720.27018932404</v>
      </c>
      <c r="E38" s="5">
        <v>78.153240028792396</v>
      </c>
      <c r="F38" s="4">
        <f>C38-VLOOKUP($B38,실측점!$A$2:$D$30,2,0)</f>
        <v>-1.8086740165017545E-3</v>
      </c>
      <c r="G38" s="5">
        <f>D38-VLOOKUP($B38,실측점!$A$2:$D$30,3,0)</f>
        <v>3.9893240900710225E-3</v>
      </c>
      <c r="H38" s="6">
        <f>E38-VLOOKUP($B38,실측점!$A$2:$D$30,4,0)</f>
        <v>-4.9599712075973912E-3</v>
      </c>
      <c r="I38" s="6">
        <f t="shared" si="0"/>
        <v>6.6171990127080731E-3</v>
      </c>
    </row>
    <row r="39" spans="1:9" x14ac:dyDescent="0.3">
      <c r="A39" s="4">
        <v>3</v>
      </c>
      <c r="B39" s="11">
        <v>23</v>
      </c>
      <c r="C39" s="4">
        <v>205154.091450537</v>
      </c>
      <c r="D39" s="5">
        <v>553719.77556671598</v>
      </c>
      <c r="E39" s="5">
        <v>78.157547743221002</v>
      </c>
      <c r="F39" s="4">
        <f>C39-VLOOKUP($B39,실측점!$A$2:$D$30,2,0)</f>
        <v>-7.3494630050845444E-3</v>
      </c>
      <c r="G39" s="5">
        <f>D39-VLOOKUP($B39,실측점!$A$2:$D$30,3,0)</f>
        <v>-7.4332840740680695E-3</v>
      </c>
      <c r="H39" s="6">
        <f>E39-VLOOKUP($B39,실측점!$A$2:$D$30,4,0)</f>
        <v>-1.1102256778997344E-2</v>
      </c>
      <c r="I39" s="6">
        <f t="shared" si="0"/>
        <v>1.5248882718930355E-2</v>
      </c>
    </row>
    <row r="40" spans="1:9" x14ac:dyDescent="0.3">
      <c r="A40" s="4">
        <v>3</v>
      </c>
      <c r="B40" s="11">
        <v>24</v>
      </c>
      <c r="C40" s="4">
        <v>205154.05774020901</v>
      </c>
      <c r="D40" s="5">
        <v>553719.27259696706</v>
      </c>
      <c r="E40" s="5">
        <v>78.163729178494705</v>
      </c>
      <c r="F40" s="4">
        <f>C40-VLOOKUP($B40,실측점!$A$2:$D$30,2,0)</f>
        <v>-5.9790996601805091E-5</v>
      </c>
      <c r="G40" s="5">
        <f>D40-VLOOKUP($B40,실측점!$A$2:$D$30,3,0)</f>
        <v>-1.0503032943233848E-2</v>
      </c>
      <c r="H40" s="6">
        <f>E40-VLOOKUP($B40,실측점!$A$2:$D$30,4,0)</f>
        <v>-5.5808215052906007E-3</v>
      </c>
      <c r="I40" s="6">
        <f t="shared" si="0"/>
        <v>1.1893815394726965E-2</v>
      </c>
    </row>
    <row r="41" spans="1:9" x14ac:dyDescent="0.3">
      <c r="A41" s="4">
        <v>3</v>
      </c>
      <c r="B41" s="11">
        <v>28</v>
      </c>
      <c r="C41" s="4">
        <v>205154.10882496301</v>
      </c>
      <c r="D41" s="5">
        <v>553719.98385521397</v>
      </c>
      <c r="E41" s="5">
        <v>77.555823870517798</v>
      </c>
      <c r="F41" s="4">
        <f>C41-VLOOKUP($B41,실측점!$A$2:$D$30,2,0)</f>
        <v>-8.1750369863584638E-3</v>
      </c>
      <c r="G41" s="5">
        <f>D41-VLOOKUP($B41,실측점!$A$2:$D$30,3,0)</f>
        <v>4.4552140170708299E-3</v>
      </c>
      <c r="H41" s="6">
        <f>E41-VLOOKUP($B41,실측점!$A$2:$D$30,4,0)</f>
        <v>-7.946129482206743E-3</v>
      </c>
      <c r="I41" s="6">
        <f t="shared" si="0"/>
        <v>1.2240144419663866E-2</v>
      </c>
    </row>
    <row r="42" spans="1:9" ht="17.25" thickBot="1" x14ac:dyDescent="0.35">
      <c r="A42" s="7">
        <v>3</v>
      </c>
      <c r="B42" s="12">
        <v>29</v>
      </c>
      <c r="C42" s="7">
        <v>205154.07476143399</v>
      </c>
      <c r="D42" s="8">
        <v>553719.47494357103</v>
      </c>
      <c r="E42" s="8">
        <v>77.554174626841501</v>
      </c>
      <c r="F42" s="7">
        <f>C42-VLOOKUP($B42,실측점!$A$2:$D$30,2,0)</f>
        <v>-5.3856600425206125E-4</v>
      </c>
      <c r="G42" s="8">
        <f>D42-VLOOKUP($B42,실측점!$A$2:$D$30,3,0)</f>
        <v>-8.6564290104433894E-3</v>
      </c>
      <c r="H42" s="9">
        <f>E42-VLOOKUP($B42,실측점!$A$2:$D$30,4,0)</f>
        <v>-7.1953731584954994E-3</v>
      </c>
      <c r="I42" s="9">
        <f t="shared" si="0"/>
        <v>1.1269303946729783E-2</v>
      </c>
    </row>
    <row r="43" spans="1:9" x14ac:dyDescent="0.3">
      <c r="F43">
        <f>SQRT(SUMSQ(F2:F42)/COUNT(F2:F42))</f>
        <v>3.8860039076589986E-3</v>
      </c>
      <c r="G43">
        <f t="shared" ref="G43:I43" si="1">SQRT(SUMSQ(G2:G42)/COUNT(G2:G42))</f>
        <v>1.1765048261856158E-2</v>
      </c>
      <c r="H43" s="6">
        <f t="shared" si="1"/>
        <v>1.8015722323211282E-2</v>
      </c>
      <c r="I43">
        <f t="shared" si="1"/>
        <v>2.1865123777404027E-2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실측점</vt:lpstr>
      <vt:lpstr>fromEO</vt:lpstr>
      <vt:lpstr>fromAR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Hwiyoung</dc:creator>
  <cp:lastModifiedBy>Hwiyoung</cp:lastModifiedBy>
  <dcterms:created xsi:type="dcterms:W3CDTF">2019-03-06T06:19:43Z</dcterms:created>
  <dcterms:modified xsi:type="dcterms:W3CDTF">2019-03-07T01:03:19Z</dcterms:modified>
</cp:coreProperties>
</file>