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D2207EAC-3E6F-4C54-B09D-680F417DD47E}" xr6:coauthVersionLast="47" xr6:coauthVersionMax="47" xr10:uidLastSave="{00000000-0000-0000-0000-000000000000}"/>
  <bookViews>
    <workbookView xWindow="-96" yWindow="-96" windowWidth="20928" windowHeight="12432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2" i="1"/>
</calcChain>
</file>

<file path=xl/sharedStrings.xml><?xml version="1.0" encoding="utf-8"?>
<sst xmlns="http://schemas.openxmlformats.org/spreadsheetml/2006/main" count="322" uniqueCount="165">
  <si>
    <t>Airfoil</t>
  </si>
  <si>
    <t>Re</t>
  </si>
  <si>
    <t>Reported accuracy</t>
  </si>
  <si>
    <t>Assumed error</t>
  </si>
  <si>
    <t>Source</t>
  </si>
  <si>
    <t>Converted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</si>
  <si>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</si>
  <si>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</si>
  <si>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</si>
  <si>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</si>
  <si>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</si>
  <si>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</si>
  <si>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</si>
  <si>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</si>
  <si>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</si>
  <si>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</si>
  <si>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</si>
  <si>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</si>
  <si>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</si>
  <si>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</si>
  <si>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A (deg)</t>
  </si>
  <si>
    <t>M (1)</t>
  </si>
  <si>
    <t>Re (1)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</si>
  <si>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</si>
  <si>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</si>
  <si>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</si>
  <si>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</si>
  <si>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</si>
  <si>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</si>
  <si>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</si>
  <si>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CRA 309-A</t>
  </si>
  <si>
    <t>CRA 309-B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</si>
  <si>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</si>
  <si>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</si>
  <si>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</si>
  <si>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</si>
  <si>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</si>
  <si>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</si>
  <si>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</si>
  <si>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</si>
  <si>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</si>
  <si>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</si>
  <si>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</si>
  <si>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</si>
  <si>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</si>
  <si>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</si>
  <si>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</si>
  <si>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</si>
  <si>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</si>
  <si>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</si>
  <si>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</si>
  <si>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</si>
  <si>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</si>
  <si>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</si>
  <si>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</si>
  <si>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</si>
  <si>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</si>
  <si>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</si>
  <si>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</si>
  <si>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</si>
  <si>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</si>
  <si>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</si>
  <si>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</si>
  <si>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</si>
  <si>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</si>
  <si>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</si>
  <si>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</si>
  <si>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</si>
  <si>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</si>
  <si>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</si>
  <si>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</si>
  <si>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</si>
  <si>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</si>
  <si>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</si>
  <si>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</si>
  <si>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</si>
  <si>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</si>
  <si>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</si>
  <si>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</si>
  <si>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</si>
  <si>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</si>
  <si>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</si>
  <si>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</si>
  <si>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</si>
  <si>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</si>
  <si>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</si>
  <si>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</si>
  <si>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</si>
  <si>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</si>
  <si>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</si>
  <si>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Superciritical airfoil 9a</t>
  </si>
  <si>
    <t>0.5 -2.5</t>
  </si>
  <si>
    <t>0.65 - 0.85</t>
  </si>
  <si>
    <t>1 - 5.5</t>
  </si>
  <si>
    <t>1. Removed points they didn't include in their fit</t>
  </si>
  <si>
    <t>SC1095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</si>
  <si>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</si>
  <si>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</si>
  <si>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</si>
  <si>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</si>
  <si>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</si>
  <si>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</si>
  <si>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</si>
  <si>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</si>
  <si>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</si>
  <si>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</si>
  <si>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</si>
  <si>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</si>
  <si>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</si>
  <si>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</si>
  <si>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</si>
  <si>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</si>
  <si>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</si>
  <si>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</si>
  <si>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</si>
  <si>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</si>
  <si>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</si>
  <si>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</si>
  <si>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BAC I</t>
  </si>
  <si>
    <t>1. Only dull trailing edge case
2. Fixed Transition</t>
  </si>
  <si>
    <t>1. Did not digitize untabulated data</t>
  </si>
  <si>
    <t>-2 - 8</t>
  </si>
  <si>
    <t>OLS/TAAT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</si>
  <si>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</si>
  <si>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</si>
  <si>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</si>
  <si>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</si>
  <si>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</si>
  <si>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</si>
  <si>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</si>
  <si>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</si>
  <si>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</si>
  <si>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</si>
  <si>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</si>
  <si>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</si>
  <si>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0.7 - 0.84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</si>
  <si>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</si>
  <si>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</si>
  <si>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</si>
  <si>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</si>
  <si>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</si>
  <si>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</si>
  <si>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</si>
  <si>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</si>
  <si>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</si>
  <si>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</si>
  <si>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</si>
  <si>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</si>
  <si>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</si>
  <si>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</si>
  <si>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</si>
  <si>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</si>
  <si>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</si>
  <si>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</si>
  <si>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DU 91-W2-250</t>
  </si>
  <si>
    <t>6.7, 9.2, 15.2</t>
  </si>
  <si>
    <t>Timmer and van Rooij</t>
  </si>
  <si>
    <t>DU 97-W-300</t>
  </si>
  <si>
    <t>-1.0, 9.3, 12.4</t>
  </si>
  <si>
    <t>DU12W262</t>
  </si>
  <si>
    <t>-5, 0, 5</t>
  </si>
  <si>
    <t>0.12, 0.17</t>
  </si>
  <si>
    <t>1e6, 0.7e6</t>
  </si>
  <si>
    <t>Ragni et al., 2015</t>
  </si>
  <si>
    <t>Mach calculated from chord and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</si>
</sst>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0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N38" totalsRowShown="0" headerRowDxfId="15" dataDxfId="14">
  <autoFilter ref="A1:N38" xr:uid="{F6B5E2EE-9317-44B1-8CF3-4E0A2296C3E9}"/>
  <tableColumns count="14">
    <tableColumn id="1" xr3:uid="{675A2719-A377-4BBD-8A71-F7E0420D4A22}" name="Airfoil" dataDxfId="13"/>
    <tableColumn id="2" xr3:uid="{C62E5BD2-2CE3-4993-898C-4E64598D0B16}" name="A (deg)" dataDxfId="12"/>
    <tableColumn id="3" xr3:uid="{20D7696A-1B30-4CD5-B965-B5DA556F9F7C}" name="M (1)" dataDxfId="11"/>
    <tableColumn id="4" xr3:uid="{70426462-0AA8-450B-AA8D-5F900960DC3A}" name="Re (1)" dataDxfId="10"/>
    <tableColumn id="5" xr3:uid="{9E6F3230-3339-47EA-AA7F-2E3CB0B75371}" name="Reported accuracy" dataDxfId="9"/>
    <tableColumn id="6" xr3:uid="{61ADDCB5-D7D6-4B6A-B3F5-45A61F4388B0}" name="Assumed error" dataDxfId="8"/>
    <tableColumn id="7" xr3:uid="{1D3C393F-A5C7-4717-BB13-9D3B641D5D96}" name="Number of Cases" dataDxfId="7"/>
    <tableColumn id="8" xr3:uid="{3F41E4C8-0F28-453E-BED6-8353701B4A6C}" name="Source" dataDxfId="6"/>
    <tableColumn id="15" xr3:uid="{2621F62C-47FC-44AF-BB00-1E6F92D693F4}" name="Completed" dataDxfId="5"/>
    <tableColumn id="10" xr3:uid="{27F1B5AB-10DA-4C33-AD82-6BD6BE8F94AA}" name="Converted" dataDxfId="4"/>
    <tableColumn id="14" xr3:uid="{DCB1AE7C-BD9F-4F78-AA32-5D14CAE6148F}" name="Usage" dataDxfId="3"/>
    <tableColumn id="12" xr3:uid="{E0685360-ECF9-4C2B-A4CB-C95C6FD7C2E1}" name="Supercritical" dataDxfId="2"/>
    <tableColumn id="13" xr3:uid="{A70520DF-8A54-442B-99F6-6B3D9B3B3280}" name="Symmetry" dataDxfId="1"/>
    <tableColumn id="11" xr3:uid="{D2962244-B74D-4927-907F-81377206E188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S38"/>
  <sheetViews>
    <sheetView tabSelected="1" topLeftCell="A8" workbookViewId="0">
      <pane xSplit="1" topLeftCell="B1" activePane="topRight" state="frozen"/>
      <selection pane="topRight" activeCell="C27" sqref="C27"/>
    </sheetView>
  </sheetViews>
  <sheetFormatPr defaultRowHeight="14.4" x14ac:dyDescent="0.55000000000000004"/>
  <cols>
    <col min="1" max="1" width="25.7890625" style="1" customWidth="1"/>
    <col min="2" max="2" width="24.7890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16.5234375" style="1" hidden="1" customWidth="1"/>
    <col min="7" max="7" width="16.5234375" style="1" customWidth="1"/>
    <col min="8" max="8" width="32.5234375" style="1" customWidth="1"/>
    <col min="9" max="9" width="17.47265625" style="1" customWidth="1"/>
    <col min="10" max="10" width="16.5234375" style="1" hidden="1" customWidth="1"/>
    <col min="11" max="12" width="16.5234375" style="1" customWidth="1"/>
    <col min="13" max="13" width="18.15625" style="1" customWidth="1"/>
    <col min="14" max="14" width="46.15625" customWidth="1"/>
    <col min="16" max="16" width="9" bestFit="1" customWidth="1"/>
  </cols>
  <sheetData>
    <row r="1" spans="1:19" x14ac:dyDescent="0.55000000000000004">
      <c r="A1" s="1" t="s">
        <v>0</v>
      </c>
      <c r="B1" s="1" t="s">
        <v>20</v>
      </c>
      <c r="C1" s="1" t="s">
        <v>21</v>
      </c>
      <c r="D1" s="1" t="s">
        <v>22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147</v>
      </c>
      <c r="J1" s="1" t="s">
        <v>5</v>
      </c>
      <c r="K1" s="1" t="s">
        <v>105</v>
      </c>
      <c r="L1" s="1" t="s">
        <v>103</v>
      </c>
      <c r="M1" s="1" t="s">
        <v>104</v>
      </c>
      <c r="N1" s="1" t="s">
        <v>6</v>
      </c>
      <c r="P1" t="s">
        <v>45</v>
      </c>
    </row>
    <row r="2" spans="1:19" s="3" customFormat="1" ht="15.6" x14ac:dyDescent="0.6">
      <c r="A2" s="6" t="s">
        <v>7</v>
      </c>
      <c r="B2" s="7" t="s">
        <v>16</v>
      </c>
      <c r="C2" s="7" t="s">
        <v>11</v>
      </c>
      <c r="D2" s="8">
        <v>1000000</v>
      </c>
      <c r="E2" s="9">
        <v>0.01</v>
      </c>
      <c r="F2" s="6"/>
      <c r="G2" s="6">
        <v>288</v>
      </c>
      <c r="H2" s="6" t="s">
        <v>13</v>
      </c>
      <c r="I2" s="10"/>
      <c r="J2" s="6"/>
      <c r="K2" s="6" t="s">
        <v>108</v>
      </c>
      <c r="L2" s="6" t="s">
        <v>14</v>
      </c>
      <c r="M2" s="11" t="s">
        <v>102</v>
      </c>
      <c r="N2" s="12"/>
      <c r="P2" s="3">
        <f>SUM(G:G)</f>
        <v>1319</v>
      </c>
    </row>
    <row r="3" spans="1:19" s="3" customFormat="1" ht="15.6" x14ac:dyDescent="0.6">
      <c r="A3" s="6" t="s">
        <v>8</v>
      </c>
      <c r="B3" s="7" t="s">
        <v>16</v>
      </c>
      <c r="C3" s="7" t="s">
        <v>11</v>
      </c>
      <c r="D3" s="8">
        <v>1000000</v>
      </c>
      <c r="E3" s="9">
        <v>0.01</v>
      </c>
      <c r="F3" s="6"/>
      <c r="G3" s="6">
        <v>200</v>
      </c>
      <c r="H3" s="6" t="s">
        <v>13</v>
      </c>
      <c r="I3" s="10"/>
      <c r="J3" s="6"/>
      <c r="K3" s="6" t="s">
        <v>108</v>
      </c>
      <c r="L3" s="6" t="s">
        <v>14</v>
      </c>
      <c r="M3" s="6" t="s">
        <v>102</v>
      </c>
      <c r="N3" s="12"/>
    </row>
    <row r="4" spans="1:19" s="3" customFormat="1" ht="15.6" x14ac:dyDescent="0.6">
      <c r="A4" s="6" t="s">
        <v>9</v>
      </c>
      <c r="B4" s="7" t="s">
        <v>17</v>
      </c>
      <c r="C4" s="7" t="s">
        <v>11</v>
      </c>
      <c r="D4" s="8">
        <v>1000000</v>
      </c>
      <c r="E4" s="9">
        <v>0.01</v>
      </c>
      <c r="F4" s="6"/>
      <c r="G4" s="6">
        <v>215</v>
      </c>
      <c r="H4" s="6" t="s">
        <v>13</v>
      </c>
      <c r="I4" s="10"/>
      <c r="J4" s="6"/>
      <c r="K4" s="6" t="s">
        <v>108</v>
      </c>
      <c r="L4" s="6" t="s">
        <v>14</v>
      </c>
      <c r="M4" s="6" t="s">
        <v>101</v>
      </c>
      <c r="N4" s="12" t="s">
        <v>94</v>
      </c>
    </row>
    <row r="5" spans="1:19" s="3" customFormat="1" ht="15.6" x14ac:dyDescent="0.6">
      <c r="A5" s="6" t="s">
        <v>10</v>
      </c>
      <c r="B5" s="7" t="s">
        <v>17</v>
      </c>
      <c r="C5" s="7" t="s">
        <v>11</v>
      </c>
      <c r="D5" s="8">
        <v>1000000</v>
      </c>
      <c r="E5" s="9">
        <v>0.01</v>
      </c>
      <c r="F5" s="6"/>
      <c r="G5" s="6">
        <v>206</v>
      </c>
      <c r="H5" s="6" t="s">
        <v>13</v>
      </c>
      <c r="I5" s="10"/>
      <c r="J5" s="6"/>
      <c r="K5" s="6" t="s">
        <v>108</v>
      </c>
      <c r="L5" s="6" t="s">
        <v>14</v>
      </c>
      <c r="M5" s="6" t="s">
        <v>101</v>
      </c>
      <c r="N5" s="12"/>
      <c r="P5" s="3" t="s">
        <v>56</v>
      </c>
      <c r="Q5" s="3">
        <v>0.127</v>
      </c>
      <c r="R5" s="3" t="s">
        <v>58</v>
      </c>
      <c r="S5" s="3">
        <v>1</v>
      </c>
    </row>
    <row r="6" spans="1:19" s="3" customFormat="1" ht="15.6" x14ac:dyDescent="0.6">
      <c r="A6" s="9" t="s">
        <v>15</v>
      </c>
      <c r="B6" s="7" t="s">
        <v>19</v>
      </c>
      <c r="C6" s="13">
        <v>0.12</v>
      </c>
      <c r="D6" s="8">
        <v>1460000</v>
      </c>
      <c r="E6" s="14">
        <v>0.02</v>
      </c>
      <c r="F6" s="6"/>
      <c r="G6" s="6">
        <v>8</v>
      </c>
      <c r="H6" s="6" t="s">
        <v>18</v>
      </c>
      <c r="I6" s="10"/>
      <c r="J6" s="6"/>
      <c r="K6" s="6" t="s">
        <v>108</v>
      </c>
      <c r="L6" s="6" t="s">
        <v>14</v>
      </c>
      <c r="M6" s="6" t="s">
        <v>101</v>
      </c>
      <c r="N6" s="12"/>
      <c r="P6" s="3" t="s">
        <v>1</v>
      </c>
      <c r="Q6" s="4">
        <v>3000000</v>
      </c>
    </row>
    <row r="7" spans="1:19" s="3" customFormat="1" ht="15.6" x14ac:dyDescent="0.6">
      <c r="A7" s="9" t="s">
        <v>23</v>
      </c>
      <c r="B7" s="7" t="s">
        <v>39</v>
      </c>
      <c r="C7" s="13">
        <v>0.14000000000000001</v>
      </c>
      <c r="D7" s="8">
        <v>1600000</v>
      </c>
      <c r="E7" s="6" t="s">
        <v>14</v>
      </c>
      <c r="F7" s="6"/>
      <c r="G7" s="6">
        <v>9</v>
      </c>
      <c r="H7" s="6" t="s">
        <v>27</v>
      </c>
      <c r="I7" s="10"/>
      <c r="J7" s="6"/>
      <c r="K7" s="6" t="s">
        <v>108</v>
      </c>
      <c r="L7" s="6" t="s">
        <v>14</v>
      </c>
      <c r="M7" s="6" t="s">
        <v>101</v>
      </c>
      <c r="N7" s="12"/>
      <c r="P7" s="3" t="s">
        <v>57</v>
      </c>
      <c r="Q7" s="5">
        <f>(Q6/S5*0.0000181)/(1.225*Q5)/340</f>
        <v>1.0265523532247542</v>
      </c>
    </row>
    <row r="8" spans="1:19" s="3" customFormat="1" ht="62.4" x14ac:dyDescent="0.6">
      <c r="A8" s="6" t="s">
        <v>24</v>
      </c>
      <c r="B8" s="7" t="s">
        <v>40</v>
      </c>
      <c r="C8" s="15">
        <v>0.05</v>
      </c>
      <c r="D8" s="8">
        <v>3100000</v>
      </c>
      <c r="E8" s="13">
        <v>0.03</v>
      </c>
      <c r="F8" s="6"/>
      <c r="G8" s="6">
        <v>152</v>
      </c>
      <c r="H8" s="6" t="s">
        <v>43</v>
      </c>
      <c r="I8" s="10"/>
      <c r="J8" s="6"/>
      <c r="K8" s="6" t="s">
        <v>108</v>
      </c>
      <c r="L8" s="6" t="s">
        <v>14</v>
      </c>
      <c r="M8" s="6" t="s">
        <v>101</v>
      </c>
      <c r="N8" s="16" t="s">
        <v>127</v>
      </c>
    </row>
    <row r="9" spans="1:19" ht="46.8" x14ac:dyDescent="0.6">
      <c r="A9" s="6" t="s">
        <v>24</v>
      </c>
      <c r="B9" s="17" t="s">
        <v>40</v>
      </c>
      <c r="C9" s="15">
        <v>0.05</v>
      </c>
      <c r="D9" s="18" t="s">
        <v>55</v>
      </c>
      <c r="E9" s="18" t="s">
        <v>14</v>
      </c>
      <c r="F9" s="18"/>
      <c r="G9" s="18" t="s">
        <v>14</v>
      </c>
      <c r="H9" s="18" t="s">
        <v>44</v>
      </c>
      <c r="I9" s="19"/>
      <c r="J9" s="18"/>
      <c r="K9" s="18" t="s">
        <v>108</v>
      </c>
      <c r="L9" s="18" t="s">
        <v>14</v>
      </c>
      <c r="M9" s="18" t="s">
        <v>101</v>
      </c>
      <c r="N9" s="20" t="s">
        <v>63</v>
      </c>
    </row>
    <row r="10" spans="1:19" s="3" customFormat="1" ht="46.8" x14ac:dyDescent="0.6">
      <c r="A10" s="9" t="s">
        <v>25</v>
      </c>
      <c r="B10" s="6" t="s">
        <v>41</v>
      </c>
      <c r="C10" s="13">
        <v>0.14000000000000001</v>
      </c>
      <c r="D10" s="8">
        <v>2200000</v>
      </c>
      <c r="E10" s="6">
        <v>1.44E-2</v>
      </c>
      <c r="F10" s="6"/>
      <c r="G10" s="6">
        <v>3</v>
      </c>
      <c r="H10" s="6" t="s">
        <v>46</v>
      </c>
      <c r="I10" s="10"/>
      <c r="J10" s="6"/>
      <c r="K10" s="6" t="s">
        <v>108</v>
      </c>
      <c r="L10" s="6" t="s">
        <v>14</v>
      </c>
      <c r="M10" s="6" t="s">
        <v>102</v>
      </c>
      <c r="N10" s="16" t="s">
        <v>109</v>
      </c>
    </row>
    <row r="11" spans="1:19" s="3" customFormat="1" ht="15.6" x14ac:dyDescent="0.6">
      <c r="A11" s="6" t="s">
        <v>26</v>
      </c>
      <c r="B11" s="6" t="s">
        <v>42</v>
      </c>
      <c r="C11" s="13">
        <v>0.17</v>
      </c>
      <c r="D11" s="6" t="s">
        <v>61</v>
      </c>
      <c r="E11" s="6" t="s">
        <v>14</v>
      </c>
      <c r="F11" s="6"/>
      <c r="G11" s="6">
        <v>6</v>
      </c>
      <c r="H11" s="6" t="s">
        <v>47</v>
      </c>
      <c r="I11" s="10"/>
      <c r="J11" s="6"/>
      <c r="K11" s="6" t="s">
        <v>108</v>
      </c>
      <c r="L11" s="18" t="s">
        <v>14</v>
      </c>
      <c r="M11" s="6" t="s">
        <v>102</v>
      </c>
      <c r="N11" s="12" t="s">
        <v>99</v>
      </c>
    </row>
    <row r="12" spans="1:19" ht="46.8" x14ac:dyDescent="0.6">
      <c r="A12" s="21" t="s">
        <v>28</v>
      </c>
      <c r="B12" s="18" t="s">
        <v>38</v>
      </c>
      <c r="C12" s="21">
        <v>0.02</v>
      </c>
      <c r="D12" s="22">
        <v>100000</v>
      </c>
      <c r="E12" s="23">
        <v>1.6E-2</v>
      </c>
      <c r="F12" s="18"/>
      <c r="G12" s="18">
        <v>4</v>
      </c>
      <c r="H12" s="18" t="s">
        <v>48</v>
      </c>
      <c r="I12" s="19"/>
      <c r="J12" s="18"/>
      <c r="K12" s="18" t="s">
        <v>108</v>
      </c>
      <c r="L12" s="18" t="s">
        <v>14</v>
      </c>
      <c r="M12" s="18" t="s">
        <v>102</v>
      </c>
      <c r="N12" s="20" t="s">
        <v>62</v>
      </c>
    </row>
    <row r="13" spans="1:19" ht="31.2" x14ac:dyDescent="0.6">
      <c r="A13" s="21" t="s">
        <v>78</v>
      </c>
      <c r="B13" s="18" t="s">
        <v>37</v>
      </c>
      <c r="C13" s="21">
        <v>0.06</v>
      </c>
      <c r="D13" s="22">
        <v>420000</v>
      </c>
      <c r="E13" s="18" t="s">
        <v>14</v>
      </c>
      <c r="F13" s="18"/>
      <c r="G13" s="18">
        <v>4</v>
      </c>
      <c r="H13" s="18" t="s">
        <v>49</v>
      </c>
      <c r="I13" s="19"/>
      <c r="J13" s="18"/>
      <c r="K13" s="18" t="s">
        <v>108</v>
      </c>
      <c r="L13" s="18" t="s">
        <v>14</v>
      </c>
      <c r="M13" s="18" t="s">
        <v>101</v>
      </c>
      <c r="N13" s="20" t="s">
        <v>100</v>
      </c>
    </row>
    <row r="14" spans="1:19" s="3" customFormat="1" ht="31.2" x14ac:dyDescent="0.6">
      <c r="A14" s="6" t="s">
        <v>29</v>
      </c>
      <c r="B14" s="7" t="s">
        <v>36</v>
      </c>
      <c r="C14" s="6">
        <v>0.16</v>
      </c>
      <c r="D14" s="8">
        <v>3000000</v>
      </c>
      <c r="E14" s="6" t="s">
        <v>14</v>
      </c>
      <c r="F14" s="6"/>
      <c r="G14" s="6">
        <v>3</v>
      </c>
      <c r="H14" s="6" t="s">
        <v>50</v>
      </c>
      <c r="I14" s="10"/>
      <c r="J14" s="6"/>
      <c r="K14" s="6" t="s">
        <v>106</v>
      </c>
      <c r="L14" s="6" t="s">
        <v>14</v>
      </c>
      <c r="M14" s="6" t="s">
        <v>101</v>
      </c>
      <c r="N14" s="16" t="s">
        <v>53</v>
      </c>
    </row>
    <row r="15" spans="1:19" s="3" customFormat="1" ht="15.6" x14ac:dyDescent="0.6">
      <c r="A15" s="6" t="s">
        <v>30</v>
      </c>
      <c r="B15" s="6" t="s">
        <v>35</v>
      </c>
      <c r="C15" s="6">
        <v>0.6</v>
      </c>
      <c r="D15" s="8" t="s">
        <v>14</v>
      </c>
      <c r="E15" s="6" t="s">
        <v>14</v>
      </c>
      <c r="F15" s="6"/>
      <c r="G15" s="6">
        <v>4</v>
      </c>
      <c r="H15" s="6" t="s">
        <v>51</v>
      </c>
      <c r="I15" s="10"/>
      <c r="J15" s="6"/>
      <c r="K15" s="6" t="s">
        <v>107</v>
      </c>
      <c r="L15" s="6" t="s">
        <v>14</v>
      </c>
      <c r="M15" s="6" t="s">
        <v>101</v>
      </c>
      <c r="N15" s="12"/>
    </row>
    <row r="16" spans="1:19" s="3" customFormat="1" ht="15.6" x14ac:dyDescent="0.6">
      <c r="A16" s="6" t="s">
        <v>31</v>
      </c>
      <c r="B16" s="6" t="s">
        <v>35</v>
      </c>
      <c r="C16" s="6">
        <v>0.6</v>
      </c>
      <c r="D16" s="6" t="s">
        <v>14</v>
      </c>
      <c r="E16" s="6" t="s">
        <v>14</v>
      </c>
      <c r="F16" s="6"/>
      <c r="G16" s="6">
        <v>4</v>
      </c>
      <c r="H16" s="6" t="s">
        <v>51</v>
      </c>
      <c r="I16" s="10"/>
      <c r="J16" s="6"/>
      <c r="K16" s="6" t="s">
        <v>107</v>
      </c>
      <c r="L16" s="6" t="s">
        <v>14</v>
      </c>
      <c r="M16" s="6" t="s">
        <v>101</v>
      </c>
      <c r="N16" s="12"/>
    </row>
    <row r="17" spans="1:14" ht="15.6" x14ac:dyDescent="0.6">
      <c r="A17" s="21" t="s">
        <v>32</v>
      </c>
      <c r="B17" s="18" t="s">
        <v>34</v>
      </c>
      <c r="C17" s="21" t="s">
        <v>60</v>
      </c>
      <c r="D17" s="18" t="s">
        <v>54</v>
      </c>
      <c r="E17" s="24">
        <v>0.04</v>
      </c>
      <c r="F17" s="18"/>
      <c r="G17" s="18">
        <v>12</v>
      </c>
      <c r="H17" s="18" t="s">
        <v>52</v>
      </c>
      <c r="I17" s="19"/>
      <c r="J17" s="18"/>
      <c r="K17" s="18" t="s">
        <v>108</v>
      </c>
      <c r="L17" s="18" t="s">
        <v>14</v>
      </c>
      <c r="M17" s="18" t="s">
        <v>101</v>
      </c>
      <c r="N17" s="25" t="s">
        <v>59</v>
      </c>
    </row>
    <row r="18" spans="1:14" s="3" customFormat="1" ht="31.2" x14ac:dyDescent="0.6">
      <c r="A18" s="6" t="s">
        <v>33</v>
      </c>
      <c r="B18" s="6" t="s">
        <v>67</v>
      </c>
      <c r="C18" s="7" t="s">
        <v>68</v>
      </c>
      <c r="D18" s="6" t="s">
        <v>139</v>
      </c>
      <c r="E18" s="6" t="s">
        <v>69</v>
      </c>
      <c r="F18" s="6"/>
      <c r="G18" s="6">
        <v>12</v>
      </c>
      <c r="H18" s="6" t="s">
        <v>64</v>
      </c>
      <c r="I18" s="10"/>
      <c r="J18" s="6"/>
      <c r="K18" s="6" t="s">
        <v>108</v>
      </c>
      <c r="L18" s="6" t="s">
        <v>14</v>
      </c>
      <c r="M18" s="6" t="s">
        <v>102</v>
      </c>
      <c r="N18" s="16" t="s">
        <v>65</v>
      </c>
    </row>
    <row r="19" spans="1:14" s="3" customFormat="1" ht="15.6" x14ac:dyDescent="0.6">
      <c r="A19" s="6" t="s">
        <v>66</v>
      </c>
      <c r="B19" s="6">
        <v>0</v>
      </c>
      <c r="C19" s="6" t="s">
        <v>72</v>
      </c>
      <c r="D19" s="6" t="s">
        <v>140</v>
      </c>
      <c r="E19" s="6" t="s">
        <v>70</v>
      </c>
      <c r="F19" s="6"/>
      <c r="G19" s="6">
        <v>10</v>
      </c>
      <c r="H19" s="6" t="s">
        <v>64</v>
      </c>
      <c r="I19" s="10"/>
      <c r="J19" s="6"/>
      <c r="K19" s="6" t="s">
        <v>108</v>
      </c>
      <c r="L19" s="6" t="s">
        <v>103</v>
      </c>
      <c r="M19" s="6" t="s">
        <v>102</v>
      </c>
      <c r="N19" s="12" t="s">
        <v>71</v>
      </c>
    </row>
    <row r="20" spans="1:14" ht="15.6" x14ac:dyDescent="0.6">
      <c r="A20" s="18" t="s">
        <v>126</v>
      </c>
      <c r="B20" s="17" t="s">
        <v>73</v>
      </c>
      <c r="C20" s="18" t="s">
        <v>74</v>
      </c>
      <c r="D20" s="22">
        <v>6000000</v>
      </c>
      <c r="E20" s="26">
        <v>5.0000000000000001E-3</v>
      </c>
      <c r="F20" s="18"/>
      <c r="G20" s="18"/>
      <c r="H20" s="18" t="s">
        <v>64</v>
      </c>
      <c r="I20" s="19"/>
      <c r="J20" s="18"/>
      <c r="K20" s="18" t="s">
        <v>108</v>
      </c>
      <c r="L20" s="18" t="s">
        <v>103</v>
      </c>
      <c r="M20" s="18" t="s">
        <v>101</v>
      </c>
      <c r="N20" s="25" t="s">
        <v>141</v>
      </c>
    </row>
    <row r="21" spans="1:14" s="3" customFormat="1" ht="15.6" x14ac:dyDescent="0.6">
      <c r="A21" s="6" t="s">
        <v>75</v>
      </c>
      <c r="B21" s="7" t="s">
        <v>76</v>
      </c>
      <c r="C21" s="7" t="s">
        <v>77</v>
      </c>
      <c r="D21" s="8">
        <v>2000000</v>
      </c>
      <c r="E21" s="6" t="s">
        <v>70</v>
      </c>
      <c r="F21" s="6"/>
      <c r="G21" s="6">
        <v>16</v>
      </c>
      <c r="H21" s="6" t="s">
        <v>64</v>
      </c>
      <c r="I21" s="10"/>
      <c r="J21" s="6"/>
      <c r="K21" s="6" t="s">
        <v>108</v>
      </c>
      <c r="L21" s="6" t="s">
        <v>103</v>
      </c>
      <c r="M21" s="6" t="s">
        <v>101</v>
      </c>
      <c r="N21" s="12"/>
    </row>
    <row r="22" spans="1:14" s="3" customFormat="1" ht="15.6" x14ac:dyDescent="0.6">
      <c r="A22" s="18" t="s">
        <v>79</v>
      </c>
      <c r="B22" s="17" t="s">
        <v>80</v>
      </c>
      <c r="C22" s="18" t="s">
        <v>81</v>
      </c>
      <c r="D22" s="18" t="s">
        <v>83</v>
      </c>
      <c r="E22" s="18" t="s">
        <v>82</v>
      </c>
      <c r="F22" s="18"/>
      <c r="G22" s="18">
        <v>9</v>
      </c>
      <c r="H22" s="18" t="s">
        <v>64</v>
      </c>
      <c r="I22" s="19"/>
      <c r="J22" s="18"/>
      <c r="K22" s="18" t="s">
        <v>108</v>
      </c>
      <c r="L22" s="18" t="s">
        <v>103</v>
      </c>
      <c r="M22" s="18" t="s">
        <v>101</v>
      </c>
      <c r="N22" s="25"/>
    </row>
    <row r="23" spans="1:14" ht="15.6" x14ac:dyDescent="0.6">
      <c r="A23" s="18" t="s">
        <v>84</v>
      </c>
      <c r="B23" s="18" t="s">
        <v>85</v>
      </c>
      <c r="C23" s="18" t="s">
        <v>86</v>
      </c>
      <c r="D23" s="18" t="s">
        <v>87</v>
      </c>
      <c r="E23" s="27">
        <v>5.0000000000000001E-3</v>
      </c>
      <c r="F23" s="18"/>
      <c r="G23" s="18">
        <v>16</v>
      </c>
      <c r="H23" s="18" t="s">
        <v>64</v>
      </c>
      <c r="I23" s="19"/>
      <c r="J23" s="18"/>
      <c r="K23" s="18" t="s">
        <v>108</v>
      </c>
      <c r="L23" s="18" t="s">
        <v>103</v>
      </c>
      <c r="M23" s="18" t="s">
        <v>101</v>
      </c>
      <c r="N23" s="25"/>
    </row>
    <row r="24" spans="1:14" s="3" customFormat="1" ht="15.6" x14ac:dyDescent="0.6">
      <c r="A24" s="6" t="s">
        <v>89</v>
      </c>
      <c r="B24" s="6" t="s">
        <v>93</v>
      </c>
      <c r="C24" s="6" t="s">
        <v>92</v>
      </c>
      <c r="D24" s="6"/>
      <c r="E24" s="28" t="s">
        <v>128</v>
      </c>
      <c r="F24" s="6"/>
      <c r="G24" s="6">
        <v>21</v>
      </c>
      <c r="H24" s="6" t="s">
        <v>64</v>
      </c>
      <c r="I24" s="10"/>
      <c r="J24" s="6"/>
      <c r="K24" s="6" t="s">
        <v>108</v>
      </c>
      <c r="L24" s="6" t="s">
        <v>103</v>
      </c>
      <c r="M24" s="6" t="s">
        <v>101</v>
      </c>
      <c r="N24" s="12" t="s">
        <v>88</v>
      </c>
    </row>
    <row r="25" spans="1:14" s="3" customFormat="1" ht="15.6" x14ac:dyDescent="0.6">
      <c r="A25" s="6" t="s">
        <v>90</v>
      </c>
      <c r="B25" s="6" t="s">
        <v>91</v>
      </c>
      <c r="C25" s="6" t="s">
        <v>74</v>
      </c>
      <c r="D25" s="6" t="s">
        <v>132</v>
      </c>
      <c r="E25" s="29" t="s">
        <v>98</v>
      </c>
      <c r="F25" s="6"/>
      <c r="G25" s="6">
        <v>13</v>
      </c>
      <c r="H25" s="6" t="s">
        <v>64</v>
      </c>
      <c r="I25" s="10"/>
      <c r="J25" s="6"/>
      <c r="K25" s="6" t="s">
        <v>108</v>
      </c>
      <c r="L25" s="6" t="s">
        <v>103</v>
      </c>
      <c r="M25" s="6" t="s">
        <v>101</v>
      </c>
      <c r="N25" s="12"/>
    </row>
    <row r="26" spans="1:14" s="3" customFormat="1" ht="15.6" x14ac:dyDescent="0.6">
      <c r="A26" s="6" t="s">
        <v>95</v>
      </c>
      <c r="B26" s="7" t="s">
        <v>96</v>
      </c>
      <c r="C26" s="6" t="s">
        <v>97</v>
      </c>
      <c r="D26" s="6" t="s">
        <v>133</v>
      </c>
      <c r="E26" s="6">
        <v>0.01</v>
      </c>
      <c r="F26" s="6"/>
      <c r="G26" s="6"/>
      <c r="H26" s="6" t="s">
        <v>137</v>
      </c>
      <c r="I26" s="19"/>
      <c r="J26" s="6"/>
      <c r="K26" s="6" t="s">
        <v>107</v>
      </c>
      <c r="L26" s="13" t="s">
        <v>14</v>
      </c>
      <c r="M26" s="6" t="s">
        <v>101</v>
      </c>
      <c r="N26" s="12"/>
    </row>
    <row r="27" spans="1:14" s="3" customFormat="1" ht="15.6" x14ac:dyDescent="0.6">
      <c r="A27" s="6" t="s">
        <v>110</v>
      </c>
      <c r="B27" s="7" t="s">
        <v>111</v>
      </c>
      <c r="C27" s="7" t="s">
        <v>112</v>
      </c>
      <c r="D27" s="8">
        <v>3000000</v>
      </c>
      <c r="E27" s="6" t="s">
        <v>14</v>
      </c>
      <c r="F27" s="6"/>
      <c r="G27" s="6">
        <v>66</v>
      </c>
      <c r="H27" s="6" t="s">
        <v>114</v>
      </c>
      <c r="I27" s="19"/>
      <c r="J27" s="6"/>
      <c r="K27" s="6" t="s">
        <v>108</v>
      </c>
      <c r="L27" s="6" t="s">
        <v>14</v>
      </c>
      <c r="M27" s="6" t="s">
        <v>102</v>
      </c>
      <c r="N27" s="12"/>
    </row>
    <row r="28" spans="1:14" s="3" customFormat="1" ht="15.6" x14ac:dyDescent="0.6">
      <c r="A28" s="6" t="s">
        <v>113</v>
      </c>
      <c r="B28" s="7" t="s">
        <v>134</v>
      </c>
      <c r="C28" s="6" t="s">
        <v>97</v>
      </c>
      <c r="D28" s="6" t="s">
        <v>136</v>
      </c>
      <c r="E28" s="6" t="s">
        <v>14</v>
      </c>
      <c r="F28" s="6"/>
      <c r="G28" s="6"/>
      <c r="H28" s="6" t="s">
        <v>137</v>
      </c>
      <c r="I28" s="10"/>
      <c r="J28" s="6"/>
      <c r="K28" s="6" t="s">
        <v>107</v>
      </c>
      <c r="L28" s="6" t="s">
        <v>14</v>
      </c>
      <c r="M28" s="6" t="s">
        <v>101</v>
      </c>
      <c r="N28" s="12"/>
    </row>
    <row r="29" spans="1:14" s="2" customFormat="1" ht="31.2" x14ac:dyDescent="0.6">
      <c r="A29" s="6" t="s">
        <v>115</v>
      </c>
      <c r="B29" s="6" t="s">
        <v>116</v>
      </c>
      <c r="C29" s="6" t="s">
        <v>135</v>
      </c>
      <c r="D29" s="8">
        <v>2000000</v>
      </c>
      <c r="E29" s="13">
        <v>0.03</v>
      </c>
      <c r="F29" s="6"/>
      <c r="G29" s="6">
        <v>7</v>
      </c>
      <c r="H29" s="6" t="s">
        <v>117</v>
      </c>
      <c r="I29" s="10"/>
      <c r="J29" s="6"/>
      <c r="K29" s="6" t="s">
        <v>108</v>
      </c>
      <c r="L29" s="6" t="s">
        <v>103</v>
      </c>
      <c r="M29" s="6" t="s">
        <v>101</v>
      </c>
      <c r="N29" s="16" t="s">
        <v>119</v>
      </c>
    </row>
    <row r="30" spans="1:14" s="3" customFormat="1" ht="15.6" x14ac:dyDescent="0.6">
      <c r="A30" s="6" t="s">
        <v>118</v>
      </c>
      <c r="B30" s="7" t="s">
        <v>121</v>
      </c>
      <c r="C30" s="6" t="s">
        <v>97</v>
      </c>
      <c r="D30" s="8">
        <v>4400000</v>
      </c>
      <c r="E30" s="30">
        <v>2.5000000000000001E-3</v>
      </c>
      <c r="F30" s="6"/>
      <c r="G30" s="6"/>
      <c r="H30" s="6" t="s">
        <v>124</v>
      </c>
      <c r="I30" s="10"/>
      <c r="J30" s="6"/>
      <c r="K30" s="6" t="s">
        <v>108</v>
      </c>
      <c r="L30" s="6" t="s">
        <v>14</v>
      </c>
      <c r="M30" s="6" t="s">
        <v>101</v>
      </c>
      <c r="N30" s="12" t="s">
        <v>120</v>
      </c>
    </row>
    <row r="31" spans="1:14" ht="15.6" x14ac:dyDescent="0.6">
      <c r="A31" s="6" t="s">
        <v>122</v>
      </c>
      <c r="B31" s="17" t="s">
        <v>129</v>
      </c>
      <c r="C31" s="7" t="s">
        <v>131</v>
      </c>
      <c r="D31" s="6" t="s">
        <v>130</v>
      </c>
      <c r="E31" s="18" t="s">
        <v>14</v>
      </c>
      <c r="F31" s="18"/>
      <c r="G31" s="18"/>
      <c r="H31" s="6" t="s">
        <v>123</v>
      </c>
      <c r="I31" s="19"/>
      <c r="J31" s="18"/>
      <c r="K31" s="6" t="s">
        <v>107</v>
      </c>
      <c r="L31" s="6" t="s">
        <v>14</v>
      </c>
      <c r="M31" s="6" t="s">
        <v>102</v>
      </c>
      <c r="N31" s="12" t="s">
        <v>125</v>
      </c>
    </row>
    <row r="32" spans="1:14" s="3" customFormat="1" ht="15.6" x14ac:dyDescent="0.6">
      <c r="A32" s="6" t="s">
        <v>138</v>
      </c>
      <c r="B32" s="7" t="s">
        <v>134</v>
      </c>
      <c r="C32" s="6" t="s">
        <v>97</v>
      </c>
      <c r="D32" s="6" t="s">
        <v>136</v>
      </c>
      <c r="E32" s="6" t="s">
        <v>14</v>
      </c>
      <c r="F32" s="6"/>
      <c r="G32" s="6">
        <v>17</v>
      </c>
      <c r="H32" s="6" t="s">
        <v>137</v>
      </c>
      <c r="I32" s="10"/>
      <c r="J32" s="6"/>
      <c r="K32" s="6" t="s">
        <v>107</v>
      </c>
      <c r="L32" s="6" t="s">
        <v>14</v>
      </c>
      <c r="M32" s="6" t="s">
        <v>101</v>
      </c>
      <c r="N32" s="12"/>
    </row>
    <row r="33" spans="1:14" ht="15.6" x14ac:dyDescent="0.6">
      <c r="A33" s="18" t="s">
        <v>146</v>
      </c>
      <c r="B33" s="7" t="s">
        <v>134</v>
      </c>
      <c r="C33" s="6" t="s">
        <v>97</v>
      </c>
      <c r="D33" s="6" t="s">
        <v>136</v>
      </c>
      <c r="E33" s="18" t="s">
        <v>14</v>
      </c>
      <c r="F33" s="18"/>
      <c r="G33" s="18"/>
      <c r="H33" s="6" t="s">
        <v>137</v>
      </c>
      <c r="I33" s="31"/>
      <c r="J33" s="18"/>
      <c r="K33" s="6" t="s">
        <v>107</v>
      </c>
      <c r="L33" s="6" t="s">
        <v>14</v>
      </c>
      <c r="M33" s="18" t="s">
        <v>101</v>
      </c>
      <c r="N33" s="25" t="s">
        <v>151</v>
      </c>
    </row>
    <row r="34" spans="1:14" s="3" customFormat="1" ht="15.6" x14ac:dyDescent="0.6">
      <c r="A34" s="6" t="s">
        <v>142</v>
      </c>
      <c r="B34" s="6" t="s">
        <v>145</v>
      </c>
      <c r="C34" s="6">
        <v>0.76</v>
      </c>
      <c r="D34" s="6" t="s">
        <v>144</v>
      </c>
      <c r="E34" s="29">
        <v>0.01</v>
      </c>
      <c r="F34" s="6"/>
      <c r="G34" s="6">
        <v>2</v>
      </c>
      <c r="H34" s="6" t="s">
        <v>64</v>
      </c>
      <c r="I34" s="10"/>
      <c r="J34" s="6"/>
      <c r="K34" s="6" t="s">
        <v>108</v>
      </c>
      <c r="L34" s="6" t="s">
        <v>103</v>
      </c>
      <c r="M34" s="6" t="s">
        <v>101</v>
      </c>
      <c r="N34" s="12" t="s">
        <v>143</v>
      </c>
    </row>
    <row r="35" spans="1:14" s="3" customFormat="1" ht="15.6" x14ac:dyDescent="0.6">
      <c r="A35" s="6" t="s">
        <v>149</v>
      </c>
      <c r="B35" s="6"/>
      <c r="C35" s="6" t="s">
        <v>152</v>
      </c>
      <c r="D35" s="6" t="s">
        <v>153</v>
      </c>
      <c r="E35" s="6" t="s">
        <v>14</v>
      </c>
      <c r="F35" s="6"/>
      <c r="G35" s="6"/>
      <c r="H35" s="6" t="s">
        <v>150</v>
      </c>
      <c r="I35" s="32"/>
      <c r="J35" s="6"/>
      <c r="K35" s="6" t="s">
        <v>14</v>
      </c>
      <c r="L35" s="6" t="s">
        <v>14</v>
      </c>
      <c r="M35" s="6" t="s">
        <v>101</v>
      </c>
      <c r="N35" s="12" t="s">
        <v>148</v>
      </c>
    </row>
    <row r="36" spans="1:14" s="2" customFormat="1" ht="15.6" x14ac:dyDescent="0.6">
      <c r="A36" s="6" t="s">
        <v>154</v>
      </c>
      <c r="B36" s="6" t="s">
        <v>155</v>
      </c>
      <c r="C36" s="33">
        <v>0.22</v>
      </c>
      <c r="D36" s="8">
        <v>3000000</v>
      </c>
      <c r="E36" s="6" t="s">
        <v>14</v>
      </c>
      <c r="F36" s="6"/>
      <c r="G36" s="6">
        <v>3</v>
      </c>
      <c r="H36" s="6" t="s">
        <v>156</v>
      </c>
      <c r="I36" s="10"/>
      <c r="J36" s="6"/>
      <c r="K36" s="6" t="s">
        <v>106</v>
      </c>
      <c r="L36" s="6" t="s">
        <v>14</v>
      </c>
      <c r="M36" s="6" t="s">
        <v>101</v>
      </c>
      <c r="N36" s="6"/>
    </row>
    <row r="37" spans="1:14" s="3" customFormat="1" ht="15.6" x14ac:dyDescent="0.6">
      <c r="A37" s="6" t="s">
        <v>157</v>
      </c>
      <c r="B37" s="7" t="s">
        <v>158</v>
      </c>
      <c r="C37" s="6">
        <v>0.22</v>
      </c>
      <c r="D37" s="8">
        <v>3000000</v>
      </c>
      <c r="E37" s="6" t="s">
        <v>14</v>
      </c>
      <c r="F37" s="6"/>
      <c r="G37" s="6">
        <v>3</v>
      </c>
      <c r="H37" s="6" t="s">
        <v>156</v>
      </c>
      <c r="I37" s="10"/>
      <c r="J37" s="6"/>
      <c r="K37" s="6" t="s">
        <v>106</v>
      </c>
      <c r="L37" s="6" t="s">
        <v>14</v>
      </c>
      <c r="M37" s="6" t="s">
        <v>101</v>
      </c>
      <c r="N37" s="12"/>
    </row>
    <row r="38" spans="1:14" s="3" customFormat="1" ht="15.6" x14ac:dyDescent="0.6">
      <c r="A38" s="6" t="s">
        <v>159</v>
      </c>
      <c r="B38" s="34" t="s">
        <v>160</v>
      </c>
      <c r="C38" s="35" t="s">
        <v>161</v>
      </c>
      <c r="D38" s="6" t="s">
        <v>162</v>
      </c>
      <c r="E38" s="6">
        <v>0.08</v>
      </c>
      <c r="F38" s="6"/>
      <c r="G38" s="6">
        <v>6</v>
      </c>
      <c r="H38" s="6" t="s">
        <v>163</v>
      </c>
      <c r="I38" s="10"/>
      <c r="J38" s="6"/>
      <c r="K38" s="6" t="s">
        <v>106</v>
      </c>
      <c r="L38" s="6" t="s">
        <v>14</v>
      </c>
      <c r="M38" s="6" t="s">
        <v>101</v>
      </c>
      <c r="N38" s="12" t="s">
        <v>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Props1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3E2EEA-CCBB-4A59-A4B0-FBA954000719}">
  <ds:schemaRefs>
    <ds:schemaRef ds:uri="d624ff89-a3d8-48ad-8a73-6b7263eb58d2"/>
    <ds:schemaRef ds:uri="http://schemas.microsoft.com/office/2006/documentManagement/types"/>
    <ds:schemaRef ds:uri="http://www.w3.org/XML/1998/namespace"/>
    <ds:schemaRef ds:uri="caebe9e7-4d6b-4886-b893-b59babeb2752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Ewing, Grant P</cp:lastModifiedBy>
  <dcterms:created xsi:type="dcterms:W3CDTF">2024-02-27T21:10:26Z</dcterms:created>
  <dcterms:modified xsi:type="dcterms:W3CDTF">2024-06-17T16:47:03Z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