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120" windowWidth="28080" windowHeight="11745"/>
  </bookViews>
  <sheets>
    <sheet name="ChIP-seq" sheetId="5" r:id="rId1"/>
    <sheet name="GROseq" sheetId="6" r:id="rId2"/>
  </sheets>
  <definedNames>
    <definedName name="_xlnm._FilterDatabase" localSheetId="0" hidden="1">'ChIP-seq'!$A$1:$AF$12</definedName>
    <definedName name="_xlnm._FilterDatabase" localSheetId="1" hidden="1">GROseq!$A$1:$AE$9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1" i="6" l="1"/>
  <c r="X11" i="6"/>
  <c r="W11" i="6"/>
  <c r="S11" i="6"/>
  <c r="T11" i="6"/>
  <c r="AE10" i="6"/>
  <c r="X10" i="6"/>
  <c r="W10" i="6"/>
  <c r="S10" i="6"/>
  <c r="T10" i="6"/>
  <c r="X9" i="6"/>
  <c r="W9" i="6"/>
  <c r="V9" i="6"/>
  <c r="X8" i="6"/>
  <c r="W8" i="6"/>
  <c r="V8" i="6"/>
  <c r="X7" i="6"/>
  <c r="W7" i="6"/>
  <c r="V7" i="6"/>
  <c r="X6" i="6"/>
  <c r="W6" i="6"/>
  <c r="V6" i="6"/>
  <c r="X5" i="6"/>
  <c r="W5" i="6"/>
  <c r="V5" i="6"/>
  <c r="X4" i="6"/>
  <c r="W4" i="6"/>
  <c r="V4" i="6"/>
  <c r="X3" i="6"/>
  <c r="W3" i="6"/>
  <c r="V3" i="6"/>
  <c r="X2" i="6"/>
  <c r="W2" i="6"/>
  <c r="V2" i="6"/>
  <c r="S9" i="6"/>
  <c r="T9" i="6"/>
  <c r="S8" i="6"/>
  <c r="T8" i="6"/>
  <c r="S7" i="6"/>
  <c r="T7" i="6"/>
  <c r="S6" i="6"/>
  <c r="T6" i="6"/>
  <c r="S5" i="6"/>
  <c r="T5" i="6"/>
  <c r="S4" i="6"/>
  <c r="T4" i="6"/>
  <c r="S3" i="6"/>
  <c r="T3" i="6"/>
  <c r="S2" i="6"/>
  <c r="T2" i="6"/>
  <c r="S12" i="5"/>
  <c r="AA12" i="5"/>
  <c r="S11" i="5"/>
  <c r="AA11" i="5"/>
  <c r="S10" i="5"/>
  <c r="AA10" i="5"/>
  <c r="S9" i="5"/>
  <c r="AA9" i="5"/>
  <c r="S8" i="5"/>
  <c r="AA8" i="5"/>
  <c r="S7" i="5"/>
  <c r="AA7" i="5"/>
  <c r="S6" i="5"/>
  <c r="AA6" i="5"/>
  <c r="S5" i="5"/>
  <c r="AA5" i="5"/>
  <c r="S4" i="5"/>
  <c r="AA4" i="5"/>
  <c r="S2" i="5"/>
  <c r="AA2" i="5"/>
  <c r="S3" i="5"/>
  <c r="AA3" i="5"/>
  <c r="X12" i="5"/>
  <c r="X11" i="5"/>
  <c r="X10" i="5"/>
  <c r="X9" i="5"/>
  <c r="X8" i="5"/>
  <c r="X7" i="5"/>
  <c r="X6" i="5"/>
  <c r="X5" i="5"/>
  <c r="X4" i="5"/>
  <c r="X3" i="5"/>
  <c r="X2" i="5"/>
  <c r="AD12" i="5"/>
  <c r="AD11" i="5"/>
  <c r="AD10" i="5"/>
  <c r="AD9" i="5"/>
  <c r="AD8" i="5"/>
  <c r="AD7" i="5"/>
  <c r="AD6" i="5"/>
  <c r="AD5" i="5"/>
  <c r="AD4" i="5"/>
  <c r="AD3" i="5"/>
  <c r="AD2" i="5"/>
  <c r="Z12" i="5"/>
  <c r="Z11" i="5"/>
  <c r="Z10" i="5"/>
  <c r="Z9" i="5"/>
  <c r="Z8" i="5"/>
  <c r="Z7" i="5"/>
  <c r="Z6" i="5"/>
  <c r="Z5" i="5"/>
  <c r="Z4" i="5"/>
  <c r="Z3" i="5"/>
  <c r="Z2" i="5"/>
  <c r="Y12" i="5"/>
  <c r="Y11" i="5"/>
  <c r="Y10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<sst xmlns="http://schemas.openxmlformats.org/spreadsheetml/2006/main" count="431" uniqueCount="139">
  <si>
    <t>SampleID</t>
  </si>
  <si>
    <t>Name</t>
  </si>
  <si>
    <t>DataDir</t>
  </si>
  <si>
    <t>Genome</t>
  </si>
  <si>
    <t>Pipeline</t>
  </si>
  <si>
    <t>-t</t>
  </si>
  <si>
    <t>INV_name</t>
  </si>
  <si>
    <t>STUDY_name</t>
  </si>
  <si>
    <t>ASSAY_name</t>
  </si>
  <si>
    <t>COND_name</t>
  </si>
  <si>
    <t>SAMP_id</t>
  </si>
  <si>
    <t>SAMP_sid</t>
  </si>
  <si>
    <t>SAMP_name</t>
  </si>
  <si>
    <t>SAMP_type</t>
  </si>
  <si>
    <t>SAMP_subd</t>
  </si>
  <si>
    <t>SAMP_Bioa</t>
  </si>
  <si>
    <t>SAMP_Bad</t>
  </si>
  <si>
    <t>SAMP_Status</t>
  </si>
  <si>
    <t>RULA_Run</t>
  </si>
  <si>
    <t>RULA_Lane</t>
  </si>
  <si>
    <t>RULA_Barcode</t>
  </si>
  <si>
    <t>RULA_Status</t>
  </si>
  <si>
    <t>RULA_Geometry</t>
  </si>
  <si>
    <t>TRAK_N</t>
  </si>
  <si>
    <t>Main</t>
  </si>
  <si>
    <t>ChIP-Seq Library</t>
  </si>
  <si>
    <t>POLD</t>
  </si>
  <si>
    <t>++++</t>
  </si>
  <si>
    <t>TGACCA</t>
  </si>
  <si>
    <t>GCCAAT</t>
  </si>
  <si>
    <t>CTTGTA</t>
  </si>
  <si>
    <t>tissue</t>
  </si>
  <si>
    <t>marker</t>
  </si>
  <si>
    <t>condition</t>
  </si>
  <si>
    <t>suffix</t>
  </si>
  <si>
    <t>Note</t>
  </si>
  <si>
    <t>FGC #</t>
  </si>
  <si>
    <t>r1</t>
  </si>
  <si>
    <t>r2</t>
  </si>
  <si>
    <t>0000-00-00</t>
  </si>
  <si>
    <t>CGATGT</t>
  </si>
  <si>
    <t>HDAC3</t>
  </si>
  <si>
    <t>Hiseq:SN965/50SR</t>
  </si>
  <si>
    <t>ACAGTG</t>
  </si>
  <si>
    <t>CAGATC</t>
  </si>
  <si>
    <t>BAT</t>
  </si>
  <si>
    <t>mm9</t>
  </si>
  <si>
    <t>MLZG-ThermoBatAndRevErbA</t>
  </si>
  <si>
    <t>RevErbA</t>
  </si>
  <si>
    <t>KO thermoneutral 5PM</t>
  </si>
  <si>
    <t>KOThermo</t>
  </si>
  <si>
    <t>RevErbA-KO</t>
  </si>
  <si>
    <t>TBD</t>
  </si>
  <si>
    <t>FGC0366</t>
  </si>
  <si>
    <t>Hiseq:SN628/50SR</t>
  </si>
  <si>
    <t>WT 4C 5PM</t>
  </si>
  <si>
    <t>WT-4C-5PM_RevErbA</t>
  </si>
  <si>
    <t>FGC0344</t>
  </si>
  <si>
    <t>AAGTGC</t>
  </si>
  <si>
    <t>input</t>
  </si>
  <si>
    <t>WT-4C-5pm_Input</t>
  </si>
  <si>
    <t>3/4/2014MJE-1</t>
  </si>
  <si>
    <t>3B</t>
  </si>
  <si>
    <t>FGC0699</t>
  </si>
  <si>
    <t>WT thermoneutral 5AM</t>
  </si>
  <si>
    <t>1B</t>
  </si>
  <si>
    <t>WT thermoneutral 5PM</t>
  </si>
  <si>
    <t>WT-thermo-5PM-RevErbA</t>
  </si>
  <si>
    <t>WTThermo</t>
  </si>
  <si>
    <t>RevErbA-WT</t>
  </si>
  <si>
    <t>WT-thermo-5PM_Input</t>
  </si>
  <si>
    <t>DS291</t>
  </si>
  <si>
    <t>FGC0612</t>
  </si>
  <si>
    <t>Hiseq:SN1160/50SR</t>
  </si>
  <si>
    <t>2B</t>
  </si>
  <si>
    <t>4B</t>
  </si>
  <si>
    <t>Input</t>
  </si>
  <si>
    <t>rKO_TN_5pm</t>
  </si>
  <si>
    <t>WT_4C_5pm</t>
  </si>
  <si>
    <t>WT_TN_5am</t>
  </si>
  <si>
    <t>WT_TN_5pm</t>
  </si>
  <si>
    <t>NULL</t>
  </si>
  <si>
    <t>Hiseq:D00712/50SR</t>
  </si>
  <si>
    <t>MLME-AdGROSeq</t>
  </si>
  <si>
    <t>GRO-Seq</t>
  </si>
  <si>
    <t>AdQCre-HDAC3ff 22C BAT</t>
  </si>
  <si>
    <t>sample 1</t>
  </si>
  <si>
    <t>MJE11</t>
  </si>
  <si>
    <t>GROSeq Library</t>
  </si>
  <si>
    <t>SQD</t>
  </si>
  <si>
    <t>FGC1091</t>
  </si>
  <si>
    <t>HDAC3ff 22C BAT</t>
  </si>
  <si>
    <t>sample 2</t>
  </si>
  <si>
    <t>MJE12</t>
  </si>
  <si>
    <t>sample 4</t>
  </si>
  <si>
    <t>MJE13</t>
  </si>
  <si>
    <t>HDAC3ff 4C BAT</t>
  </si>
  <si>
    <t>sample 5</t>
  </si>
  <si>
    <t>MJE14</t>
  </si>
  <si>
    <t>HDAC3ff 15C BAT</t>
  </si>
  <si>
    <t>sample 6</t>
  </si>
  <si>
    <t>MJE15</t>
  </si>
  <si>
    <t>AdQCre-HDAC3ff 15C BAT</t>
  </si>
  <si>
    <t>sample 7</t>
  </si>
  <si>
    <t>MJE16</t>
  </si>
  <si>
    <t>HDAC3ff 30C BAT</t>
  </si>
  <si>
    <t>sample 10</t>
  </si>
  <si>
    <t>MJE17</t>
  </si>
  <si>
    <t>AdQCre-HDAC3ff 30C BAT</t>
  </si>
  <si>
    <t>sample 11</t>
  </si>
  <si>
    <t>MJE18</t>
  </si>
  <si>
    <t>#dataID</t>
  </si>
  <si>
    <t>dataDir</t>
  </si>
  <si>
    <t>Fastq</t>
  </si>
  <si>
    <t>Trimmed</t>
  </si>
  <si>
    <t>Alilgnment</t>
  </si>
  <si>
    <t>readLen</t>
  </si>
  <si>
    <t>fragLen</t>
  </si>
  <si>
    <t>minLen</t>
  </si>
  <si>
    <t>eRNA.Mask</t>
  </si>
  <si>
    <t>Anchor</t>
  </si>
  <si>
    <t>BAT_hKO_22C_r1</t>
  </si>
  <si>
    <t>BAT_WT_22C_r1</t>
  </si>
  <si>
    <t>BAT_hKO_22C_r2</t>
  </si>
  <si>
    <t>BAT_WT_4C_r1</t>
  </si>
  <si>
    <t>BAT_WT_15C_r1</t>
  </si>
  <si>
    <t>BAT_hKO_15C_r1</t>
  </si>
  <si>
    <t>BAT_WT_30C_r1</t>
  </si>
  <si>
    <t>BAT_hKO_30C_r1</t>
  </si>
  <si>
    <t>Frozen tissue</t>
  </si>
  <si>
    <t>FGC1098</t>
  </si>
  <si>
    <t>BAT_hKO_22C_r1s2</t>
  </si>
  <si>
    <t>FGC1103</t>
  </si>
  <si>
    <t>FGC1098_s_8_AAAAAA.fastq.gz;FGC1098_s_8_Undetermined.fastq.gz</t>
  </si>
  <si>
    <t>BAT_WT_22C_r1s2</t>
  </si>
  <si>
    <t>FGC1103_s_3_AAAAAA.fastq.gz;FGC1103_s_3_Undetermined.fastq.gz</t>
  </si>
  <si>
    <t>Alignment</t>
  </si>
  <si>
    <t>FastQ(separatedBy(;))</t>
  </si>
  <si>
    <t>Align.Option (sepratedBy(;))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</si>
</sst>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Fill="1"/>
    <xf numFmtId="0" fontId="0" fillId="0" borderId="0" xfId="0" applyFill="1" applyBorder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topLeftCell="S1" zoomScale="80" zoomScaleNormal="80" zoomScalePageLayoutView="80" workbookViewId="0">
      <selection activeCell="AD7" sqref="AD7"/>
    </sheetView>
  </sheetViews>
  <sheetFormatPr defaultColWidth="8.85546875" defaultRowHeight="15" outlineLevelCol="1" x14ac:dyDescent="0.25"/>
  <cols>
    <col min="1" max="1" width="20.28515625" bestFit="1" customWidth="1"/>
    <col min="4" max="4" width="28" bestFit="1" customWidth="1"/>
    <col min="5" max="6" width="9.140625" hidden="1" customWidth="1" outlineLevel="1"/>
    <col min="7" max="7" width="23.140625" hidden="1" customWidth="1" outlineLevel="1"/>
    <col min="8" max="8" width="14" hidden="1" customWidth="1" outlineLevel="1"/>
    <col min="9" max="17" width="9.140625" hidden="1" customWidth="1" outlineLevel="1"/>
    <col min="18" max="18" width="9.140625" style="4" hidden="1" customWidth="1" outlineLevel="1"/>
    <col min="19" max="19" width="22.85546875" bestFit="1" customWidth="1" collapsed="1"/>
    <col min="20" max="20" width="10" bestFit="1" customWidth="1"/>
    <col min="21" max="21" width="10.7109375" bestFit="1" customWidth="1"/>
    <col min="22" max="22" width="17.28515625" bestFit="1" customWidth="1"/>
    <col min="23" max="23" width="9.28515625" bestFit="1" customWidth="1"/>
    <col min="24" max="24" width="29.28515625" customWidth="1" outlineLevel="1"/>
    <col min="25" max="25" width="21.42578125" customWidth="1" outlineLevel="1"/>
    <col min="26" max="26" width="29.42578125" customWidth="1" outlineLevel="1"/>
    <col min="27" max="29" width="8.85546875" customWidth="1" outlineLevel="1"/>
    <col min="30" max="30" width="44.42578125" customWidth="1" outlineLevel="1"/>
    <col min="31" max="31" width="8.85546875" customWidth="1" outlineLevel="1"/>
  </cols>
  <sheetData>
    <row r="1" spans="1:32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s="2" t="s">
        <v>21</v>
      </c>
      <c r="Q1" t="s">
        <v>22</v>
      </c>
      <c r="R1" s="4" t="s">
        <v>23</v>
      </c>
      <c r="S1" t="s">
        <v>36</v>
      </c>
      <c r="T1" t="s">
        <v>31</v>
      </c>
      <c r="U1" t="s">
        <v>32</v>
      </c>
      <c r="V1" t="s">
        <v>33</v>
      </c>
      <c r="W1" t="s">
        <v>34</v>
      </c>
      <c r="X1" t="s">
        <v>0</v>
      </c>
      <c r="Y1" t="s">
        <v>2</v>
      </c>
      <c r="Z1" t="s">
        <v>1</v>
      </c>
      <c r="AA1" t="s">
        <v>137</v>
      </c>
      <c r="AB1" t="s">
        <v>3</v>
      </c>
      <c r="AC1" t="s">
        <v>138</v>
      </c>
      <c r="AD1" t="s">
        <v>136</v>
      </c>
      <c r="AE1" t="s">
        <v>4</v>
      </c>
      <c r="AF1" t="s">
        <v>35</v>
      </c>
    </row>
    <row r="2" spans="1:32" x14ac:dyDescent="0.25">
      <c r="A2" t="s">
        <v>47</v>
      </c>
      <c r="B2" t="s">
        <v>24</v>
      </c>
      <c r="C2" t="s">
        <v>48</v>
      </c>
      <c r="D2" t="s">
        <v>55</v>
      </c>
      <c r="E2">
        <v>6479</v>
      </c>
      <c r="F2" s="1">
        <v>41166</v>
      </c>
      <c r="G2" t="s">
        <v>56</v>
      </c>
      <c r="H2" t="s">
        <v>25</v>
      </c>
      <c r="I2" s="1">
        <v>41169</v>
      </c>
      <c r="J2" s="1">
        <v>41170</v>
      </c>
      <c r="K2">
        <v>0</v>
      </c>
      <c r="L2" t="s">
        <v>52</v>
      </c>
      <c r="M2" t="s">
        <v>57</v>
      </c>
      <c r="N2">
        <v>1</v>
      </c>
      <c r="O2" t="s">
        <v>58</v>
      </c>
      <c r="P2" t="s">
        <v>27</v>
      </c>
      <c r="Q2" t="s">
        <v>42</v>
      </c>
      <c r="R2" s="4">
        <v>0</v>
      </c>
      <c r="S2" s="5" t="str">
        <f t="shared" ref="S2:S12" si="0">CONCATENATE(M2,"_s_", N2,"_",O2)</f>
        <v>FGC0344_s_1_AAGTGC</v>
      </c>
      <c r="T2" s="5" t="s">
        <v>45</v>
      </c>
      <c r="U2" s="6" t="s">
        <v>48</v>
      </c>
      <c r="V2" s="5" t="s">
        <v>78</v>
      </c>
      <c r="W2" s="6" t="s">
        <v>37</v>
      </c>
      <c r="X2" t="str">
        <f>CONCATENATE(SUBSTITUTE(M2, "FGC","mlzg_"), "_", N2,"_",O2)</f>
        <v>mlzg_0344_1_AAGTGC</v>
      </c>
      <c r="Y2" t="str">
        <f>X2</f>
        <v>mlzg_0344_1_AAGTGC</v>
      </c>
      <c r="Z2" t="str">
        <f t="shared" ref="Z2:Z12" si="1">CONCATENATE(T2,"_",U2,"_",V2, IF(ISBLANK(W2), "", CONCATENATE("_",W2)))</f>
        <v>BAT_RevErbA_WT_4C_5pm_r1</v>
      </c>
      <c r="AA2" t="str">
        <f t="shared" ref="AA2" si="2">CONCATENATE(S2,".fastq.gz")</f>
        <v>FGC0344_s_1_AAGTGC.fastq.gz</v>
      </c>
      <c r="AB2" t="s">
        <v>46</v>
      </c>
      <c r="AC2" t="s">
        <v>81</v>
      </c>
      <c r="AD2" t="str">
        <f t="shared" ref="AD2:AD12" si="3">CONCATENATE(S2,".default.bam")</f>
        <v>FGC0344_s_1_AAGTGC.default.bam</v>
      </c>
      <c r="AE2" t="s">
        <v>5</v>
      </c>
    </row>
    <row r="3" spans="1:32" x14ac:dyDescent="0.25">
      <c r="A3" t="s">
        <v>47</v>
      </c>
      <c r="B3" t="s">
        <v>24</v>
      </c>
      <c r="C3" t="s">
        <v>48</v>
      </c>
      <c r="D3" t="s">
        <v>66</v>
      </c>
      <c r="E3">
        <v>6481</v>
      </c>
      <c r="F3" s="1">
        <v>41166</v>
      </c>
      <c r="G3" t="s">
        <v>67</v>
      </c>
      <c r="H3" t="s">
        <v>25</v>
      </c>
      <c r="I3" s="1">
        <v>41169</v>
      </c>
      <c r="J3" s="1">
        <v>41170</v>
      </c>
      <c r="K3">
        <v>0</v>
      </c>
      <c r="L3" t="s">
        <v>52</v>
      </c>
      <c r="M3" t="s">
        <v>57</v>
      </c>
      <c r="N3">
        <v>1</v>
      </c>
      <c r="O3" t="s">
        <v>30</v>
      </c>
      <c r="P3" t="s">
        <v>27</v>
      </c>
      <c r="Q3" t="s">
        <v>42</v>
      </c>
      <c r="R3" s="4">
        <v>0</v>
      </c>
      <c r="S3" s="5" t="str">
        <f t="shared" si="0"/>
        <v>FGC0344_s_1_CTTGTA</v>
      </c>
      <c r="T3" s="5" t="s">
        <v>45</v>
      </c>
      <c r="U3" s="6" t="s">
        <v>48</v>
      </c>
      <c r="V3" s="6" t="s">
        <v>80</v>
      </c>
      <c r="W3" s="6" t="s">
        <v>37</v>
      </c>
      <c r="X3" t="str">
        <f t="shared" ref="X3:X12" si="4">CONCATENATE(SUBSTITUTE(M3, "FGC","mlzg_"), "_", N3,"_",O3)</f>
        <v>mlzg_0344_1_CTTGTA</v>
      </c>
      <c r="Y3" t="str">
        <f t="shared" ref="Y3:Y12" si="5">X3</f>
        <v>mlzg_0344_1_CTTGTA</v>
      </c>
      <c r="Z3" t="str">
        <f t="shared" si="1"/>
        <v>BAT_RevErbA_WT_TN_5pm_r1</v>
      </c>
      <c r="AA3" t="str">
        <f>CONCATENATE(S3,".fastq.gz")</f>
        <v>FGC0344_s_1_CTTGTA.fastq.gz</v>
      </c>
      <c r="AB3" t="s">
        <v>46</v>
      </c>
      <c r="AC3" t="s">
        <v>81</v>
      </c>
      <c r="AD3" t="str">
        <f t="shared" si="3"/>
        <v>FGC0344_s_1_CTTGTA.default.bam</v>
      </c>
      <c r="AE3" t="s">
        <v>5</v>
      </c>
    </row>
    <row r="4" spans="1:32" x14ac:dyDescent="0.25">
      <c r="A4" t="s">
        <v>47</v>
      </c>
      <c r="B4" t="s">
        <v>24</v>
      </c>
      <c r="C4" t="s">
        <v>59</v>
      </c>
      <c r="D4" t="s">
        <v>55</v>
      </c>
      <c r="E4">
        <v>6478</v>
      </c>
      <c r="F4" s="1">
        <v>41166</v>
      </c>
      <c r="G4" t="s">
        <v>60</v>
      </c>
      <c r="H4" t="s">
        <v>25</v>
      </c>
      <c r="I4" s="1">
        <v>41169</v>
      </c>
      <c r="J4" s="1">
        <v>41170</v>
      </c>
      <c r="K4">
        <v>0</v>
      </c>
      <c r="L4" t="s">
        <v>52</v>
      </c>
      <c r="M4" t="s">
        <v>57</v>
      </c>
      <c r="N4">
        <v>1</v>
      </c>
      <c r="O4" t="s">
        <v>29</v>
      </c>
      <c r="P4" t="s">
        <v>27</v>
      </c>
      <c r="Q4" t="s">
        <v>42</v>
      </c>
      <c r="R4" s="4">
        <v>0</v>
      </c>
      <c r="S4" s="5" t="str">
        <f t="shared" si="0"/>
        <v>FGC0344_s_1_GCCAAT</v>
      </c>
      <c r="T4" s="5" t="s">
        <v>45</v>
      </c>
      <c r="U4" s="6" t="s">
        <v>76</v>
      </c>
      <c r="V4" s="5" t="s">
        <v>78</v>
      </c>
      <c r="W4" s="6" t="s">
        <v>37</v>
      </c>
      <c r="X4" t="str">
        <f t="shared" si="4"/>
        <v>mlzg_0344_1_GCCAAT</v>
      </c>
      <c r="Y4" t="str">
        <f t="shared" si="5"/>
        <v>mlzg_0344_1_GCCAAT</v>
      </c>
      <c r="Z4" t="str">
        <f t="shared" si="1"/>
        <v>BAT_Input_WT_4C_5pm_r1</v>
      </c>
      <c r="AA4" t="str">
        <f t="shared" ref="AA4:AA12" si="6">CONCATENATE(S4,".fastq.gz")</f>
        <v>FGC0344_s_1_GCCAAT.fastq.gz</v>
      </c>
      <c r="AB4" t="s">
        <v>46</v>
      </c>
      <c r="AC4" t="s">
        <v>81</v>
      </c>
      <c r="AD4" t="str">
        <f t="shared" si="3"/>
        <v>FGC0344_s_1_GCCAAT.default.bam</v>
      </c>
      <c r="AE4" t="s">
        <v>5</v>
      </c>
    </row>
    <row r="5" spans="1:32" x14ac:dyDescent="0.25">
      <c r="A5" t="s">
        <v>47</v>
      </c>
      <c r="B5" t="s">
        <v>24</v>
      </c>
      <c r="C5" t="s">
        <v>59</v>
      </c>
      <c r="D5" t="s">
        <v>66</v>
      </c>
      <c r="E5">
        <v>6480</v>
      </c>
      <c r="F5" s="1">
        <v>41166</v>
      </c>
      <c r="G5" t="s">
        <v>70</v>
      </c>
      <c r="H5" t="s">
        <v>25</v>
      </c>
      <c r="I5" s="1">
        <v>41169</v>
      </c>
      <c r="J5" s="1">
        <v>41170</v>
      </c>
      <c r="K5">
        <v>0</v>
      </c>
      <c r="L5" t="s">
        <v>52</v>
      </c>
      <c r="M5" t="s">
        <v>57</v>
      </c>
      <c r="N5">
        <v>1</v>
      </c>
      <c r="O5" t="s">
        <v>28</v>
      </c>
      <c r="P5" t="s">
        <v>27</v>
      </c>
      <c r="Q5" t="s">
        <v>42</v>
      </c>
      <c r="R5" s="4">
        <v>0</v>
      </c>
      <c r="S5" s="5" t="str">
        <f t="shared" si="0"/>
        <v>FGC0344_s_1_TGACCA</v>
      </c>
      <c r="T5" s="5" t="s">
        <v>45</v>
      </c>
      <c r="U5" s="6" t="s">
        <v>76</v>
      </c>
      <c r="V5" s="6" t="s">
        <v>80</v>
      </c>
      <c r="W5" s="6" t="s">
        <v>37</v>
      </c>
      <c r="X5" t="str">
        <f t="shared" si="4"/>
        <v>mlzg_0344_1_TGACCA</v>
      </c>
      <c r="Y5" t="str">
        <f t="shared" si="5"/>
        <v>mlzg_0344_1_TGACCA</v>
      </c>
      <c r="Z5" t="str">
        <f t="shared" si="1"/>
        <v>BAT_Input_WT_TN_5pm_r1</v>
      </c>
      <c r="AA5" t="str">
        <f t="shared" si="6"/>
        <v>FGC0344_s_1_TGACCA.fastq.gz</v>
      </c>
      <c r="AB5" t="s">
        <v>46</v>
      </c>
      <c r="AC5" t="s">
        <v>81</v>
      </c>
      <c r="AD5" t="str">
        <f t="shared" si="3"/>
        <v>FGC0344_s_1_TGACCA.default.bam</v>
      </c>
      <c r="AE5" t="s">
        <v>5</v>
      </c>
    </row>
    <row r="6" spans="1:32" x14ac:dyDescent="0.25">
      <c r="A6" t="s">
        <v>47</v>
      </c>
      <c r="B6" t="s">
        <v>24</v>
      </c>
      <c r="C6" t="s">
        <v>48</v>
      </c>
      <c r="D6" t="s">
        <v>49</v>
      </c>
      <c r="E6">
        <v>7125</v>
      </c>
      <c r="F6" t="s">
        <v>50</v>
      </c>
      <c r="G6" t="s">
        <v>51</v>
      </c>
      <c r="H6" t="s">
        <v>25</v>
      </c>
      <c r="I6" s="1">
        <v>41227</v>
      </c>
      <c r="J6" s="1">
        <v>41227</v>
      </c>
      <c r="K6">
        <v>0</v>
      </c>
      <c r="L6" t="s">
        <v>52</v>
      </c>
      <c r="M6" t="s">
        <v>53</v>
      </c>
      <c r="N6">
        <v>6</v>
      </c>
      <c r="O6" t="s">
        <v>44</v>
      </c>
      <c r="P6" t="s">
        <v>27</v>
      </c>
      <c r="Q6" t="s">
        <v>54</v>
      </c>
      <c r="R6" s="4">
        <v>0</v>
      </c>
      <c r="S6" s="5" t="str">
        <f t="shared" si="0"/>
        <v>FGC0366_s_6_CAGATC</v>
      </c>
      <c r="T6" s="5" t="s">
        <v>45</v>
      </c>
      <c r="U6" s="6" t="s">
        <v>48</v>
      </c>
      <c r="V6" s="5" t="s">
        <v>77</v>
      </c>
      <c r="W6" s="6" t="s">
        <v>37</v>
      </c>
      <c r="X6" t="str">
        <f t="shared" si="4"/>
        <v>mlzg_0366_6_CAGATC</v>
      </c>
      <c r="Y6" t="str">
        <f t="shared" si="5"/>
        <v>mlzg_0366_6_CAGATC</v>
      </c>
      <c r="Z6" t="str">
        <f t="shared" si="1"/>
        <v>BAT_RevErbA_rKO_TN_5pm_r1</v>
      </c>
      <c r="AA6" t="str">
        <f t="shared" si="6"/>
        <v>FGC0366_s_6_CAGATC.fastq.gz</v>
      </c>
      <c r="AB6" t="s">
        <v>46</v>
      </c>
      <c r="AC6" t="s">
        <v>81</v>
      </c>
      <c r="AD6" t="str">
        <f t="shared" si="3"/>
        <v>FGC0366_s_6_CAGATC.default.bam</v>
      </c>
      <c r="AE6" t="s">
        <v>5</v>
      </c>
    </row>
    <row r="7" spans="1:32" x14ac:dyDescent="0.25">
      <c r="A7" t="s">
        <v>47</v>
      </c>
      <c r="B7" t="s">
        <v>24</v>
      </c>
      <c r="C7" t="s">
        <v>48</v>
      </c>
      <c r="D7" t="s">
        <v>66</v>
      </c>
      <c r="E7">
        <v>7126</v>
      </c>
      <c r="F7" t="s">
        <v>68</v>
      </c>
      <c r="G7" t="s">
        <v>69</v>
      </c>
      <c r="H7" t="s">
        <v>25</v>
      </c>
      <c r="I7" s="1">
        <v>41227</v>
      </c>
      <c r="J7" s="1">
        <v>41227</v>
      </c>
      <c r="K7">
        <v>0</v>
      </c>
      <c r="L7" t="s">
        <v>52</v>
      </c>
      <c r="M7" t="s">
        <v>53</v>
      </c>
      <c r="N7">
        <v>6</v>
      </c>
      <c r="O7" t="s">
        <v>30</v>
      </c>
      <c r="P7" t="s">
        <v>27</v>
      </c>
      <c r="Q7" t="s">
        <v>54</v>
      </c>
      <c r="R7" s="4">
        <v>0</v>
      </c>
      <c r="S7" s="5" t="str">
        <f t="shared" si="0"/>
        <v>FGC0366_s_6_CTTGTA</v>
      </c>
      <c r="T7" s="5" t="s">
        <v>45</v>
      </c>
      <c r="U7" s="6" t="s">
        <v>48</v>
      </c>
      <c r="V7" s="6" t="s">
        <v>80</v>
      </c>
      <c r="W7" s="6" t="s">
        <v>38</v>
      </c>
      <c r="X7" t="str">
        <f t="shared" si="4"/>
        <v>mlzg_0366_6_CTTGTA</v>
      </c>
      <c r="Y7" t="str">
        <f t="shared" si="5"/>
        <v>mlzg_0366_6_CTTGTA</v>
      </c>
      <c r="Z7" t="str">
        <f t="shared" si="1"/>
        <v>BAT_RevErbA_WT_TN_5pm_r2</v>
      </c>
      <c r="AA7" t="str">
        <f t="shared" si="6"/>
        <v>FGC0366_s_6_CTTGTA.fastq.gz</v>
      </c>
      <c r="AB7" t="s">
        <v>46</v>
      </c>
      <c r="AC7" t="s">
        <v>81</v>
      </c>
      <c r="AD7" t="str">
        <f t="shared" si="3"/>
        <v>FGC0366_s_6_CTTGTA.default.bam</v>
      </c>
      <c r="AE7" t="s">
        <v>5</v>
      </c>
    </row>
    <row r="8" spans="1:32" x14ac:dyDescent="0.25">
      <c r="A8" t="s">
        <v>47</v>
      </c>
      <c r="B8" t="s">
        <v>24</v>
      </c>
      <c r="C8" t="s">
        <v>41</v>
      </c>
      <c r="D8" t="s">
        <v>66</v>
      </c>
      <c r="E8">
        <v>12266</v>
      </c>
      <c r="F8">
        <v>10181</v>
      </c>
      <c r="G8" t="s">
        <v>71</v>
      </c>
      <c r="H8" t="s">
        <v>25</v>
      </c>
      <c r="I8" s="1">
        <v>41590</v>
      </c>
      <c r="J8" t="s">
        <v>39</v>
      </c>
      <c r="K8">
        <v>0</v>
      </c>
      <c r="L8" t="s">
        <v>26</v>
      </c>
      <c r="M8" t="s">
        <v>72</v>
      </c>
      <c r="N8">
        <v>5</v>
      </c>
      <c r="O8" t="s">
        <v>43</v>
      </c>
      <c r="P8" t="s">
        <v>27</v>
      </c>
      <c r="Q8" t="s">
        <v>73</v>
      </c>
      <c r="R8" s="4">
        <v>0</v>
      </c>
      <c r="S8" s="5" t="str">
        <f t="shared" si="0"/>
        <v>FGC0612_s_5_ACAGTG</v>
      </c>
      <c r="T8" s="5" t="s">
        <v>45</v>
      </c>
      <c r="U8" s="6" t="s">
        <v>41</v>
      </c>
      <c r="V8" s="6" t="s">
        <v>80</v>
      </c>
      <c r="W8" s="6" t="s">
        <v>37</v>
      </c>
      <c r="X8" t="str">
        <f t="shared" si="4"/>
        <v>mlzg_0612_5_ACAGTG</v>
      </c>
      <c r="Y8" t="str">
        <f t="shared" si="5"/>
        <v>mlzg_0612_5_ACAGTG</v>
      </c>
      <c r="Z8" t="str">
        <f t="shared" si="1"/>
        <v>BAT_HDAC3_WT_TN_5pm_r1</v>
      </c>
      <c r="AA8" t="str">
        <f t="shared" si="6"/>
        <v>FGC0612_s_5_ACAGTG.fastq.gz</v>
      </c>
      <c r="AB8" t="s">
        <v>46</v>
      </c>
      <c r="AC8" t="s">
        <v>81</v>
      </c>
      <c r="AD8" t="str">
        <f t="shared" si="3"/>
        <v>FGC0612_s_5_ACAGTG.default.bam</v>
      </c>
      <c r="AE8" t="s">
        <v>5</v>
      </c>
    </row>
    <row r="9" spans="1:32" x14ac:dyDescent="0.25">
      <c r="A9" t="s">
        <v>47</v>
      </c>
      <c r="B9" t="s">
        <v>24</v>
      </c>
      <c r="C9" t="s">
        <v>41</v>
      </c>
      <c r="D9" t="s">
        <v>64</v>
      </c>
      <c r="E9">
        <v>14095</v>
      </c>
      <c r="F9" t="s">
        <v>61</v>
      </c>
      <c r="G9" t="s">
        <v>65</v>
      </c>
      <c r="H9" t="s">
        <v>25</v>
      </c>
      <c r="I9" s="1">
        <v>41702</v>
      </c>
      <c r="J9" s="1">
        <v>41703</v>
      </c>
      <c r="K9">
        <v>0</v>
      </c>
      <c r="L9" t="s">
        <v>26</v>
      </c>
      <c r="M9" t="s">
        <v>63</v>
      </c>
      <c r="N9">
        <v>4</v>
      </c>
      <c r="O9" t="s">
        <v>40</v>
      </c>
      <c r="P9" t="s">
        <v>27</v>
      </c>
      <c r="Q9" t="s">
        <v>42</v>
      </c>
      <c r="R9" s="4">
        <v>0</v>
      </c>
      <c r="S9" s="5" t="str">
        <f t="shared" si="0"/>
        <v>FGC0699_s_4_CGATGT</v>
      </c>
      <c r="T9" s="5" t="s">
        <v>45</v>
      </c>
      <c r="U9" s="6" t="s">
        <v>41</v>
      </c>
      <c r="V9" s="6" t="s">
        <v>79</v>
      </c>
      <c r="W9" s="6" t="s">
        <v>37</v>
      </c>
      <c r="X9" t="str">
        <f t="shared" si="4"/>
        <v>mlzg_0699_4_CGATGT</v>
      </c>
      <c r="Y9" t="str">
        <f t="shared" si="5"/>
        <v>mlzg_0699_4_CGATGT</v>
      </c>
      <c r="Z9" t="str">
        <f t="shared" si="1"/>
        <v>BAT_HDAC3_WT_TN_5am_r1</v>
      </c>
      <c r="AA9" t="str">
        <f t="shared" si="6"/>
        <v>FGC0699_s_4_CGATGT.fastq.gz</v>
      </c>
      <c r="AB9" t="s">
        <v>46</v>
      </c>
      <c r="AC9" t="s">
        <v>81</v>
      </c>
      <c r="AD9" t="str">
        <f t="shared" si="3"/>
        <v>FGC0699_s_4_CGATGT.default.bam</v>
      </c>
      <c r="AE9" t="s">
        <v>5</v>
      </c>
    </row>
    <row r="10" spans="1:32" x14ac:dyDescent="0.25">
      <c r="A10" t="s">
        <v>47</v>
      </c>
      <c r="B10" t="s">
        <v>24</v>
      </c>
      <c r="C10" t="s">
        <v>59</v>
      </c>
      <c r="D10" t="s">
        <v>66</v>
      </c>
      <c r="E10">
        <v>14098</v>
      </c>
      <c r="F10" t="s">
        <v>61</v>
      </c>
      <c r="G10" t="s">
        <v>75</v>
      </c>
      <c r="H10" t="s">
        <v>25</v>
      </c>
      <c r="I10" s="1">
        <v>41702</v>
      </c>
      <c r="J10" s="1">
        <v>41708</v>
      </c>
      <c r="K10">
        <v>0</v>
      </c>
      <c r="L10" t="s">
        <v>26</v>
      </c>
      <c r="M10" t="s">
        <v>63</v>
      </c>
      <c r="N10">
        <v>4</v>
      </c>
      <c r="O10" t="s">
        <v>30</v>
      </c>
      <c r="P10" t="s">
        <v>27</v>
      </c>
      <c r="Q10" t="s">
        <v>42</v>
      </c>
      <c r="R10" s="4">
        <v>0</v>
      </c>
      <c r="S10" s="5" t="str">
        <f t="shared" si="0"/>
        <v>FGC0699_s_4_CTTGTA</v>
      </c>
      <c r="T10" s="5" t="s">
        <v>45</v>
      </c>
      <c r="U10" s="6" t="s">
        <v>76</v>
      </c>
      <c r="V10" s="6" t="s">
        <v>80</v>
      </c>
      <c r="W10" s="6" t="s">
        <v>38</v>
      </c>
      <c r="X10" t="str">
        <f t="shared" si="4"/>
        <v>mlzg_0699_4_CTTGTA</v>
      </c>
      <c r="Y10" t="str">
        <f t="shared" si="5"/>
        <v>mlzg_0699_4_CTTGTA</v>
      </c>
      <c r="Z10" t="str">
        <f t="shared" si="1"/>
        <v>BAT_Input_WT_TN_5pm_r2</v>
      </c>
      <c r="AA10" t="str">
        <f t="shared" si="6"/>
        <v>FGC0699_s_4_CTTGTA.fastq.gz</v>
      </c>
      <c r="AB10" t="s">
        <v>46</v>
      </c>
      <c r="AC10" t="s">
        <v>81</v>
      </c>
      <c r="AD10" t="str">
        <f t="shared" si="3"/>
        <v>FGC0699_s_4_CTTGTA.default.bam</v>
      </c>
      <c r="AE10" t="s">
        <v>5</v>
      </c>
    </row>
    <row r="11" spans="1:32" x14ac:dyDescent="0.25">
      <c r="A11" t="s">
        <v>47</v>
      </c>
      <c r="B11" t="s">
        <v>24</v>
      </c>
      <c r="C11" t="s">
        <v>41</v>
      </c>
      <c r="D11" t="s">
        <v>55</v>
      </c>
      <c r="E11">
        <v>14097</v>
      </c>
      <c r="F11" t="s">
        <v>61</v>
      </c>
      <c r="G11" t="s">
        <v>62</v>
      </c>
      <c r="H11" t="s">
        <v>25</v>
      </c>
      <c r="I11" s="1">
        <v>41702</v>
      </c>
      <c r="J11" s="1">
        <v>41703</v>
      </c>
      <c r="K11">
        <v>0</v>
      </c>
      <c r="L11" t="s">
        <v>26</v>
      </c>
      <c r="M11" t="s">
        <v>63</v>
      </c>
      <c r="N11">
        <v>4</v>
      </c>
      <c r="O11" t="s">
        <v>29</v>
      </c>
      <c r="P11" t="s">
        <v>27</v>
      </c>
      <c r="Q11" t="s">
        <v>42</v>
      </c>
      <c r="R11" s="4">
        <v>0</v>
      </c>
      <c r="S11" s="5" t="str">
        <f t="shared" si="0"/>
        <v>FGC0699_s_4_GCCAAT</v>
      </c>
      <c r="T11" s="5" t="s">
        <v>45</v>
      </c>
      <c r="U11" s="6" t="s">
        <v>41</v>
      </c>
      <c r="V11" s="5" t="s">
        <v>78</v>
      </c>
      <c r="W11" s="6" t="s">
        <v>37</v>
      </c>
      <c r="X11" t="str">
        <f t="shared" si="4"/>
        <v>mlzg_0699_4_GCCAAT</v>
      </c>
      <c r="Y11" t="str">
        <f t="shared" si="5"/>
        <v>mlzg_0699_4_GCCAAT</v>
      </c>
      <c r="Z11" t="str">
        <f t="shared" si="1"/>
        <v>BAT_HDAC3_WT_4C_5pm_r1</v>
      </c>
      <c r="AA11" t="str">
        <f t="shared" si="6"/>
        <v>FGC0699_s_4_GCCAAT.fastq.gz</v>
      </c>
      <c r="AB11" t="s">
        <v>46</v>
      </c>
      <c r="AC11" t="s">
        <v>81</v>
      </c>
      <c r="AD11" t="str">
        <f t="shared" si="3"/>
        <v>FGC0699_s_4_GCCAAT.default.bam</v>
      </c>
      <c r="AE11" t="s">
        <v>5</v>
      </c>
    </row>
    <row r="12" spans="1:32" x14ac:dyDescent="0.25">
      <c r="A12" t="s">
        <v>47</v>
      </c>
      <c r="B12" t="s">
        <v>24</v>
      </c>
      <c r="C12" t="s">
        <v>41</v>
      </c>
      <c r="D12" t="s">
        <v>66</v>
      </c>
      <c r="E12">
        <v>14096</v>
      </c>
      <c r="F12" t="s">
        <v>61</v>
      </c>
      <c r="G12" t="s">
        <v>74</v>
      </c>
      <c r="H12" t="s">
        <v>25</v>
      </c>
      <c r="I12" s="1">
        <v>41702</v>
      </c>
      <c r="J12" s="1">
        <v>41703</v>
      </c>
      <c r="K12">
        <v>0</v>
      </c>
      <c r="L12" t="s">
        <v>26</v>
      </c>
      <c r="M12" t="s">
        <v>63</v>
      </c>
      <c r="N12">
        <v>4</v>
      </c>
      <c r="O12" t="s">
        <v>28</v>
      </c>
      <c r="P12" t="s">
        <v>27</v>
      </c>
      <c r="Q12" t="s">
        <v>42</v>
      </c>
      <c r="R12" s="4">
        <v>0</v>
      </c>
      <c r="S12" s="5" t="str">
        <f t="shared" si="0"/>
        <v>FGC0699_s_4_TGACCA</v>
      </c>
      <c r="T12" s="5" t="s">
        <v>45</v>
      </c>
      <c r="U12" s="6" t="s">
        <v>41</v>
      </c>
      <c r="V12" s="6" t="s">
        <v>80</v>
      </c>
      <c r="W12" s="6" t="s">
        <v>38</v>
      </c>
      <c r="X12" t="str">
        <f t="shared" si="4"/>
        <v>mlzg_0699_4_TGACCA</v>
      </c>
      <c r="Y12" t="str">
        <f t="shared" si="5"/>
        <v>mlzg_0699_4_TGACCA</v>
      </c>
      <c r="Z12" t="str">
        <f t="shared" si="1"/>
        <v>BAT_HDAC3_WT_TN_5pm_r2</v>
      </c>
      <c r="AA12" t="str">
        <f t="shared" si="6"/>
        <v>FGC0699_s_4_TGACCA.fastq.gz</v>
      </c>
      <c r="AB12" t="s">
        <v>46</v>
      </c>
      <c r="AC12" t="s">
        <v>81</v>
      </c>
      <c r="AD12" t="str">
        <f t="shared" si="3"/>
        <v>FGC0699_s_4_TGACCA.default.bam</v>
      </c>
      <c r="AE12" t="s">
        <v>5</v>
      </c>
    </row>
  </sheetData>
  <autoFilter ref="A1:AF12">
    <sortState ref="A13:AH28">
      <sortCondition ref="D2:D92"/>
      <sortCondition ref="S2:S92"/>
    </sortState>
  </autoFilter>
  <sortState ref="A18:AH92">
    <sortCondition ref="M2:M81"/>
    <sortCondition ref="N2:N81"/>
    <sortCondition ref="O2:O81"/>
  </sortState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zoomScale="80" zoomScaleNormal="80" workbookViewId="0">
      <selection activeCell="E25" sqref="E25"/>
    </sheetView>
  </sheetViews>
  <sheetFormatPr defaultRowHeight="15" x14ac:dyDescent="0.25"/>
  <cols>
    <col min="4" max="4" width="25" bestFit="1" customWidth="1"/>
    <col min="19" max="19" width="11.85546875" customWidth="1"/>
    <col min="20" max="20" width="13.5703125" customWidth="1"/>
    <col min="21" max="21" width="33.42578125" bestFit="1" customWidth="1"/>
    <col min="22" max="22" width="37.7109375" bestFit="1" customWidth="1"/>
  </cols>
  <sheetData>
    <row r="1" spans="1:3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111</v>
      </c>
      <c r="T1" t="s">
        <v>112</v>
      </c>
      <c r="U1" t="s">
        <v>1</v>
      </c>
      <c r="V1" t="s">
        <v>113</v>
      </c>
      <c r="W1" t="s">
        <v>114</v>
      </c>
      <c r="X1" t="s">
        <v>115</v>
      </c>
      <c r="Y1" t="s">
        <v>3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35</v>
      </c>
    </row>
    <row r="2" spans="1:31" x14ac:dyDescent="0.25">
      <c r="A2" t="s">
        <v>83</v>
      </c>
      <c r="B2" t="s">
        <v>24</v>
      </c>
      <c r="C2" t="s">
        <v>84</v>
      </c>
      <c r="D2" t="s">
        <v>85</v>
      </c>
      <c r="E2">
        <v>23974</v>
      </c>
      <c r="F2" t="s">
        <v>86</v>
      </c>
      <c r="G2" t="s">
        <v>87</v>
      </c>
      <c r="H2" t="s">
        <v>88</v>
      </c>
      <c r="I2" s="1">
        <v>42103</v>
      </c>
      <c r="J2" t="s">
        <v>39</v>
      </c>
      <c r="K2">
        <v>0</v>
      </c>
      <c r="L2" t="s">
        <v>89</v>
      </c>
      <c r="M2" t="s">
        <v>90</v>
      </c>
      <c r="N2">
        <v>1</v>
      </c>
      <c r="P2" t="s">
        <v>27</v>
      </c>
      <c r="Q2" t="s">
        <v>82</v>
      </c>
      <c r="R2">
        <v>0</v>
      </c>
      <c r="S2" t="str">
        <f t="shared" ref="S2:S9" si="0">CONCATENATE(M2,"_",N2)</f>
        <v>FGC1091_1</v>
      </c>
      <c r="T2" t="str">
        <f t="shared" ref="T2:T9" si="1">S2</f>
        <v>FGC1091_1</v>
      </c>
      <c r="U2" t="s">
        <v>121</v>
      </c>
      <c r="V2" t="str">
        <f>CONCATENATE(M2,"_s_",N2,".fastq.gz")</f>
        <v>FGC1091_s_1.fastq.gz</v>
      </c>
      <c r="W2" t="str">
        <f>CONCATENATE(M2,"_s_",N2,".fastq.trim.gz")</f>
        <v>FGC1091_s_1.fastq.trim.gz</v>
      </c>
      <c r="X2" t="str">
        <f>CONCATENATE(M2,"_s_",N2,".bam")</f>
        <v>FGC1091_s_1.bam</v>
      </c>
      <c r="Y2" t="s">
        <v>46</v>
      </c>
      <c r="Z2">
        <v>50</v>
      </c>
      <c r="AA2">
        <v>150</v>
      </c>
      <c r="AB2">
        <v>25</v>
      </c>
      <c r="AC2" t="s">
        <v>81</v>
      </c>
      <c r="AD2" t="s">
        <v>81</v>
      </c>
    </row>
    <row r="3" spans="1:31" x14ac:dyDescent="0.25">
      <c r="A3" t="s">
        <v>83</v>
      </c>
      <c r="B3" t="s">
        <v>24</v>
      </c>
      <c r="C3" t="s">
        <v>84</v>
      </c>
      <c r="D3" t="s">
        <v>91</v>
      </c>
      <c r="E3">
        <v>23975</v>
      </c>
      <c r="F3" t="s">
        <v>92</v>
      </c>
      <c r="G3" t="s">
        <v>93</v>
      </c>
      <c r="H3" t="s">
        <v>88</v>
      </c>
      <c r="I3" s="1">
        <v>42103</v>
      </c>
      <c r="J3" t="s">
        <v>39</v>
      </c>
      <c r="K3">
        <v>0</v>
      </c>
      <c r="L3" t="s">
        <v>89</v>
      </c>
      <c r="M3" t="s">
        <v>90</v>
      </c>
      <c r="N3">
        <v>2</v>
      </c>
      <c r="P3" t="s">
        <v>27</v>
      </c>
      <c r="Q3" t="s">
        <v>82</v>
      </c>
      <c r="R3">
        <v>0</v>
      </c>
      <c r="S3" t="str">
        <f t="shared" si="0"/>
        <v>FGC1091_2</v>
      </c>
      <c r="T3" t="str">
        <f t="shared" si="1"/>
        <v>FGC1091_2</v>
      </c>
      <c r="U3" t="s">
        <v>122</v>
      </c>
      <c r="V3" t="str">
        <f t="shared" ref="V3:V9" si="2">CONCATENATE(M3,"_s_",N3,".fastq.gz")</f>
        <v>FGC1091_s_2.fastq.gz</v>
      </c>
      <c r="W3" t="str">
        <f t="shared" ref="W3:W9" si="3">CONCATENATE(M3,"_s_",N3,".fastq.trim.gz")</f>
        <v>FGC1091_s_2.fastq.trim.gz</v>
      </c>
      <c r="X3" t="str">
        <f t="shared" ref="X3:X9" si="4">CONCATENATE(M3,"_s_",N3,".bam")</f>
        <v>FGC1091_s_2.bam</v>
      </c>
      <c r="Y3" t="s">
        <v>46</v>
      </c>
      <c r="Z3">
        <v>50</v>
      </c>
      <c r="AA3">
        <v>150</v>
      </c>
      <c r="AB3">
        <v>25</v>
      </c>
      <c r="AC3" t="s">
        <v>81</v>
      </c>
      <c r="AD3" t="s">
        <v>81</v>
      </c>
    </row>
    <row r="4" spans="1:31" x14ac:dyDescent="0.25">
      <c r="A4" t="s">
        <v>83</v>
      </c>
      <c r="B4" t="s">
        <v>24</v>
      </c>
      <c r="C4" t="s">
        <v>84</v>
      </c>
      <c r="D4" t="s">
        <v>85</v>
      </c>
      <c r="E4">
        <v>23976</v>
      </c>
      <c r="F4" t="s">
        <v>94</v>
      </c>
      <c r="G4" t="s">
        <v>95</v>
      </c>
      <c r="H4" t="s">
        <v>88</v>
      </c>
      <c r="I4" s="1">
        <v>42103</v>
      </c>
      <c r="J4" t="s">
        <v>39</v>
      </c>
      <c r="K4">
        <v>0</v>
      </c>
      <c r="L4" t="s">
        <v>89</v>
      </c>
      <c r="M4" t="s">
        <v>90</v>
      </c>
      <c r="N4">
        <v>3</v>
      </c>
      <c r="P4" t="s">
        <v>27</v>
      </c>
      <c r="Q4" t="s">
        <v>82</v>
      </c>
      <c r="R4">
        <v>0</v>
      </c>
      <c r="S4" t="str">
        <f t="shared" si="0"/>
        <v>FGC1091_3</v>
      </c>
      <c r="T4" t="str">
        <f t="shared" si="1"/>
        <v>FGC1091_3</v>
      </c>
      <c r="U4" t="s">
        <v>123</v>
      </c>
      <c r="V4" t="str">
        <f t="shared" si="2"/>
        <v>FGC1091_s_3.fastq.gz</v>
      </c>
      <c r="W4" t="str">
        <f t="shared" si="3"/>
        <v>FGC1091_s_3.fastq.trim.gz</v>
      </c>
      <c r="X4" t="str">
        <f t="shared" si="4"/>
        <v>FGC1091_s_3.bam</v>
      </c>
      <c r="Y4" t="s">
        <v>46</v>
      </c>
      <c r="Z4">
        <v>50</v>
      </c>
      <c r="AA4">
        <v>150</v>
      </c>
      <c r="AB4">
        <v>25</v>
      </c>
      <c r="AC4" t="s">
        <v>81</v>
      </c>
      <c r="AD4" t="s">
        <v>81</v>
      </c>
      <c r="AE4" s="3" t="s">
        <v>129</v>
      </c>
    </row>
    <row r="5" spans="1:31" x14ac:dyDescent="0.25">
      <c r="A5" t="s">
        <v>83</v>
      </c>
      <c r="B5" t="s">
        <v>24</v>
      </c>
      <c r="C5" t="s">
        <v>84</v>
      </c>
      <c r="D5" t="s">
        <v>96</v>
      </c>
      <c r="E5">
        <v>23977</v>
      </c>
      <c r="F5" t="s">
        <v>97</v>
      </c>
      <c r="G5" t="s">
        <v>98</v>
      </c>
      <c r="H5" t="s">
        <v>88</v>
      </c>
      <c r="I5" s="1">
        <v>42103</v>
      </c>
      <c r="J5" t="s">
        <v>39</v>
      </c>
      <c r="K5">
        <v>0</v>
      </c>
      <c r="L5" t="s">
        <v>89</v>
      </c>
      <c r="M5" t="s">
        <v>90</v>
      </c>
      <c r="N5">
        <v>4</v>
      </c>
      <c r="P5" t="s">
        <v>27</v>
      </c>
      <c r="Q5" t="s">
        <v>82</v>
      </c>
      <c r="R5">
        <v>0</v>
      </c>
      <c r="S5" t="str">
        <f t="shared" si="0"/>
        <v>FGC1091_4</v>
      </c>
      <c r="T5" t="str">
        <f t="shared" si="1"/>
        <v>FGC1091_4</v>
      </c>
      <c r="U5" t="s">
        <v>124</v>
      </c>
      <c r="V5" t="str">
        <f t="shared" si="2"/>
        <v>FGC1091_s_4.fastq.gz</v>
      </c>
      <c r="W5" t="str">
        <f t="shared" si="3"/>
        <v>FGC1091_s_4.fastq.trim.gz</v>
      </c>
      <c r="X5" t="str">
        <f t="shared" si="4"/>
        <v>FGC1091_s_4.bam</v>
      </c>
      <c r="Y5" t="s">
        <v>46</v>
      </c>
      <c r="Z5">
        <v>50</v>
      </c>
      <c r="AA5">
        <v>150</v>
      </c>
      <c r="AB5">
        <v>25</v>
      </c>
      <c r="AC5" t="s">
        <v>81</v>
      </c>
      <c r="AD5" t="s">
        <v>81</v>
      </c>
    </row>
    <row r="6" spans="1:31" x14ac:dyDescent="0.25">
      <c r="A6" t="s">
        <v>83</v>
      </c>
      <c r="B6" t="s">
        <v>24</v>
      </c>
      <c r="C6" t="s">
        <v>84</v>
      </c>
      <c r="D6" t="s">
        <v>99</v>
      </c>
      <c r="E6">
        <v>23978</v>
      </c>
      <c r="F6" t="s">
        <v>100</v>
      </c>
      <c r="G6" t="s">
        <v>101</v>
      </c>
      <c r="H6" t="s">
        <v>88</v>
      </c>
      <c r="I6" s="1">
        <v>42103</v>
      </c>
      <c r="J6" t="s">
        <v>39</v>
      </c>
      <c r="K6">
        <v>0</v>
      </c>
      <c r="L6" t="s">
        <v>89</v>
      </c>
      <c r="M6" t="s">
        <v>90</v>
      </c>
      <c r="N6">
        <v>5</v>
      </c>
      <c r="P6" t="s">
        <v>27</v>
      </c>
      <c r="Q6" t="s">
        <v>82</v>
      </c>
      <c r="R6">
        <v>0</v>
      </c>
      <c r="S6" t="str">
        <f t="shared" si="0"/>
        <v>FGC1091_5</v>
      </c>
      <c r="T6" t="str">
        <f t="shared" si="1"/>
        <v>FGC1091_5</v>
      </c>
      <c r="U6" t="s">
        <v>125</v>
      </c>
      <c r="V6" t="str">
        <f t="shared" si="2"/>
        <v>FGC1091_s_5.fastq.gz</v>
      </c>
      <c r="W6" t="str">
        <f t="shared" si="3"/>
        <v>FGC1091_s_5.fastq.trim.gz</v>
      </c>
      <c r="X6" t="str">
        <f t="shared" si="4"/>
        <v>FGC1091_s_5.bam</v>
      </c>
      <c r="Y6" t="s">
        <v>46</v>
      </c>
      <c r="Z6">
        <v>50</v>
      </c>
      <c r="AA6">
        <v>150</v>
      </c>
      <c r="AB6">
        <v>25</v>
      </c>
      <c r="AC6" t="s">
        <v>81</v>
      </c>
      <c r="AD6" t="s">
        <v>81</v>
      </c>
    </row>
    <row r="7" spans="1:31" x14ac:dyDescent="0.25">
      <c r="A7" t="s">
        <v>83</v>
      </c>
      <c r="B7" t="s">
        <v>24</v>
      </c>
      <c r="C7" t="s">
        <v>84</v>
      </c>
      <c r="D7" t="s">
        <v>102</v>
      </c>
      <c r="E7">
        <v>23979</v>
      </c>
      <c r="F7" t="s">
        <v>103</v>
      </c>
      <c r="G7" t="s">
        <v>104</v>
      </c>
      <c r="H7" t="s">
        <v>88</v>
      </c>
      <c r="I7" s="1">
        <v>42103</v>
      </c>
      <c r="J7" t="s">
        <v>39</v>
      </c>
      <c r="K7">
        <v>0</v>
      </c>
      <c r="L7" t="s">
        <v>89</v>
      </c>
      <c r="M7" t="s">
        <v>90</v>
      </c>
      <c r="N7">
        <v>6</v>
      </c>
      <c r="P7" t="s">
        <v>27</v>
      </c>
      <c r="Q7" t="s">
        <v>82</v>
      </c>
      <c r="R7">
        <v>0</v>
      </c>
      <c r="S7" t="str">
        <f t="shared" si="0"/>
        <v>FGC1091_6</v>
      </c>
      <c r="T7" t="str">
        <f t="shared" si="1"/>
        <v>FGC1091_6</v>
      </c>
      <c r="U7" t="s">
        <v>126</v>
      </c>
      <c r="V7" t="str">
        <f t="shared" si="2"/>
        <v>FGC1091_s_6.fastq.gz</v>
      </c>
      <c r="W7" t="str">
        <f t="shared" si="3"/>
        <v>FGC1091_s_6.fastq.trim.gz</v>
      </c>
      <c r="X7" t="str">
        <f t="shared" si="4"/>
        <v>FGC1091_s_6.bam</v>
      </c>
      <c r="Y7" t="s">
        <v>46</v>
      </c>
      <c r="Z7">
        <v>50</v>
      </c>
      <c r="AA7">
        <v>150</v>
      </c>
      <c r="AB7">
        <v>25</v>
      </c>
      <c r="AC7" t="s">
        <v>81</v>
      </c>
      <c r="AD7" t="s">
        <v>81</v>
      </c>
    </row>
    <row r="8" spans="1:31" x14ac:dyDescent="0.25">
      <c r="A8" t="s">
        <v>83</v>
      </c>
      <c r="B8" t="s">
        <v>24</v>
      </c>
      <c r="C8" t="s">
        <v>84</v>
      </c>
      <c r="D8" t="s">
        <v>105</v>
      </c>
      <c r="E8">
        <v>23980</v>
      </c>
      <c r="F8" t="s">
        <v>106</v>
      </c>
      <c r="G8" t="s">
        <v>107</v>
      </c>
      <c r="H8" t="s">
        <v>88</v>
      </c>
      <c r="I8" s="1">
        <v>42103</v>
      </c>
      <c r="J8" t="s">
        <v>39</v>
      </c>
      <c r="K8">
        <v>0</v>
      </c>
      <c r="L8" t="s">
        <v>89</v>
      </c>
      <c r="M8" t="s">
        <v>90</v>
      </c>
      <c r="N8">
        <v>7</v>
      </c>
      <c r="P8" t="s">
        <v>27</v>
      </c>
      <c r="Q8" t="s">
        <v>82</v>
      </c>
      <c r="R8">
        <v>0</v>
      </c>
      <c r="S8" t="str">
        <f t="shared" si="0"/>
        <v>FGC1091_7</v>
      </c>
      <c r="T8" t="str">
        <f t="shared" si="1"/>
        <v>FGC1091_7</v>
      </c>
      <c r="U8" t="s">
        <v>127</v>
      </c>
      <c r="V8" t="str">
        <f t="shared" si="2"/>
        <v>FGC1091_s_7.fastq.gz</v>
      </c>
      <c r="W8" t="str">
        <f t="shared" si="3"/>
        <v>FGC1091_s_7.fastq.trim.gz</v>
      </c>
      <c r="X8" t="str">
        <f t="shared" si="4"/>
        <v>FGC1091_s_7.bam</v>
      </c>
      <c r="Y8" t="s">
        <v>46</v>
      </c>
      <c r="Z8">
        <v>50</v>
      </c>
      <c r="AA8">
        <v>150</v>
      </c>
      <c r="AB8">
        <v>25</v>
      </c>
      <c r="AC8" t="s">
        <v>81</v>
      </c>
      <c r="AD8" t="s">
        <v>81</v>
      </c>
    </row>
    <row r="9" spans="1:31" x14ac:dyDescent="0.25">
      <c r="A9" t="s">
        <v>83</v>
      </c>
      <c r="B9" t="s">
        <v>24</v>
      </c>
      <c r="C9" t="s">
        <v>84</v>
      </c>
      <c r="D9" t="s">
        <v>108</v>
      </c>
      <c r="E9">
        <v>23981</v>
      </c>
      <c r="F9" t="s">
        <v>109</v>
      </c>
      <c r="G9" t="s">
        <v>110</v>
      </c>
      <c r="H9" t="s">
        <v>88</v>
      </c>
      <c r="I9" s="1">
        <v>42103</v>
      </c>
      <c r="J9" t="s">
        <v>39</v>
      </c>
      <c r="K9">
        <v>0</v>
      </c>
      <c r="L9" t="s">
        <v>89</v>
      </c>
      <c r="M9" t="s">
        <v>90</v>
      </c>
      <c r="N9">
        <v>8</v>
      </c>
      <c r="P9" t="s">
        <v>27</v>
      </c>
      <c r="Q9" t="s">
        <v>82</v>
      </c>
      <c r="R9">
        <v>0</v>
      </c>
      <c r="S9" t="str">
        <f t="shared" si="0"/>
        <v>FGC1091_8</v>
      </c>
      <c r="T9" t="str">
        <f t="shared" si="1"/>
        <v>FGC1091_8</v>
      </c>
      <c r="U9" t="s">
        <v>128</v>
      </c>
      <c r="V9" t="str">
        <f t="shared" si="2"/>
        <v>FGC1091_s_8.fastq.gz</v>
      </c>
      <c r="W9" t="str">
        <f t="shared" si="3"/>
        <v>FGC1091_s_8.fastq.trim.gz</v>
      </c>
      <c r="X9" t="str">
        <f t="shared" si="4"/>
        <v>FGC1091_s_8.bam</v>
      </c>
      <c r="Y9" t="s">
        <v>46</v>
      </c>
      <c r="Z9">
        <v>50</v>
      </c>
      <c r="AA9">
        <v>150</v>
      </c>
      <c r="AB9">
        <v>25</v>
      </c>
      <c r="AC9" t="s">
        <v>81</v>
      </c>
      <c r="AD9" t="s">
        <v>81</v>
      </c>
    </row>
    <row r="10" spans="1:31" x14ac:dyDescent="0.25">
      <c r="A10" t="s">
        <v>83</v>
      </c>
      <c r="B10" t="s">
        <v>24</v>
      </c>
      <c r="C10" t="s">
        <v>84</v>
      </c>
      <c r="D10" t="s">
        <v>85</v>
      </c>
      <c r="E10">
        <v>23974</v>
      </c>
      <c r="F10" t="s">
        <v>86</v>
      </c>
      <c r="G10" t="s">
        <v>87</v>
      </c>
      <c r="H10" t="s">
        <v>88</v>
      </c>
      <c r="I10" s="1">
        <v>42103</v>
      </c>
      <c r="J10" t="s">
        <v>39</v>
      </c>
      <c r="K10">
        <v>0</v>
      </c>
      <c r="L10" t="s">
        <v>89</v>
      </c>
      <c r="M10" t="s">
        <v>130</v>
      </c>
      <c r="N10">
        <v>8</v>
      </c>
      <c r="P10" t="s">
        <v>27</v>
      </c>
      <c r="Q10" t="s">
        <v>82</v>
      </c>
      <c r="R10">
        <v>0</v>
      </c>
      <c r="S10" t="str">
        <f t="shared" ref="S10" si="5">CONCATENATE(M10,"_",N10)</f>
        <v>FGC1098_8</v>
      </c>
      <c r="T10" t="str">
        <f t="shared" ref="T10" si="6">S10</f>
        <v>FGC1098_8</v>
      </c>
      <c r="U10" t="s">
        <v>131</v>
      </c>
      <c r="V10" t="s">
        <v>133</v>
      </c>
      <c r="W10" t="str">
        <f>CONCATENATE(M10,"_s_",N10,".fastq.trim.gz")</f>
        <v>FGC1098_s_8.fastq.trim.gz</v>
      </c>
      <c r="X10" t="str">
        <f>CONCATENATE(M10,"_s_",N10,".bam")</f>
        <v>FGC1098_s_8.bam</v>
      </c>
      <c r="Y10" t="s">
        <v>46</v>
      </c>
      <c r="Z10">
        <v>50</v>
      </c>
      <c r="AA10">
        <v>150</v>
      </c>
      <c r="AB10">
        <v>25</v>
      </c>
      <c r="AC10" t="s">
        <v>81</v>
      </c>
      <c r="AD10" t="s">
        <v>81</v>
      </c>
      <c r="AE10" t="str">
        <f>CONCATENATE("Resequence of ", G10)</f>
        <v>Resequence of MJE11</v>
      </c>
    </row>
    <row r="11" spans="1:31" x14ac:dyDescent="0.25">
      <c r="A11" t="s">
        <v>83</v>
      </c>
      <c r="B11" t="s">
        <v>24</v>
      </c>
      <c r="C11" t="s">
        <v>84</v>
      </c>
      <c r="D11" t="s">
        <v>91</v>
      </c>
      <c r="E11">
        <v>23975</v>
      </c>
      <c r="F11" t="s">
        <v>92</v>
      </c>
      <c r="G11" t="s">
        <v>93</v>
      </c>
      <c r="H11" t="s">
        <v>88</v>
      </c>
      <c r="I11" s="1">
        <v>42103</v>
      </c>
      <c r="J11" t="s">
        <v>39</v>
      </c>
      <c r="K11">
        <v>0</v>
      </c>
      <c r="L11" t="s">
        <v>89</v>
      </c>
      <c r="M11" t="s">
        <v>132</v>
      </c>
      <c r="N11">
        <v>3</v>
      </c>
      <c r="P11" t="s">
        <v>27</v>
      </c>
      <c r="Q11" t="s">
        <v>82</v>
      </c>
      <c r="R11">
        <v>0</v>
      </c>
      <c r="S11" t="str">
        <f t="shared" ref="S11" si="7">CONCATENATE(M11,"_",N11)</f>
        <v>FGC1103_3</v>
      </c>
      <c r="T11" t="str">
        <f t="shared" ref="T11" si="8">S11</f>
        <v>FGC1103_3</v>
      </c>
      <c r="U11" t="s">
        <v>134</v>
      </c>
      <c r="V11" t="s">
        <v>135</v>
      </c>
      <c r="W11" t="str">
        <f>CONCATENATE(M11,"_s_",N11,".fastq.trim.gz")</f>
        <v>FGC1103_s_3.fastq.trim.gz</v>
      </c>
      <c r="X11" t="str">
        <f>CONCATENATE(M11,"_s_",N11,".bam")</f>
        <v>FGC1103_s_3.bam</v>
      </c>
      <c r="Y11" t="s">
        <v>46</v>
      </c>
      <c r="Z11">
        <v>50</v>
      </c>
      <c r="AA11">
        <v>150</v>
      </c>
      <c r="AB11">
        <v>25</v>
      </c>
      <c r="AC11" t="s">
        <v>81</v>
      </c>
      <c r="AD11" t="s">
        <v>81</v>
      </c>
      <c r="AE11" t="str">
        <f>CONCATENATE("Resequence of ", G11)</f>
        <v>Resequence of MJE12</v>
      </c>
    </row>
  </sheetData>
  <autoFilter ref="A1:AE9"/>
  <sortState ref="A2:AD9">
    <sortCondition ref="M2:M9"/>
    <sortCondition ref="N2:N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ChIP-seq</vt:lpstr>
      <vt:lpstr>GROseq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Lim</cp:lastModifiedBy>
  <dcterms:created xsi:type="dcterms:W3CDTF">2014-11-02T19:23:00Z</dcterms:created>
  <dcterms:modified xsi:type="dcterms:W3CDTF">2015-05-08T17:08:50Z</dcterms:modified>
</cp:coreProperties>
</file>