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9200" windowHeight="10860" activeTab="1"/>
  </bookViews>
  <sheets>
    <sheet name="Thong tin" sheetId="1" r:id="rId1"/>
    <sheet name="Bảng kê" sheetId="16" r:id="rId2"/>
    <sheet name="Dự toán" sheetId="17" r:id="rId3"/>
    <sheet name="Giay de nghi" sheetId="4" r:id="rId4"/>
    <sheet name="KTSDVV" sheetId="14" r:id="rId5"/>
    <sheet name="PXK" sheetId="18" r:id="rId6"/>
  </sheets>
  <externalReferences>
    <externalReference r:id="rId7"/>
    <externalReference r:id="rId8"/>
    <externalReference r:id="rId9"/>
    <externalReference r:id="rId10"/>
    <externalReference r:id="rId11"/>
  </externalReferences>
  <definedNames>
    <definedName name="\0" localSheetId="1">'[1]PNT-QUOT-#3'!#REF!</definedName>
    <definedName name="\0" localSheetId="2">'[1]PNT-QUOT-#3'!#REF!</definedName>
    <definedName name="\0">'[1]PNT-QUOT-#3'!#REF!</definedName>
    <definedName name="\z" localSheetId="1">'[1]COAT&amp;WRAP-QIOT-#3'!#REF!</definedName>
    <definedName name="\z" localSheetId="2">'[1]COAT&amp;WRAP-QIOT-#3'!#REF!</definedName>
    <definedName name="\z">'[1]COAT&amp;WRAP-QIOT-#3'!#REF!</definedName>
    <definedName name="_ftn1" localSheetId="3">'Giay de nghi'!#REF!</definedName>
    <definedName name="_ftnref1" localSheetId="3">'Giay de nghi'!#REF!</definedName>
    <definedName name="A" localSheetId="1">'[1]PNT-QUOT-#3'!#REF!</definedName>
    <definedName name="A" localSheetId="2">'[1]PNT-QUOT-#3'!#REF!</definedName>
    <definedName name="A">'[1]PNT-QUOT-#3'!#REF!</definedName>
    <definedName name="AAA" localSheetId="1">'[2]MTL$-INTER'!#REF!</definedName>
    <definedName name="AAA" localSheetId="2">'[2]MTL$-INTER'!#REF!</definedName>
    <definedName name="AAA">'[2]MTL$-INTER'!#REF!</definedName>
    <definedName name="B" localSheetId="1">'[1]PNT-QUOT-#3'!#REF!</definedName>
    <definedName name="B" localSheetId="2">'[1]PNT-QUOT-#3'!#REF!</definedName>
    <definedName name="B">'[1]PNT-QUOT-#3'!#REF!</definedName>
    <definedName name="COAT" localSheetId="1">'[1]PNT-QUOT-#3'!#REF!</definedName>
    <definedName name="COAT" localSheetId="2">'[1]PNT-QUOT-#3'!#REF!</definedName>
    <definedName name="COAT">'[1]PNT-QUOT-#3'!#REF!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FP" localSheetId="1">'[1]COAT&amp;WRAP-QIOT-#3'!#REF!</definedName>
    <definedName name="FP" localSheetId="2">'[1]COAT&amp;WRAP-QIOT-#3'!#REF!</definedName>
    <definedName name="FP">'[1]COAT&amp;WRAP-QIOT-#3'!#REF!</definedName>
    <definedName name="IO" localSheetId="1">'[1]COAT&amp;WRAP-QIOT-#3'!#REF!</definedName>
    <definedName name="IO" localSheetId="2">'[1]COAT&amp;WRAP-QIOT-#3'!#REF!</definedName>
    <definedName name="IO">'[1]COAT&amp;WRAP-QIOT-#3'!#REF!</definedName>
    <definedName name="k" localSheetId="1">'[1]PNT-QUOT-#3'!#REF!</definedName>
    <definedName name="k" localSheetId="2">'[1]PNT-QUOT-#3'!#REF!</definedName>
    <definedName name="k">'[1]PNT-QUOT-#3'!#REF!</definedName>
    <definedName name="MAT" localSheetId="1">'[1]COAT&amp;WRAP-QIOT-#3'!#REF!</definedName>
    <definedName name="MAT" localSheetId="2">'[1]COAT&amp;WRAP-QIOT-#3'!#REF!</definedName>
    <definedName name="MAT">'[1]COAT&amp;WRAP-QIOT-#3'!#REF!</definedName>
    <definedName name="MF" localSheetId="1">'[1]COAT&amp;WRAP-QIOT-#3'!#REF!</definedName>
    <definedName name="MF" localSheetId="2">'[1]COAT&amp;WRAP-QIOT-#3'!#REF!</definedName>
    <definedName name="MF">'[1]COAT&amp;WRAP-QIOT-#3'!#REF!</definedName>
    <definedName name="nam" localSheetId="1">'[1]PNT-QUOT-#3'!#REF!</definedName>
    <definedName name="nam" localSheetId="2">'[1]PNT-QUOT-#3'!#REF!</definedName>
    <definedName name="nam">'[1]PNT-QUOT-#3'!#REF!</definedName>
    <definedName name="P" localSheetId="1">'[1]PNT-QUOT-#3'!#REF!</definedName>
    <definedName name="P" localSheetId="2">'[1]PNT-QUOT-#3'!#REF!</definedName>
    <definedName name="P">'[1]PNT-QUOT-#3'!#REF!</definedName>
    <definedName name="PEJM" localSheetId="1">'[1]COAT&amp;WRAP-QIOT-#3'!#REF!</definedName>
    <definedName name="PEJM" localSheetId="2">'[1]COAT&amp;WRAP-QIOT-#3'!#REF!</definedName>
    <definedName name="PEJM">'[1]COAT&amp;WRAP-QIOT-#3'!#REF!</definedName>
    <definedName name="PF" localSheetId="1">'[1]PNT-QUOT-#3'!#REF!</definedName>
    <definedName name="PF" localSheetId="2">'[1]PNT-QUOT-#3'!#REF!</definedName>
    <definedName name="PF">'[1]PNT-QUOT-#3'!#REF!</definedName>
    <definedName name="PM">[3]IBASE!$AH$16:$AV$110</definedName>
    <definedName name="_xlnm.Print_Area" localSheetId="1">'Bảng kê'!$A$1:$F$22</definedName>
    <definedName name="_xlnm.Print_Area" localSheetId="2">'Dự toán'!$A$1:$F$20</definedName>
    <definedName name="_xlnm.Print_Area" localSheetId="3">'Giay de nghi'!$A$1:$M$120</definedName>
    <definedName name="_xlnm.Print_Area" localSheetId="4">KTSDVV!$A$1:$K$41</definedName>
    <definedName name="_xlnm.Print_Area" localSheetId="5">PXK!$A$1:$L$60</definedName>
    <definedName name="Print_Area_MI">[4]ESTI.!$A$1:$U$52</definedName>
    <definedName name="RT" localSheetId="1">'[1]COAT&amp;WRAP-QIOT-#3'!#REF!</definedName>
    <definedName name="RT" localSheetId="2">'[1]COAT&amp;WRAP-QIOT-#3'!#REF!</definedName>
    <definedName name="RT">'[1]COAT&amp;WRAP-QIOT-#3'!#REF!</definedName>
    <definedName name="SB">[3]IBASE!$AH$7:$AL$14</definedName>
    <definedName name="SORT">#REF!</definedName>
    <definedName name="SORT_AREA">'[4]DI-ESTI'!$A$8:$R$489</definedName>
    <definedName name="SP" localSheetId="1">'[1]PNT-QUOT-#3'!#REF!</definedName>
    <definedName name="SP" localSheetId="2">'[1]PNT-QUOT-#3'!#REF!</definedName>
    <definedName name="SP">'[1]PNT-QUOT-#3'!#REF!</definedName>
    <definedName name="THK" localSheetId="1">'[1]COAT&amp;WRAP-QIOT-#3'!#REF!</definedName>
    <definedName name="THK" localSheetId="2">'[1]COAT&amp;WRAP-QIOT-#3'!#REF!</definedName>
    <definedName name="THK">'[1]COAT&amp;WRAP-QIOT-#3'!#REF!</definedName>
    <definedName name="ZYX">#REF!</definedName>
    <definedName name="ZZZ">#REF!</definedName>
  </definedNames>
  <calcPr calcId="125725"/>
</workbook>
</file>

<file path=xl/calcChain.xml><?xml version="1.0" encoding="utf-8"?>
<calcChain xmlns="http://schemas.openxmlformats.org/spreadsheetml/2006/main">
  <c r="F38" i="18"/>
  <c r="G37"/>
  <c r="D37"/>
  <c r="K18"/>
  <c r="J18"/>
  <c r="H18"/>
  <c r="E15"/>
  <c r="K13"/>
  <c r="K15" s="1"/>
  <c r="I38" s="1"/>
  <c r="I13"/>
  <c r="C18" s="1"/>
  <c r="G10"/>
  <c r="K9"/>
  <c r="G9"/>
  <c r="F3" i="16"/>
  <c r="E15" i="17"/>
  <c r="C14"/>
  <c r="E6"/>
  <c r="E7"/>
  <c r="E8"/>
  <c r="E9"/>
  <c r="E10"/>
  <c r="D6"/>
  <c r="D7"/>
  <c r="D8"/>
  <c r="D9"/>
  <c r="D10"/>
  <c r="C6"/>
  <c r="C7"/>
  <c r="C8"/>
  <c r="C9"/>
  <c r="C10"/>
  <c r="B6"/>
  <c r="B7"/>
  <c r="B8"/>
  <c r="B9"/>
  <c r="B10"/>
  <c r="C5"/>
  <c r="D5"/>
  <c r="E5"/>
  <c r="B5"/>
  <c r="C20"/>
  <c r="C2"/>
  <c r="C5" i="16"/>
  <c r="C22"/>
  <c r="E17"/>
  <c r="I21" i="17"/>
  <c r="H18"/>
  <c r="I16" s="1"/>
  <c r="F13" i="16"/>
  <c r="F10" i="17" s="1"/>
  <c r="F12" i="16"/>
  <c r="F9" i="17" s="1"/>
  <c r="F11" i="16"/>
  <c r="F8" i="17" s="1"/>
  <c r="F10" i="16"/>
  <c r="F7" i="17" s="1"/>
  <c r="F9" i="16"/>
  <c r="F6" i="17" s="1"/>
  <c r="F8" i="16"/>
  <c r="F5" i="17" s="1"/>
  <c r="F18" i="4"/>
  <c r="H103"/>
  <c r="C84"/>
  <c r="E18" i="18" l="1"/>
  <c r="E19" s="1"/>
  <c r="F11" i="17"/>
  <c r="C12" s="1"/>
  <c r="C13" s="1"/>
  <c r="F13" s="1"/>
  <c r="F14" i="16"/>
  <c r="I17" i="17"/>
  <c r="J24" i="1"/>
  <c r="D18"/>
  <c r="F14" i="17" l="1"/>
  <c r="B108" i="4" l="1"/>
  <c r="J80" l="1"/>
  <c r="F80"/>
  <c r="M44"/>
  <c r="J22"/>
  <c r="K17" i="1" l="1"/>
  <c r="E17"/>
  <c r="L2" i="4" l="1"/>
  <c r="L1"/>
  <c r="I16" i="14" l="1"/>
  <c r="J79" i="4"/>
  <c r="D21"/>
  <c r="F8" l="1"/>
  <c r="B5" i="14" l="1"/>
  <c r="K114" i="4"/>
  <c r="F114"/>
  <c r="M16" i="1"/>
  <c r="N16" s="1"/>
  <c r="O16" s="1"/>
  <c r="B114" i="4"/>
  <c r="J4" i="14" l="1"/>
  <c r="E69" i="4" l="1"/>
  <c r="K43"/>
  <c r="J43"/>
  <c r="I43"/>
  <c r="G43"/>
  <c r="E43"/>
  <c r="D43"/>
  <c r="C43"/>
  <c r="A9" i="14" l="1"/>
  <c r="I41"/>
  <c r="F20" i="4"/>
  <c r="D42" l="1"/>
  <c r="I18" i="14" l="1"/>
  <c r="C16"/>
  <c r="C18" s="1"/>
  <c r="B6"/>
  <c r="A41" s="1"/>
  <c r="C10" l="1"/>
  <c r="A12"/>
  <c r="E45" i="4"/>
  <c r="G44" l="1"/>
  <c r="N19" l="1"/>
  <c r="O19"/>
  <c r="N19" i="1" l="1"/>
  <c r="O19" l="1"/>
  <c r="O20" l="1"/>
  <c r="F79" i="4" l="1"/>
  <c r="K7"/>
  <c r="I7"/>
  <c r="F6"/>
  <c r="F7"/>
</calcChain>
</file>

<file path=xl/sharedStrings.xml><?xml version="1.0" encoding="utf-8"?>
<sst xmlns="http://schemas.openxmlformats.org/spreadsheetml/2006/main" count="355" uniqueCount="308">
  <si>
    <t>Tên khách hàng</t>
  </si>
  <si>
    <t>Ngày</t>
  </si>
  <si>
    <t>CMT</t>
  </si>
  <si>
    <t>Ngày cấp</t>
  </si>
  <si>
    <t>Nơi cấp</t>
  </si>
  <si>
    <t>CIF</t>
  </si>
  <si>
    <t>STT</t>
  </si>
  <si>
    <t>CB QLKH</t>
  </si>
  <si>
    <t xml:space="preserve">Lãnh đạo duyệt </t>
  </si>
  <si>
    <t>Số CIF:</t>
  </si>
  <si>
    <t>Số HĐ</t>
  </si>
  <si>
    <t>Loại</t>
  </si>
  <si>
    <t>Số seri</t>
  </si>
  <si>
    <t>Mệnh giá</t>
  </si>
  <si>
    <t>Kỳ hạn</t>
  </si>
  <si>
    <t>Ngày đến hạn</t>
  </si>
  <si>
    <t xml:space="preserve">Đơn vị </t>
  </si>
  <si>
    <t>Tổng cộng</t>
  </si>
  <si>
    <t>þ</t>
  </si>
  <si>
    <t>Cộng</t>
  </si>
  <si>
    <t>Họ và tên:</t>
  </si>
  <si>
    <t>Ngày cấp:</t>
  </si>
  <si>
    <t>Nơi cấp:</t>
  </si>
  <si>
    <t>Bằng chữ:</t>
  </si>
  <si>
    <r>
      <t xml:space="preserve">Số tiền bằng chữ: </t>
    </r>
    <r>
      <rPr>
        <b/>
        <i/>
        <sz val="12"/>
        <color theme="1"/>
        <rFont val="Times New Roman"/>
        <family val="1"/>
      </rPr>
      <t/>
    </r>
  </si>
  <si>
    <t>Số tiền bằng chữ:</t>
  </si>
  <si>
    <t>Phương thức trả nợ:</t>
  </si>
  <si>
    <t>Đơn vị phát hành</t>
  </si>
  <si>
    <t>Thời hạn vay</t>
  </si>
  <si>
    <t>Số tiền vay</t>
  </si>
  <si>
    <t>Bằng chữ</t>
  </si>
  <si>
    <t>VNĐ</t>
  </si>
  <si>
    <t xml:space="preserve">Bằng chữ: </t>
  </si>
  <si>
    <t>Lãi suất vay</t>
  </si>
  <si>
    <t>ĐỀ NGHỊ VAY VỐN KIÊM</t>
  </si>
  <si>
    <t>CHI NHÁNH HẢI PHÒNG</t>
  </si>
  <si>
    <t>Lý do giải chấp:</t>
  </si>
  <si>
    <t>PHÊ DUYỆT GIẢI CHẤP TÀI SẢN CẦM CỐ</t>
  </si>
  <si>
    <t>PHẦN XUẤT KHO VÀ GIAO TRẢ TÀI SẢN CẦM CỐ</t>
  </si>
  <si>
    <t>Lãi suất</t>
  </si>
  <si>
    <t>Giá trị</t>
  </si>
  <si>
    <t>Mục đích sử dụng vốn vay:</t>
  </si>
  <si>
    <t>Người đề nghị</t>
  </si>
  <si>
    <t>KHÁCH HÀNG</t>
  </si>
  <si>
    <t>Số ngày</t>
  </si>
  <si>
    <t>Ngày phát hành</t>
  </si>
  <si>
    <t>TT</t>
  </si>
  <si>
    <t>TTK</t>
  </si>
  <si>
    <t>Tài khoản tiền gửi đồng Việt Nam số</t>
  </si>
  <si>
    <t>☐Hoạt động khác</t>
  </si>
  <si>
    <t>c. Việc sửa đổi, bổ sung các nội dung tại Hợp đồng này phải được cả hai bên thoả thuận bằng văn bản (Văn bản sửa đổi, bổ sung hợp đồng) do đại diện có thẩm quyền của hai bên ký, trừ trường hợp thay đổi lãi suất theo định kỳ (Ngân hàng sẽ có thông báo bằng văn bản cho Bên vay). Những sửa đổi, bổ sung đó có hiệu lực thay thế, bổ sung các nội dung tương ứng trong Hợp đồng này.</t>
  </si>
  <si>
    <t>d. Trong trường hợp do có sự thay đổi về luật pháp, quy định hiện hành làm cho một hoặc một số nội dung quy định tại Hợp đồng này không thực hiện được hoặc vô hiệu thì Hợp đồng này vẫn có hiệu lực đối với những nội dung còn lại. Ngân hàng và Bên vay sẽ cùng xem xét, sửa đổi, bổ sung những nội dung không thực hiện được hoặc vô hiệu cho phù hợp</t>
  </si>
  <si>
    <t>NGÂN HÀNG</t>
  </si>
  <si>
    <r>
      <rPr>
        <sz val="10"/>
        <color theme="1"/>
        <rFont val="Wingdings"/>
        <charset val="2"/>
      </rPr>
      <t>þ</t>
    </r>
    <r>
      <rPr>
        <sz val="10"/>
        <color theme="1"/>
        <rFont val="Times New Roman"/>
        <family val="1"/>
      </rPr>
      <t xml:space="preserve"> Nộp tiền mặt hoặc chuyển khoản</t>
    </r>
  </si>
  <si>
    <r>
      <rPr>
        <sz val="10"/>
        <color theme="1"/>
        <rFont val="Wingdings"/>
        <charset val="2"/>
      </rPr>
      <t>þ</t>
    </r>
    <r>
      <rPr>
        <sz val="10"/>
        <color theme="1"/>
        <rFont val="Times New Roman"/>
        <family val="1"/>
      </rPr>
      <t xml:space="preserve"> Ngân hàng tự động trích nợ từ các tài khoản của bên vay tại BIDV</t>
    </r>
  </si>
  <si>
    <t>Tổng nhu cầu vốn</t>
  </si>
  <si>
    <t>VND</t>
  </si>
  <si>
    <t>Cụ thể:</t>
  </si>
  <si>
    <r>
      <rPr>
        <sz val="10"/>
        <color theme="1"/>
        <rFont val="Wingdings"/>
        <charset val="2"/>
      </rPr>
      <t>þ</t>
    </r>
    <r>
      <rPr>
        <sz val="10"/>
        <color theme="1"/>
        <rFont val="Times New Roman"/>
        <family val="1"/>
      </rPr>
      <t>Phục vụ nhu cầu đời sống</t>
    </r>
  </si>
  <si>
    <t>III. PHẦN XÉT DUYỆT CỦA NGÂN HÀNG:</t>
  </si>
  <si>
    <t>đồng</t>
  </si>
  <si>
    <t>Số tiền đề nghị vay/Tổng nhu cầu vốn:</t>
  </si>
  <si>
    <t xml:space="preserve">Thời gian vay vốn:                                  </t>
  </si>
  <si>
    <r>
      <rPr>
        <sz val="10"/>
        <color theme="1"/>
        <rFont val="Wingdings"/>
        <charset val="2"/>
      </rPr>
      <t>þ</t>
    </r>
    <r>
      <rPr>
        <sz val="10"/>
        <color theme="1"/>
        <rFont val="Times New Roman"/>
        <family val="1"/>
      </rPr>
      <t xml:space="preserve"> Đáp ứng</t>
    </r>
  </si>
  <si>
    <t>☐ Chưa đáp ứng</t>
  </si>
  <si>
    <t>Đánh giá về nguồn trả nợ:</t>
  </si>
  <si>
    <t xml:space="preserve">Ý kiến thẩm định:   </t>
  </si>
  <si>
    <t>IV. TÍNH THỐNG NHẤT CỦA HỢP ĐỒNG, LUẬT ÁP DỤNG, GIẢI QUYẾT TRANH CHẤP, HIỆU LỰC CỦA HỢP ĐỒNG</t>
  </si>
  <si>
    <t>2. Luật áp dụng, giải quyết tranh chấp</t>
  </si>
  <si>
    <t>3. Hiệu lực của Hợp đồng</t>
  </si>
  <si>
    <t>e. Ngân hàng cung cấp dịch vụ ngân hàng điện tử để khách hàng chủ động đối chiếu số dư tiền vay với ngân hàng. Định kỳ trước ngày 31 tháng 01 hàng năm, BIDV sẽ thực hiện đối chiếu số dư tài khoản với khách hàng tại quầy giao dịch.Trường hợp khách hàng không đến thực hiện đối chiếu số dư thì được coi là đồng ý với số dư tài khoản tại thời điểm cuối năm của khách hàng tại ngân hàng.</t>
  </si>
  <si>
    <t>Hợp đồng tín dụng</t>
  </si>
  <si>
    <t>Tổng dư nợ</t>
  </si>
  <si>
    <t>PHẦN XÁC NHẬN CỦA PHÒNG QUẢN TRỊ TÍN DỤNG</t>
  </si>
  <si>
    <t>CB QTTD</t>
  </si>
  <si>
    <r>
      <t></t>
    </r>
    <r>
      <rPr>
        <sz val="10"/>
        <color theme="1"/>
        <rFont val="Times New Roman"/>
        <family val="1"/>
      </rPr>
      <t xml:space="preserve"> Phục vụ hoạt động kinh doanh.</t>
    </r>
  </si>
  <si>
    <r>
      <t></t>
    </r>
    <r>
      <rPr>
        <sz val="10"/>
        <color theme="1"/>
        <rFont val="Times New Roman"/>
        <family val="1"/>
      </rPr>
      <t xml:space="preserve"> Thanh toán tiền mua hàng</t>
    </r>
  </si>
  <si>
    <r>
      <t xml:space="preserve">Tính khả thi phương án vay (đối với mục đích phục vụ kinh doanh): </t>
    </r>
    <r>
      <rPr>
        <sz val="10"/>
        <color theme="1"/>
        <rFont val="MS Mincho"/>
        <family val="3"/>
      </rPr>
      <t>☐</t>
    </r>
    <r>
      <rPr>
        <sz val="10"/>
        <color theme="1"/>
        <rFont val="Times New Roman"/>
        <family val="1"/>
      </rPr>
      <t xml:space="preserve">Khả thi </t>
    </r>
    <r>
      <rPr>
        <sz val="10"/>
        <color theme="1"/>
        <rFont val="MS Mincho"/>
        <family val="3"/>
      </rPr>
      <t>☐</t>
    </r>
    <r>
      <rPr>
        <sz val="10"/>
        <color theme="1"/>
        <rFont val="Times New Roman"/>
        <family val="1"/>
      </rPr>
      <t>Không khả thi</t>
    </r>
  </si>
  <si>
    <r>
      <t>☐</t>
    </r>
    <r>
      <rPr>
        <sz val="10"/>
        <color theme="1"/>
        <rFont val="Times New Roman"/>
        <family val="1"/>
      </rPr>
      <t>Đồng ý với điều kiện: ….</t>
    </r>
  </si>
  <si>
    <r>
      <t>☐</t>
    </r>
    <r>
      <rPr>
        <sz val="10"/>
        <color theme="1"/>
        <rFont val="Times New Roman"/>
        <family val="1"/>
      </rPr>
      <t xml:space="preserve"> Không đồng ý, lý do: …..</t>
    </r>
  </si>
  <si>
    <t>tại BIDV Hải Phòng</t>
  </si>
  <si>
    <t>V. PHẦN CHỮ KÝ XÁC NHẬN</t>
  </si>
  <si>
    <t>CB THẨM ĐỊNH TD</t>
  </si>
  <si>
    <t>Số seri/Số hợp đồng</t>
  </si>
  <si>
    <t>Số tài khoản</t>
  </si>
  <si>
    <t>Giá trị (VND)</t>
  </si>
  <si>
    <t>Mệnh giá (VND)</t>
  </si>
  <si>
    <t>Tổng</t>
  </si>
  <si>
    <t>Tổng giá trị</t>
  </si>
  <si>
    <t>Tài sản đề nghị giải chấp</t>
  </si>
  <si>
    <t>Phòng QTTD xác nhận đã giải chấp các tài sản cầm cố trên hệ thống theo đề nghị.</t>
  </si>
  <si>
    <t>- Số dư nợ đến ngày</t>
  </si>
  <si>
    <t>I. THÔNG TIN KHÁCH HÀNG VAY VỐN</t>
  </si>
  <si>
    <t>CMND/Thẻ căn cước/Hộ chiếu số:</t>
  </si>
  <si>
    <t>Địa chỉ nơi cư trú hiện tại:</t>
  </si>
  <si>
    <t>Điện thoại liên hệ:</t>
  </si>
  <si>
    <t>2. Thu nhập của Bên vay trong thời gian vay vốn (thông tin do khách hàng tự kê khai):</t>
  </si>
  <si>
    <t>Thu nhập từ lương/thưởng:</t>
  </si>
  <si>
    <t>Thu nhập từ hoạt động sản xuất kinh doanh:</t>
  </si>
  <si>
    <t>Thu nhập từ các nguồn khác:</t>
  </si>
  <si>
    <t xml:space="preserve">VND, trong đó: </t>
  </si>
  <si>
    <t xml:space="preserve"> + Vốn tự có:</t>
  </si>
  <si>
    <t xml:space="preserve">CỘNG HOÀ XÃ HỘI CHỦ NGHĨA VIỆT NAM
Độc lập - Tự do - Hạnh phúc
</t>
  </si>
  <si>
    <t>BIÊN BẢN KIỂM TRA SỬ DỤNG VỐN VAY</t>
  </si>
  <si>
    <t>- Căn cứ các Quy định về cho vay của Ngân hàng TMCP Đầu tư và phát triển Việt Nam;</t>
  </si>
  <si>
    <t>ký ngày:</t>
  </si>
  <si>
    <t>Hôm nay, ngày</t>
  </si>
  <si>
    <t>, chúng tôi gồm có:</t>
  </si>
  <si>
    <t>Đại diện Bên kiểm tra:</t>
  </si>
  <si>
    <t>Khách hàng vay vốn:</t>
  </si>
  <si>
    <t>Hai bên tiến hành làm việc về những nội dung có liên quan đến quan hệ vay vốn giữa khách hàng</t>
  </si>
  <si>
    <t>và Ngân hàng.</t>
  </si>
  <si>
    <t>I/ Nội dung kiểm tra:</t>
  </si>
  <si>
    <t>1. Phương án sử dụng vốn vay</t>
  </si>
  <si>
    <t>- Số tiền vay:</t>
  </si>
  <si>
    <r>
      <rPr>
        <b/>
        <sz val="13"/>
        <color indexed="8"/>
        <rFont val="Times New Roman"/>
        <family val="1"/>
      </rPr>
      <t>VND</t>
    </r>
    <r>
      <rPr>
        <sz val="13"/>
        <color indexed="8"/>
        <rFont val="Times New Roman"/>
        <family val="1"/>
      </rPr>
      <t xml:space="preserve">. </t>
    </r>
    <r>
      <rPr>
        <i/>
        <sz val="13"/>
        <color indexed="8"/>
        <rFont val="Times New Roman"/>
        <family val="1"/>
      </rPr>
      <t xml:space="preserve">Bằng chữ: </t>
    </r>
  </si>
  <si>
    <t>- Số tiền đã giải ngân:</t>
  </si>
  <si>
    <t>- Phương án sử dụng vốn vay:</t>
  </si>
  <si>
    <t>II/ Đánh giá của bên kiểm tra</t>
  </si>
  <si>
    <t>1. Tình hình sử dụng vốn vay</t>
  </si>
  <si>
    <r>
      <t>Kết luận</t>
    </r>
    <r>
      <rPr>
        <sz val="13"/>
        <color indexed="8"/>
        <rFont val="Times New Roman"/>
        <family val="1"/>
      </rPr>
      <t>:</t>
    </r>
  </si>
  <si>
    <t>Khách hàng sử dụng vốn vay đúng mục đích vay vốn.</t>
  </si>
  <si>
    <t>2. Việc thực hiện các cam kết của khách hàng</t>
  </si>
  <si>
    <t>- Khách hàng thực hiện theo đúng cam kết với Ngân hàng.</t>
  </si>
  <si>
    <t>III/ Những kiến nghị, đề xuất</t>
  </si>
  <si>
    <t>1. Về phía Ngân hàng</t>
  </si>
  <si>
    <t>2. Về phía khách hàng vay vốn</t>
  </si>
  <si>
    <t xml:space="preserve">- Đồng ý với ý kiến của Ngân hàng. Cam kết sử dụng vốn vay đúng mục đích, tập trung nguồn thu </t>
  </si>
  <si>
    <t>đảm bảo trả gốc và lãi vay đúng hạn.</t>
  </si>
  <si>
    <t>Biên bản này được hai bên nhất trí thông qua và được lập thành 02 bản, mỗi bên giữ 01 bản.</t>
  </si>
  <si>
    <t>KHÁCH HÀNG VAY VỐN</t>
  </si>
  <si>
    <t>ĐẠI DIỆN NGÂN HÀNG</t>
  </si>
  <si>
    <t xml:space="preserve">- Mục đích vay vốn: </t>
  </si>
  <si>
    <t>Lãi sổ</t>
  </si>
  <si>
    <t>Lãi vay</t>
  </si>
  <si>
    <t>Chênh</t>
  </si>
  <si>
    <r>
      <t>☐</t>
    </r>
    <r>
      <rPr>
        <sz val="10"/>
        <color theme="1"/>
        <rFont val="Times New Roman"/>
        <family val="1"/>
      </rPr>
      <t xml:space="preserve"> Các giấy tờ khác (nếu có):</t>
    </r>
  </si>
  <si>
    <r>
      <t>☐</t>
    </r>
    <r>
      <rPr>
        <sz val="10"/>
        <color theme="1"/>
        <rFont val="Times New Roman"/>
        <family val="1"/>
      </rPr>
      <t xml:space="preserve">Đồng ý với đề xuất tín dụng      </t>
    </r>
  </si>
  <si>
    <t>f. Hợp đồng này và bản Điều khoản điều kiện vay đính kèm có hiệu lực kể từ ngày ký, được lập thành 04 bản gốc, có giá trị pháp lý như nhau: Ngân hàng giữ 03 bản, Bên vay giữ 01 bản. Các bên xác nhận đã đọc và thống nhất toàn bộ nội dung Hợp đồng, cùng ký Hợp đồng làm căn cứ thực hiện.</t>
  </si>
  <si>
    <t>lần này):</t>
  </si>
  <si>
    <t>Vốn tự có</t>
  </si>
  <si>
    <t>Tỷ lệ</t>
  </si>
  <si>
    <t>Ngày tháng năm sinh</t>
  </si>
  <si>
    <r>
      <rPr>
        <sz val="10"/>
        <color theme="1"/>
        <rFont val="Wingdings"/>
        <charset val="2"/>
      </rPr>
      <t>þ</t>
    </r>
    <r>
      <rPr>
        <sz val="10"/>
        <color theme="1"/>
        <rFont val="Times New Roman"/>
        <family val="1"/>
      </rPr>
      <t xml:space="preserve"> Thuộc sở hữu Bên vay</t>
    </r>
  </si>
  <si>
    <r>
      <t xml:space="preserve">a) Lãi suất cho vay trong hạn: </t>
    </r>
    <r>
      <rPr>
        <i/>
        <sz val="10"/>
        <color theme="1"/>
        <rFont val="Times New Roman"/>
        <family val="1"/>
      </rPr>
      <t>(ghi nội dung tương ứng)</t>
    </r>
    <r>
      <rPr>
        <sz val="10"/>
        <color theme="1"/>
        <rFont val="Times New Roman"/>
        <family val="1"/>
      </rPr>
      <t xml:space="preserve">: </t>
    </r>
  </si>
  <si>
    <r>
      <t></t>
    </r>
    <r>
      <rPr>
        <sz val="10"/>
        <color theme="1"/>
        <rFont val="Times New Roman"/>
        <family val="1"/>
      </rPr>
      <t xml:space="preserve"> ..... .........%/tháng/năm (được áp dụng tới ngày……./…...../….....) và sau đó được điều chỉnh ...... tháng/lần
 theo thông báo lãi suất của Ngân hàng tại thời điểm điều chỉnh.</t>
    </r>
  </si>
  <si>
    <t>Ngày sinh</t>
  </si>
  <si>
    <r>
      <t>☐</t>
    </r>
    <r>
      <rPr>
        <sz val="10"/>
        <color theme="1"/>
        <rFont val="Times New Roman"/>
        <family val="1"/>
      </rPr>
      <t xml:space="preserve"> Bản photo CMND/Căn cước công dân/Hộ chiếu của Đồng chủ sở hữu/Bên cầm cố.</t>
    </r>
  </si>
  <si>
    <t>1. Thông tin khách hàng vay vốn (Trong Hợp đồng này gọi là “Bên vay” hoặc “Khách hàng”):</t>
  </si>
  <si>
    <r>
      <rPr>
        <sz val="10"/>
        <rFont val="Wingdings"/>
        <charset val="2"/>
      </rPr>
      <t>þ</t>
    </r>
    <r>
      <rPr>
        <sz val="10"/>
        <rFont val="Times New Roman"/>
        <family val="1"/>
      </rPr>
      <t xml:space="preserve"> Bản photo CMND/Căn cước công dân/Hộ chiếu của Bên vay. </t>
    </r>
  </si>
  <si>
    <r>
      <t>☐</t>
    </r>
    <r>
      <rPr>
        <sz val="10"/>
        <color theme="1"/>
        <rFont val="Times New Roman"/>
        <family val="1"/>
      </rPr>
      <t>Bản gốc Giấy đề nghị xác nhận kiêm phong toả GTCG/Tiền gửi (áp dụng đối với trường hợp tài sản cầm cố là GTCG/Tiền gửi Nhóm II)</t>
    </r>
    <r>
      <rPr>
        <i/>
        <sz val="10"/>
        <color theme="1"/>
        <rFont val="Times New Roman"/>
        <family val="1"/>
      </rPr>
      <t>.</t>
    </r>
  </si>
  <si>
    <t>: Đáp ứng</t>
  </si>
  <si>
    <t>Đáp ứng</t>
  </si>
  <si>
    <t>Quỹ phụ</t>
  </si>
  <si>
    <t>CB thẩm định</t>
  </si>
  <si>
    <t>- Chức vụ: CB QLKH</t>
  </si>
  <si>
    <t>- Yêu cầu khách hàng Tập trung mọi nguồn thu để trả nợ Ngân hàng đầy đủ, đúng hạn</t>
  </si>
  <si>
    <t>NGÂN HÀNG TMCP ĐẦU TƯ
VÀ PHÁT TRIỂN VIỆT NAM
CHI NHÁNH HẢI PHÒNG</t>
  </si>
  <si>
    <t>khách hàng</t>
  </si>
  <si>
    <t>được ký kết giữa Ngân hàng TMCP Đầu tư và Phát triển Việt Nam với</t>
  </si>
  <si>
    <t>Thanh toán tiền mua sắm đồ dùng</t>
  </si>
  <si>
    <t xml:space="preserve"> HỢP ĐỒNG CẤP HẠN MỨC THẤU CHI 
VÀ CẦM CỐ TÀI SẢN</t>
  </si>
  <si>
    <t xml:space="preserve"> + Hạn mức đề nghị vay Ngân hàng:</t>
  </si>
  <si>
    <t>Trường hợp ngày cuối cùng của thời hạn duy trì hạn mức là ngày ngày lễ hoặc ngày nghỉ hàng tuần, thì chuyển sang ngày làm việc tiếp theo</t>
  </si>
  <si>
    <t xml:space="preserve">Thanh toán tiền mua sắm đồ dùng </t>
  </si>
  <si>
    <r>
      <t xml:space="preserve">II. THÔNG TIN HẠN MỨC THẤU CHI ĐỀ NGHỊ </t>
    </r>
    <r>
      <rPr>
        <i/>
        <sz val="10"/>
        <color theme="1"/>
        <rFont val="Times New Roman"/>
        <family val="1"/>
      </rPr>
      <t>(Bên vay đánh dấu “</t>
    </r>
    <r>
      <rPr>
        <i/>
        <sz val="10"/>
        <color theme="1"/>
        <rFont val="Wingdings 2"/>
        <family val="1"/>
        <charset val="2"/>
      </rPr>
      <t>P</t>
    </r>
    <r>
      <rPr>
        <i/>
        <sz val="10"/>
        <color theme="1"/>
        <rFont val="Times New Roman"/>
        <family val="1"/>
      </rPr>
      <t>” vào các ô lựa chọn)</t>
    </r>
  </si>
  <si>
    <r>
      <t>1. Hạn mức thấu chi</t>
    </r>
    <r>
      <rPr>
        <sz val="10"/>
        <color theme="1"/>
        <rFont val="Times New Roman"/>
        <family val="1"/>
      </rPr>
      <t xml:space="preserve">: </t>
    </r>
  </si>
  <si>
    <t xml:space="preserve">3. Mục đích vay: </t>
  </si>
  <si>
    <r>
      <rPr>
        <b/>
        <sz val="10"/>
        <color theme="1"/>
        <rFont val="Times New Roman"/>
        <family val="1"/>
      </rPr>
      <t>4. Phương án kinh doanh:</t>
    </r>
    <r>
      <rPr>
        <sz val="10"/>
        <color theme="1"/>
        <rFont val="Times New Roman"/>
        <family val="1"/>
      </rPr>
      <t xml:space="preserve"> </t>
    </r>
    <r>
      <rPr>
        <i/>
        <sz val="10"/>
        <color theme="1"/>
        <rFont val="Times New Roman"/>
        <family val="1"/>
      </rPr>
      <t>(áp dụng đối với mục đích vay phục vụ hoạt động kinh doanh;Bên vay có thể lập một bản phương án kinh doanh riêng hoặc tích hợp vào Mẫu biểu này)</t>
    </r>
  </si>
  <si>
    <r>
      <rPr>
        <b/>
        <sz val="10"/>
        <color theme="1"/>
        <rFont val="Times New Roman"/>
        <family val="1"/>
      </rPr>
      <t>5. Phương thức sử dụng hạn mức thấu chi</t>
    </r>
    <r>
      <rPr>
        <sz val="10"/>
        <color theme="1"/>
        <rFont val="Times New Roman"/>
        <family val="1"/>
      </rPr>
      <t>: Bên vay sử dụng hạn mức thấu chi để thực hiện dịch vụ thanh toán trên tài khoản thanh toán tại BIDV</t>
    </r>
  </si>
  <si>
    <t xml:space="preserve">6. Phương án trả nợ: </t>
  </si>
  <si>
    <r>
      <t>6.1. Nguồn trả nợ:</t>
    </r>
    <r>
      <rPr>
        <sz val="10"/>
        <color theme="1"/>
        <rFont val="Times New Roman"/>
        <family val="1"/>
      </rPr>
      <t xml:space="preserve">  </t>
    </r>
  </si>
  <si>
    <t>6.2. Phương thức trả nợ:</t>
  </si>
  <si>
    <t>6.3. Kế hoạch trả nợ</t>
  </si>
  <si>
    <t>7. Tài sản cầm cố là Giấy tờ có giá/ Tiền gửi (GTCG/ Tiền gửi):</t>
  </si>
  <si>
    <t>8.2. Bên vay đồng ý vay vốn theo phê duyệt cuối cùng của Ngân hàng trong trường hợp nội dung phê duyệt của Ngân hàng tại mục III khác so với đề xuất của Bên vay tại mục II.</t>
  </si>
  <si>
    <t>Trường hợp ngày cuối cùng của thời hạn vay là ngày lễ hoặc ngày nghỉ hàng tuần thì chuyển sang ngày làm việc tiếp theo.</t>
  </si>
  <si>
    <t>d) Phí: Bên vay phải thanh toán đầy đủ phí cấp hạn mức hoặc phí sửa đổi, bổ sung, gia hạn hạn mức theo quy định của BIDV một lần ngay sau khi được cấp hạn mức hoặc sửa đổi, bổ sung, gia hạn hạn mức. Phí tại thời điểm ký hợp đồng tín dụng quy định như sau:
+ Phí Quản lý tài khoản thấu chi: không thu.
+ Phí Quản lý tài khoản có số dư bình quân dưới số dư tối thiểu trong 03 tháng liên tiếp: 6.000VND/TK/tháng.
+ Phí phạt vi phạm Hợp đồng: 200.000 đồng</t>
  </si>
  <si>
    <t>Các nội dung tại Điều khoản và Điều kiện cấp hạn mức thấu chi do Ngân hàng phát hành kèm theo Hợp đồng này là một bộ phận không tách rời của Hợp đồng. Các bên đã đọc, hiểu và chấp thuận tuân thủ đầy đủ các nội dung quy định của Pháp luật, quy định tại bản Điều khoản và Điều kiện cấp hạn mức thấu chi và các văn bản sửa đổi, bổ sung, thay thế liên quan. Các bên đồng ý Ngân hàng được sửa đổi, bổ sung, thay thế bản Điều khoản và Điều kiện cấp hạn mức thấu chi và thông báo bằng văn bản và/hoặc trên phương tiện thông tin đại chúng, trên website của Ngân hàng hoặc tại điểm giao dịch của Ngân hàng</t>
  </si>
  <si>
    <t xml:space="preserve"> 1. Tính thống nhất với các điều kiện, điều khoản cấp hạn mức thấu chi: </t>
  </si>
  <si>
    <t>- Căn cứ Đề nghị vay vốn kiêm hợp đồng cấp hạn mức thấu chi và cầm cố tài sản số</t>
  </si>
  <si>
    <t>BIDV HP</t>
  </si>
  <si>
    <t>(Áp dụng với khách hàng cá nhân vay cầm cố Giấy tờ có giá/ Tiền gửi theo phương thức cấp hạn mức thấu chi)</t>
  </si>
  <si>
    <t>kể từ ngày ký hợp đồng này đến hết ngày</t>
  </si>
  <si>
    <t xml:space="preserve">- Từ nguồn thu nhập của Bên vay: Từ lương, từ lãi tiền gửi
- Từ tất toán tài sản cầm cố </t>
  </si>
  <si>
    <r>
      <rPr>
        <sz val="10"/>
        <color theme="1"/>
        <rFont val="Wingdings"/>
        <charset val="2"/>
      </rPr>
      <t>þ</t>
    </r>
    <r>
      <rPr>
        <sz val="10"/>
        <color theme="1"/>
        <rFont val="Times New Roman"/>
        <family val="1"/>
      </rPr>
      <t xml:space="preserve"> Tất toán tài khoản tài sản cầm cố để thu nợ, số tiền khả dụng còn lại sau khi thu nợ gốc và phong tỏa để thu lãi sẽ thực hiện chuyển trả cho khách hàng bằng tiền mặt hoặc Chuyển khoản</t>
    </r>
  </si>
  <si>
    <t>Bên cầm cố cam kết tài sản cầm cố thuộc sở hữu hợp pháp của Bên cầm cố, không có tranh chấp và đang không dùng để bảo đảm cho bất kỳ một nghĩa vụ trả nợ nào khác ngoài BIDV và Bên vay có toàn quyền sử dụng tài sản để cầm cố bảo đảm khoản vay tại Ngân hàng</t>
  </si>
  <si>
    <t xml:space="preserve">8. Cam kết của bên vay </t>
  </si>
  <si>
    <t>8.1. Các nội dung, thông tin về Bên vay tại Đề nghị vay vốn kiêm Hợp đồng cấp hạn mức thấu chi và cầm cố tài sản là đúng sự thật (sau đây gọi là Hợp đồng cấp hạn mức thấu chi). Nếu sai, Bên vay phải hoàn toàn chịu trách nhiệm trước pháp luật.</t>
  </si>
  <si>
    <t>8.3. Đề nghị vay vốn kiêm Hợp đồng cấp hạn mức thấu chi và cầm cố tài sản này và Điều khoản và Điều kiện cấp hạn mức thấu chi đính kèm cấu thành Hợp đồng cấp hạn mức thấu chi, có giá trị ràng buộc quyền và nghĩa vụ của các Bên. Các Bên cam kết đã đọc, hiểu, thống nhất toàn bộ nội dung của Hợp đồng.</t>
  </si>
  <si>
    <t>8.4. Ngân hàng được toàn quyền phong toả (hoặc yêu cầu Đơn vị phát hành phong toả) tài khoản cầm cố và giữ toàn bộ bản gốc tài sản cầm cố tại điểm 7 Mục II trên đây để đảm bảo nghĩa vụ trả nợ gốc, lãi và phí (nếu có) theo Hợp đồng này. Ngân hàng có nghĩa vụ giữ, bảo quản và giao lại cho Bên vay toàn bộ tài sản cầm cố sau khi Bên vay thực hiện đầy đủ nghĩa vụ của mình theo Hợp đồng này, , trừ trường hợp nguồn thu nợ từ tất toán GTCG/Tiền gửi</t>
  </si>
  <si>
    <t>8.5. Bên vay cam kết sử dụng vốn vay với mục đích nêu tại điểm 3 Mục II văn bản này theo đúng quy định của pháp luật và của Ngân hàng và có nghĩa vụ báo cáo, cung cấp đầy đủ thông tin, tài liệu chứng minh mục đích sử dụng vốn vay theo quy định của Ngân hàng và pháp luật hiện hành; hoàn toàn chịu trách nhiệm trước pháp luật về việc sử dụng vốn vay đúng mục đích đã thoả thuận và tính chính xác, trung thực, hợp pháp của thông tin, tài liệu chứng từ cung cấp cho Ngân hàng</t>
  </si>
  <si>
    <t>8.6. Nếu GTCG/Tiền gửi cầm cố có “phương thức thanh toán lãi và gốc khi đáo hạn vào tài khoản tiền gửi thanh toán của Bên vay”, cùng với việc ký Hợp đồng này, Bên vay đồng ý chuyển phương thức thanh toán gốc và lãi của GTCG/Tiền gửi khi đáo hạn sang “phương thức gốc quay vòng” và phương thức “thanh toán lãi nhập gốc”</t>
  </si>
  <si>
    <r>
      <t xml:space="preserve">8.7. Trường hợp GTCG/Tiền gửi trả lãi định kỳ, Bên vay cam kết:
☐ Chủ sở hữu đứng tên trên tài sản cầm cố được nhận lãi định kỳ theo thỏa thuận gửi tiền 
</t>
    </r>
    <r>
      <rPr>
        <sz val="10"/>
        <color theme="1"/>
        <rFont val="Wingdings"/>
        <charset val="2"/>
      </rPr>
      <t>þ</t>
    </r>
    <r>
      <rPr>
        <sz val="10"/>
        <color theme="1"/>
        <rFont val="Times New Roman"/>
        <family val="1"/>
      </rPr>
      <t xml:space="preserve"> Cam kết dùng tiền lãi định kỳ để trả nợ cho khoản vay  theo thỏa thuận tại điểm 7.2 và 7.3 mục II nêu trên.</t>
    </r>
  </si>
  <si>
    <t>8.8 Trường hợp sử dụng nguồn trả nợ từ tất toán tài sản cầm cố, bên vay cam kết: dùng toàn bộ tiền gốc, lãi phát sinh từ tài sản cầm cố để trả nợ cho khoản vay</t>
  </si>
  <si>
    <r>
      <rPr>
        <b/>
        <sz val="10"/>
        <color theme="1"/>
        <rFont val="Times New Roman"/>
        <family val="1"/>
      </rPr>
      <t>9. Cam kết và xác nhận:</t>
    </r>
    <r>
      <rPr>
        <sz val="10"/>
        <color theme="1"/>
        <rFont val="Times New Roman"/>
        <family val="1"/>
      </rPr>
      <t xml:space="preserve">
a) Khách hàng xác nhận trước khi ký Hợp đồng này, Khách hàng đã nhận được đầy đủ thông tin về lãi suất cho vay, lãi suất áp dụng đối với dư nợ gốc bị quá hạn, lãi suất áp dụng đối với lãi chậm trả, phương pháp tính lãi tiền vay, loại phí và mức phí áp dụng đối với khoản vay, các tiêu chí xác định khách hàng vay vốn theo lãi suất cho vay và các thông tin khác có liên quan đến toàn bộ nội dung Hợp đồng này.
b) Khách hàng xác nhận trước khi ký Hợp đồng này, Khách hàng đã được Ngân hàng cung cấp đầy đủ thông tin về Hợp đồng theo mẫu, điều khoản và điều kiện cho vay</t>
    </r>
  </si>
  <si>
    <t>10. Các tài liệu kèm theo</t>
  </si>
  <si>
    <r>
      <rPr>
        <sz val="10"/>
        <color theme="1"/>
        <rFont val="Wingdings"/>
        <charset val="2"/>
      </rPr>
      <t xml:space="preserve">þ </t>
    </r>
    <r>
      <rPr>
        <sz val="10"/>
        <color theme="1"/>
        <rFont val="Times New Roman"/>
        <family val="1"/>
      </rPr>
      <t>Bản gốc Giấy tờ có giá/Thẻ tiết kiệm theo liệt kê tại điểm 7 Mục II</t>
    </r>
  </si>
  <si>
    <t xml:space="preserve">1. Dư nợ hiện tại được đảm bảo bằng các GTCG/Tiền gửi theo liệt kê tại điểm 7 mục II (chưa tính số tiền xét duyệt cho vay </t>
  </si>
  <si>
    <t xml:space="preserve">2. Đánh giá về phương án sử dụng vốn: </t>
  </si>
  <si>
    <t>3. Đánh giá về tài sản bảo đảm:</t>
  </si>
  <si>
    <r>
      <t xml:space="preserve">4. Thẩm định tín dụng
</t>
    </r>
    <r>
      <rPr>
        <sz val="10"/>
        <color theme="1"/>
        <rFont val="Times New Roman"/>
        <family val="1"/>
      </rPr>
      <t>Trên cơ sở đánh giá các nội dung về Hồ sơ khoản vay, khách hàng:</t>
    </r>
  </si>
  <si>
    <t>5. Ngân hàng đồng ý cho Bên vay vay theo hạn mức thấu chi theo các nội dung Bên vay đề nghị như sau:</t>
  </si>
  <si>
    <t>5.1. Trị giá hạn mức:</t>
  </si>
  <si>
    <r>
      <rPr>
        <b/>
        <sz val="10"/>
        <rFont val="Times New Roman"/>
        <family val="1"/>
      </rPr>
      <t>5.3. Lãi suất, Phí:</t>
    </r>
    <r>
      <rPr>
        <sz val="10"/>
        <rFont val="Times New Roman"/>
        <family val="1"/>
      </rPr>
      <t xml:space="preserve"> Lãi suất áp dụng đối với số tiền vay tại thời điểm ký Hợp đồng cấp hạn mức thấu chi do hai bên thỏa thuận phù hợp với quy định của pháp luật và quy định cụ thể trong hợp đồng này là: </t>
    </r>
  </si>
  <si>
    <t>b) Lãi suất nợ quá hạn( áp dụng đối với nợ gốc quá hạn): bằng 150% lãi suất vay trong hạn (lãi suất vay đã được điều chỉnh nếu có) nêu tại Điểm a Khoản này tại thời điểm chuyển nợ quá hạn.</t>
  </si>
  <si>
    <r>
      <rPr>
        <b/>
        <sz val="10"/>
        <rFont val="Times New Roman"/>
        <family val="1"/>
      </rPr>
      <t>5.4.</t>
    </r>
    <r>
      <rPr>
        <sz val="10"/>
        <rFont val="Times New Roman"/>
        <family val="1"/>
      </rPr>
      <t xml:space="preserve"> </t>
    </r>
    <r>
      <rPr>
        <b/>
        <sz val="10"/>
        <rFont val="Times New Roman"/>
        <family val="1"/>
      </rPr>
      <t>Kế hoạch và phương thức trả nợ</t>
    </r>
    <r>
      <rPr>
        <sz val="10"/>
        <rFont val="Times New Roman"/>
        <family val="1"/>
      </rPr>
      <t>: theo đề nghị của Bên vay tại điểm 6 Mục II.</t>
    </r>
  </si>
  <si>
    <t>Hợp đồng này được lập và điều chỉnh theo pháp luật Việt Nam. Mọi tranh chấp phát sinh trong quá trình thực hiện Hợp đồng này được giải quyết trên cơ sở thương lượng giữa hai bên. Trường hợp không thương lượng được, các bên có quyền khởi kiện để bảo vệ quyền lợi của mình tại Tòa án cấp có thẩm quyền theo quy định của Pháp luật.</t>
  </si>
  <si>
    <t>a. Hợp đồng này có hiệu lực từ ngày ký và kết thúc khi (i) hai Bên thoả thuận chấm dứt; hoặc (ii) theo các quy định tại Hợp đồng này và Khách hàng đã thanh toán đầy đủ và toàn bộ các nghĩa vụ phát sinh từ hoặc có liên quan đến Hợp đồng này. 
b. Hợp đồng này có giá trị pháp lý ràng buộc đối với tất cả cá nhân, pháp nhân, tổ chức kế thừa quyền và nghĩa vụ của mỗi Bên theo quy định của pháp luật, thỏa thuận với Ngân hàng và/hoặc quy định nội bộ của Ngân hàng (bao gồm nhưng không giới hạn chia, tách Phòng Giao dịch, chia, tách Chi nhánh, thay đổi Chi nhánh/Phòng giao dịch quản lý khách hàng...).</t>
  </si>
  <si>
    <t>Cán bộ QLKH đã nhận đủ hồ sơ của khách hàng theo điểm 7 mục II trên đây và Ngân hàng xác nhận cho khách hàng vay theo các nội dung phê duyệt tại mục III.</t>
  </si>
  <si>
    <t>…/.../2023</t>
  </si>
  <si>
    <t>VND/tháng</t>
  </si>
  <si>
    <t>Số CIF</t>
  </si>
  <si>
    <t>12 tháng</t>
  </si>
  <si>
    <t>Phan Thùy Linh</t>
  </si>
  <si>
    <t>Trần Thị Thanh Dung</t>
  </si>
  <si>
    <r>
      <rPr>
        <b/>
        <i/>
        <sz val="10"/>
        <color theme="1"/>
        <rFont val="Times New Roman"/>
        <family val="1"/>
      </rPr>
      <t>Bên cấp tín dụng: Ngân hàng TMCP ĐT và Phát triển Việt Nam</t>
    </r>
    <r>
      <rPr>
        <i/>
        <sz val="10"/>
        <color theme="1"/>
        <rFont val="Times New Roman"/>
        <family val="1"/>
      </rPr>
      <t xml:space="preserve">
Mã số doanh nghiệp: 0100150619
Trụ sở chính: Tháp BIDV, số 194 Trần Quang Khải, Phường Lý Thái Tổ, Quận Hoàn Kiếm, Thành phố Hà Nội, trong đó Đơn vị đại diện quản lý khách hàng, trực tiếp ký Hợp đồng và thực hiện các quyền, nghĩa vụ theo Hợp đồng này là Ngân hàng TMCP Đầu tư và Phát triển Việt Nam - Chi nhánh Hải Phòng. (Trong hợp đồng này gọi là “BIDV” hoặc “Ngân hàng”)</t>
    </r>
  </si>
  <si>
    <t>PHÊ DUYỆT CỦA PHÓ GIÁM ĐỐC BIDV HP</t>
  </si>
  <si>
    <t xml:space="preserve">       /09/2023</t>
  </si>
  <si>
    <t>Ngày      tháng 09 năm 2023</t>
  </si>
  <si>
    <t>Nguyễn Thị Ngọc Anh</t>
  </si>
  <si>
    <t>Ngô Văn Trúc</t>
  </si>
  <si>
    <t>Đỗ Thị Thu</t>
  </si>
  <si>
    <t>031170000378</t>
  </si>
  <si>
    <t>Cục Cảnh Sát</t>
  </si>
  <si>
    <t>Năm tỷ đồng</t>
  </si>
  <si>
    <t>AAD1969394</t>
  </si>
  <si>
    <t>Hải Phòng,</t>
  </si>
  <si>
    <t>Số Hợp đồng:</t>
  </si>
  <si>
    <t>Số 103 phố Vệ Hồ, Xuân La, Tây Hồ, Hà Nội</t>
  </si>
  <si>
    <t xml:space="preserve">+ Nợ lãi: Lãi được trả 1 lần/tháng vào ngày 28 hàng tháng. </t>
  </si>
  <si>
    <t>+ Nợ gốc: được trả khi khách hàng phát sinh giao dịch ghi có vào tài khoản thấu chi của khách hàng.</t>
  </si>
  <si>
    <t>/năm ( Áp dụng đối với Khách hàng Private ) &amp; cố định trong thời hạn hiệu lực của Hợp đồng này.</t>
  </si>
  <si>
    <t xml:space="preserve">c) Lãi chậm trả (áp dụng với số tiền lãi chậm trả): Lãi suất áp dụng với số dư lãi chậm trả là 10%/năm tính trên số tiền lãi chậm trả và thời gian chậm trả. </t>
  </si>
  <si>
    <t>LÃNH ĐẠO  PGD AN ĐỒNG</t>
  </si>
  <si>
    <t>111/2023/206508/HĐTD</t>
  </si>
  <si>
    <r>
      <t xml:space="preserve">2. Thời hạn duy trì hạn mức:       </t>
    </r>
    <r>
      <rPr>
        <sz val="10"/>
        <rFont val="Times New Roman"/>
        <family val="1"/>
      </rPr>
      <t xml:space="preserve"> ngày, </t>
    </r>
  </si>
  <si>
    <r>
      <t xml:space="preserve">5.2. Thời hạn duy trì hạn mức: </t>
    </r>
    <r>
      <rPr>
        <sz val="10"/>
        <rFont val="Times New Roman"/>
        <family val="1"/>
      </rPr>
      <t xml:space="preserve">      ngày</t>
    </r>
  </si>
  <si>
    <t>Trong đó, giá trị TSCC được phân giao cho các nghĩa vụ nợ tương ứng như sau:
- Tổng giá trị TSCC hiện tại: 0 đồng
- Giá trị TSCC đảm bảo cho các nghĩa vụ nợ trước đó: 0 đồng
- Giá trị TSCC đảm bảo cho nghĩa vụ nợ tại Hợp đồng tín dụng này: 0 đồng</t>
  </si>
  <si>
    <t>5.5. Số tài khoản cấp hạn mức thấu chi: ………………………………….</t>
  </si>
  <si>
    <t>0969849899</t>
  </si>
  <si>
    <t>BẢNG KÊ MỤC ĐÍCH SỬ DỤNG VỐN VAY</t>
  </si>
  <si>
    <t>Phần dành cho ngân hàng</t>
  </si>
  <si>
    <t>Đính kèm giấy đề nghị vay vốn ngày        /    /2023</t>
  </si>
  <si>
    <t xml:space="preserve">Họ và tên khách hàng: </t>
  </si>
  <si>
    <t>Đơn vị: VND</t>
  </si>
  <si>
    <t>Tên vật tư</t>
  </si>
  <si>
    <t>Đơn vị</t>
  </si>
  <si>
    <t>SL</t>
  </si>
  <si>
    <t>Đơn giá</t>
  </si>
  <si>
    <t>Thành tiền</t>
  </si>
  <si>
    <t>Hệ tủ bếp</t>
  </si>
  <si>
    <t>Cái</t>
  </si>
  <si>
    <t>Bộ lục bình cổ</t>
  </si>
  <si>
    <t>Bộ</t>
  </si>
  <si>
    <t>Cây cảnh</t>
  </si>
  <si>
    <t>Cây</t>
  </si>
  <si>
    <t>Chiếc</t>
  </si>
  <si>
    <t xml:space="preserve">Tổng </t>
  </si>
  <si>
    <t>Bên vay cam kết sử dụng vốn vay đúng mục đích đã liệt kê tại Bảng kê này theo quy định của Pháp luật và sẵn sàng cung cấp các tài liệu sử dụng tiền vay theo yêu cầu của BIDV.</t>
  </si>
  <si>
    <t xml:space="preserve">DỰ TOÁN MUA SẮM ĐỒ DÙNG GIA ĐÌNH </t>
  </si>
  <si>
    <t>Tổng vốn đầu tư</t>
  </si>
  <si>
    <t>trong đó:</t>
  </si>
  <si>
    <t xml:space="preserve">+ Vốn tự có: </t>
  </si>
  <si>
    <t>chiếm</t>
  </si>
  <si>
    <t xml:space="preserve">+Vốn vay ngân hàng: </t>
  </si>
  <si>
    <t>NGƯỜI LẬP</t>
  </si>
  <si>
    <t>Tủ rượu</t>
  </si>
  <si>
    <t>Ghế massage</t>
  </si>
  <si>
    <t>Tranh đá quý</t>
  </si>
  <si>
    <t>Chủ đầu tư:</t>
  </si>
  <si>
    <t xml:space="preserve">Mã số khách hàng (CIF):  </t>
  </si>
  <si>
    <t>Khách hàng đã dùng tiền vay Ngân hàng để thanh toán các chi phí phục vụ mục</t>
  </si>
  <si>
    <t>đích tiêu dùng.</t>
  </si>
  <si>
    <t>- Qua hồ sơ chứng từ và kiểm tra thực tế hiện trạng: UNC, các giấy tờ khác,…</t>
  </si>
  <si>
    <t>NGÂN HÀNG TMCP ĐẦU TƯ</t>
  </si>
  <si>
    <t>CỘNG HÒA XÃ HỘI CHỦ NGHĨA VIỆT NAM</t>
  </si>
  <si>
    <t>VÀ PHÁT TRIỂN VIỆT NAM</t>
  </si>
  <si>
    <t>Độc lập - Tự do - Hạnh Phúc</t>
  </si>
  <si>
    <t>TỜ TRÌNH GIẢI CHẤP</t>
  </si>
  <si>
    <t>KIÊM PHIẾU XUẤT KHO TÀI SẢN CẦM CỐ</t>
  </si>
  <si>
    <t>(áp dụng đối với vay cầm cố GTCG/TTK)</t>
  </si>
  <si>
    <t>Tên khách hàng có tài sản cầm cố:</t>
  </si>
  <si>
    <t xml:space="preserve">Dư nợ đến ngày </t>
  </si>
  <si>
    <t>và giá trị tài sản bảo đảm hiện tại</t>
  </si>
  <si>
    <t>TTK/GTCG</t>
  </si>
  <si>
    <t xml:space="preserve">Số </t>
  </si>
  <si>
    <t>Dư nợ</t>
  </si>
  <si>
    <t>Số Seri/FDR</t>
  </si>
  <si>
    <t xml:space="preserve">ký ngày </t>
  </si>
  <si>
    <r>
      <rPr>
        <sz val="12"/>
        <color theme="1"/>
        <rFont val="Wingdings"/>
        <charset val="2"/>
      </rPr>
      <t>þ</t>
    </r>
    <r>
      <rPr>
        <sz val="12"/>
        <color theme="1"/>
        <rFont val="Times New Roman"/>
        <family val="1"/>
      </rPr>
      <t xml:space="preserve"> Tài sản cầm cố là Giấy tờ có giá/Thẻ tiết kiệm </t>
    </r>
    <r>
      <rPr>
        <b/>
        <u/>
        <sz val="12"/>
        <color theme="1"/>
        <rFont val="Times New Roman"/>
        <family val="1"/>
      </rPr>
      <t>có</t>
    </r>
    <r>
      <rPr>
        <sz val="12"/>
        <color theme="1"/>
        <rFont val="Times New Roman"/>
        <family val="1"/>
      </rPr>
      <t xml:space="preserve"> ấn chỉ</t>
    </r>
  </si>
  <si>
    <r>
      <rPr>
        <sz val="12"/>
        <color theme="1"/>
        <rFont val="Wingdings"/>
        <charset val="2"/>
      </rPr>
      <t>¨</t>
    </r>
    <r>
      <rPr>
        <sz val="12"/>
        <color theme="1"/>
        <rFont val="Times New Roman"/>
        <family val="1"/>
      </rPr>
      <t xml:space="preserve"> Tài sản cầm cố là Giấy tờ có giá/Thẻ tiết kiệm </t>
    </r>
    <r>
      <rPr>
        <b/>
        <u/>
        <sz val="12"/>
        <color theme="1"/>
        <rFont val="Times New Roman"/>
        <family val="1"/>
      </rPr>
      <t>không có</t>
    </r>
    <r>
      <rPr>
        <sz val="12"/>
        <color theme="1"/>
        <rFont val="Times New Roman"/>
        <family val="1"/>
      </rPr>
      <t xml:space="preserve"> ấn chỉ</t>
    </r>
  </si>
  <si>
    <r>
      <rPr>
        <sz val="12"/>
        <color theme="1"/>
        <rFont val="Wingdings"/>
        <charset val="2"/>
      </rPr>
      <t>¨</t>
    </r>
    <r>
      <rPr>
        <sz val="12"/>
        <color theme="1"/>
        <rFont val="Times New Roman"/>
        <family val="1"/>
      </rPr>
      <t xml:space="preserve"> Khách hàng đã tất toán các khoản vay được đảm bảo bằng các tài sản cầm cố nêu trên.</t>
    </r>
  </si>
  <si>
    <r>
      <rPr>
        <sz val="12"/>
        <color theme="1"/>
        <rFont val="Wingdings"/>
        <charset val="2"/>
      </rPr>
      <t>þ</t>
    </r>
    <r>
      <rPr>
        <sz val="12"/>
        <color theme="1"/>
        <rFont val="Times New Roman"/>
        <family val="1"/>
      </rPr>
      <t xml:space="preserve"> Thực hiện thủ tục thanh toán tài sản cầm cố để thu nợ.</t>
    </r>
  </si>
  <si>
    <t>LÃNH ĐẠO PGD AN ĐỒNG</t>
  </si>
  <si>
    <t>PHÓ GIÁM ĐỐC</t>
  </si>
  <si>
    <t>Bùi Thọ Ngọc</t>
  </si>
  <si>
    <t>:</t>
  </si>
  <si>
    <t xml:space="preserve">- Giá trị Tài sản bảo đảm đến ngày </t>
  </si>
  <si>
    <t xml:space="preserve">: </t>
  </si>
  <si>
    <t>- Các vấn đề khác:…………………………………………………………………………………</t>
  </si>
  <si>
    <t>LÃNH ĐẠO PQTTD</t>
  </si>
  <si>
    <t>THỦ QUỸ/THỦ KHO</t>
  </si>
  <si>
    <t>CÁN BỘ QLKH</t>
  </si>
  <si>
    <t>Hải Phòng, ngày 27 tháng 09 năm 2023</t>
  </si>
  <si>
    <t>99/2023/206508/HĐTD</t>
  </si>
  <si>
    <t>0</t>
  </si>
  <si>
    <t>Hôm nay, ngày 27/09/2023, tại Ngân hàng TMCP Đầu tư và Phát triển Việt Nam - Chi nhánh Hải Phòng - PGD An Đồng tôi đã nhận đầy đủ giấy tờ liên quan.</t>
  </si>
</sst>
</file>

<file path=xl/styles.xml><?xml version="1.0" encoding="utf-8"?>
<styleSheet xmlns="http://schemas.openxmlformats.org/spreadsheetml/2006/main">
  <numFmts count="13">
    <numFmt numFmtId="43" formatCode="_(* #,##0.00_);_(* \(#,##0.00\);_(* &quot;-&quot;??_);_(@_)"/>
    <numFmt numFmtId="164" formatCode="_-* #,##0.00_-;\-* #,##0.00_-;_-* &quot;-&quot;??_-;_-@_-"/>
    <numFmt numFmtId="165" formatCode="_(* #,##0_);_(* \(#,##0\);_(* &quot;-&quot;??_);_(@_)"/>
    <numFmt numFmtId="166" formatCode="_-* #,##0_-;\-* #,##0_-;_-* &quot;-&quot;??_-;_-@_-"/>
    <numFmt numFmtId="167" formatCode="#,##0\ &quot;DM&quot;;\-#,##0\ &quot;DM&quot;"/>
    <numFmt numFmtId="168" formatCode="0.000%"/>
    <numFmt numFmtId="169" formatCode="&quot;￥&quot;#,##0;&quot;￥&quot;\-#,##0"/>
    <numFmt numFmtId="170" formatCode="00.000"/>
    <numFmt numFmtId="171" formatCode="_-* #,##0_-;\-* #,##0_-;_-* &quot;-&quot;_-;_-@_-"/>
    <numFmt numFmtId="172" formatCode="_-&quot;$&quot;* #,##0_-;\-&quot;$&quot;* #,##0_-;_-&quot;$&quot;* &quot;-&quot;_-;_-@_-"/>
    <numFmt numFmtId="173" formatCode="_-&quot;$&quot;* #,##0.00_-;\-&quot;$&quot;* #,##0.00_-;_-&quot;$&quot;* &quot;-&quot;??_-;_-@_-"/>
    <numFmt numFmtId="174" formatCode="_(* #,##0.000000_);_(* \(#,##0.000000\);_(* &quot;-&quot;??_);_(@_)"/>
    <numFmt numFmtId="175" formatCode="_-* #,##0.00\ _€_-;\-* #,##0.00\ _€_-;_-* &quot;-&quot;??\ _€_-;_-@_-"/>
  </numFmts>
  <fonts count="54">
    <font>
      <sz val="11"/>
      <color theme="1"/>
      <name val="Calibri"/>
      <family val="2"/>
      <scheme val="minor"/>
    </font>
    <font>
      <sz val="11"/>
      <color theme="1"/>
      <name val="Times New Roman"/>
      <family val="1"/>
    </font>
    <font>
      <sz val="12"/>
      <color theme="1"/>
      <name val="Times New Roman"/>
      <family val="1"/>
    </font>
    <font>
      <b/>
      <sz val="12"/>
      <color theme="1"/>
      <name val="Times New Roman"/>
      <family val="1"/>
    </font>
    <font>
      <i/>
      <sz val="12"/>
      <color theme="1"/>
      <name val="Times New Roman"/>
      <family val="1"/>
    </font>
    <font>
      <b/>
      <u/>
      <sz val="12"/>
      <color theme="1"/>
      <name val="Times New Roman"/>
      <family val="1"/>
    </font>
    <font>
      <b/>
      <i/>
      <sz val="12"/>
      <color theme="1"/>
      <name val="Times New Roman"/>
      <family val="1"/>
    </font>
    <font>
      <b/>
      <sz val="11"/>
      <color theme="1"/>
      <name val="Times New Roman"/>
      <family val="1"/>
    </font>
    <font>
      <sz val="12"/>
      <color theme="1"/>
      <name val="Wingdings"/>
      <charset val="2"/>
    </font>
    <font>
      <sz val="11"/>
      <color theme="1"/>
      <name val="Calibri"/>
      <family val="2"/>
      <scheme val="minor"/>
    </font>
    <font>
      <sz val="10"/>
      <color theme="1"/>
      <name val="Times New Roman"/>
      <family val="1"/>
    </font>
    <font>
      <i/>
      <sz val="10"/>
      <color theme="1"/>
      <name val="Wingdings 2"/>
      <family val="1"/>
      <charset val="2"/>
    </font>
    <font>
      <b/>
      <sz val="10"/>
      <color theme="1"/>
      <name val="Times New Roman"/>
      <family val="1"/>
    </font>
    <font>
      <sz val="10"/>
      <color theme="1"/>
      <name val="Wingdings"/>
      <charset val="2"/>
    </font>
    <font>
      <sz val="10"/>
      <color theme="1"/>
      <name val="MS Mincho"/>
      <family val="3"/>
    </font>
    <font>
      <i/>
      <sz val="10"/>
      <color theme="1"/>
      <name val="Times New Roman"/>
      <family val="1"/>
    </font>
    <font>
      <b/>
      <i/>
      <sz val="10"/>
      <color theme="1"/>
      <name val="Times New Roman"/>
      <family val="1"/>
    </font>
    <font>
      <b/>
      <sz val="10"/>
      <name val="Times New Roman"/>
      <family val="1"/>
    </font>
    <font>
      <b/>
      <sz val="13"/>
      <name val="Times New Roman"/>
      <family val="1"/>
    </font>
    <font>
      <sz val="13"/>
      <name val="Times New Roman"/>
      <family val="1"/>
    </font>
    <font>
      <sz val="13"/>
      <color theme="1"/>
      <name val="Times New Roman"/>
      <family val="1"/>
    </font>
    <font>
      <sz val="12"/>
      <name val="Times New Roman"/>
      <family val="1"/>
    </font>
    <font>
      <sz val="10"/>
      <color rgb="FFFF0000"/>
      <name val="Times New Roman"/>
      <family val="1"/>
    </font>
    <font>
      <sz val="10"/>
      <name val="Times New Roman"/>
      <family val="1"/>
    </font>
    <font>
      <i/>
      <sz val="10"/>
      <name val="Times New Roman"/>
      <family val="1"/>
    </font>
    <font>
      <sz val="10"/>
      <color theme="1"/>
      <name val="Calibri"/>
      <family val="2"/>
      <scheme val="minor"/>
    </font>
    <font>
      <b/>
      <sz val="10"/>
      <color rgb="FF000000"/>
      <name val="Times New Roman"/>
      <family val="1"/>
    </font>
    <font>
      <sz val="10"/>
      <color rgb="FF000000"/>
      <name val="Times New Roman"/>
      <family val="1"/>
    </font>
    <font>
      <sz val="10"/>
      <color theme="1"/>
      <name val="Symbol"/>
      <family val="1"/>
      <charset val="2"/>
    </font>
    <font>
      <i/>
      <sz val="13"/>
      <name val="Times New Roman"/>
      <family val="1"/>
    </font>
    <font>
      <sz val="14"/>
      <name val=".VnTime"/>
      <family val="2"/>
    </font>
    <font>
      <b/>
      <sz val="13"/>
      <color theme="1"/>
      <name val="Times New Roman"/>
      <family val="1"/>
    </font>
    <font>
      <i/>
      <sz val="13"/>
      <color theme="1"/>
      <name val="Times New Roman"/>
      <family val="1"/>
    </font>
    <font>
      <b/>
      <i/>
      <sz val="13"/>
      <color theme="1"/>
      <name val="Times New Roman"/>
      <family val="1"/>
    </font>
    <font>
      <b/>
      <sz val="13"/>
      <color indexed="8"/>
      <name val="Times New Roman"/>
      <family val="1"/>
    </font>
    <font>
      <sz val="13"/>
      <color indexed="8"/>
      <name val="Times New Roman"/>
      <family val="1"/>
    </font>
    <font>
      <i/>
      <sz val="13"/>
      <color indexed="8"/>
      <name val="Times New Roman"/>
      <family val="1"/>
    </font>
    <font>
      <u/>
      <sz val="13"/>
      <color theme="1"/>
      <name val="Times New Roman"/>
      <family val="1"/>
    </font>
    <font>
      <sz val="12"/>
      <color rgb="FFFF0000"/>
      <name val="Times New Roman"/>
      <family val="1"/>
    </font>
    <font>
      <sz val="10"/>
      <name val="MS Mincho"/>
      <family val="3"/>
    </font>
    <font>
      <sz val="10"/>
      <name val="Wingdings"/>
      <charset val="2"/>
    </font>
    <font>
      <sz val="8.5"/>
      <name val="Dutoan TCVN1993"/>
      <family val="2"/>
    </font>
    <font>
      <b/>
      <sz val="12"/>
      <name val="Arial"/>
      <family val="2"/>
    </font>
    <font>
      <sz val="14"/>
      <name val="뼻뮝"/>
      <family val="3"/>
    </font>
    <font>
      <sz val="12"/>
      <name val="바탕체"/>
      <family val="3"/>
    </font>
    <font>
      <sz val="12"/>
      <name val="뼻뮝"/>
      <family val="3"/>
    </font>
    <font>
      <sz val="11"/>
      <name val="돋움"/>
      <family val="3"/>
    </font>
    <font>
      <sz val="10"/>
      <name val="굴림체"/>
      <family val="3"/>
    </font>
    <font>
      <sz val="12"/>
      <name val="新細明體"/>
      <charset val="136"/>
    </font>
    <font>
      <sz val="13"/>
      <color indexed="10"/>
      <name val="Times New Roman"/>
      <family val="1"/>
    </font>
    <font>
      <b/>
      <sz val="12"/>
      <color theme="3" tint="0.39997558519241921"/>
      <name val="Times New Roman"/>
      <family val="1"/>
    </font>
    <font>
      <i/>
      <sz val="12"/>
      <color theme="3" tint="0.39997558519241921"/>
      <name val="Times New Roman"/>
      <family val="1"/>
    </font>
    <font>
      <b/>
      <sz val="12"/>
      <name val="Times New Roman"/>
      <family val="1"/>
    </font>
    <font>
      <sz val="12"/>
      <name val=".VnTime"/>
      <family val="2"/>
    </font>
  </fonts>
  <fills count="5">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indexed="9"/>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dotted">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s>
  <cellStyleXfs count="30">
    <xf numFmtId="0" fontId="0" fillId="0" borderId="0"/>
    <xf numFmtId="164" fontId="9" fillId="0" borderId="0" applyFont="0" applyFill="0" applyBorder="0" applyAlignment="0" applyProtection="0"/>
    <xf numFmtId="9" fontId="9" fillId="0" borderId="0" applyFont="0" applyFill="0" applyBorder="0" applyAlignment="0" applyProtection="0"/>
    <xf numFmtId="164" fontId="30" fillId="0" borderId="0" applyFont="0" applyFill="0" applyBorder="0" applyAlignment="0" applyProtection="0"/>
    <xf numFmtId="0" fontId="30" fillId="0" borderId="0"/>
    <xf numFmtId="43" fontId="9" fillId="0" borderId="0" applyFont="0" applyFill="0" applyBorder="0" applyAlignment="0" applyProtection="0"/>
    <xf numFmtId="0" fontId="41" fillId="0" borderId="0" applyNumberFormat="0" applyFill="0" applyBorder="0" applyAlignment="0" applyProtection="0"/>
    <xf numFmtId="43" fontId="30" fillId="0" borderId="0" applyFont="0" applyFill="0" applyBorder="0" applyAlignment="0" applyProtection="0"/>
    <xf numFmtId="0" fontId="42" fillId="0" borderId="15" applyNumberFormat="0" applyAlignment="0" applyProtection="0">
      <alignment horizontal="left" vertical="center"/>
    </xf>
    <xf numFmtId="0" fontId="42" fillId="0" borderId="3">
      <alignment horizontal="left" vertical="center"/>
    </xf>
    <xf numFmtId="40" fontId="43" fillId="0" borderId="0" applyFont="0" applyFill="0" applyBorder="0" applyAlignment="0" applyProtection="0"/>
    <xf numFmtId="38" fontId="43" fillId="0" borderId="0" applyFont="0" applyFill="0" applyBorder="0" applyAlignment="0" applyProtection="0"/>
    <xf numFmtId="0" fontId="43" fillId="0" borderId="0" applyFont="0" applyFill="0" applyBorder="0" applyAlignment="0" applyProtection="0"/>
    <xf numFmtId="0" fontId="43" fillId="0" borderId="0" applyFont="0" applyFill="0" applyBorder="0" applyAlignment="0" applyProtection="0"/>
    <xf numFmtId="9" fontId="44" fillId="0" borderId="0" applyFont="0" applyFill="0" applyBorder="0" applyAlignment="0" applyProtection="0"/>
    <xf numFmtId="0" fontId="45" fillId="0" borderId="0"/>
    <xf numFmtId="167" fontId="46" fillId="0" borderId="0" applyFont="0" applyFill="0" applyBorder="0" applyAlignment="0" applyProtection="0"/>
    <xf numFmtId="168" fontId="46" fillId="0" borderId="0" applyFont="0" applyFill="0" applyBorder="0" applyAlignment="0" applyProtection="0"/>
    <xf numFmtId="169" fontId="46" fillId="0" borderId="0" applyFont="0" applyFill="0" applyBorder="0" applyAlignment="0" applyProtection="0"/>
    <xf numFmtId="170" fontId="46" fillId="0" borderId="0" applyFont="0" applyFill="0" applyBorder="0" applyAlignment="0" applyProtection="0"/>
    <xf numFmtId="0" fontId="47" fillId="0" borderId="0"/>
    <xf numFmtId="0" fontId="48" fillId="0" borderId="0"/>
    <xf numFmtId="171" fontId="48" fillId="0" borderId="0" applyFont="0" applyFill="0" applyBorder="0" applyAlignment="0" applyProtection="0"/>
    <xf numFmtId="164" fontId="48" fillId="0" borderId="0" applyFont="0" applyFill="0" applyBorder="0" applyAlignment="0" applyProtection="0"/>
    <xf numFmtId="172" fontId="48" fillId="0" borderId="0" applyFont="0" applyFill="0" applyBorder="0" applyAlignment="0" applyProtection="0"/>
    <xf numFmtId="173" fontId="48" fillId="0" borderId="0" applyFont="0" applyFill="0" applyBorder="0" applyAlignment="0" applyProtection="0"/>
    <xf numFmtId="9" fontId="30" fillId="0" borderId="0" applyFont="0" applyFill="0" applyBorder="0" applyAlignment="0" applyProtection="0"/>
    <xf numFmtId="43" fontId="30" fillId="0" borderId="0" applyFont="0" applyFill="0" applyBorder="0" applyAlignment="0" applyProtection="0"/>
    <xf numFmtId="175" fontId="53" fillId="0" borderId="0" applyFont="0" applyFill="0" applyBorder="0" applyAlignment="0" applyProtection="0"/>
    <xf numFmtId="0" fontId="53" fillId="0" borderId="0"/>
  </cellStyleXfs>
  <cellXfs count="483">
    <xf numFmtId="0" fontId="0" fillId="0" borderId="0" xfId="0"/>
    <xf numFmtId="0" fontId="2" fillId="0" borderId="0" xfId="0" applyFont="1"/>
    <xf numFmtId="0" fontId="2" fillId="0" borderId="0" xfId="0" applyFont="1" applyAlignment="1">
      <alignment vertical="center"/>
    </xf>
    <xf numFmtId="165" fontId="1" fillId="0" borderId="1" xfId="1" applyNumberFormat="1" applyFont="1" applyBorder="1" applyAlignment="1">
      <alignment horizontal="center" vertical="center" wrapText="1"/>
    </xf>
    <xf numFmtId="165" fontId="7" fillId="0" borderId="1" xfId="1" applyNumberFormat="1" applyFont="1" applyBorder="1" applyAlignment="1">
      <alignment horizontal="center" vertical="center" wrapText="1"/>
    </xf>
    <xf numFmtId="0" fontId="3" fillId="0" borderId="0" xfId="0" applyFont="1" applyAlignment="1">
      <alignment vertical="center"/>
    </xf>
    <xf numFmtId="0" fontId="2" fillId="0" borderId="6" xfId="0" applyFont="1" applyBorder="1" applyAlignment="1">
      <alignment vertical="center"/>
    </xf>
    <xf numFmtId="0" fontId="2" fillId="0" borderId="8" xfId="0" applyFont="1" applyBorder="1" applyAlignment="1">
      <alignment vertical="center"/>
    </xf>
    <xf numFmtId="0" fontId="2" fillId="0" borderId="5" xfId="0" applyFont="1" applyBorder="1" applyAlignment="1">
      <alignment vertical="center"/>
    </xf>
    <xf numFmtId="0" fontId="2" fillId="0" borderId="12" xfId="0" applyFont="1" applyBorder="1" applyAlignment="1">
      <alignment vertical="center"/>
    </xf>
    <xf numFmtId="0" fontId="2" fillId="0" borderId="9" xfId="0" applyFont="1" applyBorder="1" applyAlignment="1">
      <alignment vertical="center"/>
    </xf>
    <xf numFmtId="0" fontId="2" fillId="0" borderId="0" xfId="0" applyFont="1" applyBorder="1" applyAlignment="1">
      <alignment vertical="center"/>
    </xf>
    <xf numFmtId="0" fontId="2" fillId="0" borderId="10" xfId="0" applyFont="1" applyBorder="1" applyAlignment="1">
      <alignment vertical="center"/>
    </xf>
    <xf numFmtId="14" fontId="2" fillId="0" borderId="0" xfId="0" applyNumberFormat="1" applyFont="1" applyAlignment="1">
      <alignment vertical="center"/>
    </xf>
    <xf numFmtId="14" fontId="1" fillId="0" borderId="1" xfId="0" applyNumberFormat="1" applyFont="1" applyBorder="1" applyAlignment="1">
      <alignment horizontal="center" vertical="center" wrapText="1"/>
    </xf>
    <xf numFmtId="0" fontId="10" fillId="0" borderId="0" xfId="0" applyFont="1" applyBorder="1" applyAlignment="1">
      <alignment vertical="center"/>
    </xf>
    <xf numFmtId="0" fontId="10" fillId="0" borderId="7" xfId="0" applyFont="1" applyBorder="1" applyAlignment="1">
      <alignment vertical="center"/>
    </xf>
    <xf numFmtId="0" fontId="10" fillId="0" borderId="6" xfId="0" applyFont="1" applyBorder="1" applyAlignment="1">
      <alignment vertical="center"/>
    </xf>
    <xf numFmtId="0" fontId="10" fillId="0" borderId="8" xfId="0" applyFont="1" applyBorder="1" applyAlignment="1">
      <alignment vertical="center"/>
    </xf>
    <xf numFmtId="0" fontId="10" fillId="0" borderId="0" xfId="0" applyFont="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2" fillId="0" borderId="0" xfId="0" applyFont="1" applyBorder="1" applyAlignment="1">
      <alignment vertical="center"/>
    </xf>
    <xf numFmtId="14" fontId="10" fillId="0" borderId="0" xfId="0" applyNumberFormat="1" applyFont="1" applyBorder="1" applyAlignment="1">
      <alignment horizontal="left" vertical="center"/>
    </xf>
    <xf numFmtId="0" fontId="14" fillId="0" borderId="9" xfId="0" applyFont="1" applyBorder="1" applyAlignment="1">
      <alignment vertical="center"/>
    </xf>
    <xf numFmtId="0" fontId="10" fillId="0" borderId="1" xfId="0" applyFont="1" applyBorder="1" applyAlignment="1">
      <alignment horizontal="center" vertical="center" wrapText="1"/>
    </xf>
    <xf numFmtId="0" fontId="12" fillId="0" borderId="10" xfId="0" applyFont="1" applyBorder="1" applyAlignment="1">
      <alignment vertical="center"/>
    </xf>
    <xf numFmtId="0" fontId="10" fillId="0" borderId="11" xfId="0" applyFont="1" applyBorder="1" applyAlignment="1">
      <alignment vertical="center"/>
    </xf>
    <xf numFmtId="0" fontId="10" fillId="0" borderId="5" xfId="0" applyFont="1" applyBorder="1" applyAlignment="1">
      <alignment vertical="center"/>
    </xf>
    <xf numFmtId="0" fontId="2" fillId="0" borderId="0" xfId="0" applyFont="1" applyAlignment="1">
      <alignment vertical="center" wrapText="1"/>
    </xf>
    <xf numFmtId="0" fontId="7" fillId="0" borderId="1" xfId="0" applyFont="1" applyBorder="1" applyAlignment="1">
      <alignment vertical="center" wrapText="1"/>
    </xf>
    <xf numFmtId="165" fontId="2" fillId="0" borderId="0" xfId="1" applyNumberFormat="1" applyFont="1" applyAlignment="1">
      <alignment vertical="center"/>
    </xf>
    <xf numFmtId="0" fontId="4" fillId="0" borderId="0" xfId="0" applyFont="1" applyAlignment="1">
      <alignment vertical="center"/>
    </xf>
    <xf numFmtId="0" fontId="2" fillId="0" borderId="0" xfId="0" quotePrefix="1" applyFont="1" applyAlignment="1">
      <alignment vertical="center"/>
    </xf>
    <xf numFmtId="164" fontId="10" fillId="0" borderId="0" xfId="1" applyFont="1" applyAlignment="1">
      <alignment vertical="center"/>
    </xf>
    <xf numFmtId="10" fontId="2" fillId="0" borderId="0" xfId="2" applyNumberFormat="1" applyFont="1" applyAlignment="1">
      <alignment vertical="center"/>
    </xf>
    <xf numFmtId="164" fontId="2" fillId="0" borderId="0" xfId="1" applyFont="1" applyAlignment="1">
      <alignment vertical="center"/>
    </xf>
    <xf numFmtId="0" fontId="2" fillId="0" borderId="9" xfId="0" quotePrefix="1" applyFont="1" applyBorder="1" applyAlignment="1">
      <alignment vertical="center"/>
    </xf>
    <xf numFmtId="0" fontId="2" fillId="0" borderId="11" xfId="0" quotePrefix="1" applyFont="1" applyBorder="1" applyAlignment="1">
      <alignment vertical="center"/>
    </xf>
    <xf numFmtId="0" fontId="12" fillId="0" borderId="0" xfId="0" applyFont="1" applyAlignment="1">
      <alignment vertical="center"/>
    </xf>
    <xf numFmtId="164" fontId="12" fillId="0" borderId="0" xfId="1" applyFont="1" applyAlignment="1">
      <alignment vertical="center"/>
    </xf>
    <xf numFmtId="10" fontId="1" fillId="0" borderId="1" xfId="0" applyNumberFormat="1" applyFont="1" applyBorder="1" applyAlignment="1">
      <alignment horizontal="center" vertical="center" wrapText="1"/>
    </xf>
    <xf numFmtId="0" fontId="23" fillId="0" borderId="0" xfId="0" applyFont="1" applyBorder="1" applyAlignment="1">
      <alignment vertical="center"/>
    </xf>
    <xf numFmtId="14" fontId="23" fillId="0" borderId="0" xfId="0" applyNumberFormat="1" applyFont="1" applyBorder="1" applyAlignment="1">
      <alignment horizontal="right" vertical="center"/>
    </xf>
    <xf numFmtId="0" fontId="23" fillId="0" borderId="10" xfId="0" applyFont="1" applyBorder="1" applyAlignment="1">
      <alignment vertical="center"/>
    </xf>
    <xf numFmtId="0" fontId="17" fillId="0" borderId="0" xfId="0" applyFont="1" applyBorder="1" applyAlignment="1">
      <alignment horizontal="center" vertical="center"/>
    </xf>
    <xf numFmtId="0" fontId="17" fillId="0" borderId="10" xfId="0" applyFont="1" applyBorder="1" applyAlignment="1">
      <alignment horizontal="center" vertical="center"/>
    </xf>
    <xf numFmtId="0" fontId="10" fillId="0" borderId="0" xfId="0" applyFont="1" applyAlignment="1">
      <alignment horizontal="center" vertical="center"/>
    </xf>
    <xf numFmtId="14" fontId="10" fillId="0" borderId="0" xfId="0" applyNumberFormat="1" applyFont="1" applyBorder="1" applyAlignment="1">
      <alignment vertical="center"/>
    </xf>
    <xf numFmtId="0" fontId="12" fillId="0" borderId="6" xfId="0" applyFont="1" applyBorder="1" applyAlignment="1">
      <alignment vertical="center"/>
    </xf>
    <xf numFmtId="0" fontId="12" fillId="0" borderId="9" xfId="0" applyFont="1" applyBorder="1" applyAlignment="1">
      <alignment vertical="center"/>
    </xf>
    <xf numFmtId="0" fontId="17" fillId="0" borderId="9" xfId="0" applyFont="1" applyBorder="1" applyAlignment="1">
      <alignment vertical="center"/>
    </xf>
    <xf numFmtId="0" fontId="24" fillId="0" borderId="9" xfId="0" applyFont="1" applyBorder="1" applyAlignment="1">
      <alignment vertical="center"/>
    </xf>
    <xf numFmtId="0" fontId="24" fillId="0" borderId="0" xfId="0" applyFont="1" applyBorder="1" applyAlignment="1">
      <alignment vertical="center"/>
    </xf>
    <xf numFmtId="164" fontId="10" fillId="0" borderId="0" xfId="1" applyFont="1" applyAlignment="1">
      <alignment horizontal="center" vertical="center"/>
    </xf>
    <xf numFmtId="0" fontId="26" fillId="0" borderId="9" xfId="0" applyFont="1" applyBorder="1" applyAlignment="1">
      <alignment vertical="center"/>
    </xf>
    <xf numFmtId="0" fontId="27" fillId="0" borderId="9" xfId="0" applyFont="1" applyBorder="1" applyAlignment="1">
      <alignment vertical="center"/>
    </xf>
    <xf numFmtId="0" fontId="17" fillId="0" borderId="9" xfId="0" applyFont="1" applyBorder="1" applyAlignment="1">
      <alignment horizontal="center" vertical="center"/>
    </xf>
    <xf numFmtId="14" fontId="10" fillId="0" borderId="0" xfId="1" applyNumberFormat="1" applyFont="1" applyAlignment="1">
      <alignment vertical="center"/>
    </xf>
    <xf numFmtId="0" fontId="7" fillId="0" borderId="1" xfId="0" applyFont="1" applyBorder="1" applyAlignment="1">
      <alignment horizontal="center" vertical="center" wrapText="1"/>
    </xf>
    <xf numFmtId="13" fontId="10" fillId="0" borderId="0" xfId="1" applyNumberFormat="1" applyFont="1" applyAlignment="1">
      <alignment vertical="center"/>
    </xf>
    <xf numFmtId="0" fontId="10" fillId="0" borderId="0" xfId="0" applyFont="1" applyBorder="1" applyAlignment="1">
      <alignment vertical="center" wrapText="1"/>
    </xf>
    <xf numFmtId="0" fontId="10" fillId="0" borderId="10" xfId="0" applyFont="1" applyBorder="1" applyAlignment="1">
      <alignment vertical="center" wrapText="1"/>
    </xf>
    <xf numFmtId="0" fontId="12" fillId="0" borderId="0" xfId="0" applyFont="1" applyBorder="1" applyAlignment="1">
      <alignment horizontal="left" vertical="center" wrapText="1"/>
    </xf>
    <xf numFmtId="166" fontId="10" fillId="0" borderId="0" xfId="1" applyNumberFormat="1" applyFont="1" applyBorder="1" applyAlignment="1">
      <alignment horizontal="center" vertical="center"/>
    </xf>
    <xf numFmtId="0" fontId="10" fillId="0" borderId="0" xfId="0" applyFont="1" applyBorder="1" applyAlignment="1">
      <alignment horizontal="left" vertical="center"/>
    </xf>
    <xf numFmtId="14" fontId="23" fillId="0" borderId="0" xfId="0" applyNumberFormat="1" applyFont="1" applyBorder="1" applyAlignment="1">
      <alignment horizontal="left" vertical="center"/>
    </xf>
    <xf numFmtId="0" fontId="10" fillId="0" borderId="0" xfId="0" applyFont="1" applyBorder="1" applyAlignment="1">
      <alignment horizontal="center" vertical="center" wrapText="1"/>
    </xf>
    <xf numFmtId="0" fontId="12" fillId="0" borderId="10" xfId="0" applyFont="1" applyBorder="1" applyAlignment="1">
      <alignment horizontal="left" vertical="center" wrapText="1"/>
    </xf>
    <xf numFmtId="0" fontId="28" fillId="0" borderId="0" xfId="0" applyFont="1" applyBorder="1" applyAlignment="1">
      <alignment vertical="center"/>
    </xf>
    <xf numFmtId="0" fontId="14" fillId="0" borderId="0" xfId="0" applyFont="1" applyBorder="1" applyAlignment="1">
      <alignment vertical="center"/>
    </xf>
    <xf numFmtId="0" fontId="19" fillId="0" borderId="0" xfId="0" applyFont="1" applyAlignment="1">
      <alignment vertical="center"/>
    </xf>
    <xf numFmtId="0" fontId="15" fillId="0" borderId="6" xfId="0" applyFont="1" applyBorder="1" applyAlignment="1">
      <alignment vertical="center"/>
    </xf>
    <xf numFmtId="0" fontId="10" fillId="0" borderId="6" xfId="0" applyFont="1" applyBorder="1"/>
    <xf numFmtId="0" fontId="12" fillId="0" borderId="2" xfId="0" applyFont="1" applyBorder="1" applyAlignment="1">
      <alignment vertical="center"/>
    </xf>
    <xf numFmtId="0" fontId="12" fillId="0" borderId="3" xfId="0" applyFont="1" applyBorder="1" applyAlignment="1">
      <alignment vertical="center"/>
    </xf>
    <xf numFmtId="0" fontId="10" fillId="0" borderId="3" xfId="0" applyFont="1" applyBorder="1" applyAlignment="1">
      <alignment vertical="center"/>
    </xf>
    <xf numFmtId="0" fontId="10" fillId="0" borderId="4" xfId="0" applyFont="1" applyBorder="1" applyAlignment="1">
      <alignment vertical="center"/>
    </xf>
    <xf numFmtId="0" fontId="17" fillId="0" borderId="5" xfId="0" applyFont="1" applyBorder="1" applyAlignment="1">
      <alignment vertical="center"/>
    </xf>
    <xf numFmtId="0" fontId="17" fillId="0" borderId="3" xfId="0" applyFont="1" applyBorder="1" applyAlignment="1">
      <alignment vertical="center"/>
    </xf>
    <xf numFmtId="0" fontId="17" fillId="0" borderId="4" xfId="0" applyFont="1" applyBorder="1" applyAlignment="1">
      <alignment vertical="center"/>
    </xf>
    <xf numFmtId="0" fontId="17" fillId="0" borderId="2" xfId="0" applyFont="1" applyBorder="1" applyAlignment="1">
      <alignment vertical="center"/>
    </xf>
    <xf numFmtId="49" fontId="2" fillId="0" borderId="0" xfId="0" applyNumberFormat="1" applyFont="1" applyAlignment="1">
      <alignment vertical="center"/>
    </xf>
    <xf numFmtId="0" fontId="3"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3" fillId="0" borderId="1" xfId="0" applyFont="1" applyBorder="1" applyAlignment="1">
      <alignment horizontal="center" vertical="center"/>
    </xf>
    <xf numFmtId="1" fontId="1" fillId="0" borderId="1" xfId="0" applyNumberFormat="1" applyFont="1" applyBorder="1" applyAlignment="1">
      <alignment horizontal="center" vertical="center" wrapText="1"/>
    </xf>
    <xf numFmtId="0" fontId="2" fillId="0" borderId="0" xfId="0" applyFont="1" applyAlignment="1">
      <alignment horizontal="center" vertical="center"/>
    </xf>
    <xf numFmtId="0" fontId="2" fillId="0" borderId="1" xfId="0" applyFont="1" applyBorder="1" applyAlignment="1">
      <alignment horizontal="center" vertical="center"/>
    </xf>
    <xf numFmtId="0" fontId="10" fillId="0" borderId="0" xfId="0" applyFont="1"/>
    <xf numFmtId="166" fontId="10" fillId="0" borderId="1" xfId="1" applyNumberFormat="1" applyFont="1" applyBorder="1" applyAlignment="1">
      <alignment vertical="center" wrapText="1"/>
    </xf>
    <xf numFmtId="165" fontId="12" fillId="0" borderId="1" xfId="0" applyNumberFormat="1" applyFont="1" applyBorder="1" applyAlignment="1">
      <alignment vertical="center" wrapText="1"/>
    </xf>
    <xf numFmtId="0" fontId="12" fillId="0" borderId="1" xfId="0" applyFont="1" applyBorder="1" applyAlignment="1">
      <alignment vertical="center" wrapText="1"/>
    </xf>
    <xf numFmtId="14" fontId="10" fillId="0" borderId="1" xfId="0" applyNumberFormat="1" applyFont="1" applyBorder="1" applyAlignment="1">
      <alignment vertical="center" wrapText="1"/>
    </xf>
    <xf numFmtId="0" fontId="10" fillId="0" borderId="0" xfId="0" applyFont="1" applyAlignment="1">
      <alignment vertical="top"/>
    </xf>
    <xf numFmtId="164" fontId="10" fillId="0" borderId="0" xfId="1" applyFont="1" applyAlignment="1">
      <alignment vertical="top"/>
    </xf>
    <xf numFmtId="0" fontId="20" fillId="0" borderId="0" xfId="0" applyFont="1" applyAlignment="1">
      <alignment vertical="center"/>
    </xf>
    <xf numFmtId="0" fontId="3" fillId="0" borderId="0" xfId="0" applyFont="1" applyAlignment="1">
      <alignment vertical="top" wrapText="1"/>
    </xf>
    <xf numFmtId="0" fontId="20" fillId="0" borderId="0" xfId="0" quotePrefix="1" applyFont="1" applyAlignment="1">
      <alignment horizontal="left" vertical="center"/>
    </xf>
    <xf numFmtId="14" fontId="20" fillId="0" borderId="0" xfId="0" quotePrefix="1" applyNumberFormat="1" applyFont="1" applyAlignment="1">
      <alignment vertical="center"/>
    </xf>
    <xf numFmtId="14" fontId="20" fillId="0" borderId="0" xfId="0" applyNumberFormat="1" applyFont="1" applyAlignment="1">
      <alignment horizontal="left" vertical="center"/>
    </xf>
    <xf numFmtId="0" fontId="32" fillId="0" borderId="0" xfId="0" applyFont="1" applyAlignment="1">
      <alignment horizontal="left" vertical="center"/>
    </xf>
    <xf numFmtId="0" fontId="31" fillId="0" borderId="0" xfId="0" applyFont="1" applyAlignment="1">
      <alignment vertical="center"/>
    </xf>
    <xf numFmtId="0" fontId="33" fillId="0" borderId="0" xfId="0" applyFont="1" applyAlignment="1">
      <alignment vertical="center"/>
    </xf>
    <xf numFmtId="0" fontId="20" fillId="0" borderId="0" xfId="0" quotePrefix="1" applyFont="1" applyAlignment="1">
      <alignment vertical="center"/>
    </xf>
    <xf numFmtId="166" fontId="20" fillId="0" borderId="0" xfId="1" applyNumberFormat="1" applyFont="1" applyAlignment="1">
      <alignment vertical="center"/>
    </xf>
    <xf numFmtId="166" fontId="20" fillId="0" borderId="0" xfId="0" applyNumberFormat="1" applyFont="1" applyAlignment="1">
      <alignment horizontal="right" vertical="center"/>
    </xf>
    <xf numFmtId="0" fontId="20" fillId="0" borderId="0" xfId="0" quotePrefix="1" applyFont="1" applyAlignment="1">
      <alignment horizontal="center" vertical="center"/>
    </xf>
    <xf numFmtId="0" fontId="37" fillId="0" borderId="0" xfId="0" applyFont="1" applyAlignment="1">
      <alignment vertical="center"/>
    </xf>
    <xf numFmtId="14" fontId="20" fillId="0" borderId="0" xfId="0" applyNumberFormat="1" applyFont="1" applyAlignment="1">
      <alignment vertical="center"/>
    </xf>
    <xf numFmtId="1" fontId="3" fillId="0" borderId="1" xfId="0" applyNumberFormat="1" applyFont="1" applyBorder="1" applyAlignment="1">
      <alignment horizontal="center" vertical="center"/>
    </xf>
    <xf numFmtId="166" fontId="3" fillId="0" borderId="1" xfId="1" applyNumberFormat="1" applyFont="1" applyBorder="1" applyAlignment="1">
      <alignment horizontal="center" vertical="center"/>
    </xf>
    <xf numFmtId="166" fontId="2" fillId="0" borderId="0" xfId="1" applyNumberFormat="1" applyFont="1" applyAlignment="1">
      <alignment vertical="center"/>
    </xf>
    <xf numFmtId="166" fontId="2" fillId="0" borderId="1" xfId="1" applyNumberFormat="1" applyFont="1" applyBorder="1" applyAlignment="1">
      <alignment horizontal="center" vertical="center"/>
    </xf>
    <xf numFmtId="165" fontId="2" fillId="0" borderId="1" xfId="0" applyNumberFormat="1" applyFont="1" applyBorder="1" applyAlignment="1">
      <alignment horizontal="center" vertical="center"/>
    </xf>
    <xf numFmtId="165" fontId="3" fillId="0" borderId="1" xfId="0" applyNumberFormat="1" applyFont="1" applyBorder="1" applyAlignment="1">
      <alignment horizontal="center" vertical="center"/>
    </xf>
    <xf numFmtId="164" fontId="10" fillId="0" borderId="0" xfId="1" applyFont="1" applyAlignment="1">
      <alignment horizontal="left" vertical="center"/>
    </xf>
    <xf numFmtId="0" fontId="17" fillId="0" borderId="0" xfId="0" applyFont="1" applyBorder="1" applyAlignment="1">
      <alignment horizontal="left" vertical="center" wrapText="1"/>
    </xf>
    <xf numFmtId="0" fontId="17" fillId="0" borderId="10" xfId="0" applyFont="1" applyBorder="1" applyAlignment="1">
      <alignment horizontal="left" vertical="center" wrapText="1"/>
    </xf>
    <xf numFmtId="0" fontId="17" fillId="0" borderId="0" xfId="0" applyFont="1" applyAlignment="1">
      <alignment vertical="center"/>
    </xf>
    <xf numFmtId="164" fontId="17" fillId="0" borderId="0" xfId="1" applyFont="1" applyAlignment="1">
      <alignment vertical="center"/>
    </xf>
    <xf numFmtId="166" fontId="10" fillId="0" borderId="0" xfId="1" applyNumberFormat="1" applyFont="1" applyAlignment="1">
      <alignment vertical="center"/>
    </xf>
    <xf numFmtId="166" fontId="10" fillId="0" borderId="0" xfId="1" applyNumberFormat="1" applyFont="1" applyAlignment="1">
      <alignment horizontal="center" vertical="center"/>
    </xf>
    <xf numFmtId="166" fontId="12" fillId="0" borderId="0" xfId="1" applyNumberFormat="1" applyFont="1" applyAlignment="1">
      <alignment vertical="center"/>
    </xf>
    <xf numFmtId="166" fontId="17" fillId="0" borderId="0" xfId="1" applyNumberFormat="1" applyFont="1" applyAlignment="1">
      <alignment vertical="center"/>
    </xf>
    <xf numFmtId="166" fontId="10" fillId="0" borderId="0" xfId="1" applyNumberFormat="1" applyFont="1" applyAlignment="1">
      <alignment vertical="top"/>
    </xf>
    <xf numFmtId="166" fontId="10" fillId="0" borderId="0" xfId="1" applyNumberFormat="1" applyFont="1" applyAlignment="1">
      <alignment vertical="center" wrapText="1"/>
    </xf>
    <xf numFmtId="166" fontId="22" fillId="0" borderId="1" xfId="1" applyNumberFormat="1" applyFont="1" applyBorder="1" applyAlignment="1">
      <alignment horizontal="center" vertical="center"/>
    </xf>
    <xf numFmtId="13" fontId="22" fillId="0" borderId="1" xfId="1" applyNumberFormat="1" applyFont="1" applyBorder="1" applyAlignment="1">
      <alignment horizontal="center" vertical="center"/>
    </xf>
    <xf numFmtId="2" fontId="22" fillId="0" borderId="1" xfId="1" applyNumberFormat="1" applyFont="1" applyBorder="1" applyAlignment="1">
      <alignment horizontal="center" vertical="center"/>
    </xf>
    <xf numFmtId="1" fontId="2" fillId="0" borderId="0" xfId="0" applyNumberFormat="1" applyFont="1" applyAlignment="1">
      <alignment vertical="center"/>
    </xf>
    <xf numFmtId="0" fontId="3" fillId="0" borderId="1" xfId="0" applyFont="1" applyBorder="1" applyAlignment="1">
      <alignment horizontal="center" vertical="center" wrapText="1"/>
    </xf>
    <xf numFmtId="14" fontId="10" fillId="0" borderId="0" xfId="0" applyNumberFormat="1" applyFont="1" applyBorder="1" applyAlignment="1">
      <alignment horizontal="left" vertical="center"/>
    </xf>
    <xf numFmtId="0" fontId="10" fillId="0" borderId="0" xfId="0" applyFont="1" applyBorder="1" applyAlignment="1">
      <alignment vertical="center" wrapText="1"/>
    </xf>
    <xf numFmtId="0" fontId="10" fillId="0" borderId="10" xfId="0" applyFont="1" applyBorder="1" applyAlignment="1">
      <alignment vertical="center" wrapText="1"/>
    </xf>
    <xf numFmtId="0" fontId="17" fillId="0" borderId="9" xfId="0" applyFont="1" applyBorder="1" applyAlignment="1">
      <alignment horizontal="center" vertical="center"/>
    </xf>
    <xf numFmtId="0" fontId="17" fillId="0" borderId="0" xfId="0" applyFont="1" applyBorder="1" applyAlignment="1">
      <alignment horizontal="center" vertical="center"/>
    </xf>
    <xf numFmtId="0" fontId="17" fillId="0" borderId="10" xfId="0" applyFont="1" applyBorder="1" applyAlignment="1">
      <alignment horizontal="center" vertical="center"/>
    </xf>
    <xf numFmtId="0" fontId="23" fillId="0" borderId="0" xfId="0" applyFont="1" applyBorder="1" applyAlignment="1">
      <alignment horizontal="left" vertical="top" wrapText="1"/>
    </xf>
    <xf numFmtId="0" fontId="23" fillId="0" borderId="10" xfId="0" applyFont="1" applyBorder="1" applyAlignment="1">
      <alignment horizontal="left" vertical="top" wrapText="1"/>
    </xf>
    <xf numFmtId="0" fontId="28" fillId="0" borderId="10" xfId="0" applyFont="1" applyBorder="1" applyAlignment="1">
      <alignment vertical="center"/>
    </xf>
    <xf numFmtId="0" fontId="12" fillId="0" borderId="1" xfId="0" applyFont="1" applyBorder="1" applyAlignment="1">
      <alignment horizontal="center" vertical="center" wrapText="1"/>
    </xf>
    <xf numFmtId="14" fontId="10" fillId="0" borderId="0" xfId="0" applyNumberFormat="1" applyFont="1" applyBorder="1" applyAlignment="1">
      <alignment horizontal="left" vertical="center"/>
    </xf>
    <xf numFmtId="14" fontId="38" fillId="0" borderId="0" xfId="0" applyNumberFormat="1" applyFont="1" applyAlignment="1">
      <alignment vertical="center"/>
    </xf>
    <xf numFmtId="0" fontId="15" fillId="0" borderId="9" xfId="0" applyFont="1" applyBorder="1" applyAlignment="1">
      <alignment vertical="center"/>
    </xf>
    <xf numFmtId="0" fontId="16" fillId="0" borderId="0" xfId="0" applyFont="1" applyBorder="1" applyAlignment="1">
      <alignment vertical="center"/>
    </xf>
    <xf numFmtId="14" fontId="15" fillId="0" borderId="0" xfId="0" applyNumberFormat="1" applyFont="1" applyBorder="1" applyAlignment="1">
      <alignment vertical="center"/>
    </xf>
    <xf numFmtId="0" fontId="10" fillId="2" borderId="9" xfId="0" applyFont="1" applyFill="1" applyBorder="1" applyAlignment="1">
      <alignment vertical="center"/>
    </xf>
    <xf numFmtId="0" fontId="10" fillId="2" borderId="0" xfId="0" applyFont="1" applyFill="1" applyBorder="1" applyAlignment="1">
      <alignment vertical="center"/>
    </xf>
    <xf numFmtId="0" fontId="10" fillId="2" borderId="0" xfId="0" quotePrefix="1" applyFont="1" applyFill="1" applyAlignment="1">
      <alignment vertical="center"/>
    </xf>
    <xf numFmtId="0" fontId="10" fillId="2" borderId="10" xfId="0" applyFont="1" applyFill="1" applyBorder="1" applyAlignment="1">
      <alignment vertical="center"/>
    </xf>
    <xf numFmtId="166" fontId="10" fillId="2" borderId="0" xfId="1" applyNumberFormat="1" applyFont="1" applyFill="1" applyAlignment="1">
      <alignment vertical="center"/>
    </xf>
    <xf numFmtId="164" fontId="10" fillId="2" borderId="0" xfId="1" applyFont="1" applyFill="1" applyAlignment="1">
      <alignment vertical="center"/>
    </xf>
    <xf numFmtId="0" fontId="10" fillId="2" borderId="0" xfId="0" applyFont="1" applyFill="1" applyAlignment="1">
      <alignment vertical="center"/>
    </xf>
    <xf numFmtId="0" fontId="17" fillId="0" borderId="0" xfId="0" applyFont="1" applyBorder="1" applyAlignment="1">
      <alignment vertical="center"/>
    </xf>
    <xf numFmtId="0" fontId="39" fillId="0" borderId="9" xfId="0" applyFont="1" applyBorder="1" applyAlignment="1">
      <alignment vertical="center"/>
    </xf>
    <xf numFmtId="0" fontId="23" fillId="0" borderId="0" xfId="0" applyFont="1" applyBorder="1" applyAlignment="1">
      <alignment vertical="center" wrapText="1"/>
    </xf>
    <xf numFmtId="0" fontId="23" fillId="0" borderId="10" xfId="0" applyFont="1" applyBorder="1" applyAlignment="1">
      <alignment vertical="center" wrapText="1"/>
    </xf>
    <xf numFmtId="166" fontId="23" fillId="0" borderId="0" xfId="1" applyNumberFormat="1" applyFont="1" applyAlignment="1">
      <alignment vertical="center"/>
    </xf>
    <xf numFmtId="164" fontId="23" fillId="0" borderId="0" xfId="1" applyFont="1" applyAlignment="1">
      <alignment vertical="center"/>
    </xf>
    <xf numFmtId="0" fontId="23" fillId="0" borderId="0" xfId="0" applyFont="1" applyAlignment="1">
      <alignment vertical="center"/>
    </xf>
    <xf numFmtId="0" fontId="10" fillId="0" borderId="0" xfId="0" applyFont="1" applyBorder="1" applyAlignment="1">
      <alignment horizontal="left" vertical="center" wrapText="1"/>
    </xf>
    <xf numFmtId="0" fontId="12" fillId="0" borderId="0" xfId="0" applyFont="1" applyBorder="1" applyAlignment="1">
      <alignment horizontal="center" vertical="center"/>
    </xf>
    <xf numFmtId="0" fontId="12" fillId="0" borderId="10" xfId="0" applyFont="1" applyBorder="1" applyAlignment="1">
      <alignment horizontal="center" vertical="center"/>
    </xf>
    <xf numFmtId="0" fontId="12" fillId="0" borderId="9" xfId="0" applyFont="1" applyBorder="1" applyAlignment="1">
      <alignment horizontal="center" vertical="center"/>
    </xf>
    <xf numFmtId="0" fontId="1" fillId="0" borderId="1" xfId="0" applyFont="1" applyBorder="1" applyAlignment="1">
      <alignment horizontal="center" vertical="center" wrapText="1"/>
    </xf>
    <xf numFmtId="0" fontId="12" fillId="0" borderId="0" xfId="0" applyFont="1" applyBorder="1" applyAlignment="1">
      <alignment horizontal="center" vertical="center"/>
    </xf>
    <xf numFmtId="0" fontId="1" fillId="0" borderId="1" xfId="0" applyFont="1" applyBorder="1" applyAlignment="1">
      <alignment horizontal="center" vertical="center" wrapText="1"/>
    </xf>
    <xf numFmtId="0" fontId="12" fillId="0" borderId="0" xfId="0" applyFont="1" applyBorder="1" applyAlignment="1">
      <alignment horizontal="center" vertical="center"/>
    </xf>
    <xf numFmtId="0" fontId="1" fillId="0" borderId="1" xfId="0" applyFont="1" applyBorder="1" applyAlignment="1">
      <alignment horizontal="center" vertical="center" wrapText="1"/>
    </xf>
    <xf numFmtId="0" fontId="10" fillId="0" borderId="0" xfId="0" quotePrefix="1" applyFont="1" applyBorder="1" applyAlignment="1">
      <alignment vertical="center"/>
    </xf>
    <xf numFmtId="14" fontId="20" fillId="0" borderId="0" xfId="0" quotePrefix="1" applyNumberFormat="1" applyFont="1" applyAlignment="1">
      <alignment horizontal="left" vertical="center"/>
    </xf>
    <xf numFmtId="0" fontId="20" fillId="0" borderId="0" xfId="0" applyFont="1" applyAlignment="1">
      <alignment horizontal="left" vertical="center"/>
    </xf>
    <xf numFmtId="49" fontId="2" fillId="0" borderId="0" xfId="0" quotePrefix="1" applyNumberFormat="1" applyFont="1" applyAlignment="1">
      <alignment vertical="center"/>
    </xf>
    <xf numFmtId="0" fontId="12" fillId="0" borderId="7" xfId="0" applyFont="1" applyBorder="1" applyAlignment="1">
      <alignment vertical="center"/>
    </xf>
    <xf numFmtId="14" fontId="12" fillId="0" borderId="11" xfId="0" applyNumberFormat="1" applyFont="1" applyBorder="1" applyAlignment="1">
      <alignment vertical="center"/>
    </xf>
    <xf numFmtId="166" fontId="10" fillId="0" borderId="0" xfId="1" applyNumberFormat="1" applyFont="1" applyBorder="1" applyAlignment="1">
      <alignment vertical="center"/>
    </xf>
    <xf numFmtId="0" fontId="2" fillId="0" borderId="1" xfId="0" applyFont="1" applyBorder="1" applyAlignment="1">
      <alignment vertical="center" wrapText="1"/>
    </xf>
    <xf numFmtId="0" fontId="12" fillId="0" borderId="0"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3" fontId="22" fillId="0" borderId="0" xfId="0" applyNumberFormat="1" applyFont="1" applyBorder="1" applyAlignment="1">
      <alignment horizontal="right" vertical="center" wrapText="1"/>
    </xf>
    <xf numFmtId="0" fontId="12" fillId="0" borderId="0" xfId="0" applyFont="1" applyBorder="1" applyAlignment="1">
      <alignment horizontal="center" vertical="center"/>
    </xf>
    <xf numFmtId="0" fontId="10" fillId="0" borderId="0" xfId="0" applyFont="1" applyBorder="1" applyAlignment="1">
      <alignment horizontal="left"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20" fillId="0" borderId="0" xfId="0" applyFont="1" applyAlignment="1">
      <alignment horizontal="left" vertical="center"/>
    </xf>
    <xf numFmtId="0" fontId="2" fillId="0" borderId="9" xfId="0" applyFont="1" applyBorder="1"/>
    <xf numFmtId="0" fontId="2" fillId="0" borderId="0" xfId="0" applyFont="1" applyBorder="1"/>
    <xf numFmtId="0" fontId="3" fillId="0" borderId="0" xfId="0" applyFont="1" applyBorder="1" applyAlignment="1">
      <alignment horizontal="center"/>
    </xf>
    <xf numFmtId="0" fontId="3" fillId="0" borderId="10" xfId="0" applyFont="1" applyBorder="1" applyAlignment="1">
      <alignment horizontal="center"/>
    </xf>
    <xf numFmtId="0" fontId="2" fillId="0" borderId="10" xfId="0" applyFont="1" applyBorder="1"/>
    <xf numFmtId="14" fontId="12" fillId="0" borderId="5" xfId="0" applyNumberFormat="1" applyFont="1" applyBorder="1" applyAlignment="1">
      <alignment vertical="center"/>
    </xf>
    <xf numFmtId="0" fontId="13" fillId="0" borderId="9" xfId="0" applyFont="1" applyBorder="1" applyAlignment="1">
      <alignment horizontal="left" vertical="center"/>
    </xf>
    <xf numFmtId="0" fontId="13" fillId="0" borderId="9" xfId="0" applyFont="1" applyBorder="1" applyAlignment="1">
      <alignment vertical="center"/>
    </xf>
    <xf numFmtId="10" fontId="28" fillId="0" borderId="0" xfId="0" applyNumberFormat="1" applyFont="1" applyBorder="1" applyAlignment="1">
      <alignment vertical="center"/>
    </xf>
    <xf numFmtId="14" fontId="24" fillId="0" borderId="6" xfId="0" applyNumberFormat="1" applyFont="1" applyBorder="1" applyAlignment="1">
      <alignment vertical="center"/>
    </xf>
    <xf numFmtId="0" fontId="24" fillId="0" borderId="6" xfId="0" applyFont="1" applyBorder="1" applyAlignment="1">
      <alignment vertical="center"/>
    </xf>
    <xf numFmtId="0" fontId="18" fillId="0" borderId="1" xfId="6" applyFont="1" applyBorder="1" applyAlignment="1">
      <alignment vertical="center" wrapText="1"/>
    </xf>
    <xf numFmtId="43" fontId="19" fillId="0" borderId="0" xfId="7" applyFont="1"/>
    <xf numFmtId="0" fontId="19" fillId="0" borderId="0" xfId="6" applyFont="1"/>
    <xf numFmtId="165" fontId="19" fillId="0" borderId="0" xfId="7" applyNumberFormat="1" applyFont="1"/>
    <xf numFmtId="0" fontId="18" fillId="0" borderId="0" xfId="6" applyFont="1" applyAlignment="1">
      <alignment vertical="center"/>
    </xf>
    <xf numFmtId="0" fontId="18" fillId="0" borderId="0" xfId="6" applyFont="1" applyAlignment="1">
      <alignment horizontal="center" vertical="center"/>
    </xf>
    <xf numFmtId="0" fontId="18" fillId="0" borderId="1" xfId="6" applyFont="1" applyBorder="1" applyAlignment="1">
      <alignment horizontal="center" vertical="center"/>
    </xf>
    <xf numFmtId="43" fontId="18" fillId="0" borderId="1" xfId="7" applyFont="1" applyBorder="1" applyAlignment="1">
      <alignment horizontal="center" vertical="center"/>
    </xf>
    <xf numFmtId="165" fontId="18" fillId="0" borderId="0" xfId="7" applyNumberFormat="1" applyFont="1" applyAlignment="1">
      <alignment vertical="center"/>
    </xf>
    <xf numFmtId="0" fontId="19" fillId="0" borderId="1" xfId="6" applyFont="1" applyBorder="1" applyAlignment="1">
      <alignment horizontal="center" vertical="center"/>
    </xf>
    <xf numFmtId="0" fontId="21" fillId="4" borderId="1" xfId="4" applyFont="1" applyFill="1" applyBorder="1" applyAlignment="1">
      <alignment vertical="center" wrapText="1"/>
    </xf>
    <xf numFmtId="0" fontId="19" fillId="0" borderId="1" xfId="6" applyFont="1" applyBorder="1" applyAlignment="1">
      <alignment horizontal="center" vertical="center" wrapText="1"/>
    </xf>
    <xf numFmtId="165" fontId="19" fillId="0" borderId="1" xfId="7" applyNumberFormat="1" applyFont="1" applyBorder="1" applyAlignment="1">
      <alignment horizontal="center" vertical="center" wrapText="1"/>
    </xf>
    <xf numFmtId="3" fontId="21" fillId="4" borderId="1" xfId="4" applyNumberFormat="1" applyFont="1" applyFill="1" applyBorder="1" applyAlignment="1">
      <alignment vertical="center" wrapText="1"/>
    </xf>
    <xf numFmtId="165" fontId="19" fillId="0" borderId="1" xfId="7" applyNumberFormat="1" applyFont="1" applyBorder="1" applyAlignment="1">
      <alignment horizontal="right" vertical="center" wrapText="1"/>
    </xf>
    <xf numFmtId="0" fontId="19" fillId="0" borderId="0" xfId="6" applyFont="1" applyFill="1" applyAlignment="1">
      <alignment vertical="center"/>
    </xf>
    <xf numFmtId="165" fontId="19" fillId="0" borderId="0" xfId="7" applyNumberFormat="1" applyFont="1" applyFill="1" applyAlignment="1">
      <alignment vertical="center"/>
    </xf>
    <xf numFmtId="0" fontId="19" fillId="0" borderId="14" xfId="6" applyFont="1" applyBorder="1" applyAlignment="1">
      <alignment horizontal="left" vertical="center" wrapText="1"/>
    </xf>
    <xf numFmtId="0" fontId="18" fillId="0" borderId="1" xfId="6" applyFont="1" applyBorder="1" applyAlignment="1">
      <alignment horizontal="center" vertical="center" wrapText="1"/>
    </xf>
    <xf numFmtId="43" fontId="18" fillId="0" borderId="1" xfId="7" applyFont="1" applyBorder="1" applyAlignment="1">
      <alignment horizontal="right" vertical="center" wrapText="1"/>
    </xf>
    <xf numFmtId="3" fontId="18" fillId="0" borderId="1" xfId="6" applyNumberFormat="1" applyFont="1" applyBorder="1" applyAlignment="1">
      <alignment horizontal="right" vertical="center" wrapText="1"/>
    </xf>
    <xf numFmtId="165" fontId="19" fillId="0" borderId="0" xfId="7" applyNumberFormat="1" applyFont="1" applyAlignment="1">
      <alignment vertical="center"/>
    </xf>
    <xf numFmtId="0" fontId="19" fillId="0" borderId="0" xfId="6" applyFont="1" applyAlignment="1">
      <alignment vertical="center"/>
    </xf>
    <xf numFmtId="0" fontId="19" fillId="0" borderId="0" xfId="6" applyFont="1" applyAlignment="1">
      <alignment horizontal="center" vertical="center"/>
    </xf>
    <xf numFmtId="0" fontId="19" fillId="4" borderId="0" xfId="6" applyFont="1" applyFill="1" applyAlignment="1">
      <alignment horizontal="center"/>
    </xf>
    <xf numFmtId="0" fontId="19" fillId="4" borderId="0" xfId="6" applyFont="1" applyFill="1" applyBorder="1" applyAlignment="1">
      <alignment horizontal="center" vertical="center" wrapText="1"/>
    </xf>
    <xf numFmtId="0" fontId="18" fillId="4" borderId="0" xfId="6" applyFont="1" applyFill="1" applyAlignment="1">
      <alignment horizontal="center"/>
    </xf>
    <xf numFmtId="0" fontId="18" fillId="4" borderId="0" xfId="6" applyFont="1" applyFill="1" applyBorder="1" applyAlignment="1">
      <alignment horizontal="center" vertical="center" wrapText="1"/>
    </xf>
    <xf numFmtId="0" fontId="19" fillId="0" borderId="0" xfId="6" applyFont="1" applyAlignment="1">
      <alignment horizontal="center"/>
    </xf>
    <xf numFmtId="0" fontId="19" fillId="0" borderId="0" xfId="6" applyFont="1" applyBorder="1" applyAlignment="1">
      <alignment horizontal="center" vertical="center"/>
    </xf>
    <xf numFmtId="0" fontId="19" fillId="0" borderId="0" xfId="6" applyFont="1" applyBorder="1" applyAlignment="1">
      <alignment horizontal="right" vertical="center" wrapText="1"/>
    </xf>
    <xf numFmtId="3" fontId="19" fillId="0" borderId="0" xfId="6" applyNumberFormat="1" applyFont="1" applyBorder="1" applyAlignment="1">
      <alignment horizontal="left" vertical="center" wrapText="1"/>
    </xf>
    <xf numFmtId="3" fontId="49" fillId="0" borderId="0" xfId="6" applyNumberFormat="1" applyFont="1" applyBorder="1" applyAlignment="1">
      <alignment horizontal="right" vertical="center" wrapText="1"/>
    </xf>
    <xf numFmtId="43" fontId="19" fillId="0" borderId="0" xfId="26" applyNumberFormat="1" applyFont="1" applyAlignment="1">
      <alignment vertical="center"/>
    </xf>
    <xf numFmtId="0" fontId="19" fillId="0" borderId="0" xfId="6" quotePrefix="1" applyFont="1" applyBorder="1" applyAlignment="1">
      <alignment horizontal="right" vertical="center" wrapText="1"/>
    </xf>
    <xf numFmtId="9" fontId="19" fillId="0" borderId="0" xfId="26" applyFont="1" applyBorder="1" applyAlignment="1">
      <alignment horizontal="left" vertical="center" wrapText="1"/>
    </xf>
    <xf numFmtId="174" fontId="19" fillId="0" borderId="0" xfId="6" applyNumberFormat="1" applyFont="1"/>
    <xf numFmtId="166" fontId="21" fillId="4" borderId="1" xfId="1" applyNumberFormat="1" applyFont="1" applyFill="1" applyBorder="1" applyAlignment="1">
      <alignment vertical="center" wrapText="1"/>
    </xf>
    <xf numFmtId="0" fontId="21" fillId="4" borderId="1" xfId="4" applyFont="1" applyFill="1" applyBorder="1" applyAlignment="1">
      <alignment horizontal="center" vertical="center" wrapText="1"/>
    </xf>
    <xf numFmtId="0" fontId="18" fillId="0" borderId="13" xfId="6" applyFont="1" applyBorder="1" applyAlignment="1">
      <alignment vertical="center" wrapText="1"/>
    </xf>
    <xf numFmtId="0" fontId="18" fillId="0" borderId="16" xfId="6" applyFont="1" applyBorder="1" applyAlignment="1">
      <alignment horizontal="left" vertical="center" wrapText="1"/>
    </xf>
    <xf numFmtId="14" fontId="20" fillId="0" borderId="0" xfId="0" applyNumberFormat="1" applyFont="1" applyAlignment="1"/>
    <xf numFmtId="0" fontId="19" fillId="0" borderId="0" xfId="0" quotePrefix="1" applyFont="1" applyAlignment="1">
      <alignment vertical="center"/>
    </xf>
    <xf numFmtId="0" fontId="3" fillId="0" borderId="0" xfId="0" applyFont="1" applyAlignment="1"/>
    <xf numFmtId="0" fontId="2" fillId="0" borderId="0" xfId="0" applyFont="1" applyAlignment="1"/>
    <xf numFmtId="0" fontId="4" fillId="0" borderId="0" xfId="0" applyFont="1"/>
    <xf numFmtId="14" fontId="2" fillId="0" borderId="0" xfId="0" applyNumberFormat="1" applyFont="1"/>
    <xf numFmtId="0" fontId="3" fillId="0" borderId="2" xfId="0" applyFont="1" applyBorder="1" applyAlignment="1">
      <alignment vertical="center"/>
    </xf>
    <xf numFmtId="0" fontId="3" fillId="0" borderId="3" xfId="0" applyFont="1" applyBorder="1" applyAlignment="1">
      <alignment vertical="center"/>
    </xf>
    <xf numFmtId="0" fontId="3" fillId="0" borderId="3" xfId="0" applyFont="1" applyBorder="1" applyAlignment="1">
      <alignment horizontal="right" vertical="center"/>
    </xf>
    <xf numFmtId="0" fontId="3" fillId="0" borderId="3" xfId="0" applyFont="1" applyBorder="1" applyAlignment="1">
      <alignment horizontal="left" vertical="center"/>
    </xf>
    <xf numFmtId="0" fontId="3" fillId="0" borderId="4" xfId="0" applyFont="1" applyBorder="1" applyAlignment="1">
      <alignment vertical="center"/>
    </xf>
    <xf numFmtId="14" fontId="3" fillId="3" borderId="3" xfId="0" applyNumberFormat="1" applyFont="1" applyFill="1" applyBorder="1" applyAlignment="1">
      <alignment horizontal="center" vertical="center"/>
    </xf>
    <xf numFmtId="0" fontId="3" fillId="3" borderId="3" xfId="0" applyFont="1" applyFill="1" applyBorder="1" applyAlignment="1">
      <alignment vertical="center"/>
    </xf>
    <xf numFmtId="0" fontId="3" fillId="3" borderId="4" xfId="0" applyFont="1" applyFill="1" applyBorder="1" applyAlignment="1">
      <alignment vertical="center"/>
    </xf>
    <xf numFmtId="0" fontId="2" fillId="0" borderId="7" xfId="0" applyFont="1" applyBorder="1" applyAlignment="1">
      <alignment vertical="center"/>
    </xf>
    <xf numFmtId="0" fontId="21" fillId="0" borderId="0" xfId="0" applyFont="1" applyAlignment="1">
      <alignment vertical="center"/>
    </xf>
    <xf numFmtId="14" fontId="2" fillId="0" borderId="1" xfId="0" applyNumberFormat="1" applyFont="1" applyBorder="1" applyAlignment="1">
      <alignment horizontal="center" vertical="center"/>
    </xf>
    <xf numFmtId="0" fontId="2" fillId="0" borderId="1" xfId="0" applyFont="1" applyBorder="1"/>
    <xf numFmtId="0" fontId="3" fillId="0" borderId="9" xfId="0" applyFont="1" applyBorder="1" applyAlignment="1">
      <alignment vertical="center"/>
    </xf>
    <xf numFmtId="0" fontId="6" fillId="0" borderId="0" xfId="0" applyFont="1"/>
    <xf numFmtId="0" fontId="2" fillId="0" borderId="7" xfId="0" quotePrefix="1" applyFont="1" applyBorder="1" applyAlignment="1">
      <alignment vertical="center"/>
    </xf>
    <xf numFmtId="14" fontId="2" fillId="0" borderId="6" xfId="0" applyNumberFormat="1" applyFont="1" applyBorder="1" applyAlignment="1">
      <alignment horizontal="center" vertical="center"/>
    </xf>
    <xf numFmtId="165" fontId="2" fillId="0" borderId="6" xfId="0" applyNumberFormat="1" applyFont="1" applyBorder="1" applyAlignment="1">
      <alignment vertical="center"/>
    </xf>
    <xf numFmtId="0" fontId="2" fillId="0" borderId="2" xfId="0" applyFont="1" applyBorder="1" applyAlignment="1">
      <alignment vertical="center"/>
    </xf>
    <xf numFmtId="0" fontId="2" fillId="0" borderId="3" xfId="0" applyFont="1" applyBorder="1"/>
    <xf numFmtId="0" fontId="2" fillId="0" borderId="4" xfId="0" applyFont="1" applyBorder="1"/>
    <xf numFmtId="0" fontId="2" fillId="0" borderId="11" xfId="0" applyFont="1" applyBorder="1"/>
    <xf numFmtId="0" fontId="2" fillId="0" borderId="5" xfId="0" applyFont="1" applyBorder="1"/>
    <xf numFmtId="0" fontId="2" fillId="0" borderId="12" xfId="0" applyFont="1" applyBorder="1"/>
    <xf numFmtId="0" fontId="3" fillId="0" borderId="0" xfId="0" applyFont="1" applyBorder="1" applyAlignment="1">
      <alignment wrapText="1"/>
    </xf>
    <xf numFmtId="0" fontId="4" fillId="0" borderId="0" xfId="0" applyFont="1" applyBorder="1" applyAlignment="1">
      <alignment wrapText="1"/>
    </xf>
    <xf numFmtId="0" fontId="4" fillId="0" borderId="10" xfId="0" applyFont="1" applyBorder="1" applyAlignment="1">
      <alignment wrapText="1"/>
    </xf>
    <xf numFmtId="0" fontId="3" fillId="0" borderId="0" xfId="0" applyFont="1" applyBorder="1" applyAlignment="1"/>
    <xf numFmtId="0" fontId="3" fillId="0" borderId="10" xfId="0" applyFont="1" applyBorder="1" applyAlignment="1"/>
    <xf numFmtId="0" fontId="6" fillId="0" borderId="5" xfId="0" applyFont="1" applyBorder="1" applyAlignment="1"/>
    <xf numFmtId="0" fontId="6" fillId="0" borderId="0" xfId="0" applyFont="1" applyBorder="1" applyAlignment="1"/>
    <xf numFmtId="0" fontId="6" fillId="0" borderId="10" xfId="0" applyFont="1" applyBorder="1" applyAlignment="1"/>
    <xf numFmtId="0" fontId="3" fillId="0" borderId="10" xfId="0" applyFont="1" applyBorder="1" applyAlignment="1">
      <alignment wrapText="1"/>
    </xf>
    <xf numFmtId="0" fontId="6" fillId="0" borderId="11" xfId="0" applyFont="1" applyBorder="1" applyAlignment="1"/>
    <xf numFmtId="0" fontId="3" fillId="0" borderId="6" xfId="0" applyFont="1" applyBorder="1" applyAlignment="1">
      <alignment horizontal="center"/>
    </xf>
    <xf numFmtId="0" fontId="3" fillId="0" borderId="8" xfId="0" applyFont="1" applyBorder="1" applyAlignment="1">
      <alignment horizontal="center"/>
    </xf>
    <xf numFmtId="0" fontId="3" fillId="0" borderId="0" xfId="0" applyFont="1" applyBorder="1" applyAlignment="1">
      <alignment horizontal="center"/>
    </xf>
    <xf numFmtId="0" fontId="3" fillId="0" borderId="10" xfId="0" applyFont="1" applyBorder="1" applyAlignment="1">
      <alignment horizontal="center"/>
    </xf>
    <xf numFmtId="0" fontId="3" fillId="0" borderId="2" xfId="0" applyFont="1" applyBorder="1" applyAlignment="1">
      <alignment horizontal="center" vertical="center"/>
    </xf>
    <xf numFmtId="14" fontId="2" fillId="0" borderId="0" xfId="0" applyNumberFormat="1"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18" fillId="4" borderId="0" xfId="6" applyFont="1" applyFill="1" applyBorder="1" applyAlignment="1">
      <alignment horizontal="center" vertical="center" wrapText="1"/>
    </xf>
    <xf numFmtId="0" fontId="18" fillId="0" borderId="0" xfId="6" applyFont="1" applyAlignment="1">
      <alignment horizontal="center" vertical="center"/>
    </xf>
    <xf numFmtId="14" fontId="29" fillId="4" borderId="0" xfId="6" applyNumberFormat="1" applyFont="1" applyFill="1" applyBorder="1" applyAlignment="1">
      <alignment horizontal="left" vertical="center" wrapText="1"/>
    </xf>
    <xf numFmtId="0" fontId="29" fillId="4" borderId="0" xfId="6" applyFont="1" applyFill="1" applyBorder="1" applyAlignment="1">
      <alignment horizontal="center" vertical="center" wrapText="1"/>
    </xf>
    <xf numFmtId="0" fontId="18" fillId="0" borderId="0" xfId="6" applyFont="1" applyAlignment="1">
      <alignment horizontal="center" vertical="center" wrapText="1"/>
    </xf>
    <xf numFmtId="0" fontId="29" fillId="0" borderId="0" xfId="6" applyFont="1" applyAlignment="1">
      <alignment horizontal="left" vertical="center"/>
    </xf>
    <xf numFmtId="0" fontId="19" fillId="0" borderId="5" xfId="6" applyFont="1" applyBorder="1" applyAlignment="1">
      <alignment horizontal="right" vertical="center"/>
    </xf>
    <xf numFmtId="0" fontId="29" fillId="0" borderId="0" xfId="4" applyFont="1" applyBorder="1" applyAlignment="1">
      <alignment horizontal="center" vertical="center" wrapText="1"/>
    </xf>
    <xf numFmtId="0" fontId="18" fillId="0" borderId="0" xfId="6" applyFont="1" applyAlignment="1">
      <alignment horizontal="right" vertical="center"/>
    </xf>
    <xf numFmtId="14" fontId="29" fillId="4" borderId="0" xfId="6" applyNumberFormat="1" applyFont="1" applyFill="1" applyBorder="1" applyAlignment="1">
      <alignment horizontal="center" vertical="center" wrapText="1"/>
    </xf>
    <xf numFmtId="0" fontId="19" fillId="0" borderId="0" xfId="6" applyFont="1" applyAlignment="1">
      <alignment horizontal="center" vertical="center"/>
    </xf>
    <xf numFmtId="3" fontId="19" fillId="0" borderId="0" xfId="6" applyNumberFormat="1" applyFont="1" applyBorder="1" applyAlignment="1">
      <alignment horizontal="center" vertical="center" wrapText="1"/>
    </xf>
    <xf numFmtId="0" fontId="17" fillId="0" borderId="6" xfId="0" applyFont="1" applyBorder="1" applyAlignment="1">
      <alignment horizontal="center" vertical="center"/>
    </xf>
    <xf numFmtId="0" fontId="17" fillId="0" borderId="0" xfId="0" applyFont="1" applyBorder="1" applyAlignment="1">
      <alignment horizontal="center" vertical="center" wrapText="1"/>
    </xf>
    <xf numFmtId="0" fontId="10" fillId="0" borderId="5" xfId="0" applyFont="1" applyBorder="1" applyAlignment="1">
      <alignment horizontal="left" vertical="center" wrapText="1"/>
    </xf>
    <xf numFmtId="0" fontId="10" fillId="0" borderId="12" xfId="0" applyFont="1" applyBorder="1" applyAlignment="1">
      <alignment horizontal="left" vertical="center" wrapText="1"/>
    </xf>
    <xf numFmtId="0" fontId="10" fillId="0" borderId="9" xfId="0" applyFont="1" applyBorder="1" applyAlignment="1">
      <alignment horizontal="left" vertical="center" wrapText="1"/>
    </xf>
    <xf numFmtId="0" fontId="10" fillId="0" borderId="0" xfId="0" applyFont="1" applyBorder="1" applyAlignment="1">
      <alignment horizontal="left" vertical="center" wrapText="1"/>
    </xf>
    <xf numFmtId="0" fontId="10" fillId="0" borderId="10" xfId="0" applyFont="1" applyBorder="1" applyAlignment="1">
      <alignment horizontal="left" vertical="center" wrapText="1"/>
    </xf>
    <xf numFmtId="0" fontId="12" fillId="0" borderId="0" xfId="0" applyFont="1" applyBorder="1" applyAlignment="1">
      <alignment horizontal="center" vertical="center"/>
    </xf>
    <xf numFmtId="0" fontId="12" fillId="0" borderId="0" xfId="0" applyFont="1" applyBorder="1" applyAlignment="1">
      <alignment horizontal="left" vertical="center" wrapText="1"/>
    </xf>
    <xf numFmtId="0" fontId="12" fillId="0" borderId="10" xfId="0" applyFont="1" applyBorder="1" applyAlignment="1">
      <alignment horizontal="left" vertical="center" wrapText="1"/>
    </xf>
    <xf numFmtId="0" fontId="10" fillId="0" borderId="9" xfId="0" applyFont="1" applyBorder="1" applyAlignment="1">
      <alignment vertical="center" wrapText="1"/>
    </xf>
    <xf numFmtId="0" fontId="10" fillId="0" borderId="0" xfId="0" applyFont="1" applyBorder="1" applyAlignment="1">
      <alignment vertical="center" wrapText="1"/>
    </xf>
    <xf numFmtId="0" fontId="10" fillId="0" borderId="10" xfId="0" applyFont="1" applyBorder="1" applyAlignment="1">
      <alignment vertical="center" wrapText="1"/>
    </xf>
    <xf numFmtId="0" fontId="23" fillId="0" borderId="9" xfId="0" applyFont="1" applyBorder="1" applyAlignment="1">
      <alignment horizontal="left" vertical="center" wrapText="1"/>
    </xf>
    <xf numFmtId="0" fontId="23" fillId="0" borderId="0" xfId="0" applyFont="1" applyBorder="1" applyAlignment="1">
      <alignment horizontal="left" vertical="center" wrapText="1"/>
    </xf>
    <xf numFmtId="0" fontId="23" fillId="0" borderId="10" xfId="0" applyFont="1" applyBorder="1" applyAlignment="1">
      <alignment horizontal="left" vertical="center" wrapText="1"/>
    </xf>
    <xf numFmtId="165" fontId="12" fillId="0" borderId="2" xfId="1" applyNumberFormat="1" applyFont="1" applyBorder="1" applyAlignment="1">
      <alignment horizontal="center" vertical="center" wrapText="1"/>
    </xf>
    <xf numFmtId="165" fontId="12" fillId="0" borderId="4" xfId="1" applyNumberFormat="1" applyFont="1" applyBorder="1" applyAlignment="1">
      <alignment horizontal="center" vertical="center" wrapText="1"/>
    </xf>
    <xf numFmtId="14" fontId="12" fillId="0" borderId="6" xfId="0" applyNumberFormat="1" applyFont="1" applyBorder="1" applyAlignment="1">
      <alignment horizontal="center" vertical="center"/>
    </xf>
    <xf numFmtId="14" fontId="12" fillId="0" borderId="8" xfId="0" applyNumberFormat="1" applyFont="1" applyBorder="1" applyAlignment="1">
      <alignment horizontal="center" vertical="center"/>
    </xf>
    <xf numFmtId="1" fontId="12" fillId="0" borderId="5" xfId="0" applyNumberFormat="1" applyFont="1" applyBorder="1" applyAlignment="1">
      <alignment horizontal="center" vertical="center"/>
    </xf>
    <xf numFmtId="1" fontId="12" fillId="0" borderId="12" xfId="0" applyNumberFormat="1" applyFont="1" applyBorder="1" applyAlignment="1">
      <alignment horizontal="center" vertical="center"/>
    </xf>
    <xf numFmtId="1" fontId="12" fillId="0" borderId="0" xfId="1" applyNumberFormat="1" applyFont="1" applyBorder="1" applyAlignment="1">
      <alignment horizontal="left" vertical="center"/>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10" xfId="0" applyFont="1" applyBorder="1" applyAlignment="1">
      <alignment horizontal="center" vertical="center" wrapText="1"/>
    </xf>
    <xf numFmtId="0" fontId="12" fillId="0" borderId="7" xfId="0" applyFont="1" applyBorder="1" applyAlignment="1">
      <alignment horizontal="left" wrapText="1"/>
    </xf>
    <xf numFmtId="0" fontId="12" fillId="0" borderId="6" xfId="0" applyFont="1" applyBorder="1" applyAlignment="1">
      <alignment horizontal="left" wrapText="1"/>
    </xf>
    <xf numFmtId="0" fontId="12" fillId="0" borderId="8" xfId="0" applyFont="1" applyBorder="1" applyAlignment="1">
      <alignment horizontal="left" wrapText="1"/>
    </xf>
    <xf numFmtId="0" fontId="10" fillId="0" borderId="9" xfId="0" applyFont="1" applyBorder="1" applyAlignment="1">
      <alignment horizontal="justify" vertical="justify" wrapText="1"/>
    </xf>
    <xf numFmtId="0" fontId="10" fillId="0" borderId="0" xfId="0" applyFont="1" applyBorder="1" applyAlignment="1">
      <alignment horizontal="justify" vertical="justify"/>
    </xf>
    <xf numFmtId="0" fontId="10" fillId="0" borderId="10" xfId="0" applyFont="1" applyBorder="1" applyAlignment="1">
      <alignment horizontal="justify" vertical="justify"/>
    </xf>
    <xf numFmtId="0" fontId="10" fillId="0" borderId="9" xfId="0" quotePrefix="1" applyFont="1" applyBorder="1" applyAlignment="1">
      <alignment horizontal="left" vertical="center"/>
    </xf>
    <xf numFmtId="0" fontId="10" fillId="0" borderId="0" xfId="0" applyFont="1" applyBorder="1" applyAlignment="1">
      <alignment horizontal="left" vertical="center"/>
    </xf>
    <xf numFmtId="0" fontId="10" fillId="0" borderId="10" xfId="0" applyFont="1" applyBorder="1" applyAlignment="1">
      <alignment horizontal="left" vertical="center"/>
    </xf>
    <xf numFmtId="0" fontId="12" fillId="0" borderId="1" xfId="0" applyFont="1" applyBorder="1" applyAlignment="1">
      <alignment horizontal="center" vertical="center" wrapText="1"/>
    </xf>
    <xf numFmtId="1" fontId="10" fillId="0" borderId="1" xfId="1" applyNumberFormat="1" applyFont="1" applyBorder="1" applyAlignment="1">
      <alignment horizontal="center" vertical="center" wrapText="1"/>
    </xf>
    <xf numFmtId="0" fontId="12" fillId="0" borderId="1" xfId="0" applyFont="1" applyBorder="1" applyAlignment="1">
      <alignment horizontal="center" vertical="center"/>
    </xf>
    <xf numFmtId="166" fontId="10" fillId="0" borderId="1" xfId="1" applyNumberFormat="1" applyFont="1" applyBorder="1" applyAlignment="1">
      <alignment horizontal="center" vertical="center" wrapText="1"/>
    </xf>
    <xf numFmtId="0" fontId="10" fillId="0" borderId="1" xfId="0" applyFont="1" applyBorder="1" applyAlignment="1">
      <alignment horizontal="center" vertical="center" wrapText="1"/>
    </xf>
    <xf numFmtId="0" fontId="27" fillId="0" borderId="9" xfId="0" quotePrefix="1" applyFont="1" applyBorder="1" applyAlignment="1">
      <alignment vertical="center" wrapText="1"/>
    </xf>
    <xf numFmtId="0" fontId="25" fillId="0" borderId="0" xfId="0" applyFont="1" applyBorder="1" applyAlignment="1">
      <alignment vertical="center" wrapText="1"/>
    </xf>
    <xf numFmtId="0" fontId="25" fillId="0" borderId="10" xfId="0" applyFont="1" applyBorder="1" applyAlignment="1">
      <alignment vertical="center" wrapText="1"/>
    </xf>
    <xf numFmtId="0" fontId="12" fillId="0" borderId="9" xfId="0" applyFont="1" applyBorder="1" applyAlignment="1">
      <alignment horizontal="left" vertical="center"/>
    </xf>
    <xf numFmtId="0" fontId="12" fillId="0" borderId="0" xfId="0" applyFont="1" applyBorder="1" applyAlignment="1">
      <alignment horizontal="left" vertical="center"/>
    </xf>
    <xf numFmtId="0" fontId="12" fillId="0" borderId="10" xfId="0" applyFont="1" applyBorder="1" applyAlignment="1">
      <alignment horizontal="left" vertical="center"/>
    </xf>
    <xf numFmtId="0" fontId="24" fillId="0" borderId="6" xfId="0" applyFont="1" applyBorder="1" applyAlignment="1">
      <alignment horizontal="right" vertical="center"/>
    </xf>
    <xf numFmtId="0" fontId="12" fillId="0" borderId="7" xfId="0" applyFont="1" applyBorder="1" applyAlignment="1">
      <alignment horizontal="left" vertical="center" wrapText="1"/>
    </xf>
    <xf numFmtId="0" fontId="12" fillId="0" borderId="6" xfId="0" applyFont="1" applyBorder="1" applyAlignment="1">
      <alignment horizontal="left" vertical="center" wrapText="1"/>
    </xf>
    <xf numFmtId="0" fontId="12" fillId="0" borderId="8" xfId="0" applyFont="1" applyBorder="1" applyAlignment="1">
      <alignment horizontal="left" vertical="center" wrapText="1"/>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xf numFmtId="0" fontId="12" fillId="0" borderId="4" xfId="0" applyFont="1" applyBorder="1" applyAlignment="1">
      <alignment horizontal="left" vertical="center" wrapText="1"/>
    </xf>
    <xf numFmtId="0" fontId="28" fillId="0" borderId="9" xfId="0" applyFont="1" applyBorder="1" applyAlignment="1">
      <alignment horizontal="left" vertical="center" wrapText="1"/>
    </xf>
    <xf numFmtId="0" fontId="28" fillId="0" borderId="0" xfId="0" applyFont="1" applyBorder="1" applyAlignment="1">
      <alignment horizontal="left" vertical="center" wrapText="1"/>
    </xf>
    <xf numFmtId="0" fontId="28" fillId="0" borderId="10" xfId="0" applyFont="1" applyBorder="1" applyAlignment="1">
      <alignment horizontal="left" vertical="center" wrapText="1"/>
    </xf>
    <xf numFmtId="14" fontId="24" fillId="0" borderId="0" xfId="0" applyNumberFormat="1" applyFont="1" applyBorder="1" applyAlignment="1">
      <alignment vertical="center" wrapText="1"/>
    </xf>
    <xf numFmtId="14" fontId="24" fillId="0" borderId="10" xfId="0" applyNumberFormat="1" applyFont="1" applyBorder="1" applyAlignment="1">
      <alignment vertical="center" wrapText="1"/>
    </xf>
    <xf numFmtId="165" fontId="23" fillId="0" borderId="0" xfId="1" applyNumberFormat="1" applyFont="1" applyBorder="1" applyAlignment="1">
      <alignment horizontal="center" vertical="center"/>
    </xf>
    <xf numFmtId="0" fontId="10" fillId="0" borderId="0" xfId="0" applyFont="1" applyBorder="1" applyAlignment="1">
      <alignment horizontal="center" vertical="center" wrapText="1"/>
    </xf>
    <xf numFmtId="166" fontId="23" fillId="2" borderId="0" xfId="1" applyNumberFormat="1" applyFont="1" applyFill="1" applyBorder="1" applyAlignment="1">
      <alignment horizontal="center" vertical="center"/>
    </xf>
    <xf numFmtId="0" fontId="17" fillId="0" borderId="9" xfId="0" applyFont="1" applyBorder="1" applyAlignment="1">
      <alignment horizontal="left" vertical="center" wrapText="1"/>
    </xf>
    <xf numFmtId="0" fontId="17" fillId="0" borderId="0" xfId="0" applyFont="1" applyBorder="1" applyAlignment="1">
      <alignment horizontal="left" vertical="center" wrapText="1"/>
    </xf>
    <xf numFmtId="166" fontId="10" fillId="0" borderId="0" xfId="1" applyNumberFormat="1" applyFont="1" applyBorder="1" applyAlignment="1">
      <alignment horizontal="center" vertical="center"/>
    </xf>
    <xf numFmtId="0" fontId="12" fillId="0" borderId="9" xfId="0" applyFont="1" applyBorder="1" applyAlignment="1">
      <alignment horizontal="left" vertical="center" wrapText="1"/>
    </xf>
    <xf numFmtId="0" fontId="17" fillId="0" borderId="5" xfId="0" applyFont="1" applyBorder="1" applyAlignment="1">
      <alignment horizontal="center" vertical="center"/>
    </xf>
    <xf numFmtId="0" fontId="17" fillId="0" borderId="12"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7" fillId="0" borderId="11" xfId="0" applyFont="1" applyBorder="1" applyAlignment="1">
      <alignment horizontal="center" vertical="center"/>
    </xf>
    <xf numFmtId="0" fontId="17" fillId="0" borderId="9" xfId="0" applyFont="1" applyBorder="1" applyAlignment="1">
      <alignment horizontal="center" vertical="center"/>
    </xf>
    <xf numFmtId="0" fontId="17" fillId="0" borderId="0" xfId="0" applyFont="1" applyBorder="1" applyAlignment="1">
      <alignment horizontal="center" vertical="center"/>
    </xf>
    <xf numFmtId="0" fontId="17" fillId="0" borderId="10" xfId="0" applyFont="1" applyBorder="1" applyAlignment="1">
      <alignment horizontal="center" vertical="center"/>
    </xf>
    <xf numFmtId="0" fontId="12" fillId="0" borderId="0" xfId="0" applyFont="1" applyAlignment="1">
      <alignment horizontal="center" vertical="center"/>
    </xf>
    <xf numFmtId="0" fontId="10" fillId="0" borderId="11" xfId="0" applyFont="1" applyBorder="1" applyAlignment="1">
      <alignment vertical="center" wrapText="1"/>
    </xf>
    <xf numFmtId="0" fontId="10" fillId="0" borderId="5" xfId="0" applyFont="1" applyBorder="1" applyAlignment="1">
      <alignment vertical="center" wrapText="1"/>
    </xf>
    <xf numFmtId="0" fontId="10" fillId="0" borderId="12" xfId="0" applyFont="1" applyBorder="1" applyAlignment="1">
      <alignment vertical="center" wrapText="1"/>
    </xf>
    <xf numFmtId="0" fontId="14" fillId="2" borderId="9" xfId="0" applyFont="1" applyFill="1" applyBorder="1" applyAlignment="1">
      <alignment horizontal="left" vertical="center"/>
    </xf>
    <xf numFmtId="0" fontId="14" fillId="2" borderId="0" xfId="0" applyFont="1" applyFill="1" applyBorder="1" applyAlignment="1">
      <alignment horizontal="left" vertical="center"/>
    </xf>
    <xf numFmtId="0" fontId="14" fillId="2" borderId="10" xfId="0" applyFont="1" applyFill="1" applyBorder="1" applyAlignment="1">
      <alignment horizontal="left" vertical="center"/>
    </xf>
    <xf numFmtId="0" fontId="10" fillId="0" borderId="0" xfId="0" applyFont="1" applyBorder="1" applyAlignment="1">
      <alignment horizontal="center" vertical="center"/>
    </xf>
    <xf numFmtId="0" fontId="24" fillId="0" borderId="7" xfId="0" applyFont="1" applyBorder="1" applyAlignment="1">
      <alignment vertical="center" wrapText="1"/>
    </xf>
    <xf numFmtId="0" fontId="24" fillId="0" borderId="6" xfId="0" applyFont="1" applyBorder="1" applyAlignment="1">
      <alignment vertical="center" wrapText="1"/>
    </xf>
    <xf numFmtId="0" fontId="24" fillId="0" borderId="8" xfId="0" applyFont="1" applyBorder="1" applyAlignment="1">
      <alignment vertical="center" wrapText="1"/>
    </xf>
    <xf numFmtId="0" fontId="14" fillId="0" borderId="11" xfId="0" applyFont="1" applyBorder="1" applyAlignment="1">
      <alignment vertical="center" wrapText="1"/>
    </xf>
    <xf numFmtId="0" fontId="14" fillId="0" borderId="5" xfId="0" applyFont="1" applyBorder="1" applyAlignment="1">
      <alignment vertical="center" wrapText="1"/>
    </xf>
    <xf numFmtId="0" fontId="14" fillId="0" borderId="12" xfId="0" applyFont="1" applyBorder="1" applyAlignment="1">
      <alignment vertical="center" wrapText="1"/>
    </xf>
    <xf numFmtId="0" fontId="14" fillId="0" borderId="9" xfId="0" applyFont="1" applyBorder="1" applyAlignment="1">
      <alignment vertical="center" wrapText="1"/>
    </xf>
    <xf numFmtId="0" fontId="14" fillId="0" borderId="0" xfId="0" applyFont="1" applyBorder="1" applyAlignment="1">
      <alignment vertical="center" wrapText="1"/>
    </xf>
    <xf numFmtId="0" fontId="14" fillId="0" borderId="10" xfId="0" applyFont="1" applyBorder="1" applyAlignment="1">
      <alignment vertical="center" wrapText="1"/>
    </xf>
    <xf numFmtId="0" fontId="23" fillId="0" borderId="9" xfId="0" applyFont="1" applyBorder="1" applyAlignment="1">
      <alignment vertical="center" wrapText="1"/>
    </xf>
    <xf numFmtId="0" fontId="23" fillId="0" borderId="0" xfId="0" applyFont="1" applyBorder="1" applyAlignment="1">
      <alignment vertical="center" wrapText="1"/>
    </xf>
    <xf numFmtId="0" fontId="23" fillId="0" borderId="10" xfId="0" applyFont="1" applyBorder="1" applyAlignment="1">
      <alignment vertical="center" wrapText="1"/>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2" fillId="0" borderId="7" xfId="0" applyFont="1" applyBorder="1" applyAlignment="1">
      <alignment horizontal="left" vertical="center"/>
    </xf>
    <xf numFmtId="0" fontId="12" fillId="0" borderId="6" xfId="0" applyFont="1" applyBorder="1" applyAlignment="1">
      <alignment horizontal="left" vertical="center"/>
    </xf>
    <xf numFmtId="0" fontId="12" fillId="0" borderId="8" xfId="0" applyFont="1" applyBorder="1" applyAlignment="1">
      <alignment horizontal="left"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165" fontId="15" fillId="0" borderId="2" xfId="1" applyNumberFormat="1" applyFont="1" applyBorder="1" applyAlignment="1">
      <alignment horizontal="right" vertical="center"/>
    </xf>
    <xf numFmtId="165" fontId="15" fillId="0" borderId="3" xfId="1" applyNumberFormat="1" applyFont="1" applyBorder="1" applyAlignment="1">
      <alignment horizontal="right" vertical="center"/>
    </xf>
    <xf numFmtId="165" fontId="12" fillId="0" borderId="2" xfId="0" applyNumberFormat="1" applyFont="1" applyBorder="1" applyAlignment="1">
      <alignment horizontal="center" vertical="center" wrapText="1"/>
    </xf>
    <xf numFmtId="165" fontId="12" fillId="0" borderId="4" xfId="0" applyNumberFormat="1" applyFont="1" applyBorder="1" applyAlignment="1">
      <alignment horizontal="center" vertical="center" wrapText="1"/>
    </xf>
    <xf numFmtId="165" fontId="15" fillId="0" borderId="3" xfId="1" applyNumberFormat="1" applyFont="1" applyBorder="1" applyAlignment="1">
      <alignment horizontal="left" vertical="center"/>
    </xf>
    <xf numFmtId="165" fontId="15" fillId="0" borderId="4" xfId="1" applyNumberFormat="1" applyFont="1" applyBorder="1" applyAlignment="1">
      <alignment horizontal="left" vertical="center"/>
    </xf>
    <xf numFmtId="14" fontId="31" fillId="0" borderId="0" xfId="0" applyNumberFormat="1" applyFont="1" applyAlignment="1">
      <alignment horizontal="center" vertical="center"/>
    </xf>
    <xf numFmtId="0" fontId="31" fillId="0" borderId="0" xfId="0" applyFont="1" applyAlignment="1">
      <alignment horizontal="center" vertical="center"/>
    </xf>
    <xf numFmtId="0" fontId="20" fillId="0" borderId="0" xfId="0" applyFont="1" applyAlignment="1">
      <alignment horizontal="left" vertical="center"/>
    </xf>
    <xf numFmtId="14" fontId="20" fillId="0" borderId="0" xfId="0" applyNumberFormat="1" applyFont="1" applyAlignment="1">
      <alignment horizontal="right" vertical="center"/>
    </xf>
    <xf numFmtId="0" fontId="20" fillId="0" borderId="0" xfId="0" applyFont="1" applyAlignment="1">
      <alignment horizontal="right" vertical="center"/>
    </xf>
    <xf numFmtId="166" fontId="31" fillId="0" borderId="0" xfId="1" applyNumberFormat="1" applyFont="1" applyAlignment="1">
      <alignment horizontal="right" vertical="center"/>
    </xf>
    <xf numFmtId="14" fontId="32" fillId="0" borderId="0" xfId="0" applyNumberFormat="1" applyFont="1" applyAlignment="1">
      <alignment horizontal="left" vertical="top" wrapText="1"/>
    </xf>
    <xf numFmtId="166" fontId="31" fillId="0" borderId="0" xfId="0" applyNumberFormat="1" applyFont="1" applyAlignment="1">
      <alignment vertical="center"/>
    </xf>
    <xf numFmtId="0" fontId="32" fillId="0" borderId="0" xfId="0" applyFont="1" applyAlignment="1">
      <alignment horizontal="left" vertical="top" wrapText="1"/>
    </xf>
    <xf numFmtId="0" fontId="19" fillId="0" borderId="0" xfId="0" applyFont="1" applyAlignment="1">
      <alignment horizontal="left" vertical="center" wrapText="1"/>
    </xf>
    <xf numFmtId="14" fontId="20" fillId="0" borderId="0" xfId="1" applyNumberFormat="1" applyFont="1" applyAlignment="1">
      <alignment horizontal="left" vertical="center"/>
    </xf>
    <xf numFmtId="0" fontId="31" fillId="0" borderId="0" xfId="0" applyFont="1" applyAlignment="1">
      <alignment horizontal="center" vertical="top" wrapText="1"/>
    </xf>
    <xf numFmtId="0" fontId="20" fillId="0" borderId="0" xfId="0" quotePrefix="1" applyFont="1" applyAlignment="1">
      <alignment horizontal="left" vertical="center"/>
    </xf>
    <xf numFmtId="14" fontId="20" fillId="0" borderId="0" xfId="0" quotePrefix="1" applyNumberFormat="1" applyFont="1" applyAlignment="1">
      <alignment horizontal="left" vertical="center"/>
    </xf>
    <xf numFmtId="0" fontId="50" fillId="0" borderId="0" xfId="0" applyFont="1" applyAlignment="1">
      <alignment horizontal="center"/>
    </xf>
    <xf numFmtId="0" fontId="3" fillId="0" borderId="0" xfId="0" applyFont="1" applyAlignment="1">
      <alignment horizontal="center" vertical="center"/>
    </xf>
    <xf numFmtId="0" fontId="3" fillId="0" borderId="0" xfId="0" applyFont="1" applyAlignment="1">
      <alignment horizontal="center"/>
    </xf>
    <xf numFmtId="165" fontId="3" fillId="0" borderId="1" xfId="0" applyNumberFormat="1" applyFont="1" applyBorder="1" applyAlignment="1">
      <alignment horizontal="center" vertical="center"/>
    </xf>
    <xf numFmtId="0" fontId="3" fillId="0" borderId="1" xfId="0" applyFont="1" applyBorder="1" applyAlignment="1">
      <alignment horizontal="center" vertical="center"/>
    </xf>
    <xf numFmtId="165" fontId="3" fillId="0" borderId="1" xfId="5" applyNumberFormat="1" applyFont="1" applyBorder="1" applyAlignment="1">
      <alignment horizontal="center" vertical="center"/>
    </xf>
    <xf numFmtId="0" fontId="51" fillId="0" borderId="0" xfId="0" applyFont="1" applyAlignment="1">
      <alignment horizontal="center"/>
    </xf>
    <xf numFmtId="0" fontId="3" fillId="3" borderId="2" xfId="0" applyFont="1" applyFill="1" applyBorder="1" applyAlignment="1">
      <alignment horizontal="right" vertical="center"/>
    </xf>
    <xf numFmtId="0" fontId="3" fillId="3" borderId="3" xfId="0" applyFont="1" applyFill="1" applyBorder="1" applyAlignment="1">
      <alignment horizontal="right" vertical="center"/>
    </xf>
    <xf numFmtId="165" fontId="2" fillId="0" borderId="7" xfId="5" quotePrefix="1" applyNumberFormat="1" applyFont="1" applyBorder="1" applyAlignment="1">
      <alignment horizontal="center" vertical="center"/>
    </xf>
    <xf numFmtId="165" fontId="2" fillId="0" borderId="6" xfId="5" quotePrefix="1" applyNumberFormat="1" applyFont="1" applyBorder="1" applyAlignment="1">
      <alignment horizontal="center" vertical="center"/>
    </xf>
    <xf numFmtId="165" fontId="2" fillId="0" borderId="8" xfId="5" quotePrefix="1" applyNumberFormat="1" applyFont="1" applyBorder="1" applyAlignment="1">
      <alignment horizontal="center" vertical="center"/>
    </xf>
    <xf numFmtId="165" fontId="2" fillId="0" borderId="11" xfId="5" quotePrefix="1" applyNumberFormat="1" applyFont="1" applyBorder="1" applyAlignment="1">
      <alignment horizontal="center" vertical="center"/>
    </xf>
    <xf numFmtId="165" fontId="2" fillId="0" borderId="5" xfId="5" quotePrefix="1" applyNumberFormat="1" applyFont="1" applyBorder="1" applyAlignment="1">
      <alignment horizontal="center" vertical="center"/>
    </xf>
    <xf numFmtId="165" fontId="2" fillId="0" borderId="12" xfId="5" quotePrefix="1" applyNumberFormat="1" applyFont="1" applyBorder="1" applyAlignment="1">
      <alignment horizontal="center" vertical="center"/>
    </xf>
    <xf numFmtId="1" fontId="2" fillId="0" borderId="7" xfId="0" applyNumberFormat="1" applyFont="1" applyBorder="1" applyAlignment="1">
      <alignment horizontal="center" vertical="center"/>
    </xf>
    <xf numFmtId="1" fontId="2" fillId="0" borderId="8" xfId="0" applyNumberFormat="1" applyFont="1" applyBorder="1" applyAlignment="1">
      <alignment horizontal="center" vertical="center"/>
    </xf>
    <xf numFmtId="1" fontId="2" fillId="0" borderId="11" xfId="0" applyNumberFormat="1" applyFont="1" applyBorder="1" applyAlignment="1">
      <alignment horizontal="center" vertical="center"/>
    </xf>
    <xf numFmtId="1" fontId="2" fillId="0" borderId="12" xfId="0" applyNumberFormat="1" applyFont="1" applyBorder="1" applyAlignment="1">
      <alignment horizontal="center" vertical="center"/>
    </xf>
    <xf numFmtId="165" fontId="2" fillId="0" borderId="7" xfId="5" applyNumberFormat="1" applyFont="1" applyBorder="1" applyAlignment="1">
      <alignment horizontal="center" vertical="center"/>
    </xf>
    <xf numFmtId="165" fontId="2" fillId="0" borderId="8" xfId="5" applyNumberFormat="1" applyFont="1" applyBorder="1" applyAlignment="1">
      <alignment horizontal="center" vertical="center"/>
    </xf>
    <xf numFmtId="165" fontId="2" fillId="0" borderId="11" xfId="5" applyNumberFormat="1" applyFont="1" applyBorder="1" applyAlignment="1">
      <alignment horizontal="center" vertical="center"/>
    </xf>
    <xf numFmtId="165" fontId="2" fillId="0" borderId="12" xfId="5" applyNumberFormat="1" applyFont="1" applyBorder="1" applyAlignment="1">
      <alignment horizontal="center" vertical="center"/>
    </xf>
    <xf numFmtId="0" fontId="2" fillId="0" borderId="11" xfId="0" applyFont="1" applyBorder="1" applyAlignment="1">
      <alignment horizontal="center" vertical="center"/>
    </xf>
    <xf numFmtId="0" fontId="2" fillId="0" borderId="5" xfId="0" applyFont="1" applyBorder="1" applyAlignment="1">
      <alignment horizontal="center" vertical="center"/>
    </xf>
    <xf numFmtId="14" fontId="2" fillId="0" borderId="5" xfId="0" applyNumberFormat="1" applyFont="1" applyBorder="1" applyAlignment="1">
      <alignment horizontal="center" vertical="center"/>
    </xf>
    <xf numFmtId="0" fontId="2" fillId="0" borderId="12" xfId="0" applyFont="1" applyBorder="1" applyAlignment="1">
      <alignment horizontal="center" vertical="center"/>
    </xf>
    <xf numFmtId="0" fontId="3" fillId="0" borderId="7" xfId="0" applyFont="1" applyBorder="1" applyAlignment="1">
      <alignment horizontal="center"/>
    </xf>
    <xf numFmtId="0" fontId="3" fillId="0" borderId="7" xfId="0" applyFont="1" applyBorder="1" applyAlignment="1">
      <alignment horizontal="center" wrapText="1"/>
    </xf>
    <xf numFmtId="0" fontId="3" fillId="0" borderId="6" xfId="0" applyFont="1" applyBorder="1" applyAlignment="1">
      <alignment horizontal="center" wrapText="1"/>
    </xf>
    <xf numFmtId="0" fontId="3" fillId="0" borderId="8" xfId="0" applyFont="1" applyBorder="1" applyAlignment="1">
      <alignment horizontal="center" wrapText="1"/>
    </xf>
    <xf numFmtId="0" fontId="52" fillId="3" borderId="2" xfId="0" applyFont="1" applyFill="1" applyBorder="1" applyAlignment="1">
      <alignment horizontal="center" vertical="center"/>
    </xf>
    <xf numFmtId="0" fontId="52" fillId="3" borderId="3" xfId="0" applyFont="1" applyFill="1" applyBorder="1" applyAlignment="1">
      <alignment horizontal="center" vertical="center"/>
    </xf>
    <xf numFmtId="0" fontId="52" fillId="3" borderId="4" xfId="0" applyFont="1" applyFill="1" applyBorder="1" applyAlignment="1">
      <alignment horizontal="center" vertical="center"/>
    </xf>
    <xf numFmtId="1" fontId="2" fillId="0" borderId="2" xfId="0" applyNumberFormat="1" applyFont="1" applyBorder="1" applyAlignment="1">
      <alignment horizontal="center" vertical="center"/>
    </xf>
    <xf numFmtId="0" fontId="2" fillId="0" borderId="4" xfId="0" applyFont="1" applyBorder="1" applyAlignment="1">
      <alignment horizontal="center" vertical="center"/>
    </xf>
    <xf numFmtId="165" fontId="2" fillId="0" borderId="1" xfId="5" applyNumberFormat="1"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xf>
    <xf numFmtId="0" fontId="3" fillId="3" borderId="7"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8" xfId="0" applyFont="1" applyFill="1" applyBorder="1" applyAlignment="1">
      <alignment horizontal="center" vertical="center"/>
    </xf>
    <xf numFmtId="0" fontId="6" fillId="0" borderId="11" xfId="0" applyFont="1" applyBorder="1" applyAlignment="1">
      <alignment horizontal="center"/>
    </xf>
    <xf numFmtId="0" fontId="6" fillId="0" borderId="5" xfId="0" applyFont="1" applyBorder="1" applyAlignment="1">
      <alignment horizontal="center"/>
    </xf>
    <xf numFmtId="0" fontId="6" fillId="0" borderId="12" xfId="0" applyFont="1" applyBorder="1" applyAlignment="1">
      <alignment horizontal="center"/>
    </xf>
    <xf numFmtId="0" fontId="3" fillId="3" borderId="11"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12" xfId="0" applyFont="1" applyFill="1" applyBorder="1" applyAlignment="1">
      <alignment horizontal="center" vertical="center"/>
    </xf>
    <xf numFmtId="14" fontId="2" fillId="0" borderId="6" xfId="0" applyNumberFormat="1" applyFont="1" applyBorder="1" applyAlignment="1">
      <alignment horizontal="center" vertical="center"/>
    </xf>
    <xf numFmtId="165" fontId="2" fillId="0" borderId="0" xfId="0" applyNumberFormat="1" applyFont="1" applyBorder="1" applyAlignment="1">
      <alignment horizontal="center" vertical="center"/>
    </xf>
    <xf numFmtId="0" fontId="3" fillId="0" borderId="7" xfId="0" applyFont="1" applyBorder="1" applyAlignment="1">
      <alignment horizontal="center" vertical="top"/>
    </xf>
    <xf numFmtId="0" fontId="3" fillId="0" borderId="6" xfId="0" applyFont="1" applyBorder="1" applyAlignment="1">
      <alignment horizontal="center" vertical="top"/>
    </xf>
    <xf numFmtId="0" fontId="3" fillId="0" borderId="8" xfId="0" applyFont="1" applyBorder="1" applyAlignment="1">
      <alignment horizontal="center" vertical="top"/>
    </xf>
    <xf numFmtId="0" fontId="4" fillId="0" borderId="7" xfId="0" applyFont="1" applyBorder="1" applyAlignment="1">
      <alignment horizontal="left" vertical="top" wrapText="1"/>
    </xf>
    <xf numFmtId="0" fontId="4" fillId="0" borderId="6" xfId="0" applyFont="1" applyBorder="1" applyAlignment="1">
      <alignment horizontal="left" vertical="top" wrapText="1"/>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4" fillId="0" borderId="0" xfId="0" applyFont="1" applyBorder="1" applyAlignment="1">
      <alignment horizontal="left" vertical="top" wrapText="1"/>
    </xf>
    <xf numFmtId="0" fontId="4" fillId="0" borderId="10" xfId="0" applyFont="1" applyBorder="1" applyAlignment="1">
      <alignment horizontal="left" vertical="top" wrapText="1"/>
    </xf>
    <xf numFmtId="0" fontId="3" fillId="0" borderId="9" xfId="0" applyFont="1" applyBorder="1" applyAlignment="1">
      <alignment horizontal="center"/>
    </xf>
    <xf numFmtId="0" fontId="6" fillId="0" borderId="9" xfId="0" applyFont="1" applyBorder="1" applyAlignment="1">
      <alignment horizontal="center"/>
    </xf>
    <xf numFmtId="0" fontId="6" fillId="0" borderId="0" xfId="0" applyFont="1" applyBorder="1" applyAlignment="1">
      <alignment horizontal="center"/>
    </xf>
    <xf numFmtId="0" fontId="6" fillId="0" borderId="10" xfId="0" applyFont="1" applyBorder="1" applyAlignment="1">
      <alignment horizontal="center"/>
    </xf>
  </cellXfs>
  <cellStyles count="30">
    <cellStyle name="Comma" xfId="1" builtinId="3"/>
    <cellStyle name="Comma 2" xfId="3"/>
    <cellStyle name="Comma 2 2" xfId="27"/>
    <cellStyle name="Comma 3" xfId="5"/>
    <cellStyle name="Comma 4" xfId="7"/>
    <cellStyle name="Comma 5" xfId="28"/>
    <cellStyle name="Header1" xfId="8"/>
    <cellStyle name="Header2" xfId="9"/>
    <cellStyle name="Normal" xfId="0" builtinId="0"/>
    <cellStyle name="Normal 2" xfId="4"/>
    <cellStyle name="Normal 3" xfId="29"/>
    <cellStyle name="Normal_Book3" xfId="6"/>
    <cellStyle name="Percent" xfId="2" builtinId="5"/>
    <cellStyle name="Percent 2" xfId="26"/>
    <cellStyle name="똿뗦먛귟 [0.00]_PRODUCT DETAIL Q1" xfId="10"/>
    <cellStyle name="똿뗦먛귟_PRODUCT DETAIL Q1" xfId="11"/>
    <cellStyle name="믅됞 [0.00]_PRODUCT DETAIL Q1" xfId="12"/>
    <cellStyle name="믅됞_PRODUCT DETAIL Q1" xfId="13"/>
    <cellStyle name="백분율_95" xfId="14"/>
    <cellStyle name="뷭?_BOOKSHIP" xfId="15"/>
    <cellStyle name="콤마 [0]_1202" xfId="16"/>
    <cellStyle name="콤마_1202" xfId="17"/>
    <cellStyle name="통화 [0]_1202" xfId="18"/>
    <cellStyle name="통화_1202" xfId="19"/>
    <cellStyle name="표준_(정보부문)월별인원계획" xfId="20"/>
    <cellStyle name="一般_Book1" xfId="21"/>
    <cellStyle name="千分位[0]_Book1" xfId="22"/>
    <cellStyle name="千分位_Book1" xfId="23"/>
    <cellStyle name="貨幣 [0]_Book1" xfId="24"/>
    <cellStyle name="貨幣_Book1" xf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91109</xdr:colOff>
      <xdr:row>0</xdr:row>
      <xdr:rowOff>16565</xdr:rowOff>
    </xdr:from>
    <xdr:to>
      <xdr:col>3</xdr:col>
      <xdr:colOff>199860</xdr:colOff>
      <xdr:row>1</xdr:row>
      <xdr:rowOff>69546</xdr:rowOff>
    </xdr:to>
    <xdr:pic>
      <xdr:nvPicPr>
        <xdr:cNvPr id="3" name="Picture 2"/>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240196" y="16565"/>
          <a:ext cx="1011555" cy="3511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1066800</xdr:colOff>
      <xdr:row>0</xdr:row>
      <xdr:rowOff>466725</xdr:rowOff>
    </xdr:from>
    <xdr:to>
      <xdr:col>9</xdr:col>
      <xdr:colOff>276225</xdr:colOff>
      <xdr:row>0</xdr:row>
      <xdr:rowOff>466725</xdr:rowOff>
    </xdr:to>
    <xdr:cxnSp macro="">
      <xdr:nvCxnSpPr>
        <xdr:cNvPr id="3" name="Straight Connector 2"/>
        <xdr:cNvCxnSpPr/>
      </xdr:nvCxnSpPr>
      <xdr:spPr>
        <a:xfrm>
          <a:off x="4343400" y="466725"/>
          <a:ext cx="14097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0</xdr:row>
      <xdr:rowOff>0</xdr:rowOff>
    </xdr:from>
    <xdr:to>
      <xdr:col>1</xdr:col>
      <xdr:colOff>1905</xdr:colOff>
      <xdr:row>0</xdr:row>
      <xdr:rowOff>351155</xdr:rowOff>
    </xdr:to>
    <xdr:pic>
      <xdr:nvPicPr>
        <xdr:cNvPr id="4" name="Picture 3"/>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0" y="0"/>
          <a:ext cx="1011555" cy="3511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342900</xdr:colOff>
      <xdr:row>2</xdr:row>
      <xdr:rowOff>38100</xdr:rowOff>
    </xdr:from>
    <xdr:to>
      <xdr:col>10</xdr:col>
      <xdr:colOff>923925</xdr:colOff>
      <xdr:row>2</xdr:row>
      <xdr:rowOff>47625</xdr:rowOff>
    </xdr:to>
    <xdr:cxnSp macro="">
      <xdr:nvCxnSpPr>
        <xdr:cNvPr id="2" name="Straight Connector 1"/>
        <xdr:cNvCxnSpPr/>
      </xdr:nvCxnSpPr>
      <xdr:spPr>
        <a:xfrm>
          <a:off x="3895725" y="438150"/>
          <a:ext cx="2057400" cy="952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9525</xdr:colOff>
      <xdr:row>3</xdr:row>
      <xdr:rowOff>9525</xdr:rowOff>
    </xdr:from>
    <xdr:to>
      <xdr:col>6</xdr:col>
      <xdr:colOff>514350</xdr:colOff>
      <xdr:row>3</xdr:row>
      <xdr:rowOff>9525</xdr:rowOff>
    </xdr:to>
    <xdr:cxnSp macro="">
      <xdr:nvCxnSpPr>
        <xdr:cNvPr id="3" name="Straight Connector 2"/>
        <xdr:cNvCxnSpPr/>
      </xdr:nvCxnSpPr>
      <xdr:spPr>
        <a:xfrm>
          <a:off x="1219200" y="647700"/>
          <a:ext cx="1676400" cy="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0</xdr:colOff>
      <xdr:row>0</xdr:row>
      <xdr:rowOff>0</xdr:rowOff>
    </xdr:from>
    <xdr:to>
      <xdr:col>2</xdr:col>
      <xdr:colOff>176419</xdr:colOff>
      <xdr:row>1</xdr:row>
      <xdr:rowOff>127966</xdr:rowOff>
    </xdr:to>
    <xdr:pic>
      <xdr:nvPicPr>
        <xdr:cNvPr id="4" name="Picture 3"/>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0" y="0"/>
          <a:ext cx="1014619" cy="3279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2.3.87\SharedDocs\DOCUMENT\DAUTHAU\Dungquat\GOI3\DUNGQUAT-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12.3.87\SharedDocs\CS3408\Standard\RP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1.%20CAM%20CO/NAM%202023/08.%20THANG%208.2023/21.08.2023%20HD%2099%20DO%20THI%20THU.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NT-QUOT-#3"/>
      <sheetName val="COAT&amp;WRAP-QIOT-#3"/>
      <sheetName val="XL4Poppy"/>
      <sheetName val="So Do"/>
      <sheetName val="KTTSCD - DLNA"/>
      <sheetName val="Sheet1"/>
      <sheetName val="quÝ1"/>
      <sheetName val="00000000"/>
      <sheetName val="10000000"/>
      <sheetName val="20000000"/>
      <sheetName val="30000000"/>
      <sheetName val="40000000"/>
      <sheetName val="50000000"/>
      <sheetName val="60000000"/>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Sheet3"/>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5 nam (tach)"/>
      <sheetName val="5 nam (tach) (2)"/>
      <sheetName val="KH 2003"/>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H Ky Anh"/>
      <sheetName val="Sheet2 (2)"/>
      <sheetName val="t1"/>
      <sheetName val="T11"/>
      <sheetName val="Bia"/>
      <sheetName val="Tm"/>
      <sheetName val="THKP"/>
      <sheetName val="DGi"/>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phan tich DG"/>
      <sheetName val="gia vat lieu"/>
      <sheetName val="gia xe may"/>
      <sheetName val="gia nhan cong"/>
      <sheetName val="XL4Test5"/>
      <sheetName val="fOOD"/>
      <sheetName val="FORM hc"/>
      <sheetName val="FORM pc"/>
      <sheetName val="CamPha"/>
      <sheetName val="MongCai"/>
      <sheetName val="70000000"/>
      <sheetName val="Km27' - Km278"/>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sheetData sheetId="90"/>
      <sheetData sheetId="9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sheetData sheetId="158"/>
      <sheetData sheetId="159"/>
      <sheetData sheetId="160"/>
      <sheetData sheetId="161"/>
      <sheetData sheetId="162" refreshError="1"/>
      <sheetData sheetId="163" refreshError="1"/>
      <sheetData sheetId="164" refreshError="1"/>
      <sheetData sheetId="165" refreshError="1"/>
      <sheetData sheetId="166" refreshError="1"/>
      <sheetData sheetId="167" refreshError="1"/>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refreshError="1"/>
      <sheetData sheetId="193" refreshError="1"/>
      <sheetData sheetId="194" refreshError="1"/>
      <sheetData sheetId="195" refreshError="1"/>
      <sheetData sheetId="196" refreshError="1"/>
      <sheetData sheetId="197" refreshError="1"/>
      <sheetData sheetId="198" refreshError="1"/>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refreshError="1"/>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sheetData sheetId="226"/>
      <sheetData sheetId="227"/>
      <sheetData sheetId="228"/>
      <sheetData sheetId="229"/>
      <sheetData sheetId="230"/>
      <sheetData sheetId="231"/>
      <sheetData sheetId="232"/>
      <sheetData sheetId="233"/>
      <sheetData sheetId="234"/>
      <sheetData sheetId="23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Sheet4"/>
      <sheetName val="TBA"/>
      <sheetName val="Netbook"/>
      <sheetName val="DZ"/>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5"/>
      <sheetName val="DB"/>
      <sheetName val="XXXXXXXX"/>
      <sheetName val="Thep be"/>
      <sheetName val="Thep than"/>
      <sheetName val="Thep xa mu"/>
      <sheetName val="142201-T1-th"/>
      <sheetName val="142201-T1 "/>
      <sheetName val="142201-T2-th "/>
      <sheetName val="142201-T2"/>
      <sheetName val="142201-T3-th "/>
      <sheetName val="142201-T3"/>
      <sheetName val="142201-T4-th  "/>
      <sheetName val="142201-T4"/>
      <sheetName val="142201-T6"/>
      <sheetName val="142201-T10"/>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heet6"/>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km248"/>
      <sheetName val="Tonghop"/>
      <sheetName val="Sheet8"/>
      <sheetName val="Sheet9"/>
      <sheetName val="Sheet7"/>
      <sheetName val="tb1"/>
      <sheetName val="KM"/>
      <sheetName val="KHOANMUC"/>
      <sheetName val="QTNC"/>
      <sheetName val="CPQL"/>
      <sheetName val="SANLUONG"/>
      <sheetName val="SSCP-SL"/>
      <sheetName val="CPSX"/>
      <sheetName val="CDSL (2)"/>
      <sheetName val="Song trai"/>
      <sheetName val="Dinh+ha nha"/>
      <sheetName val="PTLK"/>
      <sheetName val="NG k"/>
      <sheetName val="THcong"/>
      <sheetName val="BHXH"/>
      <sheetName val="BHXH12"/>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Congty"/>
      <sheetName val="VPPN"/>
      <sheetName val="XN74"/>
      <sheetName val="XN54"/>
      <sheetName val="XN33"/>
      <sheetName val="NK96"/>
      <sheetName val="XL4Test5"/>
      <sheetName val="Thau"/>
      <sheetName val="CT-BT"/>
      <sheetName val="Xa"/>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socai2003-6tc"/>
      <sheetName val="SCT Cong trinh"/>
      <sheetName val="06-2003 (2)"/>
      <sheetName val="CDPS 6tc"/>
      <sheetName val="SCT Nha thau"/>
      <sheetName val="socai2003 (6tc)dp"/>
      <sheetName val="socai2003 (6tc)"/>
      <sheetName val="CDPS 6tc (2)"/>
      <sheetName val="20000000"/>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TH du toan "/>
      <sheetName val="Du toan "/>
      <sheetName val="C.Tinh"/>
      <sheetName val="TK_cap"/>
      <sheetName val="TH"/>
      <sheetName val="Sheet10"/>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CT 03"/>
      <sheetName val="TH 03"/>
      <sheetName val="CamPha"/>
      <sheetName val="MongCai"/>
      <sheetName val="30000000"/>
      <sheetName val="40000000"/>
      <sheetName val="50000000"/>
      <sheetName val="60000000"/>
      <sheetName val="70000000"/>
      <sheetName val="phan tich DG"/>
      <sheetName val="gia vat lieu"/>
      <sheetName val="gia xe may"/>
      <sheetName val="gia nhan cong"/>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Heso 3-2004 (3)"/>
      <sheetName val="Luong (2)"/>
      <sheetName val="heso T3"/>
      <sheetName val="heso T4"/>
      <sheetName val="heso T5"/>
      <sheetName val="Heso T6"/>
      <sheetName val="Heso T7"/>
      <sheetName val="Heso T8"/>
      <sheetName val="Heso T9"/>
      <sheetName val="Heso 2-2004"/>
      <sheetName val="Heso 3-2004"/>
      <sheetName val="chamcong"/>
      <sheetName val="Baocao"/>
      <sheetName val="Heso 3-2004 (2)"/>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 KQTH quy hoach 135"/>
      <sheetName val="Bao cao KQTH quy hoach 135"/>
      <sheetName val="Nhap_lieu"/>
      <sheetName val="Khoiluong"/>
      <sheetName val="Vattu"/>
      <sheetName val="Trungchuyen"/>
      <sheetName val="Bu"/>
      <sheetName val="Chitiet"/>
      <sheetName val="F ThanhTri"/>
      <sheetName val="F Gialam"/>
      <sheetName val="DG"/>
      <sheetName val="TH dam"/>
      <sheetName val="SX dam"/>
      <sheetName val="LD dam"/>
      <sheetName val="Bang gia VL"/>
      <sheetName val="Gia NC"/>
      <sheetName val="Gia may"/>
      <sheetName val="XXXXXX_xda24_X"/>
      <sheetName val="D1"/>
      <sheetName val="D2"/>
      <sheetName val="D3"/>
      <sheetName val="D4"/>
      <sheetName val="D5"/>
      <sheetName val="D6"/>
      <sheetName val="Tay ninh"/>
      <sheetName val="A.Duc"/>
      <sheetName val="TH2003"/>
      <sheetName val="Tkedotuoi"/>
      <sheetName val="Tkebactho"/>
      <sheetName val="nhan su"/>
      <sheetName val="2020"/>
      <sheetName val="luong cty"/>
      <sheetName val="bangluong"/>
      <sheetName val="Tkecong"/>
      <sheetName val="thunhap03"/>
      <sheetName val="thungoaiSCTX"/>
      <sheetName val="TRICH73"/>
      <sheetName val="HHVt "/>
      <sheetName val="Co~g hop 1,5x1,5"/>
      <sheetName val="cn"/>
      <sheetName val="ct"/>
      <sheetName val="Nc"/>
      <sheetName val="pt"/>
      <sheetName val="ql"/>
      <sheetName val="ql (2)"/>
      <sheetName val="4"/>
      <sheetName val="Sheet13"/>
      <sheetName val="Sheet14"/>
      <sheetName val="Sheet15"/>
      <sheetName val="Sheet16"/>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20+590"/>
      <sheetName val="20+1218"/>
      <sheetName val="22+456"/>
      <sheetName val="23+200"/>
      <sheetName val="23+327"/>
      <sheetName val="23+468"/>
      <sheetName val="23+563"/>
      <sheetName val="24+520"/>
      <sheetName val="25"/>
      <sheetName val="Luu goc"/>
      <sheetName val="km22+93.86-km22+121.86"/>
      <sheetName val="km22+177.14-km22+205.64"/>
      <sheetName val="Bang 20-25"/>
      <sheetName val="km22+267.96-km22+283.96"/>
      <sheetName val="km22+304.31-km22+344.31"/>
      <sheetName val="km22+460.92-km22+614.57"/>
      <sheetName val="km22+671.78-km22+713.32"/>
      <sheetName val="[IBASE2.XLSѝTNHNoi"/>
      <sheetName val="TH_BQ"/>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T.K H.T.T5"/>
      <sheetName val="T.K T7"/>
      <sheetName val="TK T6"/>
      <sheetName val="T.K T5"/>
      <sheetName val="Bang thong ke hang ton"/>
      <sheetName val="thong ke "/>
      <sheetName val="T.KT04"/>
      <sheetName val="tô rôiDY"/>
      <sheetName val="ATCANING"/>
      <sheetName val="KNH"/>
      <sheetName val="KVF"/>
      <sheetName val="Hoada"/>
      <sheetName val="Nguphuc"/>
      <sheetName val="TCH"/>
      <sheetName val="TTT"/>
      <sheetName val="TVK"/>
      <sheetName val="Tuichuom"/>
      <sheetName val="NKDT"/>
      <sheetName val="Vitagin"/>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THQI"/>
      <sheetName val="T6"/>
      <sheetName val="THQII"/>
      <sheetName val="Trung"/>
      <sheetName val="THQIII"/>
      <sheetName val="THT nam 04"/>
      <sheetName val="DTCT"/>
      <sheetName val="PTVT"/>
      <sheetName val="THVT"/>
      <sheetName val="Coc 6"/>
      <sheetName val="Deo nai"/>
      <sheetName val="CKD than"/>
      <sheetName val="CTT Thong nhat"/>
      <sheetName val="CTT Nui beo"/>
      <sheetName val="CTT cao son"/>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M18">
            <v>1</v>
          </cell>
          <cell r="AN18">
            <v>8.44</v>
          </cell>
          <cell r="AO18">
            <v>9</v>
          </cell>
          <cell r="AQ18">
            <v>45</v>
          </cell>
          <cell r="AR18">
            <v>42.22</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M24">
            <v>1</v>
          </cell>
          <cell r="AN24">
            <v>11.8</v>
          </cell>
          <cell r="AO24">
            <v>9.4</v>
          </cell>
          <cell r="AQ24">
            <v>36.44</v>
          </cell>
          <cell r="AR24">
            <v>37.229999999999997</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L27" t="str">
            <v>800</v>
          </cell>
          <cell r="AM27">
            <v>1</v>
          </cell>
          <cell r="AN27">
            <v>19.16</v>
          </cell>
          <cell r="AP27">
            <v>17.8</v>
          </cell>
          <cell r="AQ27">
            <v>26.1</v>
          </cell>
          <cell r="AS27">
            <v>37.869999999999997</v>
          </cell>
          <cell r="AT27">
            <v>500</v>
          </cell>
          <cell r="AV27">
            <v>674</v>
          </cell>
        </row>
        <row r="28">
          <cell r="AH28" t="str">
            <v>GP</v>
          </cell>
          <cell r="AI28" t="str">
            <v xml:space="preserve">GALVAN. STEEL SHEET EHULSION PAINT </v>
          </cell>
          <cell r="AK28" t="str">
            <v>100(OM-12)</v>
          </cell>
          <cell r="AM28">
            <v>1</v>
          </cell>
          <cell r="AO28">
            <v>14.3</v>
          </cell>
          <cell r="AR28">
            <v>47.55</v>
          </cell>
          <cell r="AU28">
            <v>680</v>
          </cell>
        </row>
        <row r="29">
          <cell r="AI29" t="str">
            <v xml:space="preserve">EPOXY RESIN </v>
          </cell>
        </row>
        <row r="30">
          <cell r="AH30" t="str">
            <v>ERLP</v>
          </cell>
          <cell r="AI30" t="str">
            <v xml:space="preserve">EPOXY RED LEAD PRIMER </v>
          </cell>
          <cell r="AJ30" t="str">
            <v>0401</v>
          </cell>
          <cell r="AK30" t="str">
            <v>1007(EP-01)</v>
          </cell>
          <cell r="AM30">
            <v>1</v>
          </cell>
          <cell r="AN30">
            <v>13.7</v>
          </cell>
          <cell r="AO30">
            <v>11.9</v>
          </cell>
          <cell r="AQ30">
            <v>41.61</v>
          </cell>
          <cell r="AR30">
            <v>47.9</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Q36">
            <v>50.63</v>
          </cell>
          <cell r="AR36">
            <v>52.63</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M39">
            <v>1</v>
          </cell>
          <cell r="AN39">
            <v>27.3</v>
          </cell>
          <cell r="AO39">
            <v>15.7</v>
          </cell>
          <cell r="AQ39">
            <v>40.29</v>
          </cell>
          <cell r="AR39">
            <v>38.22</v>
          </cell>
          <cell r="AT39">
            <v>1100</v>
          </cell>
          <cell r="AU39">
            <v>600</v>
          </cell>
        </row>
        <row r="40">
          <cell r="AH40" t="str">
            <v>HBEP</v>
          </cell>
          <cell r="AI40" t="str">
            <v>HIGH BUILD EPOXY POLYAMINE CURED</v>
          </cell>
          <cell r="AJ40" t="str">
            <v>4418(A-418)</v>
          </cell>
          <cell r="AK40" t="str">
            <v>1015</v>
          </cell>
          <cell r="AM40">
            <v>1</v>
          </cell>
          <cell r="AN40">
            <v>18.3</v>
          </cell>
          <cell r="AO40">
            <v>13.1</v>
          </cell>
          <cell r="AQ40">
            <v>65.569999999999993</v>
          </cell>
          <cell r="AR40">
            <v>83.97</v>
          </cell>
          <cell r="AT40">
            <v>1200</v>
          </cell>
          <cell r="AU40">
            <v>1100</v>
          </cell>
        </row>
        <row r="41">
          <cell r="AH41" t="str">
            <v>HSCP</v>
          </cell>
          <cell r="AI41" t="str">
            <v>HIGH SOILD EPOXY POLYAMINE CURED PRIMER</v>
          </cell>
          <cell r="AJ41" t="str">
            <v>4418(A-448)</v>
          </cell>
          <cell r="AK41">
            <v>1017</v>
          </cell>
          <cell r="AM41">
            <v>1</v>
          </cell>
          <cell r="AN41">
            <v>20.309999999999999</v>
          </cell>
          <cell r="AO41">
            <v>13.1</v>
          </cell>
          <cell r="AQ41">
            <v>64</v>
          </cell>
          <cell r="AR41">
            <v>83.97</v>
          </cell>
          <cell r="AT41">
            <v>1300</v>
          </cell>
          <cell r="AU41">
            <v>1100</v>
          </cell>
        </row>
        <row r="42">
          <cell r="AH42" t="str">
            <v>EEA</v>
          </cell>
          <cell r="AI42" t="str">
            <v>EPOXY ENAMEL AMINE ADDUCT CURED</v>
          </cell>
          <cell r="AJ42" t="str">
            <v>4450(A-500)</v>
          </cell>
          <cell r="AK42" t="str">
            <v>1014</v>
          </cell>
          <cell r="AM42">
            <v>1</v>
          </cell>
          <cell r="AN42">
            <v>23.8</v>
          </cell>
          <cell r="AO42">
            <v>11.4</v>
          </cell>
          <cell r="AQ42">
            <v>37.82</v>
          </cell>
          <cell r="AR42">
            <v>83.33</v>
          </cell>
          <cell r="AT42">
            <v>900</v>
          </cell>
          <cell r="AU42">
            <v>950</v>
          </cell>
        </row>
        <row r="43">
          <cell r="AH43" t="str">
            <v>NEP</v>
          </cell>
          <cell r="AI43" t="str">
            <v>NON-REACTIVE EPOXY PRIMER</v>
          </cell>
          <cell r="AJ43" t="str">
            <v>4405(A-505)</v>
          </cell>
          <cell r="AM43">
            <v>1</v>
          </cell>
          <cell r="AN43">
            <v>19.2</v>
          </cell>
          <cell r="AQ43">
            <v>41.67</v>
          </cell>
          <cell r="AT43">
            <v>800</v>
          </cell>
        </row>
        <row r="44">
          <cell r="AH44" t="str">
            <v>ZCOP</v>
          </cell>
          <cell r="AI44" t="str">
            <v xml:space="preserve">ZINC CHROMATE-RED OXIDE/EPOXY PRIMER </v>
          </cell>
          <cell r="AJ44" t="str">
            <v>4451(A-510)</v>
          </cell>
          <cell r="AK44" t="str">
            <v>1016</v>
          </cell>
          <cell r="AM44">
            <v>1</v>
          </cell>
          <cell r="AN44">
            <v>18.2</v>
          </cell>
          <cell r="AO44">
            <v>8.1999999999999993</v>
          </cell>
          <cell r="AQ44">
            <v>42.86</v>
          </cell>
          <cell r="AR44">
            <v>85.37</v>
          </cell>
          <cell r="AT44">
            <v>780</v>
          </cell>
          <cell r="AU44">
            <v>700</v>
          </cell>
        </row>
        <row r="45">
          <cell r="AH45" t="str">
            <v>EPC</v>
          </cell>
          <cell r="AI45" t="str">
            <v xml:space="preserve">EPOXY ENAMEL/POLYAMIDE CURED </v>
          </cell>
          <cell r="AJ45" t="str">
            <v>4415(A-515)</v>
          </cell>
          <cell r="AM45">
            <v>1</v>
          </cell>
          <cell r="AN45">
            <v>19.8</v>
          </cell>
          <cell r="AQ45">
            <v>42.93</v>
          </cell>
          <cell r="AT45">
            <v>850</v>
          </cell>
        </row>
        <row r="46">
          <cell r="AI46" t="str">
            <v>EPOXY NON-SKID SURFACING</v>
          </cell>
          <cell r="AJ46" t="str">
            <v>4425(A-525)</v>
          </cell>
          <cell r="AK46" t="str">
            <v>1018</v>
          </cell>
          <cell r="AM46">
            <v>1</v>
          </cell>
          <cell r="AN46">
            <v>18</v>
          </cell>
          <cell r="AO46">
            <v>31.3</v>
          </cell>
          <cell r="AQ46">
            <v>37.78</v>
          </cell>
          <cell r="AR46">
            <v>47.92</v>
          </cell>
          <cell r="AT46">
            <v>680</v>
          </cell>
          <cell r="AU46">
            <v>1500</v>
          </cell>
        </row>
        <row r="47">
          <cell r="AH47" t="str">
            <v>EPAP</v>
          </cell>
          <cell r="AI47" t="str">
            <v>EPOXY-POLYAMIDE,ALLOY PRIMER.</v>
          </cell>
          <cell r="AJ47" t="str">
            <v>4465(A-650)</v>
          </cell>
          <cell r="AK47">
            <v>1020</v>
          </cell>
          <cell r="AM47">
            <v>1</v>
          </cell>
          <cell r="AN47">
            <v>21</v>
          </cell>
          <cell r="AO47">
            <v>26.92</v>
          </cell>
          <cell r="AQ47">
            <v>42.86</v>
          </cell>
          <cell r="AR47">
            <v>13</v>
          </cell>
          <cell r="AT47">
            <v>900</v>
          </cell>
          <cell r="AU47">
            <v>350</v>
          </cell>
        </row>
        <row r="48">
          <cell r="AI48" t="str">
            <v>LEAD SILICO CHROMATE EP.PRI./POLYAMIDE CURED</v>
          </cell>
          <cell r="AJ48" t="str">
            <v>4430(A-530)</v>
          </cell>
          <cell r="AM48">
            <v>1</v>
          </cell>
          <cell r="AN48">
            <v>21.97</v>
          </cell>
          <cell r="AQ48">
            <v>37.78</v>
          </cell>
          <cell r="AT48">
            <v>830</v>
          </cell>
        </row>
        <row r="49">
          <cell r="AH49" t="str">
            <v>ERLP</v>
          </cell>
          <cell r="AI49" t="str">
            <v>EPOXY RED LEAD POLYAMIDE CURED PRIMER</v>
          </cell>
          <cell r="AJ49" t="str">
            <v>4440(A-540)</v>
          </cell>
          <cell r="AK49" t="str">
            <v>1051</v>
          </cell>
          <cell r="AM49">
            <v>1</v>
          </cell>
          <cell r="AN49">
            <v>19.399999999999999</v>
          </cell>
          <cell r="AO49">
            <v>15.8</v>
          </cell>
          <cell r="AQ49">
            <v>42.78</v>
          </cell>
          <cell r="AR49">
            <v>43.04</v>
          </cell>
          <cell r="AT49">
            <v>830</v>
          </cell>
          <cell r="AU49">
            <v>680</v>
          </cell>
        </row>
        <row r="50">
          <cell r="AH50" t="str">
            <v>EROP</v>
          </cell>
          <cell r="AI50" t="str">
            <v>RED LEAD-RED OXIDE EP./POLYAMIDE CURED PRI.</v>
          </cell>
          <cell r="AJ50" t="str">
            <v>4445(A-545)</v>
          </cell>
          <cell r="AK50" t="str">
            <v>1060</v>
          </cell>
          <cell r="AM50">
            <v>1</v>
          </cell>
          <cell r="AN50">
            <v>18.7</v>
          </cell>
          <cell r="AO50">
            <v>20.9</v>
          </cell>
          <cell r="AQ50">
            <v>42.78</v>
          </cell>
          <cell r="AR50">
            <v>28.71</v>
          </cell>
          <cell r="AT50">
            <v>800</v>
          </cell>
          <cell r="AU50">
            <v>600</v>
          </cell>
        </row>
        <row r="51">
          <cell r="AH51" t="str">
            <v>ETC</v>
          </cell>
          <cell r="AI51" t="str">
            <v>TAR EPOXY COATING/AMINE CURED</v>
          </cell>
          <cell r="AJ51" t="str">
            <v>4460(A-560)</v>
          </cell>
          <cell r="AK51" t="str">
            <v>1070(EP-10)</v>
          </cell>
          <cell r="AM51">
            <v>1</v>
          </cell>
          <cell r="AN51">
            <v>11.69</v>
          </cell>
          <cell r="AO51">
            <v>12.2</v>
          </cell>
          <cell r="AQ51">
            <v>42.78</v>
          </cell>
          <cell r="AR51">
            <v>57.38</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M53">
            <v>1</v>
          </cell>
          <cell r="AN53">
            <v>12.6</v>
          </cell>
          <cell r="AO53">
            <v>32.1</v>
          </cell>
          <cell r="AQ53">
            <v>55.56</v>
          </cell>
          <cell r="AR53">
            <v>42.37</v>
          </cell>
          <cell r="AT53">
            <v>700</v>
          </cell>
          <cell r="AU53">
            <v>1360</v>
          </cell>
        </row>
        <row r="54">
          <cell r="AH54" t="str">
            <v>EPF</v>
          </cell>
          <cell r="AI54" t="str">
            <v>EPOXY-POLYAMINE,FINISH</v>
          </cell>
          <cell r="AJ54" t="str">
            <v>4465(A-650)</v>
          </cell>
          <cell r="AK54" t="str">
            <v>SP-08</v>
          </cell>
          <cell r="AM54">
            <v>1</v>
          </cell>
          <cell r="AN54">
            <v>21</v>
          </cell>
          <cell r="AO54">
            <v>24.4</v>
          </cell>
          <cell r="AQ54">
            <v>42.86</v>
          </cell>
          <cell r="AR54">
            <v>25</v>
          </cell>
          <cell r="AT54">
            <v>900</v>
          </cell>
          <cell r="AU54">
            <v>610</v>
          </cell>
        </row>
        <row r="55">
          <cell r="AH55" t="str">
            <v>EPRLP</v>
          </cell>
          <cell r="AI55" t="str">
            <v>EPOXY/POLYAMINE,RED LEAD PRIMER</v>
          </cell>
          <cell r="AJ55" t="str">
            <v>4570(A-700)</v>
          </cell>
          <cell r="AK55" t="str">
            <v>SP-09</v>
          </cell>
          <cell r="AM55">
            <v>1</v>
          </cell>
          <cell r="AN55">
            <v>21</v>
          </cell>
          <cell r="AO55">
            <v>32</v>
          </cell>
          <cell r="AQ55">
            <v>42.86</v>
          </cell>
          <cell r="AR55">
            <v>23.75</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L64" t="str">
            <v>531</v>
          </cell>
          <cell r="AM64">
            <v>1</v>
          </cell>
          <cell r="AN64">
            <v>13.4</v>
          </cell>
          <cell r="AP64">
            <v>14.5</v>
          </cell>
          <cell r="AQ64">
            <v>37.31</v>
          </cell>
          <cell r="AS64">
            <v>36.409999999999997</v>
          </cell>
          <cell r="AT64">
            <v>500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L66" t="str">
            <v>500</v>
          </cell>
          <cell r="AM66">
            <v>1</v>
          </cell>
          <cell r="AN66">
            <v>17.2</v>
          </cell>
          <cell r="AP66">
            <v>15</v>
          </cell>
          <cell r="AQ66">
            <v>37.79</v>
          </cell>
          <cell r="AS66">
            <v>30.4</v>
          </cell>
          <cell r="AT66">
            <v>650</v>
          </cell>
          <cell r="AV66">
            <v>456</v>
          </cell>
        </row>
        <row r="67">
          <cell r="AH67" t="str">
            <v>CRROP</v>
          </cell>
          <cell r="AI67" t="str">
            <v xml:space="preserve">CHLORINATED RUBBER RED LEAD-RED OXIDE PRIMER </v>
          </cell>
          <cell r="AJ67" t="str">
            <v>4576(C-760)</v>
          </cell>
          <cell r="AL67" t="str">
            <v>550</v>
          </cell>
          <cell r="AM67">
            <v>1</v>
          </cell>
          <cell r="AN67">
            <v>15.9</v>
          </cell>
          <cell r="AP67">
            <v>14.8</v>
          </cell>
          <cell r="AQ67">
            <v>38.99</v>
          </cell>
          <cell r="AS67">
            <v>33.78</v>
          </cell>
          <cell r="AT67">
            <v>620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M72">
            <v>1</v>
          </cell>
          <cell r="AN72">
            <v>16.5</v>
          </cell>
          <cell r="AO72">
            <v>26.2</v>
          </cell>
          <cell r="AQ72">
            <v>36.36</v>
          </cell>
          <cell r="AR72">
            <v>38.17</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M74">
            <v>1</v>
          </cell>
          <cell r="AN74">
            <v>35.799999999999997</v>
          </cell>
          <cell r="AO74">
            <v>34.1</v>
          </cell>
          <cell r="AQ74">
            <v>36.31</v>
          </cell>
          <cell r="AR74">
            <v>38.119999999999997</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M76">
            <v>1</v>
          </cell>
          <cell r="AN76">
            <v>17.5</v>
          </cell>
          <cell r="AO76">
            <v>27.3</v>
          </cell>
          <cell r="AQ76">
            <v>30.29</v>
          </cell>
          <cell r="AR76">
            <v>28.57</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M78">
            <v>1</v>
          </cell>
          <cell r="AN78">
            <v>51.61</v>
          </cell>
          <cell r="AO78">
            <v>59.4</v>
          </cell>
          <cell r="AQ78">
            <v>25.19</v>
          </cell>
          <cell r="AR78">
            <v>28.62</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M80">
            <v>1</v>
          </cell>
          <cell r="AN80">
            <v>51.61</v>
          </cell>
          <cell r="AO80">
            <v>68</v>
          </cell>
          <cell r="AQ80">
            <v>25.19</v>
          </cell>
          <cell r="AR80">
            <v>10</v>
          </cell>
          <cell r="AT80">
            <v>1300</v>
          </cell>
          <cell r="AU80">
            <v>680</v>
          </cell>
        </row>
        <row r="82">
          <cell r="AI82" t="str">
            <v xml:space="preserve">POLY-VINYL BUTYRAL RESIN (PVB) </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M84">
            <v>1</v>
          </cell>
          <cell r="AN84">
            <v>24.5</v>
          </cell>
          <cell r="AO84">
            <v>28.8</v>
          </cell>
          <cell r="AQ84">
            <v>22.04</v>
          </cell>
          <cell r="AR84">
            <v>19.79</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M86">
            <v>1</v>
          </cell>
          <cell r="AN86">
            <v>29.1</v>
          </cell>
          <cell r="AO86">
            <v>26.21</v>
          </cell>
          <cell r="AQ86">
            <v>18.899999999999999</v>
          </cell>
          <cell r="AR86">
            <v>19.079999999999998</v>
          </cell>
          <cell r="AT86">
            <v>550</v>
          </cell>
          <cell r="AU86">
            <v>500</v>
          </cell>
        </row>
        <row r="87">
          <cell r="AI87" t="str">
            <v>PIGMENTED PVC VINYL FINISH</v>
          </cell>
          <cell r="AJ87" t="str">
            <v>4340(U-400)</v>
          </cell>
          <cell r="AK87" t="str">
            <v>SP34(VA-51)</v>
          </cell>
          <cell r="AM87">
            <v>1</v>
          </cell>
          <cell r="AN87">
            <v>21.2</v>
          </cell>
          <cell r="AO87">
            <v>27.3</v>
          </cell>
          <cell r="AQ87">
            <v>30.19</v>
          </cell>
          <cell r="AR87">
            <v>19.78</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M93">
            <v>1</v>
          </cell>
          <cell r="AN93">
            <v>46.3</v>
          </cell>
          <cell r="AO93">
            <v>56.2</v>
          </cell>
          <cell r="AQ93">
            <v>30.24</v>
          </cell>
          <cell r="AR93">
            <v>30.25</v>
          </cell>
          <cell r="AT93">
            <v>1400</v>
          </cell>
          <cell r="AU93">
            <v>1700</v>
          </cell>
        </row>
        <row r="94">
          <cell r="AI94" t="str">
            <v>POLYURETHANE TANK LINING</v>
          </cell>
          <cell r="AJ94" t="str">
            <v>4230(I-310)</v>
          </cell>
          <cell r="AK94" t="str">
            <v>733</v>
          </cell>
          <cell r="AM94">
            <v>1</v>
          </cell>
          <cell r="AN94">
            <v>37</v>
          </cell>
          <cell r="AO94">
            <v>19.8</v>
          </cell>
          <cell r="AQ94">
            <v>37.840000000000003</v>
          </cell>
          <cell r="AR94">
            <v>28.79</v>
          </cell>
          <cell r="AT94">
            <v>1400</v>
          </cell>
          <cell r="AU94">
            <v>570</v>
          </cell>
        </row>
        <row r="95">
          <cell r="AI95" t="str">
            <v>NON-REACTIVE POLYURETHANE PRIMER</v>
          </cell>
          <cell r="AJ95" t="str">
            <v>4239(I-350)</v>
          </cell>
          <cell r="AM95">
            <v>1</v>
          </cell>
          <cell r="AN95">
            <v>18</v>
          </cell>
          <cell r="AQ95">
            <v>55.56</v>
          </cell>
          <cell r="AT95">
            <v>1000</v>
          </cell>
        </row>
        <row r="96">
          <cell r="AI96" t="str">
            <v>CLEAR POLYURETHANE FINISH</v>
          </cell>
          <cell r="AJ96" t="str">
            <v>4235(I-390)</v>
          </cell>
          <cell r="AK96" t="str">
            <v>1101</v>
          </cell>
          <cell r="AM96">
            <v>1</v>
          </cell>
          <cell r="AN96">
            <v>31.7</v>
          </cell>
          <cell r="AO96">
            <v>17</v>
          </cell>
          <cell r="AQ96">
            <v>37.85</v>
          </cell>
          <cell r="AR96">
            <v>26.47</v>
          </cell>
          <cell r="AT96">
            <v>1200</v>
          </cell>
          <cell r="AU96">
            <v>450</v>
          </cell>
        </row>
        <row r="97">
          <cell r="AI97" t="str">
            <v>URETHANE CHROMATE PRIMER</v>
          </cell>
          <cell r="AJ97" t="str">
            <v>4420(A-200)</v>
          </cell>
          <cell r="AK97" t="str">
            <v>1106</v>
          </cell>
          <cell r="AM97">
            <v>1</v>
          </cell>
          <cell r="AN97">
            <v>21.6</v>
          </cell>
          <cell r="AO97">
            <v>12.5</v>
          </cell>
          <cell r="AQ97">
            <v>37.04</v>
          </cell>
          <cell r="AR97">
            <v>24</v>
          </cell>
          <cell r="AT97">
            <v>800</v>
          </cell>
          <cell r="AU97">
            <v>300</v>
          </cell>
        </row>
        <row r="98">
          <cell r="AI98" t="str">
            <v>ZINC TETROXYCHROMATE BUTYRAL ETCH PRIMER</v>
          </cell>
          <cell r="AJ98" t="str">
            <v>4322(U-220)</v>
          </cell>
          <cell r="AK98" t="str">
            <v>738</v>
          </cell>
          <cell r="AM98">
            <v>1</v>
          </cell>
          <cell r="AN98">
            <v>58.41</v>
          </cell>
          <cell r="AO98">
            <v>69.59</v>
          </cell>
          <cell r="AQ98">
            <v>8.56</v>
          </cell>
          <cell r="AR98">
            <v>28.74</v>
          </cell>
          <cell r="AT98">
            <v>500</v>
          </cell>
          <cell r="AU98">
            <v>2000</v>
          </cell>
        </row>
        <row r="100">
          <cell r="AI100" t="str">
            <v>MASONRY &amp; ACRYLIC PAINT</v>
          </cell>
        </row>
        <row r="101">
          <cell r="AI101" t="str">
            <v>SOLVENT BASE MASONRY PRIMER</v>
          </cell>
          <cell r="AJ101" t="str">
            <v>1541</v>
          </cell>
          <cell r="AL101" t="str">
            <v>140</v>
          </cell>
          <cell r="AM101">
            <v>1</v>
          </cell>
          <cell r="AN101">
            <v>9.6999999999999993</v>
          </cell>
          <cell r="AP101">
            <v>14</v>
          </cell>
          <cell r="AQ101">
            <v>40.21</v>
          </cell>
          <cell r="AS101">
            <v>30.36</v>
          </cell>
          <cell r="AT101">
            <v>390</v>
          </cell>
          <cell r="AV101">
            <v>425</v>
          </cell>
        </row>
        <row r="102">
          <cell r="AI102" t="str">
            <v>WATER BASE MASONRY PRIMER</v>
          </cell>
          <cell r="AJ102" t="str">
            <v>1546</v>
          </cell>
          <cell r="AL102" t="str">
            <v>140-1</v>
          </cell>
          <cell r="AM102">
            <v>1</v>
          </cell>
          <cell r="AN102">
            <v>8.1999999999999993</v>
          </cell>
          <cell r="AP102">
            <v>12</v>
          </cell>
          <cell r="AQ102">
            <v>40.24</v>
          </cell>
          <cell r="AS102">
            <v>33.83</v>
          </cell>
          <cell r="AT102">
            <v>330</v>
          </cell>
          <cell r="AV102">
            <v>406</v>
          </cell>
        </row>
        <row r="103">
          <cell r="AI103" t="str">
            <v>WATER BASE MASONRY PAINT</v>
          </cell>
          <cell r="AJ103" t="str">
            <v>1556</v>
          </cell>
          <cell r="AM103">
            <v>1</v>
          </cell>
          <cell r="AN103">
            <v>11.9</v>
          </cell>
          <cell r="AQ103">
            <v>36.97</v>
          </cell>
          <cell r="AT103">
            <v>440</v>
          </cell>
        </row>
        <row r="104">
          <cell r="AI104" t="str">
            <v xml:space="preserve">ACRYLIC EMULSION PAINT </v>
          </cell>
          <cell r="AJ104" t="str">
            <v>1656</v>
          </cell>
          <cell r="AM104">
            <v>1</v>
          </cell>
          <cell r="AN104">
            <v>9.4</v>
          </cell>
          <cell r="AP104">
            <v>25.8</v>
          </cell>
          <cell r="AQ104">
            <v>38.299999999999997</v>
          </cell>
          <cell r="AS104">
            <v>34.880000000000003</v>
          </cell>
          <cell r="AT104">
            <v>360</v>
          </cell>
          <cell r="AV104">
            <v>900</v>
          </cell>
        </row>
        <row r="105">
          <cell r="AI105" t="str">
            <v xml:space="preserve">EMULSION PAINT </v>
          </cell>
          <cell r="AJ105" t="str">
            <v>1657</v>
          </cell>
          <cell r="AL105" t="str">
            <v>130</v>
          </cell>
          <cell r="AM105">
            <v>1</v>
          </cell>
          <cell r="AN105">
            <v>6.4</v>
          </cell>
          <cell r="AP105">
            <v>5.8</v>
          </cell>
          <cell r="AQ105">
            <v>40.630000000000003</v>
          </cell>
          <cell r="AS105">
            <v>34.83</v>
          </cell>
          <cell r="AT105">
            <v>260</v>
          </cell>
          <cell r="AV105">
            <v>202</v>
          </cell>
        </row>
        <row r="107">
          <cell r="AI107" t="str">
            <v>OTHER PAINT</v>
          </cell>
        </row>
        <row r="108">
          <cell r="AH108" t="str">
            <v>AO</v>
          </cell>
          <cell r="AI108" t="str">
            <v>AMERLOCK-400 100,</v>
          </cell>
          <cell r="AM108">
            <v>1</v>
          </cell>
          <cell r="AO108">
            <v>35</v>
          </cell>
          <cell r="AR108">
            <v>21</v>
          </cell>
          <cell r="AU108">
            <v>735</v>
          </cell>
        </row>
        <row r="109">
          <cell r="AI109" t="str">
            <v>BLACK VARNISH</v>
          </cell>
          <cell r="AJ109" t="str">
            <v>1727</v>
          </cell>
          <cell r="AL109" t="str">
            <v>170</v>
          </cell>
          <cell r="AM109">
            <v>1</v>
          </cell>
          <cell r="AN109">
            <v>5.8</v>
          </cell>
          <cell r="AP109">
            <v>6.2</v>
          </cell>
          <cell r="AQ109">
            <v>34.479999999999997</v>
          </cell>
          <cell r="AS109">
            <v>26.94</v>
          </cell>
          <cell r="AT109">
            <v>200</v>
          </cell>
          <cell r="AV109">
            <v>167</v>
          </cell>
        </row>
        <row r="110">
          <cell r="AI110" t="str">
            <v>NEO WATER PROOF COATING</v>
          </cell>
          <cell r="AJ110" t="str">
            <v>1728</v>
          </cell>
          <cell r="AK110" t="str">
            <v>1018</v>
          </cell>
          <cell r="AL110" t="str">
            <v>160</v>
          </cell>
          <cell r="AM110">
            <v>1</v>
          </cell>
          <cell r="AN110">
            <v>4.4000000000000004</v>
          </cell>
          <cell r="AP110">
            <v>6.7</v>
          </cell>
          <cell r="AQ110">
            <v>227.27</v>
          </cell>
          <cell r="AS110">
            <v>28.81</v>
          </cell>
          <cell r="AT110">
            <v>1000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refreshError="1"/>
      <sheetData sheetId="249" refreshError="1"/>
      <sheetData sheetId="250" refreshError="1"/>
      <sheetData sheetId="251" refreshError="1"/>
      <sheetData sheetId="252" refreshError="1"/>
      <sheetData sheetId="253" refreshError="1"/>
      <sheetData sheetId="254"/>
      <sheetData sheetId="255"/>
      <sheetData sheetId="256"/>
      <sheetData sheetId="257"/>
      <sheetData sheetId="258"/>
      <sheetData sheetId="259"/>
      <sheetData sheetId="260"/>
      <sheetData sheetId="261" refreshError="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refreshError="1"/>
      <sheetData sheetId="345" refreshError="1"/>
      <sheetData sheetId="346" refreshError="1"/>
      <sheetData sheetId="347" refreshError="1"/>
      <sheetData sheetId="348" refreshError="1"/>
      <sheetData sheetId="349" refreshError="1"/>
      <sheetData sheetId="350" refreshError="1"/>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refreshError="1"/>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sheetData sheetId="706"/>
      <sheetData sheetId="707"/>
      <sheetData sheetId="708" refreshError="1"/>
      <sheetData sheetId="709" refreshError="1"/>
      <sheetData sheetId="710" refreshError="1"/>
      <sheetData sheetId="711" refreshError="1"/>
      <sheetData sheetId="712" refreshError="1"/>
      <sheetData sheetId="7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refreshError="1"/>
      <sheetData sheetId="3"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LÃI SUẤT CHO VAY"/>
      <sheetName val="THÔNG TIN"/>
      <sheetName val="DU TOAN"/>
      <sheetName val="BBGN"/>
      <sheetName val="PNK"/>
      <sheetName val="HD"/>
      <sheetName val="HDMB"/>
      <sheetName val="Công nợ"/>
      <sheetName val="DN RUT TM"/>
      <sheetName val="BBKT SDVV"/>
      <sheetName val="PXK"/>
      <sheetName val="Thu nợ"/>
    </sheetNames>
    <sheetDataSet>
      <sheetData sheetId="0"/>
      <sheetData sheetId="1">
        <row r="2">
          <cell r="B2" t="str">
            <v>Đỗ Thị Thu</v>
          </cell>
        </row>
        <row r="3">
          <cell r="B3">
            <v>206508</v>
          </cell>
        </row>
        <row r="18">
          <cell r="B18" t="str">
            <v>AAD1969394</v>
          </cell>
          <cell r="D18">
            <v>10300000000</v>
          </cell>
          <cell r="E18" t="str">
            <v>12 tháng</v>
          </cell>
          <cell r="F18">
            <v>45522</v>
          </cell>
          <cell r="G18" t="str">
            <v>BIDV Hải Phòng</v>
          </cell>
        </row>
      </sheetData>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O24"/>
  <sheetViews>
    <sheetView workbookViewId="0">
      <selection activeCell="C4" sqref="C4"/>
    </sheetView>
  </sheetViews>
  <sheetFormatPr defaultRowHeight="15.75"/>
  <cols>
    <col min="1" max="1" width="4.85546875" style="2" bestFit="1" customWidth="1"/>
    <col min="2" max="2" width="15" style="2" customWidth="1"/>
    <col min="3" max="3" width="16.42578125" style="2" customWidth="1"/>
    <col min="4" max="4" width="16.140625" style="2" bestFit="1" customWidth="1"/>
    <col min="5" max="5" width="17" style="2" customWidth="1"/>
    <col min="6" max="7" width="11.28515625" style="2" customWidth="1"/>
    <col min="8" max="8" width="12.42578125" style="2" customWidth="1"/>
    <col min="9" max="9" width="9.7109375" style="2" customWidth="1"/>
    <col min="10" max="10" width="8" style="2" customWidth="1"/>
    <col min="11" max="11" width="16.5703125" style="2" bestFit="1" customWidth="1"/>
    <col min="12" max="12" width="9.140625" style="2"/>
    <col min="13" max="13" width="11.28515625" style="2" bestFit="1" customWidth="1"/>
    <col min="14" max="14" width="22.28515625" style="112" bestFit="1" customWidth="1"/>
    <col min="15" max="15" width="15.7109375" style="2" bestFit="1" customWidth="1"/>
    <col min="16" max="16384" width="9.140625" style="2"/>
  </cols>
  <sheetData>
    <row r="1" spans="1:15" ht="22.5" customHeight="1"/>
    <row r="2" spans="1:15" ht="21.75" customHeight="1">
      <c r="B2" s="2" t="s">
        <v>1</v>
      </c>
      <c r="C2" s="13" t="s">
        <v>218</v>
      </c>
      <c r="D2" s="13" t="s">
        <v>219</v>
      </c>
      <c r="F2" s="2" t="s">
        <v>7</v>
      </c>
      <c r="H2" s="32" t="s">
        <v>220</v>
      </c>
    </row>
    <row r="3" spans="1:15" ht="21.75" customHeight="1">
      <c r="B3" s="2" t="s">
        <v>10</v>
      </c>
      <c r="C3" s="13" t="s">
        <v>235</v>
      </c>
      <c r="D3" s="13"/>
      <c r="F3" s="2" t="s">
        <v>154</v>
      </c>
      <c r="H3" s="32" t="s">
        <v>214</v>
      </c>
    </row>
    <row r="4" spans="1:15" ht="33" customHeight="1">
      <c r="B4" s="2" t="s">
        <v>5</v>
      </c>
      <c r="C4" s="33">
        <v>206508</v>
      </c>
      <c r="D4" s="33"/>
      <c r="F4" s="29" t="s">
        <v>8</v>
      </c>
      <c r="G4" s="29"/>
      <c r="H4" s="32" t="s">
        <v>215</v>
      </c>
    </row>
    <row r="5" spans="1:15" ht="21.75" customHeight="1">
      <c r="B5" s="2" t="s">
        <v>0</v>
      </c>
      <c r="C5" s="2" t="s">
        <v>222</v>
      </c>
      <c r="F5" s="2" t="s">
        <v>153</v>
      </c>
      <c r="H5" s="32" t="s">
        <v>221</v>
      </c>
    </row>
    <row r="6" spans="1:15" ht="21.75" customHeight="1">
      <c r="B6" s="2" t="s">
        <v>2</v>
      </c>
      <c r="C6" s="173" t="s">
        <v>223</v>
      </c>
      <c r="D6" s="82"/>
    </row>
    <row r="7" spans="1:15" ht="21.75" customHeight="1">
      <c r="B7" s="2" t="s">
        <v>3</v>
      </c>
      <c r="C7" s="13">
        <v>41934</v>
      </c>
      <c r="D7" s="13"/>
      <c r="F7" s="13"/>
      <c r="G7" s="13"/>
      <c r="H7" s="13"/>
    </row>
    <row r="8" spans="1:15" ht="21.75" customHeight="1">
      <c r="B8" s="2" t="s">
        <v>4</v>
      </c>
      <c r="C8" s="2" t="s">
        <v>224</v>
      </c>
      <c r="F8" s="13"/>
      <c r="G8" s="13"/>
    </row>
    <row r="9" spans="1:15" ht="21.75" customHeight="1">
      <c r="B9" s="2" t="s">
        <v>146</v>
      </c>
      <c r="C9" s="13">
        <v>25862</v>
      </c>
      <c r="F9" s="13"/>
      <c r="G9" s="13"/>
    </row>
    <row r="10" spans="1:15" ht="21.75" customHeight="1">
      <c r="B10" s="2" t="s">
        <v>29</v>
      </c>
      <c r="C10" s="31">
        <v>5000000000</v>
      </c>
      <c r="D10" s="31"/>
      <c r="F10" s="143"/>
      <c r="G10" s="13"/>
    </row>
    <row r="11" spans="1:15" ht="21.75" customHeight="1">
      <c r="B11" s="2" t="s">
        <v>30</v>
      </c>
      <c r="C11" s="31" t="s">
        <v>225</v>
      </c>
      <c r="D11" s="31"/>
      <c r="F11" s="143"/>
      <c r="G11" s="13"/>
    </row>
    <row r="12" spans="1:15" ht="21.75" customHeight="1">
      <c r="B12" s="2" t="s">
        <v>15</v>
      </c>
      <c r="C12" s="13">
        <v>45522</v>
      </c>
      <c r="D12" s="13"/>
      <c r="F12" s="13"/>
      <c r="G12" s="13"/>
    </row>
    <row r="13" spans="1:15" ht="21.75" customHeight="1">
      <c r="B13" s="2" t="s">
        <v>28</v>
      </c>
      <c r="C13" s="130"/>
      <c r="F13" s="13"/>
      <c r="G13" s="13"/>
    </row>
    <row r="14" spans="1:15" ht="21.75" customHeight="1">
      <c r="B14" s="2" t="s">
        <v>33</v>
      </c>
      <c r="C14" s="35">
        <v>6.3E-2</v>
      </c>
      <c r="D14" s="35"/>
      <c r="F14" s="13"/>
      <c r="G14" s="13"/>
    </row>
    <row r="15" spans="1:15" s="87" customFormat="1" ht="31.5" customHeight="1">
      <c r="A15" s="85" t="s">
        <v>6</v>
      </c>
      <c r="B15" s="83" t="s">
        <v>11</v>
      </c>
      <c r="C15" s="131" t="s">
        <v>83</v>
      </c>
      <c r="D15" s="83" t="s">
        <v>84</v>
      </c>
      <c r="E15" s="83" t="s">
        <v>13</v>
      </c>
      <c r="F15" s="83" t="s">
        <v>14</v>
      </c>
      <c r="G15" s="83" t="s">
        <v>45</v>
      </c>
      <c r="H15" s="83" t="s">
        <v>15</v>
      </c>
      <c r="I15" s="83" t="s">
        <v>16</v>
      </c>
      <c r="J15" s="83" t="s">
        <v>39</v>
      </c>
      <c r="K15" s="85" t="s">
        <v>40</v>
      </c>
      <c r="M15" s="110" t="s">
        <v>44</v>
      </c>
      <c r="N15" s="111" t="s">
        <v>133</v>
      </c>
      <c r="O15" s="111" t="s">
        <v>87</v>
      </c>
    </row>
    <row r="16" spans="1:15" s="87" customFormat="1" ht="31.5" customHeight="1">
      <c r="A16" s="88">
        <v>1</v>
      </c>
      <c r="B16" s="165" t="s">
        <v>47</v>
      </c>
      <c r="C16" s="169" t="s">
        <v>226</v>
      </c>
      <c r="D16" s="86">
        <v>803214212435</v>
      </c>
      <c r="E16" s="3">
        <v>10300000000</v>
      </c>
      <c r="F16" s="167" t="s">
        <v>213</v>
      </c>
      <c r="G16" s="14">
        <v>45156</v>
      </c>
      <c r="H16" s="14">
        <v>45522</v>
      </c>
      <c r="I16" s="165" t="s">
        <v>181</v>
      </c>
      <c r="J16" s="41">
        <v>6.3E-2</v>
      </c>
      <c r="K16" s="3">
        <v>8000000000</v>
      </c>
      <c r="M16" s="110">
        <f>H16-G16</f>
        <v>366</v>
      </c>
      <c r="N16" s="111">
        <f>K16*M16*J16/365</f>
        <v>505380821.91780823</v>
      </c>
      <c r="O16" s="111">
        <f>K16+N16</f>
        <v>8505380821.9178085</v>
      </c>
    </row>
    <row r="17" spans="1:15" s="5" customFormat="1" ht="21.75" customHeight="1">
      <c r="A17" s="85"/>
      <c r="B17" s="59" t="s">
        <v>19</v>
      </c>
      <c r="C17" s="59"/>
      <c r="D17" s="59"/>
      <c r="E17" s="4">
        <f>+E16</f>
        <v>10300000000</v>
      </c>
      <c r="F17" s="59"/>
      <c r="G17" s="59"/>
      <c r="H17" s="30"/>
      <c r="I17" s="59"/>
      <c r="J17" s="59"/>
      <c r="K17" s="4">
        <f>+K16</f>
        <v>8000000000</v>
      </c>
      <c r="M17" s="85"/>
      <c r="N17" s="111"/>
      <c r="O17" s="85"/>
    </row>
    <row r="18" spans="1:15" ht="29.25" customHeight="1">
      <c r="C18" s="32" t="s">
        <v>24</v>
      </c>
      <c r="D18" s="13" t="str">
        <f>_xll.VND(E17)</f>
        <v>Mười tỷ ba trăm triệu đồng chẵn.</v>
      </c>
      <c r="M18" s="88"/>
      <c r="N18" s="111" t="s">
        <v>134</v>
      </c>
      <c r="O18" s="111" t="s">
        <v>87</v>
      </c>
    </row>
    <row r="19" spans="1:15" ht="23.25" customHeight="1">
      <c r="M19" s="88"/>
      <c r="N19" s="113">
        <f>+C10*C14*C13/365</f>
        <v>0</v>
      </c>
      <c r="O19" s="114">
        <f>+C10+N19</f>
        <v>5000000000</v>
      </c>
    </row>
    <row r="20" spans="1:15" ht="23.25" customHeight="1">
      <c r="C20" s="13"/>
      <c r="D20" s="13"/>
      <c r="M20" s="88"/>
      <c r="N20" s="111" t="s">
        <v>135</v>
      </c>
      <c r="O20" s="115">
        <f>O16-O19</f>
        <v>3505380821.9178085</v>
      </c>
    </row>
    <row r="23" spans="1:15">
      <c r="K23" s="36"/>
    </row>
    <row r="24" spans="1:15">
      <c r="J24" s="2">
        <f>4.3+0.5</f>
        <v>4.8</v>
      </c>
    </row>
  </sheetData>
  <pageMargins left="0" right="0" top="0.7480314960629921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sheetPr>
    <pageSetUpPr fitToPage="1"/>
  </sheetPr>
  <dimension ref="A1:J133"/>
  <sheetViews>
    <sheetView tabSelected="1" zoomScale="85" workbookViewId="0">
      <selection activeCell="F24" sqref="F24"/>
    </sheetView>
  </sheetViews>
  <sheetFormatPr defaultColWidth="8" defaultRowHeight="27" customHeight="1"/>
  <cols>
    <col min="1" max="1" width="4.5703125" style="226" customWidth="1"/>
    <col min="2" max="2" width="29.7109375" style="200" customWidth="1"/>
    <col min="3" max="3" width="9.28515625" style="226" customWidth="1"/>
    <col min="4" max="4" width="5.5703125" style="199" customWidth="1"/>
    <col min="5" max="5" width="16.7109375" style="200" customWidth="1"/>
    <col min="6" max="6" width="28.7109375" style="200" customWidth="1"/>
    <col min="7" max="7" width="72.85546875" style="201" customWidth="1"/>
    <col min="8" max="9" width="8" style="200"/>
    <col min="10" max="10" width="16.28515625" style="201" bestFit="1" customWidth="1"/>
    <col min="11" max="256" width="8" style="200"/>
    <col min="257" max="257" width="4.5703125" style="200" customWidth="1"/>
    <col min="258" max="258" width="29.7109375" style="200" customWidth="1"/>
    <col min="259" max="259" width="9.28515625" style="200" customWidth="1"/>
    <col min="260" max="260" width="5.5703125" style="200" customWidth="1"/>
    <col min="261" max="261" width="16.7109375" style="200" customWidth="1"/>
    <col min="262" max="262" width="35.7109375" style="200" customWidth="1"/>
    <col min="263" max="263" width="72.85546875" style="200" customWidth="1"/>
    <col min="264" max="265" width="8" style="200"/>
    <col min="266" max="266" width="16.28515625" style="200" bestFit="1" customWidth="1"/>
    <col min="267" max="512" width="8" style="200"/>
    <col min="513" max="513" width="4.5703125" style="200" customWidth="1"/>
    <col min="514" max="514" width="29.7109375" style="200" customWidth="1"/>
    <col min="515" max="515" width="9.28515625" style="200" customWidth="1"/>
    <col min="516" max="516" width="5.5703125" style="200" customWidth="1"/>
    <col min="517" max="517" width="16.7109375" style="200" customWidth="1"/>
    <col min="518" max="518" width="35.7109375" style="200" customWidth="1"/>
    <col min="519" max="519" width="72.85546875" style="200" customWidth="1"/>
    <col min="520" max="521" width="8" style="200"/>
    <col min="522" max="522" width="16.28515625" style="200" bestFit="1" customWidth="1"/>
    <col min="523" max="768" width="8" style="200"/>
    <col min="769" max="769" width="4.5703125" style="200" customWidth="1"/>
    <col min="770" max="770" width="29.7109375" style="200" customWidth="1"/>
    <col min="771" max="771" width="9.28515625" style="200" customWidth="1"/>
    <col min="772" max="772" width="5.5703125" style="200" customWidth="1"/>
    <col min="773" max="773" width="16.7109375" style="200" customWidth="1"/>
    <col min="774" max="774" width="35.7109375" style="200" customWidth="1"/>
    <col min="775" max="775" width="72.85546875" style="200" customWidth="1"/>
    <col min="776" max="777" width="8" style="200"/>
    <col min="778" max="778" width="16.28515625" style="200" bestFit="1" customWidth="1"/>
    <col min="779" max="1024" width="8" style="200"/>
    <col min="1025" max="1025" width="4.5703125" style="200" customWidth="1"/>
    <col min="1026" max="1026" width="29.7109375" style="200" customWidth="1"/>
    <col min="1027" max="1027" width="9.28515625" style="200" customWidth="1"/>
    <col min="1028" max="1028" width="5.5703125" style="200" customWidth="1"/>
    <col min="1029" max="1029" width="16.7109375" style="200" customWidth="1"/>
    <col min="1030" max="1030" width="35.7109375" style="200" customWidth="1"/>
    <col min="1031" max="1031" width="72.85546875" style="200" customWidth="1"/>
    <col min="1032" max="1033" width="8" style="200"/>
    <col min="1034" max="1034" width="16.28515625" style="200" bestFit="1" customWidth="1"/>
    <col min="1035" max="1280" width="8" style="200"/>
    <col min="1281" max="1281" width="4.5703125" style="200" customWidth="1"/>
    <col min="1282" max="1282" width="29.7109375" style="200" customWidth="1"/>
    <col min="1283" max="1283" width="9.28515625" style="200" customWidth="1"/>
    <col min="1284" max="1284" width="5.5703125" style="200" customWidth="1"/>
    <col min="1285" max="1285" width="16.7109375" style="200" customWidth="1"/>
    <col min="1286" max="1286" width="35.7109375" style="200" customWidth="1"/>
    <col min="1287" max="1287" width="72.85546875" style="200" customWidth="1"/>
    <col min="1288" max="1289" width="8" style="200"/>
    <col min="1290" max="1290" width="16.28515625" style="200" bestFit="1" customWidth="1"/>
    <col min="1291" max="1536" width="8" style="200"/>
    <col min="1537" max="1537" width="4.5703125" style="200" customWidth="1"/>
    <col min="1538" max="1538" width="29.7109375" style="200" customWidth="1"/>
    <col min="1539" max="1539" width="9.28515625" style="200" customWidth="1"/>
    <col min="1540" max="1540" width="5.5703125" style="200" customWidth="1"/>
    <col min="1541" max="1541" width="16.7109375" style="200" customWidth="1"/>
    <col min="1542" max="1542" width="35.7109375" style="200" customWidth="1"/>
    <col min="1543" max="1543" width="72.85546875" style="200" customWidth="1"/>
    <col min="1544" max="1545" width="8" style="200"/>
    <col min="1546" max="1546" width="16.28515625" style="200" bestFit="1" customWidth="1"/>
    <col min="1547" max="1792" width="8" style="200"/>
    <col min="1793" max="1793" width="4.5703125" style="200" customWidth="1"/>
    <col min="1794" max="1794" width="29.7109375" style="200" customWidth="1"/>
    <col min="1795" max="1795" width="9.28515625" style="200" customWidth="1"/>
    <col min="1796" max="1796" width="5.5703125" style="200" customWidth="1"/>
    <col min="1797" max="1797" width="16.7109375" style="200" customWidth="1"/>
    <col min="1798" max="1798" width="35.7109375" style="200" customWidth="1"/>
    <col min="1799" max="1799" width="72.85546875" style="200" customWidth="1"/>
    <col min="1800" max="1801" width="8" style="200"/>
    <col min="1802" max="1802" width="16.28515625" style="200" bestFit="1" customWidth="1"/>
    <col min="1803" max="2048" width="8" style="200"/>
    <col min="2049" max="2049" width="4.5703125" style="200" customWidth="1"/>
    <col min="2050" max="2050" width="29.7109375" style="200" customWidth="1"/>
    <col min="2051" max="2051" width="9.28515625" style="200" customWidth="1"/>
    <col min="2052" max="2052" width="5.5703125" style="200" customWidth="1"/>
    <col min="2053" max="2053" width="16.7109375" style="200" customWidth="1"/>
    <col min="2054" max="2054" width="35.7109375" style="200" customWidth="1"/>
    <col min="2055" max="2055" width="72.85546875" style="200" customWidth="1"/>
    <col min="2056" max="2057" width="8" style="200"/>
    <col min="2058" max="2058" width="16.28515625" style="200" bestFit="1" customWidth="1"/>
    <col min="2059" max="2304" width="8" style="200"/>
    <col min="2305" max="2305" width="4.5703125" style="200" customWidth="1"/>
    <col min="2306" max="2306" width="29.7109375" style="200" customWidth="1"/>
    <col min="2307" max="2307" width="9.28515625" style="200" customWidth="1"/>
    <col min="2308" max="2308" width="5.5703125" style="200" customWidth="1"/>
    <col min="2309" max="2309" width="16.7109375" style="200" customWidth="1"/>
    <col min="2310" max="2310" width="35.7109375" style="200" customWidth="1"/>
    <col min="2311" max="2311" width="72.85546875" style="200" customWidth="1"/>
    <col min="2312" max="2313" width="8" style="200"/>
    <col min="2314" max="2314" width="16.28515625" style="200" bestFit="1" customWidth="1"/>
    <col min="2315" max="2560" width="8" style="200"/>
    <col min="2561" max="2561" width="4.5703125" style="200" customWidth="1"/>
    <col min="2562" max="2562" width="29.7109375" style="200" customWidth="1"/>
    <col min="2563" max="2563" width="9.28515625" style="200" customWidth="1"/>
    <col min="2564" max="2564" width="5.5703125" style="200" customWidth="1"/>
    <col min="2565" max="2565" width="16.7109375" style="200" customWidth="1"/>
    <col min="2566" max="2566" width="35.7109375" style="200" customWidth="1"/>
    <col min="2567" max="2567" width="72.85546875" style="200" customWidth="1"/>
    <col min="2568" max="2569" width="8" style="200"/>
    <col min="2570" max="2570" width="16.28515625" style="200" bestFit="1" customWidth="1"/>
    <col min="2571" max="2816" width="8" style="200"/>
    <col min="2817" max="2817" width="4.5703125" style="200" customWidth="1"/>
    <col min="2818" max="2818" width="29.7109375" style="200" customWidth="1"/>
    <col min="2819" max="2819" width="9.28515625" style="200" customWidth="1"/>
    <col min="2820" max="2820" width="5.5703125" style="200" customWidth="1"/>
    <col min="2821" max="2821" width="16.7109375" style="200" customWidth="1"/>
    <col min="2822" max="2822" width="35.7109375" style="200" customWidth="1"/>
    <col min="2823" max="2823" width="72.85546875" style="200" customWidth="1"/>
    <col min="2824" max="2825" width="8" style="200"/>
    <col min="2826" max="2826" width="16.28515625" style="200" bestFit="1" customWidth="1"/>
    <col min="2827" max="3072" width="8" style="200"/>
    <col min="3073" max="3073" width="4.5703125" style="200" customWidth="1"/>
    <col min="3074" max="3074" width="29.7109375" style="200" customWidth="1"/>
    <col min="3075" max="3075" width="9.28515625" style="200" customWidth="1"/>
    <col min="3076" max="3076" width="5.5703125" style="200" customWidth="1"/>
    <col min="3077" max="3077" width="16.7109375" style="200" customWidth="1"/>
    <col min="3078" max="3078" width="35.7109375" style="200" customWidth="1"/>
    <col min="3079" max="3079" width="72.85546875" style="200" customWidth="1"/>
    <col min="3080" max="3081" width="8" style="200"/>
    <col min="3082" max="3082" width="16.28515625" style="200" bestFit="1" customWidth="1"/>
    <col min="3083" max="3328" width="8" style="200"/>
    <col min="3329" max="3329" width="4.5703125" style="200" customWidth="1"/>
    <col min="3330" max="3330" width="29.7109375" style="200" customWidth="1"/>
    <col min="3331" max="3331" width="9.28515625" style="200" customWidth="1"/>
    <col min="3332" max="3332" width="5.5703125" style="200" customWidth="1"/>
    <col min="3333" max="3333" width="16.7109375" style="200" customWidth="1"/>
    <col min="3334" max="3334" width="35.7109375" style="200" customWidth="1"/>
    <col min="3335" max="3335" width="72.85546875" style="200" customWidth="1"/>
    <col min="3336" max="3337" width="8" style="200"/>
    <col min="3338" max="3338" width="16.28515625" style="200" bestFit="1" customWidth="1"/>
    <col min="3339" max="3584" width="8" style="200"/>
    <col min="3585" max="3585" width="4.5703125" style="200" customWidth="1"/>
    <col min="3586" max="3586" width="29.7109375" style="200" customWidth="1"/>
    <col min="3587" max="3587" width="9.28515625" style="200" customWidth="1"/>
    <col min="3588" max="3588" width="5.5703125" style="200" customWidth="1"/>
    <col min="3589" max="3589" width="16.7109375" style="200" customWidth="1"/>
    <col min="3590" max="3590" width="35.7109375" style="200" customWidth="1"/>
    <col min="3591" max="3591" width="72.85546875" style="200" customWidth="1"/>
    <col min="3592" max="3593" width="8" style="200"/>
    <col min="3594" max="3594" width="16.28515625" style="200" bestFit="1" customWidth="1"/>
    <col min="3595" max="3840" width="8" style="200"/>
    <col min="3841" max="3841" width="4.5703125" style="200" customWidth="1"/>
    <col min="3842" max="3842" width="29.7109375" style="200" customWidth="1"/>
    <col min="3843" max="3843" width="9.28515625" style="200" customWidth="1"/>
    <col min="3844" max="3844" width="5.5703125" style="200" customWidth="1"/>
    <col min="3845" max="3845" width="16.7109375" style="200" customWidth="1"/>
    <col min="3846" max="3846" width="35.7109375" style="200" customWidth="1"/>
    <col min="3847" max="3847" width="72.85546875" style="200" customWidth="1"/>
    <col min="3848" max="3849" width="8" style="200"/>
    <col min="3850" max="3850" width="16.28515625" style="200" bestFit="1" customWidth="1"/>
    <col min="3851" max="4096" width="8" style="200"/>
    <col min="4097" max="4097" width="4.5703125" style="200" customWidth="1"/>
    <col min="4098" max="4098" width="29.7109375" style="200" customWidth="1"/>
    <col min="4099" max="4099" width="9.28515625" style="200" customWidth="1"/>
    <col min="4100" max="4100" width="5.5703125" style="200" customWidth="1"/>
    <col min="4101" max="4101" width="16.7109375" style="200" customWidth="1"/>
    <col min="4102" max="4102" width="35.7109375" style="200" customWidth="1"/>
    <col min="4103" max="4103" width="72.85546875" style="200" customWidth="1"/>
    <col min="4104" max="4105" width="8" style="200"/>
    <col min="4106" max="4106" width="16.28515625" style="200" bestFit="1" customWidth="1"/>
    <col min="4107" max="4352" width="8" style="200"/>
    <col min="4353" max="4353" width="4.5703125" style="200" customWidth="1"/>
    <col min="4354" max="4354" width="29.7109375" style="200" customWidth="1"/>
    <col min="4355" max="4355" width="9.28515625" style="200" customWidth="1"/>
    <col min="4356" max="4356" width="5.5703125" style="200" customWidth="1"/>
    <col min="4357" max="4357" width="16.7109375" style="200" customWidth="1"/>
    <col min="4358" max="4358" width="35.7109375" style="200" customWidth="1"/>
    <col min="4359" max="4359" width="72.85546875" style="200" customWidth="1"/>
    <col min="4360" max="4361" width="8" style="200"/>
    <col min="4362" max="4362" width="16.28515625" style="200" bestFit="1" customWidth="1"/>
    <col min="4363" max="4608" width="8" style="200"/>
    <col min="4609" max="4609" width="4.5703125" style="200" customWidth="1"/>
    <col min="4610" max="4610" width="29.7109375" style="200" customWidth="1"/>
    <col min="4611" max="4611" width="9.28515625" style="200" customWidth="1"/>
    <col min="4612" max="4612" width="5.5703125" style="200" customWidth="1"/>
    <col min="4613" max="4613" width="16.7109375" style="200" customWidth="1"/>
    <col min="4614" max="4614" width="35.7109375" style="200" customWidth="1"/>
    <col min="4615" max="4615" width="72.85546875" style="200" customWidth="1"/>
    <col min="4616" max="4617" width="8" style="200"/>
    <col min="4618" max="4618" width="16.28515625" style="200" bestFit="1" customWidth="1"/>
    <col min="4619" max="4864" width="8" style="200"/>
    <col min="4865" max="4865" width="4.5703125" style="200" customWidth="1"/>
    <col min="4866" max="4866" width="29.7109375" style="200" customWidth="1"/>
    <col min="4867" max="4867" width="9.28515625" style="200" customWidth="1"/>
    <col min="4868" max="4868" width="5.5703125" style="200" customWidth="1"/>
    <col min="4869" max="4869" width="16.7109375" style="200" customWidth="1"/>
    <col min="4870" max="4870" width="35.7109375" style="200" customWidth="1"/>
    <col min="4871" max="4871" width="72.85546875" style="200" customWidth="1"/>
    <col min="4872" max="4873" width="8" style="200"/>
    <col min="4874" max="4874" width="16.28515625" style="200" bestFit="1" customWidth="1"/>
    <col min="4875" max="5120" width="8" style="200"/>
    <col min="5121" max="5121" width="4.5703125" style="200" customWidth="1"/>
    <col min="5122" max="5122" width="29.7109375" style="200" customWidth="1"/>
    <col min="5123" max="5123" width="9.28515625" style="200" customWidth="1"/>
    <col min="5124" max="5124" width="5.5703125" style="200" customWidth="1"/>
    <col min="5125" max="5125" width="16.7109375" style="200" customWidth="1"/>
    <col min="5126" max="5126" width="35.7109375" style="200" customWidth="1"/>
    <col min="5127" max="5127" width="72.85546875" style="200" customWidth="1"/>
    <col min="5128" max="5129" width="8" style="200"/>
    <col min="5130" max="5130" width="16.28515625" style="200" bestFit="1" customWidth="1"/>
    <col min="5131" max="5376" width="8" style="200"/>
    <col min="5377" max="5377" width="4.5703125" style="200" customWidth="1"/>
    <col min="5378" max="5378" width="29.7109375" style="200" customWidth="1"/>
    <col min="5379" max="5379" width="9.28515625" style="200" customWidth="1"/>
    <col min="5380" max="5380" width="5.5703125" style="200" customWidth="1"/>
    <col min="5381" max="5381" width="16.7109375" style="200" customWidth="1"/>
    <col min="5382" max="5382" width="35.7109375" style="200" customWidth="1"/>
    <col min="5383" max="5383" width="72.85546875" style="200" customWidth="1"/>
    <col min="5384" max="5385" width="8" style="200"/>
    <col min="5386" max="5386" width="16.28515625" style="200" bestFit="1" customWidth="1"/>
    <col min="5387" max="5632" width="8" style="200"/>
    <col min="5633" max="5633" width="4.5703125" style="200" customWidth="1"/>
    <col min="5634" max="5634" width="29.7109375" style="200" customWidth="1"/>
    <col min="5635" max="5635" width="9.28515625" style="200" customWidth="1"/>
    <col min="5636" max="5636" width="5.5703125" style="200" customWidth="1"/>
    <col min="5637" max="5637" width="16.7109375" style="200" customWidth="1"/>
    <col min="5638" max="5638" width="35.7109375" style="200" customWidth="1"/>
    <col min="5639" max="5639" width="72.85546875" style="200" customWidth="1"/>
    <col min="5640" max="5641" width="8" style="200"/>
    <col min="5642" max="5642" width="16.28515625" style="200" bestFit="1" customWidth="1"/>
    <col min="5643" max="5888" width="8" style="200"/>
    <col min="5889" max="5889" width="4.5703125" style="200" customWidth="1"/>
    <col min="5890" max="5890" width="29.7109375" style="200" customWidth="1"/>
    <col min="5891" max="5891" width="9.28515625" style="200" customWidth="1"/>
    <col min="5892" max="5892" width="5.5703125" style="200" customWidth="1"/>
    <col min="5893" max="5893" width="16.7109375" style="200" customWidth="1"/>
    <col min="5894" max="5894" width="35.7109375" style="200" customWidth="1"/>
    <col min="5895" max="5895" width="72.85546875" style="200" customWidth="1"/>
    <col min="5896" max="5897" width="8" style="200"/>
    <col min="5898" max="5898" width="16.28515625" style="200" bestFit="1" customWidth="1"/>
    <col min="5899" max="6144" width="8" style="200"/>
    <col min="6145" max="6145" width="4.5703125" style="200" customWidth="1"/>
    <col min="6146" max="6146" width="29.7109375" style="200" customWidth="1"/>
    <col min="6147" max="6147" width="9.28515625" style="200" customWidth="1"/>
    <col min="6148" max="6148" width="5.5703125" style="200" customWidth="1"/>
    <col min="6149" max="6149" width="16.7109375" style="200" customWidth="1"/>
    <col min="6150" max="6150" width="35.7109375" style="200" customWidth="1"/>
    <col min="6151" max="6151" width="72.85546875" style="200" customWidth="1"/>
    <col min="6152" max="6153" width="8" style="200"/>
    <col min="6154" max="6154" width="16.28515625" style="200" bestFit="1" customWidth="1"/>
    <col min="6155" max="6400" width="8" style="200"/>
    <col min="6401" max="6401" width="4.5703125" style="200" customWidth="1"/>
    <col min="6402" max="6402" width="29.7109375" style="200" customWidth="1"/>
    <col min="6403" max="6403" width="9.28515625" style="200" customWidth="1"/>
    <col min="6404" max="6404" width="5.5703125" style="200" customWidth="1"/>
    <col min="6405" max="6405" width="16.7109375" style="200" customWidth="1"/>
    <col min="6406" max="6406" width="35.7109375" style="200" customWidth="1"/>
    <col min="6407" max="6407" width="72.85546875" style="200" customWidth="1"/>
    <col min="6408" max="6409" width="8" style="200"/>
    <col min="6410" max="6410" width="16.28515625" style="200" bestFit="1" customWidth="1"/>
    <col min="6411" max="6656" width="8" style="200"/>
    <col min="6657" max="6657" width="4.5703125" style="200" customWidth="1"/>
    <col min="6658" max="6658" width="29.7109375" style="200" customWidth="1"/>
    <col min="6659" max="6659" width="9.28515625" style="200" customWidth="1"/>
    <col min="6660" max="6660" width="5.5703125" style="200" customWidth="1"/>
    <col min="6661" max="6661" width="16.7109375" style="200" customWidth="1"/>
    <col min="6662" max="6662" width="35.7109375" style="200" customWidth="1"/>
    <col min="6663" max="6663" width="72.85546875" style="200" customWidth="1"/>
    <col min="6664" max="6665" width="8" style="200"/>
    <col min="6666" max="6666" width="16.28515625" style="200" bestFit="1" customWidth="1"/>
    <col min="6667" max="6912" width="8" style="200"/>
    <col min="6913" max="6913" width="4.5703125" style="200" customWidth="1"/>
    <col min="6914" max="6914" width="29.7109375" style="200" customWidth="1"/>
    <col min="6915" max="6915" width="9.28515625" style="200" customWidth="1"/>
    <col min="6916" max="6916" width="5.5703125" style="200" customWidth="1"/>
    <col min="6917" max="6917" width="16.7109375" style="200" customWidth="1"/>
    <col min="6918" max="6918" width="35.7109375" style="200" customWidth="1"/>
    <col min="6919" max="6919" width="72.85546875" style="200" customWidth="1"/>
    <col min="6920" max="6921" width="8" style="200"/>
    <col min="6922" max="6922" width="16.28515625" style="200" bestFit="1" customWidth="1"/>
    <col min="6923" max="7168" width="8" style="200"/>
    <col min="7169" max="7169" width="4.5703125" style="200" customWidth="1"/>
    <col min="7170" max="7170" width="29.7109375" style="200" customWidth="1"/>
    <col min="7171" max="7171" width="9.28515625" style="200" customWidth="1"/>
    <col min="7172" max="7172" width="5.5703125" style="200" customWidth="1"/>
    <col min="7173" max="7173" width="16.7109375" style="200" customWidth="1"/>
    <col min="7174" max="7174" width="35.7109375" style="200" customWidth="1"/>
    <col min="7175" max="7175" width="72.85546875" style="200" customWidth="1"/>
    <col min="7176" max="7177" width="8" style="200"/>
    <col min="7178" max="7178" width="16.28515625" style="200" bestFit="1" customWidth="1"/>
    <col min="7179" max="7424" width="8" style="200"/>
    <col min="7425" max="7425" width="4.5703125" style="200" customWidth="1"/>
    <col min="7426" max="7426" width="29.7109375" style="200" customWidth="1"/>
    <col min="7427" max="7427" width="9.28515625" style="200" customWidth="1"/>
    <col min="7428" max="7428" width="5.5703125" style="200" customWidth="1"/>
    <col min="7429" max="7429" width="16.7109375" style="200" customWidth="1"/>
    <col min="7430" max="7430" width="35.7109375" style="200" customWidth="1"/>
    <col min="7431" max="7431" width="72.85546875" style="200" customWidth="1"/>
    <col min="7432" max="7433" width="8" style="200"/>
    <col min="7434" max="7434" width="16.28515625" style="200" bestFit="1" customWidth="1"/>
    <col min="7435" max="7680" width="8" style="200"/>
    <col min="7681" max="7681" width="4.5703125" style="200" customWidth="1"/>
    <col min="7682" max="7682" width="29.7109375" style="200" customWidth="1"/>
    <col min="7683" max="7683" width="9.28515625" style="200" customWidth="1"/>
    <col min="7684" max="7684" width="5.5703125" style="200" customWidth="1"/>
    <col min="7685" max="7685" width="16.7109375" style="200" customWidth="1"/>
    <col min="7686" max="7686" width="35.7109375" style="200" customWidth="1"/>
    <col min="7687" max="7687" width="72.85546875" style="200" customWidth="1"/>
    <col min="7688" max="7689" width="8" style="200"/>
    <col min="7690" max="7690" width="16.28515625" style="200" bestFit="1" customWidth="1"/>
    <col min="7691" max="7936" width="8" style="200"/>
    <col min="7937" max="7937" width="4.5703125" style="200" customWidth="1"/>
    <col min="7938" max="7938" width="29.7109375" style="200" customWidth="1"/>
    <col min="7939" max="7939" width="9.28515625" style="200" customWidth="1"/>
    <col min="7940" max="7940" width="5.5703125" style="200" customWidth="1"/>
    <col min="7941" max="7941" width="16.7109375" style="200" customWidth="1"/>
    <col min="7942" max="7942" width="35.7109375" style="200" customWidth="1"/>
    <col min="7943" max="7943" width="72.85546875" style="200" customWidth="1"/>
    <col min="7944" max="7945" width="8" style="200"/>
    <col min="7946" max="7946" width="16.28515625" style="200" bestFit="1" customWidth="1"/>
    <col min="7947" max="8192" width="8" style="200"/>
    <col min="8193" max="8193" width="4.5703125" style="200" customWidth="1"/>
    <col min="8194" max="8194" width="29.7109375" style="200" customWidth="1"/>
    <col min="8195" max="8195" width="9.28515625" style="200" customWidth="1"/>
    <col min="8196" max="8196" width="5.5703125" style="200" customWidth="1"/>
    <col min="8197" max="8197" width="16.7109375" style="200" customWidth="1"/>
    <col min="8198" max="8198" width="35.7109375" style="200" customWidth="1"/>
    <col min="8199" max="8199" width="72.85546875" style="200" customWidth="1"/>
    <col min="8200" max="8201" width="8" style="200"/>
    <col min="8202" max="8202" width="16.28515625" style="200" bestFit="1" customWidth="1"/>
    <col min="8203" max="8448" width="8" style="200"/>
    <col min="8449" max="8449" width="4.5703125" style="200" customWidth="1"/>
    <col min="8450" max="8450" width="29.7109375" style="200" customWidth="1"/>
    <col min="8451" max="8451" width="9.28515625" style="200" customWidth="1"/>
    <col min="8452" max="8452" width="5.5703125" style="200" customWidth="1"/>
    <col min="8453" max="8453" width="16.7109375" style="200" customWidth="1"/>
    <col min="8454" max="8454" width="35.7109375" style="200" customWidth="1"/>
    <col min="8455" max="8455" width="72.85546875" style="200" customWidth="1"/>
    <col min="8456" max="8457" width="8" style="200"/>
    <col min="8458" max="8458" width="16.28515625" style="200" bestFit="1" customWidth="1"/>
    <col min="8459" max="8704" width="8" style="200"/>
    <col min="8705" max="8705" width="4.5703125" style="200" customWidth="1"/>
    <col min="8706" max="8706" width="29.7109375" style="200" customWidth="1"/>
    <col min="8707" max="8707" width="9.28515625" style="200" customWidth="1"/>
    <col min="8708" max="8708" width="5.5703125" style="200" customWidth="1"/>
    <col min="8709" max="8709" width="16.7109375" style="200" customWidth="1"/>
    <col min="8710" max="8710" width="35.7109375" style="200" customWidth="1"/>
    <col min="8711" max="8711" width="72.85546875" style="200" customWidth="1"/>
    <col min="8712" max="8713" width="8" style="200"/>
    <col min="8714" max="8714" width="16.28515625" style="200" bestFit="1" customWidth="1"/>
    <col min="8715" max="8960" width="8" style="200"/>
    <col min="8961" max="8961" width="4.5703125" style="200" customWidth="1"/>
    <col min="8962" max="8962" width="29.7109375" style="200" customWidth="1"/>
    <col min="8963" max="8963" width="9.28515625" style="200" customWidth="1"/>
    <col min="8964" max="8964" width="5.5703125" style="200" customWidth="1"/>
    <col min="8965" max="8965" width="16.7109375" style="200" customWidth="1"/>
    <col min="8966" max="8966" width="35.7109375" style="200" customWidth="1"/>
    <col min="8967" max="8967" width="72.85546875" style="200" customWidth="1"/>
    <col min="8968" max="8969" width="8" style="200"/>
    <col min="8970" max="8970" width="16.28515625" style="200" bestFit="1" customWidth="1"/>
    <col min="8971" max="9216" width="8" style="200"/>
    <col min="9217" max="9217" width="4.5703125" style="200" customWidth="1"/>
    <col min="9218" max="9218" width="29.7109375" style="200" customWidth="1"/>
    <col min="9219" max="9219" width="9.28515625" style="200" customWidth="1"/>
    <col min="9220" max="9220" width="5.5703125" style="200" customWidth="1"/>
    <col min="9221" max="9221" width="16.7109375" style="200" customWidth="1"/>
    <col min="9222" max="9222" width="35.7109375" style="200" customWidth="1"/>
    <col min="9223" max="9223" width="72.85546875" style="200" customWidth="1"/>
    <col min="9224" max="9225" width="8" style="200"/>
    <col min="9226" max="9226" width="16.28515625" style="200" bestFit="1" customWidth="1"/>
    <col min="9227" max="9472" width="8" style="200"/>
    <col min="9473" max="9473" width="4.5703125" style="200" customWidth="1"/>
    <col min="9474" max="9474" width="29.7109375" style="200" customWidth="1"/>
    <col min="9475" max="9475" width="9.28515625" style="200" customWidth="1"/>
    <col min="9476" max="9476" width="5.5703125" style="200" customWidth="1"/>
    <col min="9477" max="9477" width="16.7109375" style="200" customWidth="1"/>
    <col min="9478" max="9478" width="35.7109375" style="200" customWidth="1"/>
    <col min="9479" max="9479" width="72.85546875" style="200" customWidth="1"/>
    <col min="9480" max="9481" width="8" style="200"/>
    <col min="9482" max="9482" width="16.28515625" style="200" bestFit="1" customWidth="1"/>
    <col min="9483" max="9728" width="8" style="200"/>
    <col min="9729" max="9729" width="4.5703125" style="200" customWidth="1"/>
    <col min="9730" max="9730" width="29.7109375" style="200" customWidth="1"/>
    <col min="9731" max="9731" width="9.28515625" style="200" customWidth="1"/>
    <col min="9732" max="9732" width="5.5703125" style="200" customWidth="1"/>
    <col min="9733" max="9733" width="16.7109375" style="200" customWidth="1"/>
    <col min="9734" max="9734" width="35.7109375" style="200" customWidth="1"/>
    <col min="9735" max="9735" width="72.85546875" style="200" customWidth="1"/>
    <col min="9736" max="9737" width="8" style="200"/>
    <col min="9738" max="9738" width="16.28515625" style="200" bestFit="1" customWidth="1"/>
    <col min="9739" max="9984" width="8" style="200"/>
    <col min="9985" max="9985" width="4.5703125" style="200" customWidth="1"/>
    <col min="9986" max="9986" width="29.7109375" style="200" customWidth="1"/>
    <col min="9987" max="9987" width="9.28515625" style="200" customWidth="1"/>
    <col min="9988" max="9988" width="5.5703125" style="200" customWidth="1"/>
    <col min="9989" max="9989" width="16.7109375" style="200" customWidth="1"/>
    <col min="9990" max="9990" width="35.7109375" style="200" customWidth="1"/>
    <col min="9991" max="9991" width="72.85546875" style="200" customWidth="1"/>
    <col min="9992" max="9993" width="8" style="200"/>
    <col min="9994" max="9994" width="16.28515625" style="200" bestFit="1" customWidth="1"/>
    <col min="9995" max="10240" width="8" style="200"/>
    <col min="10241" max="10241" width="4.5703125" style="200" customWidth="1"/>
    <col min="10242" max="10242" width="29.7109375" style="200" customWidth="1"/>
    <col min="10243" max="10243" width="9.28515625" style="200" customWidth="1"/>
    <col min="10244" max="10244" width="5.5703125" style="200" customWidth="1"/>
    <col min="10245" max="10245" width="16.7109375" style="200" customWidth="1"/>
    <col min="10246" max="10246" width="35.7109375" style="200" customWidth="1"/>
    <col min="10247" max="10247" width="72.85546875" style="200" customWidth="1"/>
    <col min="10248" max="10249" width="8" style="200"/>
    <col min="10250" max="10250" width="16.28515625" style="200" bestFit="1" customWidth="1"/>
    <col min="10251" max="10496" width="8" style="200"/>
    <col min="10497" max="10497" width="4.5703125" style="200" customWidth="1"/>
    <col min="10498" max="10498" width="29.7109375" style="200" customWidth="1"/>
    <col min="10499" max="10499" width="9.28515625" style="200" customWidth="1"/>
    <col min="10500" max="10500" width="5.5703125" style="200" customWidth="1"/>
    <col min="10501" max="10501" width="16.7109375" style="200" customWidth="1"/>
    <col min="10502" max="10502" width="35.7109375" style="200" customWidth="1"/>
    <col min="10503" max="10503" width="72.85546875" style="200" customWidth="1"/>
    <col min="10504" max="10505" width="8" style="200"/>
    <col min="10506" max="10506" width="16.28515625" style="200" bestFit="1" customWidth="1"/>
    <col min="10507" max="10752" width="8" style="200"/>
    <col min="10753" max="10753" width="4.5703125" style="200" customWidth="1"/>
    <col min="10754" max="10754" width="29.7109375" style="200" customWidth="1"/>
    <col min="10755" max="10755" width="9.28515625" style="200" customWidth="1"/>
    <col min="10756" max="10756" width="5.5703125" style="200" customWidth="1"/>
    <col min="10757" max="10757" width="16.7109375" style="200" customWidth="1"/>
    <col min="10758" max="10758" width="35.7109375" style="200" customWidth="1"/>
    <col min="10759" max="10759" width="72.85546875" style="200" customWidth="1"/>
    <col min="10760" max="10761" width="8" style="200"/>
    <col min="10762" max="10762" width="16.28515625" style="200" bestFit="1" customWidth="1"/>
    <col min="10763" max="11008" width="8" style="200"/>
    <col min="11009" max="11009" width="4.5703125" style="200" customWidth="1"/>
    <col min="11010" max="11010" width="29.7109375" style="200" customWidth="1"/>
    <col min="11011" max="11011" width="9.28515625" style="200" customWidth="1"/>
    <col min="11012" max="11012" width="5.5703125" style="200" customWidth="1"/>
    <col min="11013" max="11013" width="16.7109375" style="200" customWidth="1"/>
    <col min="11014" max="11014" width="35.7109375" style="200" customWidth="1"/>
    <col min="11015" max="11015" width="72.85546875" style="200" customWidth="1"/>
    <col min="11016" max="11017" width="8" style="200"/>
    <col min="11018" max="11018" width="16.28515625" style="200" bestFit="1" customWidth="1"/>
    <col min="11019" max="11264" width="8" style="200"/>
    <col min="11265" max="11265" width="4.5703125" style="200" customWidth="1"/>
    <col min="11266" max="11266" width="29.7109375" style="200" customWidth="1"/>
    <col min="11267" max="11267" width="9.28515625" style="200" customWidth="1"/>
    <col min="11268" max="11268" width="5.5703125" style="200" customWidth="1"/>
    <col min="11269" max="11269" width="16.7109375" style="200" customWidth="1"/>
    <col min="11270" max="11270" width="35.7109375" style="200" customWidth="1"/>
    <col min="11271" max="11271" width="72.85546875" style="200" customWidth="1"/>
    <col min="11272" max="11273" width="8" style="200"/>
    <col min="11274" max="11274" width="16.28515625" style="200" bestFit="1" customWidth="1"/>
    <col min="11275" max="11520" width="8" style="200"/>
    <col min="11521" max="11521" width="4.5703125" style="200" customWidth="1"/>
    <col min="11522" max="11522" width="29.7109375" style="200" customWidth="1"/>
    <col min="11523" max="11523" width="9.28515625" style="200" customWidth="1"/>
    <col min="11524" max="11524" width="5.5703125" style="200" customWidth="1"/>
    <col min="11525" max="11525" width="16.7109375" style="200" customWidth="1"/>
    <col min="11526" max="11526" width="35.7109375" style="200" customWidth="1"/>
    <col min="11527" max="11527" width="72.85546875" style="200" customWidth="1"/>
    <col min="11528" max="11529" width="8" style="200"/>
    <col min="11530" max="11530" width="16.28515625" style="200" bestFit="1" customWidth="1"/>
    <col min="11531" max="11776" width="8" style="200"/>
    <col min="11777" max="11777" width="4.5703125" style="200" customWidth="1"/>
    <col min="11778" max="11778" width="29.7109375" style="200" customWidth="1"/>
    <col min="11779" max="11779" width="9.28515625" style="200" customWidth="1"/>
    <col min="11780" max="11780" width="5.5703125" style="200" customWidth="1"/>
    <col min="11781" max="11781" width="16.7109375" style="200" customWidth="1"/>
    <col min="11782" max="11782" width="35.7109375" style="200" customWidth="1"/>
    <col min="11783" max="11783" width="72.85546875" style="200" customWidth="1"/>
    <col min="11784" max="11785" width="8" style="200"/>
    <col min="11786" max="11786" width="16.28515625" style="200" bestFit="1" customWidth="1"/>
    <col min="11787" max="12032" width="8" style="200"/>
    <col min="12033" max="12033" width="4.5703125" style="200" customWidth="1"/>
    <col min="12034" max="12034" width="29.7109375" style="200" customWidth="1"/>
    <col min="12035" max="12035" width="9.28515625" style="200" customWidth="1"/>
    <col min="12036" max="12036" width="5.5703125" style="200" customWidth="1"/>
    <col min="12037" max="12037" width="16.7109375" style="200" customWidth="1"/>
    <col min="12038" max="12038" width="35.7109375" style="200" customWidth="1"/>
    <col min="12039" max="12039" width="72.85546875" style="200" customWidth="1"/>
    <col min="12040" max="12041" width="8" style="200"/>
    <col min="12042" max="12042" width="16.28515625" style="200" bestFit="1" customWidth="1"/>
    <col min="12043" max="12288" width="8" style="200"/>
    <col min="12289" max="12289" width="4.5703125" style="200" customWidth="1"/>
    <col min="12290" max="12290" width="29.7109375" style="200" customWidth="1"/>
    <col min="12291" max="12291" width="9.28515625" style="200" customWidth="1"/>
    <col min="12292" max="12292" width="5.5703125" style="200" customWidth="1"/>
    <col min="12293" max="12293" width="16.7109375" style="200" customWidth="1"/>
    <col min="12294" max="12294" width="35.7109375" style="200" customWidth="1"/>
    <col min="12295" max="12295" width="72.85546875" style="200" customWidth="1"/>
    <col min="12296" max="12297" width="8" style="200"/>
    <col min="12298" max="12298" width="16.28515625" style="200" bestFit="1" customWidth="1"/>
    <col min="12299" max="12544" width="8" style="200"/>
    <col min="12545" max="12545" width="4.5703125" style="200" customWidth="1"/>
    <col min="12546" max="12546" width="29.7109375" style="200" customWidth="1"/>
    <col min="12547" max="12547" width="9.28515625" style="200" customWidth="1"/>
    <col min="12548" max="12548" width="5.5703125" style="200" customWidth="1"/>
    <col min="12549" max="12549" width="16.7109375" style="200" customWidth="1"/>
    <col min="12550" max="12550" width="35.7109375" style="200" customWidth="1"/>
    <col min="12551" max="12551" width="72.85546875" style="200" customWidth="1"/>
    <col min="12552" max="12553" width="8" style="200"/>
    <col min="12554" max="12554" width="16.28515625" style="200" bestFit="1" customWidth="1"/>
    <col min="12555" max="12800" width="8" style="200"/>
    <col min="12801" max="12801" width="4.5703125" style="200" customWidth="1"/>
    <col min="12802" max="12802" width="29.7109375" style="200" customWidth="1"/>
    <col min="12803" max="12803" width="9.28515625" style="200" customWidth="1"/>
    <col min="12804" max="12804" width="5.5703125" style="200" customWidth="1"/>
    <col min="12805" max="12805" width="16.7109375" style="200" customWidth="1"/>
    <col min="12806" max="12806" width="35.7109375" style="200" customWidth="1"/>
    <col min="12807" max="12807" width="72.85546875" style="200" customWidth="1"/>
    <col min="12808" max="12809" width="8" style="200"/>
    <col min="12810" max="12810" width="16.28515625" style="200" bestFit="1" customWidth="1"/>
    <col min="12811" max="13056" width="8" style="200"/>
    <col min="13057" max="13057" width="4.5703125" style="200" customWidth="1"/>
    <col min="13058" max="13058" width="29.7109375" style="200" customWidth="1"/>
    <col min="13059" max="13059" width="9.28515625" style="200" customWidth="1"/>
    <col min="13060" max="13060" width="5.5703125" style="200" customWidth="1"/>
    <col min="13061" max="13061" width="16.7109375" style="200" customWidth="1"/>
    <col min="13062" max="13062" width="35.7109375" style="200" customWidth="1"/>
    <col min="13063" max="13063" width="72.85546875" style="200" customWidth="1"/>
    <col min="13064" max="13065" width="8" style="200"/>
    <col min="13066" max="13066" width="16.28515625" style="200" bestFit="1" customWidth="1"/>
    <col min="13067" max="13312" width="8" style="200"/>
    <col min="13313" max="13313" width="4.5703125" style="200" customWidth="1"/>
    <col min="13314" max="13314" width="29.7109375" style="200" customWidth="1"/>
    <col min="13315" max="13315" width="9.28515625" style="200" customWidth="1"/>
    <col min="13316" max="13316" width="5.5703125" style="200" customWidth="1"/>
    <col min="13317" max="13317" width="16.7109375" style="200" customWidth="1"/>
    <col min="13318" max="13318" width="35.7109375" style="200" customWidth="1"/>
    <col min="13319" max="13319" width="72.85546875" style="200" customWidth="1"/>
    <col min="13320" max="13321" width="8" style="200"/>
    <col min="13322" max="13322" width="16.28515625" style="200" bestFit="1" customWidth="1"/>
    <col min="13323" max="13568" width="8" style="200"/>
    <col min="13569" max="13569" width="4.5703125" style="200" customWidth="1"/>
    <col min="13570" max="13570" width="29.7109375" style="200" customWidth="1"/>
    <col min="13571" max="13571" width="9.28515625" style="200" customWidth="1"/>
    <col min="13572" max="13572" width="5.5703125" style="200" customWidth="1"/>
    <col min="13573" max="13573" width="16.7109375" style="200" customWidth="1"/>
    <col min="13574" max="13574" width="35.7109375" style="200" customWidth="1"/>
    <col min="13575" max="13575" width="72.85546875" style="200" customWidth="1"/>
    <col min="13576" max="13577" width="8" style="200"/>
    <col min="13578" max="13578" width="16.28515625" style="200" bestFit="1" customWidth="1"/>
    <col min="13579" max="13824" width="8" style="200"/>
    <col min="13825" max="13825" width="4.5703125" style="200" customWidth="1"/>
    <col min="13826" max="13826" width="29.7109375" style="200" customWidth="1"/>
    <col min="13827" max="13827" width="9.28515625" style="200" customWidth="1"/>
    <col min="13828" max="13828" width="5.5703125" style="200" customWidth="1"/>
    <col min="13829" max="13829" width="16.7109375" style="200" customWidth="1"/>
    <col min="13830" max="13830" width="35.7109375" style="200" customWidth="1"/>
    <col min="13831" max="13831" width="72.85546875" style="200" customWidth="1"/>
    <col min="13832" max="13833" width="8" style="200"/>
    <col min="13834" max="13834" width="16.28515625" style="200" bestFit="1" customWidth="1"/>
    <col min="13835" max="14080" width="8" style="200"/>
    <col min="14081" max="14081" width="4.5703125" style="200" customWidth="1"/>
    <col min="14082" max="14082" width="29.7109375" style="200" customWidth="1"/>
    <col min="14083" max="14083" width="9.28515625" style="200" customWidth="1"/>
    <col min="14084" max="14084" width="5.5703125" style="200" customWidth="1"/>
    <col min="14085" max="14085" width="16.7109375" style="200" customWidth="1"/>
    <col min="14086" max="14086" width="35.7109375" style="200" customWidth="1"/>
    <col min="14087" max="14087" width="72.85546875" style="200" customWidth="1"/>
    <col min="14088" max="14089" width="8" style="200"/>
    <col min="14090" max="14090" width="16.28515625" style="200" bestFit="1" customWidth="1"/>
    <col min="14091" max="14336" width="8" style="200"/>
    <col min="14337" max="14337" width="4.5703125" style="200" customWidth="1"/>
    <col min="14338" max="14338" width="29.7109375" style="200" customWidth="1"/>
    <col min="14339" max="14339" width="9.28515625" style="200" customWidth="1"/>
    <col min="14340" max="14340" width="5.5703125" style="200" customWidth="1"/>
    <col min="14341" max="14341" width="16.7109375" style="200" customWidth="1"/>
    <col min="14342" max="14342" width="35.7109375" style="200" customWidth="1"/>
    <col min="14343" max="14343" width="72.85546875" style="200" customWidth="1"/>
    <col min="14344" max="14345" width="8" style="200"/>
    <col min="14346" max="14346" width="16.28515625" style="200" bestFit="1" customWidth="1"/>
    <col min="14347" max="14592" width="8" style="200"/>
    <col min="14593" max="14593" width="4.5703125" style="200" customWidth="1"/>
    <col min="14594" max="14594" width="29.7109375" style="200" customWidth="1"/>
    <col min="14595" max="14595" width="9.28515625" style="200" customWidth="1"/>
    <col min="14596" max="14596" width="5.5703125" style="200" customWidth="1"/>
    <col min="14597" max="14597" width="16.7109375" style="200" customWidth="1"/>
    <col min="14598" max="14598" width="35.7109375" style="200" customWidth="1"/>
    <col min="14599" max="14599" width="72.85546875" style="200" customWidth="1"/>
    <col min="14600" max="14601" width="8" style="200"/>
    <col min="14602" max="14602" width="16.28515625" style="200" bestFit="1" customWidth="1"/>
    <col min="14603" max="14848" width="8" style="200"/>
    <col min="14849" max="14849" width="4.5703125" style="200" customWidth="1"/>
    <col min="14850" max="14850" width="29.7109375" style="200" customWidth="1"/>
    <col min="14851" max="14851" width="9.28515625" style="200" customWidth="1"/>
    <col min="14852" max="14852" width="5.5703125" style="200" customWidth="1"/>
    <col min="14853" max="14853" width="16.7109375" style="200" customWidth="1"/>
    <col min="14854" max="14854" width="35.7109375" style="200" customWidth="1"/>
    <col min="14855" max="14855" width="72.85546875" style="200" customWidth="1"/>
    <col min="14856" max="14857" width="8" style="200"/>
    <col min="14858" max="14858" width="16.28515625" style="200" bestFit="1" customWidth="1"/>
    <col min="14859" max="15104" width="8" style="200"/>
    <col min="15105" max="15105" width="4.5703125" style="200" customWidth="1"/>
    <col min="15106" max="15106" width="29.7109375" style="200" customWidth="1"/>
    <col min="15107" max="15107" width="9.28515625" style="200" customWidth="1"/>
    <col min="15108" max="15108" width="5.5703125" style="200" customWidth="1"/>
    <col min="15109" max="15109" width="16.7109375" style="200" customWidth="1"/>
    <col min="15110" max="15110" width="35.7109375" style="200" customWidth="1"/>
    <col min="15111" max="15111" width="72.85546875" style="200" customWidth="1"/>
    <col min="15112" max="15113" width="8" style="200"/>
    <col min="15114" max="15114" width="16.28515625" style="200" bestFit="1" customWidth="1"/>
    <col min="15115" max="15360" width="8" style="200"/>
    <col min="15361" max="15361" width="4.5703125" style="200" customWidth="1"/>
    <col min="15362" max="15362" width="29.7109375" style="200" customWidth="1"/>
    <col min="15363" max="15363" width="9.28515625" style="200" customWidth="1"/>
    <col min="15364" max="15364" width="5.5703125" style="200" customWidth="1"/>
    <col min="15365" max="15365" width="16.7109375" style="200" customWidth="1"/>
    <col min="15366" max="15366" width="35.7109375" style="200" customWidth="1"/>
    <col min="15367" max="15367" width="72.85546875" style="200" customWidth="1"/>
    <col min="15368" max="15369" width="8" style="200"/>
    <col min="15370" max="15370" width="16.28515625" style="200" bestFit="1" customWidth="1"/>
    <col min="15371" max="15616" width="8" style="200"/>
    <col min="15617" max="15617" width="4.5703125" style="200" customWidth="1"/>
    <col min="15618" max="15618" width="29.7109375" style="200" customWidth="1"/>
    <col min="15619" max="15619" width="9.28515625" style="200" customWidth="1"/>
    <col min="15620" max="15620" width="5.5703125" style="200" customWidth="1"/>
    <col min="15621" max="15621" width="16.7109375" style="200" customWidth="1"/>
    <col min="15622" max="15622" width="35.7109375" style="200" customWidth="1"/>
    <col min="15623" max="15623" width="72.85546875" style="200" customWidth="1"/>
    <col min="15624" max="15625" width="8" style="200"/>
    <col min="15626" max="15626" width="16.28515625" style="200" bestFit="1" customWidth="1"/>
    <col min="15627" max="15872" width="8" style="200"/>
    <col min="15873" max="15873" width="4.5703125" style="200" customWidth="1"/>
    <col min="15874" max="15874" width="29.7109375" style="200" customWidth="1"/>
    <col min="15875" max="15875" width="9.28515625" style="200" customWidth="1"/>
    <col min="15876" max="15876" width="5.5703125" style="200" customWidth="1"/>
    <col min="15877" max="15877" width="16.7109375" style="200" customWidth="1"/>
    <col min="15878" max="15878" width="35.7109375" style="200" customWidth="1"/>
    <col min="15879" max="15879" width="72.85546875" style="200" customWidth="1"/>
    <col min="15880" max="15881" width="8" style="200"/>
    <col min="15882" max="15882" width="16.28515625" style="200" bestFit="1" customWidth="1"/>
    <col min="15883" max="16128" width="8" style="200"/>
    <col min="16129" max="16129" width="4.5703125" style="200" customWidth="1"/>
    <col min="16130" max="16130" width="29.7109375" style="200" customWidth="1"/>
    <col min="16131" max="16131" width="9.28515625" style="200" customWidth="1"/>
    <col min="16132" max="16132" width="5.5703125" style="200" customWidth="1"/>
    <col min="16133" max="16133" width="16.7109375" style="200" customWidth="1"/>
    <col min="16134" max="16134" width="35.7109375" style="200" customWidth="1"/>
    <col min="16135" max="16135" width="72.85546875" style="200" customWidth="1"/>
    <col min="16136" max="16137" width="8" style="200"/>
    <col min="16138" max="16138" width="16.28515625" style="200" bestFit="1" customWidth="1"/>
    <col min="16139" max="16384" width="8" style="200"/>
  </cols>
  <sheetData>
    <row r="1" spans="1:8" ht="27" customHeight="1">
      <c r="A1" s="290" t="s">
        <v>241</v>
      </c>
      <c r="B1" s="290"/>
      <c r="C1" s="290"/>
      <c r="D1" s="290"/>
      <c r="E1" s="290"/>
      <c r="F1" s="198" t="s">
        <v>242</v>
      </c>
      <c r="G1" s="199"/>
    </row>
    <row r="2" spans="1:8" ht="27" customHeight="1">
      <c r="A2" s="290"/>
      <c r="B2" s="290"/>
      <c r="C2" s="290"/>
      <c r="D2" s="290"/>
      <c r="E2" s="290"/>
      <c r="F2" s="237" t="s">
        <v>271</v>
      </c>
      <c r="G2" s="199"/>
    </row>
    <row r="3" spans="1:8" ht="19.5" customHeight="1">
      <c r="A3" s="290"/>
      <c r="B3" s="290"/>
      <c r="C3" s="290"/>
      <c r="D3" s="290"/>
      <c r="E3" s="290"/>
      <c r="F3" s="238">
        <f>'Thong tin'!C4</f>
        <v>206508</v>
      </c>
      <c r="G3" s="199"/>
    </row>
    <row r="4" spans="1:8" ht="27" customHeight="1">
      <c r="A4" s="291" t="s">
        <v>243</v>
      </c>
      <c r="B4" s="291"/>
      <c r="C4" s="291"/>
      <c r="D4" s="291"/>
      <c r="E4" s="291"/>
      <c r="F4" s="291"/>
    </row>
    <row r="5" spans="1:8" ht="27" customHeight="1">
      <c r="A5" s="287" t="s">
        <v>244</v>
      </c>
      <c r="B5" s="287"/>
      <c r="C5" s="202" t="str">
        <f>'Thong tin'!C5</f>
        <v>Đỗ Thị Thu</v>
      </c>
      <c r="D5" s="202"/>
      <c r="E5" s="202"/>
      <c r="F5" s="203"/>
    </row>
    <row r="6" spans="1:8" ht="27" customHeight="1">
      <c r="A6" s="292" t="s">
        <v>245</v>
      </c>
      <c r="B6" s="292"/>
      <c r="C6" s="292"/>
      <c r="D6" s="292"/>
      <c r="E6" s="292"/>
      <c r="F6" s="292"/>
    </row>
    <row r="7" spans="1:8" s="202" customFormat="1" ht="30.75" customHeight="1">
      <c r="A7" s="204" t="s">
        <v>46</v>
      </c>
      <c r="B7" s="204" t="s">
        <v>246</v>
      </c>
      <c r="C7" s="204" t="s">
        <v>247</v>
      </c>
      <c r="D7" s="205" t="s">
        <v>248</v>
      </c>
      <c r="E7" s="204" t="s">
        <v>249</v>
      </c>
      <c r="F7" s="204" t="s">
        <v>250</v>
      </c>
      <c r="G7" s="206"/>
    </row>
    <row r="8" spans="1:8" s="213" customFormat="1" ht="26.25" customHeight="1">
      <c r="A8" s="207">
        <v>1</v>
      </c>
      <c r="B8" s="208" t="s">
        <v>251</v>
      </c>
      <c r="C8" s="209" t="s">
        <v>254</v>
      </c>
      <c r="D8" s="210">
        <v>1</v>
      </c>
      <c r="E8" s="211">
        <v>2000000000</v>
      </c>
      <c r="F8" s="212">
        <f>+E8*D8</f>
        <v>2000000000</v>
      </c>
      <c r="H8" s="214"/>
    </row>
    <row r="9" spans="1:8" s="213" customFormat="1" ht="26.25" customHeight="1">
      <c r="A9" s="207">
        <v>2</v>
      </c>
      <c r="B9" s="215" t="s">
        <v>253</v>
      </c>
      <c r="C9" s="209" t="s">
        <v>254</v>
      </c>
      <c r="D9" s="210">
        <v>1</v>
      </c>
      <c r="E9" s="211">
        <v>1000000000</v>
      </c>
      <c r="F9" s="212">
        <f t="shared" ref="F9:F13" si="0">+E9*D9</f>
        <v>1000000000</v>
      </c>
      <c r="H9" s="214"/>
    </row>
    <row r="10" spans="1:8" s="213" customFormat="1" ht="26.25" customHeight="1">
      <c r="A10" s="207">
        <v>3</v>
      </c>
      <c r="B10" s="208" t="s">
        <v>255</v>
      </c>
      <c r="C10" s="209" t="s">
        <v>256</v>
      </c>
      <c r="D10" s="210">
        <v>5</v>
      </c>
      <c r="E10" s="211">
        <v>400000000</v>
      </c>
      <c r="F10" s="212">
        <f t="shared" si="0"/>
        <v>2000000000</v>
      </c>
      <c r="H10" s="214"/>
    </row>
    <row r="11" spans="1:8" s="213" customFormat="1" ht="26.25" customHeight="1">
      <c r="A11" s="207">
        <v>4</v>
      </c>
      <c r="B11" s="208" t="s">
        <v>267</v>
      </c>
      <c r="C11" s="209" t="s">
        <v>252</v>
      </c>
      <c r="D11" s="210">
        <v>2</v>
      </c>
      <c r="E11" s="211">
        <v>500000000</v>
      </c>
      <c r="F11" s="212">
        <f t="shared" si="0"/>
        <v>1000000000</v>
      </c>
      <c r="H11" s="214"/>
    </row>
    <row r="12" spans="1:8" s="213" customFormat="1" ht="26.25" customHeight="1">
      <c r="A12" s="207">
        <v>5</v>
      </c>
      <c r="B12" s="208" t="s">
        <v>268</v>
      </c>
      <c r="C12" s="209" t="s">
        <v>252</v>
      </c>
      <c r="D12" s="210">
        <v>2</v>
      </c>
      <c r="E12" s="211">
        <v>500000000</v>
      </c>
      <c r="F12" s="212">
        <f t="shared" si="0"/>
        <v>1000000000</v>
      </c>
      <c r="H12" s="214"/>
    </row>
    <row r="13" spans="1:8" s="213" customFormat="1" ht="26.25" customHeight="1">
      <c r="A13" s="207">
        <v>6</v>
      </c>
      <c r="B13" s="208" t="s">
        <v>269</v>
      </c>
      <c r="C13" s="209" t="s">
        <v>257</v>
      </c>
      <c r="D13" s="210">
        <v>1</v>
      </c>
      <c r="E13" s="211">
        <v>1000000000</v>
      </c>
      <c r="F13" s="212">
        <f t="shared" si="0"/>
        <v>1000000000</v>
      </c>
      <c r="H13" s="214"/>
    </row>
    <row r="14" spans="1:8" s="220" customFormat="1" ht="26.25" customHeight="1">
      <c r="A14" s="207"/>
      <c r="B14" s="216" t="s">
        <v>258</v>
      </c>
      <c r="C14" s="216"/>
      <c r="D14" s="217"/>
      <c r="E14" s="218"/>
      <c r="F14" s="218">
        <f>SUM(F8:F13)</f>
        <v>8000000000</v>
      </c>
      <c r="G14" s="219"/>
    </row>
    <row r="15" spans="1:8" ht="27" customHeight="1">
      <c r="A15" s="221"/>
      <c r="B15" s="221"/>
      <c r="C15" s="221"/>
      <c r="D15" s="221"/>
      <c r="E15" s="221"/>
      <c r="F15" s="221"/>
    </row>
    <row r="16" spans="1:8" ht="36.75" customHeight="1">
      <c r="A16" s="293" t="s">
        <v>259</v>
      </c>
      <c r="B16" s="293"/>
      <c r="C16" s="293"/>
      <c r="D16" s="293"/>
      <c r="E16" s="293"/>
      <c r="F16" s="293"/>
    </row>
    <row r="17" spans="1:6" ht="27" customHeight="1">
      <c r="A17" s="222"/>
      <c r="B17" s="223"/>
      <c r="C17" s="289" t="s">
        <v>227</v>
      </c>
      <c r="D17" s="289"/>
      <c r="E17" s="288" t="str">
        <f>'Thong tin'!D2</f>
        <v>Ngày      tháng 09 năm 2023</v>
      </c>
      <c r="F17" s="288"/>
    </row>
    <row r="18" spans="1:6" ht="27" customHeight="1">
      <c r="A18" s="224"/>
      <c r="B18" s="225"/>
      <c r="C18" s="286" t="s">
        <v>42</v>
      </c>
      <c r="D18" s="286"/>
      <c r="E18" s="286"/>
      <c r="F18" s="286"/>
    </row>
    <row r="19" spans="1:6" ht="27" customHeight="1">
      <c r="A19" s="200"/>
      <c r="C19" s="200"/>
      <c r="D19" s="200"/>
    </row>
    <row r="20" spans="1:6" ht="27" customHeight="1">
      <c r="A20" s="200"/>
      <c r="C20" s="200"/>
      <c r="D20" s="200"/>
    </row>
    <row r="21" spans="1:6" ht="27" customHeight="1">
      <c r="A21" s="200"/>
      <c r="C21" s="200"/>
      <c r="D21" s="200"/>
    </row>
    <row r="22" spans="1:6" ht="27" customHeight="1">
      <c r="A22" s="200"/>
      <c r="C22" s="287" t="str">
        <f>'Thong tin'!C5</f>
        <v>Đỗ Thị Thu</v>
      </c>
      <c r="D22" s="287"/>
      <c r="E22" s="287"/>
      <c r="F22" s="287"/>
    </row>
    <row r="23" spans="1:6" ht="27" customHeight="1">
      <c r="C23" s="200"/>
      <c r="D23" s="200"/>
    </row>
    <row r="24" spans="1:6" ht="27" customHeight="1">
      <c r="C24" s="200"/>
      <c r="D24" s="200"/>
    </row>
    <row r="25" spans="1:6" ht="27" customHeight="1">
      <c r="C25" s="200"/>
      <c r="D25" s="200"/>
    </row>
    <row r="26" spans="1:6" ht="27" customHeight="1">
      <c r="C26" s="200"/>
      <c r="D26" s="200"/>
    </row>
    <row r="27" spans="1:6" ht="27" customHeight="1">
      <c r="C27" s="200"/>
      <c r="D27" s="200"/>
    </row>
    <row r="28" spans="1:6" ht="27" customHeight="1">
      <c r="C28" s="200"/>
      <c r="D28" s="200"/>
    </row>
    <row r="29" spans="1:6" ht="27" customHeight="1">
      <c r="C29" s="200"/>
      <c r="D29" s="200"/>
    </row>
    <row r="30" spans="1:6" ht="27" customHeight="1">
      <c r="C30" s="200"/>
      <c r="D30" s="200"/>
    </row>
    <row r="31" spans="1:6" ht="27" customHeight="1">
      <c r="C31" s="200"/>
      <c r="D31" s="200"/>
    </row>
    <row r="32" spans="1:6" ht="27" customHeight="1">
      <c r="C32" s="200"/>
      <c r="D32" s="200"/>
    </row>
    <row r="33" spans="3:4" ht="27" customHeight="1">
      <c r="C33" s="200"/>
      <c r="D33" s="200"/>
    </row>
    <row r="34" spans="3:4" ht="27" customHeight="1">
      <c r="C34" s="200"/>
      <c r="D34" s="200"/>
    </row>
    <row r="35" spans="3:4" ht="27" customHeight="1">
      <c r="C35" s="200"/>
      <c r="D35" s="200"/>
    </row>
    <row r="36" spans="3:4" ht="27" customHeight="1">
      <c r="C36" s="200"/>
      <c r="D36" s="200"/>
    </row>
    <row r="37" spans="3:4" ht="27" customHeight="1">
      <c r="C37" s="200"/>
      <c r="D37" s="200"/>
    </row>
    <row r="38" spans="3:4" ht="27" customHeight="1">
      <c r="C38" s="200"/>
      <c r="D38" s="200"/>
    </row>
    <row r="39" spans="3:4" ht="27" customHeight="1">
      <c r="C39" s="200"/>
      <c r="D39" s="200"/>
    </row>
    <row r="40" spans="3:4" ht="27" customHeight="1">
      <c r="C40" s="200"/>
      <c r="D40" s="200"/>
    </row>
    <row r="41" spans="3:4" ht="27" customHeight="1">
      <c r="C41" s="200"/>
      <c r="D41" s="200"/>
    </row>
    <row r="42" spans="3:4" ht="27" customHeight="1">
      <c r="C42" s="200"/>
      <c r="D42" s="200"/>
    </row>
    <row r="43" spans="3:4" ht="27" customHeight="1">
      <c r="C43" s="200"/>
      <c r="D43" s="200"/>
    </row>
    <row r="44" spans="3:4" ht="27" customHeight="1">
      <c r="C44" s="200"/>
      <c r="D44" s="200"/>
    </row>
    <row r="45" spans="3:4" ht="27" customHeight="1">
      <c r="C45" s="200"/>
      <c r="D45" s="200"/>
    </row>
    <row r="46" spans="3:4" ht="27" customHeight="1">
      <c r="C46" s="200"/>
      <c r="D46" s="200"/>
    </row>
    <row r="47" spans="3:4" ht="27" customHeight="1">
      <c r="C47" s="200"/>
      <c r="D47" s="200"/>
    </row>
    <row r="48" spans="3:4" ht="27" customHeight="1">
      <c r="C48" s="200"/>
      <c r="D48" s="200"/>
    </row>
    <row r="49" spans="3:4" ht="27" customHeight="1">
      <c r="C49" s="200"/>
      <c r="D49" s="200"/>
    </row>
    <row r="50" spans="3:4" ht="27" customHeight="1">
      <c r="C50" s="200"/>
      <c r="D50" s="200"/>
    </row>
    <row r="51" spans="3:4" ht="27" customHeight="1">
      <c r="C51" s="200"/>
      <c r="D51" s="200"/>
    </row>
    <row r="52" spans="3:4" ht="27" customHeight="1">
      <c r="C52" s="200"/>
      <c r="D52" s="200"/>
    </row>
    <row r="53" spans="3:4" ht="27" customHeight="1">
      <c r="C53" s="200"/>
      <c r="D53" s="200"/>
    </row>
    <row r="54" spans="3:4" ht="27" customHeight="1">
      <c r="C54" s="200"/>
      <c r="D54" s="200"/>
    </row>
    <row r="55" spans="3:4" ht="27" customHeight="1">
      <c r="C55" s="200"/>
      <c r="D55" s="200"/>
    </row>
    <row r="56" spans="3:4" ht="27" customHeight="1">
      <c r="C56" s="200"/>
      <c r="D56" s="200"/>
    </row>
    <row r="57" spans="3:4" ht="27" customHeight="1">
      <c r="C57" s="200"/>
      <c r="D57" s="200"/>
    </row>
    <row r="58" spans="3:4" ht="27" customHeight="1">
      <c r="C58" s="200"/>
      <c r="D58" s="200"/>
    </row>
    <row r="59" spans="3:4" ht="27" customHeight="1">
      <c r="C59" s="200"/>
      <c r="D59" s="200"/>
    </row>
    <row r="60" spans="3:4" ht="27" customHeight="1">
      <c r="C60" s="200"/>
      <c r="D60" s="200"/>
    </row>
    <row r="61" spans="3:4" ht="27" customHeight="1">
      <c r="C61" s="200"/>
      <c r="D61" s="200"/>
    </row>
    <row r="62" spans="3:4" ht="27" customHeight="1">
      <c r="C62" s="200"/>
      <c r="D62" s="200"/>
    </row>
    <row r="63" spans="3:4" ht="27" customHeight="1">
      <c r="C63" s="200"/>
      <c r="D63" s="200"/>
    </row>
    <row r="64" spans="3:4" ht="27" customHeight="1">
      <c r="C64" s="200"/>
      <c r="D64" s="200"/>
    </row>
    <row r="65" spans="3:4" ht="27" customHeight="1">
      <c r="C65" s="200"/>
      <c r="D65" s="200"/>
    </row>
    <row r="66" spans="3:4" ht="27" customHeight="1">
      <c r="C66" s="200"/>
      <c r="D66" s="200"/>
    </row>
    <row r="67" spans="3:4" ht="27" customHeight="1">
      <c r="C67" s="200"/>
      <c r="D67" s="200"/>
    </row>
    <row r="68" spans="3:4" ht="27" customHeight="1">
      <c r="C68" s="200"/>
      <c r="D68" s="200"/>
    </row>
    <row r="69" spans="3:4" ht="27" customHeight="1">
      <c r="C69" s="200"/>
      <c r="D69" s="200"/>
    </row>
    <row r="70" spans="3:4" ht="27" customHeight="1">
      <c r="C70" s="200"/>
      <c r="D70" s="200"/>
    </row>
    <row r="71" spans="3:4" ht="27" customHeight="1">
      <c r="C71" s="200"/>
      <c r="D71" s="200"/>
    </row>
    <row r="72" spans="3:4" ht="27" customHeight="1">
      <c r="C72" s="200"/>
      <c r="D72" s="200"/>
    </row>
    <row r="73" spans="3:4" ht="27" customHeight="1">
      <c r="C73" s="200"/>
      <c r="D73" s="200"/>
    </row>
    <row r="74" spans="3:4" ht="27" customHeight="1">
      <c r="C74" s="200"/>
      <c r="D74" s="200"/>
    </row>
    <row r="75" spans="3:4" ht="27" customHeight="1">
      <c r="C75" s="200"/>
      <c r="D75" s="200"/>
    </row>
    <row r="76" spans="3:4" ht="27" customHeight="1">
      <c r="C76" s="200"/>
      <c r="D76" s="200"/>
    </row>
    <row r="77" spans="3:4" ht="27" customHeight="1">
      <c r="C77" s="200"/>
      <c r="D77" s="200"/>
    </row>
    <row r="78" spans="3:4" ht="27" customHeight="1">
      <c r="C78" s="200"/>
      <c r="D78" s="200"/>
    </row>
    <row r="79" spans="3:4" ht="27" customHeight="1">
      <c r="C79" s="200"/>
      <c r="D79" s="200"/>
    </row>
    <row r="80" spans="3:4" ht="27" customHeight="1">
      <c r="C80" s="200"/>
      <c r="D80" s="200"/>
    </row>
    <row r="81" spans="3:4" ht="27" customHeight="1">
      <c r="C81" s="200"/>
      <c r="D81" s="200"/>
    </row>
    <row r="82" spans="3:4" ht="27" customHeight="1">
      <c r="C82" s="200"/>
      <c r="D82" s="200"/>
    </row>
    <row r="83" spans="3:4" ht="27" customHeight="1">
      <c r="C83" s="200"/>
      <c r="D83" s="200"/>
    </row>
    <row r="84" spans="3:4" ht="27" customHeight="1">
      <c r="C84" s="200"/>
      <c r="D84" s="200"/>
    </row>
    <row r="85" spans="3:4" ht="27" customHeight="1">
      <c r="C85" s="200"/>
      <c r="D85" s="200"/>
    </row>
    <row r="86" spans="3:4" ht="27" customHeight="1">
      <c r="C86" s="200"/>
      <c r="D86" s="200"/>
    </row>
    <row r="87" spans="3:4" ht="27" customHeight="1">
      <c r="C87" s="200"/>
      <c r="D87" s="200"/>
    </row>
    <row r="88" spans="3:4" ht="27" customHeight="1">
      <c r="C88" s="200"/>
      <c r="D88" s="200"/>
    </row>
    <row r="89" spans="3:4" ht="27" customHeight="1">
      <c r="C89" s="200"/>
      <c r="D89" s="200"/>
    </row>
    <row r="90" spans="3:4" ht="27" customHeight="1">
      <c r="C90" s="200"/>
      <c r="D90" s="200"/>
    </row>
    <row r="91" spans="3:4" ht="27" customHeight="1">
      <c r="C91" s="200"/>
      <c r="D91" s="200"/>
    </row>
    <row r="92" spans="3:4" ht="27" customHeight="1">
      <c r="C92" s="200"/>
      <c r="D92" s="200"/>
    </row>
    <row r="93" spans="3:4" ht="27" customHeight="1">
      <c r="C93" s="200"/>
      <c r="D93" s="200"/>
    </row>
    <row r="94" spans="3:4" ht="27" customHeight="1">
      <c r="C94" s="200"/>
      <c r="D94" s="200"/>
    </row>
    <row r="95" spans="3:4" ht="27" customHeight="1">
      <c r="C95" s="200"/>
      <c r="D95" s="200"/>
    </row>
    <row r="96" spans="3:4" ht="27" customHeight="1">
      <c r="C96" s="200"/>
      <c r="D96" s="200"/>
    </row>
    <row r="97" spans="3:4" ht="27" customHeight="1">
      <c r="C97" s="200"/>
      <c r="D97" s="200"/>
    </row>
    <row r="98" spans="3:4" ht="27" customHeight="1">
      <c r="C98" s="200"/>
      <c r="D98" s="200"/>
    </row>
    <row r="99" spans="3:4" ht="27" customHeight="1">
      <c r="C99" s="200"/>
      <c r="D99" s="200"/>
    </row>
    <row r="100" spans="3:4" ht="27" customHeight="1">
      <c r="C100" s="200"/>
      <c r="D100" s="200"/>
    </row>
    <row r="101" spans="3:4" ht="27" customHeight="1">
      <c r="C101" s="200"/>
      <c r="D101" s="200"/>
    </row>
    <row r="102" spans="3:4" ht="27" customHeight="1">
      <c r="C102" s="200"/>
      <c r="D102" s="200"/>
    </row>
    <row r="103" spans="3:4" ht="27" customHeight="1">
      <c r="C103" s="200"/>
      <c r="D103" s="200"/>
    </row>
    <row r="104" spans="3:4" ht="27" customHeight="1">
      <c r="C104" s="200"/>
      <c r="D104" s="200"/>
    </row>
    <row r="105" spans="3:4" ht="27" customHeight="1">
      <c r="C105" s="200"/>
      <c r="D105" s="200"/>
    </row>
    <row r="106" spans="3:4" ht="27" customHeight="1">
      <c r="C106" s="200"/>
      <c r="D106" s="200"/>
    </row>
    <row r="107" spans="3:4" ht="27" customHeight="1">
      <c r="C107" s="200"/>
      <c r="D107" s="200"/>
    </row>
    <row r="108" spans="3:4" ht="27" customHeight="1">
      <c r="C108" s="200"/>
      <c r="D108" s="200"/>
    </row>
    <row r="109" spans="3:4" ht="27" customHeight="1">
      <c r="C109" s="200"/>
      <c r="D109" s="200"/>
    </row>
    <row r="110" spans="3:4" ht="27" customHeight="1">
      <c r="C110" s="200"/>
      <c r="D110" s="200"/>
    </row>
    <row r="111" spans="3:4" ht="27" customHeight="1">
      <c r="C111" s="200"/>
      <c r="D111" s="200"/>
    </row>
    <row r="112" spans="3:4" ht="27" customHeight="1">
      <c r="C112" s="200"/>
      <c r="D112" s="200"/>
    </row>
    <row r="113" spans="3:4" ht="27" customHeight="1">
      <c r="C113" s="200"/>
      <c r="D113" s="200"/>
    </row>
    <row r="114" spans="3:4" ht="27" customHeight="1">
      <c r="C114" s="200"/>
      <c r="D114" s="200"/>
    </row>
    <row r="115" spans="3:4" ht="27" customHeight="1">
      <c r="C115" s="200"/>
      <c r="D115" s="200"/>
    </row>
    <row r="116" spans="3:4" ht="27" customHeight="1">
      <c r="C116" s="200"/>
      <c r="D116" s="200"/>
    </row>
    <row r="117" spans="3:4" ht="27" customHeight="1">
      <c r="C117" s="200"/>
      <c r="D117" s="200"/>
    </row>
    <row r="118" spans="3:4" ht="27" customHeight="1">
      <c r="C118" s="200"/>
      <c r="D118" s="200"/>
    </row>
    <row r="119" spans="3:4" ht="27" customHeight="1">
      <c r="C119" s="200"/>
      <c r="D119" s="200"/>
    </row>
    <row r="120" spans="3:4" ht="27" customHeight="1">
      <c r="C120" s="200"/>
      <c r="D120" s="200"/>
    </row>
    <row r="121" spans="3:4" ht="27" customHeight="1">
      <c r="C121" s="200"/>
      <c r="D121" s="200"/>
    </row>
    <row r="122" spans="3:4" ht="27" customHeight="1">
      <c r="C122" s="200"/>
      <c r="D122" s="200"/>
    </row>
    <row r="123" spans="3:4" ht="27" customHeight="1">
      <c r="C123" s="200"/>
      <c r="D123" s="200"/>
    </row>
    <row r="124" spans="3:4" ht="27" customHeight="1">
      <c r="C124" s="200"/>
      <c r="D124" s="200"/>
    </row>
    <row r="125" spans="3:4" ht="27" customHeight="1">
      <c r="C125" s="200"/>
      <c r="D125" s="200"/>
    </row>
    <row r="126" spans="3:4" ht="27" customHeight="1">
      <c r="C126" s="200"/>
      <c r="D126" s="200"/>
    </row>
    <row r="127" spans="3:4" ht="27" customHeight="1">
      <c r="C127" s="200"/>
      <c r="D127" s="200"/>
    </row>
    <row r="128" spans="3:4" ht="27" customHeight="1">
      <c r="C128" s="200"/>
      <c r="D128" s="200"/>
    </row>
    <row r="129" spans="3:4" ht="27" customHeight="1">
      <c r="C129" s="200"/>
      <c r="D129" s="200"/>
    </row>
    <row r="130" spans="3:4" ht="27" customHeight="1">
      <c r="C130" s="200"/>
      <c r="D130" s="200"/>
    </row>
    <row r="131" spans="3:4" ht="27" customHeight="1">
      <c r="C131" s="200"/>
      <c r="D131" s="200"/>
    </row>
    <row r="132" spans="3:4" ht="27" customHeight="1">
      <c r="C132" s="200"/>
      <c r="D132" s="200"/>
    </row>
    <row r="133" spans="3:4" ht="27" customHeight="1">
      <c r="C133" s="200"/>
      <c r="D133" s="200"/>
    </row>
  </sheetData>
  <mergeCells count="9">
    <mergeCell ref="C18:F18"/>
    <mergeCell ref="C22:F22"/>
    <mergeCell ref="E17:F17"/>
    <mergeCell ref="C17:D17"/>
    <mergeCell ref="A1:E3"/>
    <mergeCell ref="A4:F4"/>
    <mergeCell ref="A5:B5"/>
    <mergeCell ref="A6:F6"/>
    <mergeCell ref="A16:F16"/>
  </mergeCells>
  <pageMargins left="0.46" right="0.34" top="0.55000000000000004" bottom="0.24" header="0.52" footer="0.24"/>
  <pageSetup paperSize="9" fitToHeight="0" orientation="portrait" r:id="rId1"/>
  <headerFooter alignWithMargins="0"/>
</worksheet>
</file>

<file path=xl/worksheets/sheet3.xml><?xml version="1.0" encoding="utf-8"?>
<worksheet xmlns="http://schemas.openxmlformats.org/spreadsheetml/2006/main" xmlns:r="http://schemas.openxmlformats.org/officeDocument/2006/relationships">
  <dimension ref="A1:I127"/>
  <sheetViews>
    <sheetView zoomScale="85" workbookViewId="0">
      <selection activeCell="C20" sqref="A1:F20"/>
    </sheetView>
  </sheetViews>
  <sheetFormatPr defaultColWidth="8" defaultRowHeight="25.5" customHeight="1"/>
  <cols>
    <col min="1" max="1" width="7.140625" style="226" customWidth="1"/>
    <col min="2" max="2" width="31.28515625" style="200" customWidth="1"/>
    <col min="3" max="3" width="9.28515625" style="226" customWidth="1"/>
    <col min="4" max="4" width="8.42578125" style="199" customWidth="1"/>
    <col min="5" max="5" width="17" style="200" customWidth="1"/>
    <col min="6" max="6" width="18" style="200" customWidth="1"/>
    <col min="7" max="7" width="8" style="200"/>
    <col min="8" max="8" width="19" style="201" bestFit="1" customWidth="1"/>
    <col min="9" max="9" width="16.28515625" style="200" customWidth="1"/>
    <col min="10" max="256" width="8" style="200"/>
    <col min="257" max="257" width="4.5703125" style="200" customWidth="1"/>
    <col min="258" max="258" width="40.7109375" style="200" customWidth="1"/>
    <col min="259" max="259" width="9.28515625" style="200" customWidth="1"/>
    <col min="260" max="260" width="8.42578125" style="200" customWidth="1"/>
    <col min="261" max="261" width="17" style="200" customWidth="1"/>
    <col min="262" max="262" width="18" style="200" customWidth="1"/>
    <col min="263" max="263" width="8" style="200"/>
    <col min="264" max="264" width="19" style="200" bestFit="1" customWidth="1"/>
    <col min="265" max="265" width="16.28515625" style="200" customWidth="1"/>
    <col min="266" max="512" width="8" style="200"/>
    <col min="513" max="513" width="4.5703125" style="200" customWidth="1"/>
    <col min="514" max="514" width="40.7109375" style="200" customWidth="1"/>
    <col min="515" max="515" width="9.28515625" style="200" customWidth="1"/>
    <col min="516" max="516" width="8.42578125" style="200" customWidth="1"/>
    <col min="517" max="517" width="17" style="200" customWidth="1"/>
    <col min="518" max="518" width="18" style="200" customWidth="1"/>
    <col min="519" max="519" width="8" style="200"/>
    <col min="520" max="520" width="19" style="200" bestFit="1" customWidth="1"/>
    <col min="521" max="521" width="16.28515625" style="200" customWidth="1"/>
    <col min="522" max="768" width="8" style="200"/>
    <col min="769" max="769" width="4.5703125" style="200" customWidth="1"/>
    <col min="770" max="770" width="40.7109375" style="200" customWidth="1"/>
    <col min="771" max="771" width="9.28515625" style="200" customWidth="1"/>
    <col min="772" max="772" width="8.42578125" style="200" customWidth="1"/>
    <col min="773" max="773" width="17" style="200" customWidth="1"/>
    <col min="774" max="774" width="18" style="200" customWidth="1"/>
    <col min="775" max="775" width="8" style="200"/>
    <col min="776" max="776" width="19" style="200" bestFit="1" customWidth="1"/>
    <col min="777" max="777" width="16.28515625" style="200" customWidth="1"/>
    <col min="778" max="1024" width="8" style="200"/>
    <col min="1025" max="1025" width="4.5703125" style="200" customWidth="1"/>
    <col min="1026" max="1026" width="40.7109375" style="200" customWidth="1"/>
    <col min="1027" max="1027" width="9.28515625" style="200" customWidth="1"/>
    <col min="1028" max="1028" width="8.42578125" style="200" customWidth="1"/>
    <col min="1029" max="1029" width="17" style="200" customWidth="1"/>
    <col min="1030" max="1030" width="18" style="200" customWidth="1"/>
    <col min="1031" max="1031" width="8" style="200"/>
    <col min="1032" max="1032" width="19" style="200" bestFit="1" customWidth="1"/>
    <col min="1033" max="1033" width="16.28515625" style="200" customWidth="1"/>
    <col min="1034" max="1280" width="8" style="200"/>
    <col min="1281" max="1281" width="4.5703125" style="200" customWidth="1"/>
    <col min="1282" max="1282" width="40.7109375" style="200" customWidth="1"/>
    <col min="1283" max="1283" width="9.28515625" style="200" customWidth="1"/>
    <col min="1284" max="1284" width="8.42578125" style="200" customWidth="1"/>
    <col min="1285" max="1285" width="17" style="200" customWidth="1"/>
    <col min="1286" max="1286" width="18" style="200" customWidth="1"/>
    <col min="1287" max="1287" width="8" style="200"/>
    <col min="1288" max="1288" width="19" style="200" bestFit="1" customWidth="1"/>
    <col min="1289" max="1289" width="16.28515625" style="200" customWidth="1"/>
    <col min="1290" max="1536" width="8" style="200"/>
    <col min="1537" max="1537" width="4.5703125" style="200" customWidth="1"/>
    <col min="1538" max="1538" width="40.7109375" style="200" customWidth="1"/>
    <col min="1539" max="1539" width="9.28515625" style="200" customWidth="1"/>
    <col min="1540" max="1540" width="8.42578125" style="200" customWidth="1"/>
    <col min="1541" max="1541" width="17" style="200" customWidth="1"/>
    <col min="1542" max="1542" width="18" style="200" customWidth="1"/>
    <col min="1543" max="1543" width="8" style="200"/>
    <col min="1544" max="1544" width="19" style="200" bestFit="1" customWidth="1"/>
    <col min="1545" max="1545" width="16.28515625" style="200" customWidth="1"/>
    <col min="1546" max="1792" width="8" style="200"/>
    <col min="1793" max="1793" width="4.5703125" style="200" customWidth="1"/>
    <col min="1794" max="1794" width="40.7109375" style="200" customWidth="1"/>
    <col min="1795" max="1795" width="9.28515625" style="200" customWidth="1"/>
    <col min="1796" max="1796" width="8.42578125" style="200" customWidth="1"/>
    <col min="1797" max="1797" width="17" style="200" customWidth="1"/>
    <col min="1798" max="1798" width="18" style="200" customWidth="1"/>
    <col min="1799" max="1799" width="8" style="200"/>
    <col min="1800" max="1800" width="19" style="200" bestFit="1" customWidth="1"/>
    <col min="1801" max="1801" width="16.28515625" style="200" customWidth="1"/>
    <col min="1802" max="2048" width="8" style="200"/>
    <col min="2049" max="2049" width="4.5703125" style="200" customWidth="1"/>
    <col min="2050" max="2050" width="40.7109375" style="200" customWidth="1"/>
    <col min="2051" max="2051" width="9.28515625" style="200" customWidth="1"/>
    <col min="2052" max="2052" width="8.42578125" style="200" customWidth="1"/>
    <col min="2053" max="2053" width="17" style="200" customWidth="1"/>
    <col min="2054" max="2054" width="18" style="200" customWidth="1"/>
    <col min="2055" max="2055" width="8" style="200"/>
    <col min="2056" max="2056" width="19" style="200" bestFit="1" customWidth="1"/>
    <col min="2057" max="2057" width="16.28515625" style="200" customWidth="1"/>
    <col min="2058" max="2304" width="8" style="200"/>
    <col min="2305" max="2305" width="4.5703125" style="200" customWidth="1"/>
    <col min="2306" max="2306" width="40.7109375" style="200" customWidth="1"/>
    <col min="2307" max="2307" width="9.28515625" style="200" customWidth="1"/>
    <col min="2308" max="2308" width="8.42578125" style="200" customWidth="1"/>
    <col min="2309" max="2309" width="17" style="200" customWidth="1"/>
    <col min="2310" max="2310" width="18" style="200" customWidth="1"/>
    <col min="2311" max="2311" width="8" style="200"/>
    <col min="2312" max="2312" width="19" style="200" bestFit="1" customWidth="1"/>
    <col min="2313" max="2313" width="16.28515625" style="200" customWidth="1"/>
    <col min="2314" max="2560" width="8" style="200"/>
    <col min="2561" max="2561" width="4.5703125" style="200" customWidth="1"/>
    <col min="2562" max="2562" width="40.7109375" style="200" customWidth="1"/>
    <col min="2563" max="2563" width="9.28515625" style="200" customWidth="1"/>
    <col min="2564" max="2564" width="8.42578125" style="200" customWidth="1"/>
    <col min="2565" max="2565" width="17" style="200" customWidth="1"/>
    <col min="2566" max="2566" width="18" style="200" customWidth="1"/>
    <col min="2567" max="2567" width="8" style="200"/>
    <col min="2568" max="2568" width="19" style="200" bestFit="1" customWidth="1"/>
    <col min="2569" max="2569" width="16.28515625" style="200" customWidth="1"/>
    <col min="2570" max="2816" width="8" style="200"/>
    <col min="2817" max="2817" width="4.5703125" style="200" customWidth="1"/>
    <col min="2818" max="2818" width="40.7109375" style="200" customWidth="1"/>
    <col min="2819" max="2819" width="9.28515625" style="200" customWidth="1"/>
    <col min="2820" max="2820" width="8.42578125" style="200" customWidth="1"/>
    <col min="2821" max="2821" width="17" style="200" customWidth="1"/>
    <col min="2822" max="2822" width="18" style="200" customWidth="1"/>
    <col min="2823" max="2823" width="8" style="200"/>
    <col min="2824" max="2824" width="19" style="200" bestFit="1" customWidth="1"/>
    <col min="2825" max="2825" width="16.28515625" style="200" customWidth="1"/>
    <col min="2826" max="3072" width="8" style="200"/>
    <col min="3073" max="3073" width="4.5703125" style="200" customWidth="1"/>
    <col min="3074" max="3074" width="40.7109375" style="200" customWidth="1"/>
    <col min="3075" max="3075" width="9.28515625" style="200" customWidth="1"/>
    <col min="3076" max="3076" width="8.42578125" style="200" customWidth="1"/>
    <col min="3077" max="3077" width="17" style="200" customWidth="1"/>
    <col min="3078" max="3078" width="18" style="200" customWidth="1"/>
    <col min="3079" max="3079" width="8" style="200"/>
    <col min="3080" max="3080" width="19" style="200" bestFit="1" customWidth="1"/>
    <col min="3081" max="3081" width="16.28515625" style="200" customWidth="1"/>
    <col min="3082" max="3328" width="8" style="200"/>
    <col min="3329" max="3329" width="4.5703125" style="200" customWidth="1"/>
    <col min="3330" max="3330" width="40.7109375" style="200" customWidth="1"/>
    <col min="3331" max="3331" width="9.28515625" style="200" customWidth="1"/>
    <col min="3332" max="3332" width="8.42578125" style="200" customWidth="1"/>
    <col min="3333" max="3333" width="17" style="200" customWidth="1"/>
    <col min="3334" max="3334" width="18" style="200" customWidth="1"/>
    <col min="3335" max="3335" width="8" style="200"/>
    <col min="3336" max="3336" width="19" style="200" bestFit="1" customWidth="1"/>
    <col min="3337" max="3337" width="16.28515625" style="200" customWidth="1"/>
    <col min="3338" max="3584" width="8" style="200"/>
    <col min="3585" max="3585" width="4.5703125" style="200" customWidth="1"/>
    <col min="3586" max="3586" width="40.7109375" style="200" customWidth="1"/>
    <col min="3587" max="3587" width="9.28515625" style="200" customWidth="1"/>
    <col min="3588" max="3588" width="8.42578125" style="200" customWidth="1"/>
    <col min="3589" max="3589" width="17" style="200" customWidth="1"/>
    <col min="3590" max="3590" width="18" style="200" customWidth="1"/>
    <col min="3591" max="3591" width="8" style="200"/>
    <col min="3592" max="3592" width="19" style="200" bestFit="1" customWidth="1"/>
    <col min="3593" max="3593" width="16.28515625" style="200" customWidth="1"/>
    <col min="3594" max="3840" width="8" style="200"/>
    <col min="3841" max="3841" width="4.5703125" style="200" customWidth="1"/>
    <col min="3842" max="3842" width="40.7109375" style="200" customWidth="1"/>
    <col min="3843" max="3843" width="9.28515625" style="200" customWidth="1"/>
    <col min="3844" max="3844" width="8.42578125" style="200" customWidth="1"/>
    <col min="3845" max="3845" width="17" style="200" customWidth="1"/>
    <col min="3846" max="3846" width="18" style="200" customWidth="1"/>
    <col min="3847" max="3847" width="8" style="200"/>
    <col min="3848" max="3848" width="19" style="200" bestFit="1" customWidth="1"/>
    <col min="3849" max="3849" width="16.28515625" style="200" customWidth="1"/>
    <col min="3850" max="4096" width="8" style="200"/>
    <col min="4097" max="4097" width="4.5703125" style="200" customWidth="1"/>
    <col min="4098" max="4098" width="40.7109375" style="200" customWidth="1"/>
    <col min="4099" max="4099" width="9.28515625" style="200" customWidth="1"/>
    <col min="4100" max="4100" width="8.42578125" style="200" customWidth="1"/>
    <col min="4101" max="4101" width="17" style="200" customWidth="1"/>
    <col min="4102" max="4102" width="18" style="200" customWidth="1"/>
    <col min="4103" max="4103" width="8" style="200"/>
    <col min="4104" max="4104" width="19" style="200" bestFit="1" customWidth="1"/>
    <col min="4105" max="4105" width="16.28515625" style="200" customWidth="1"/>
    <col min="4106" max="4352" width="8" style="200"/>
    <col min="4353" max="4353" width="4.5703125" style="200" customWidth="1"/>
    <col min="4354" max="4354" width="40.7109375" style="200" customWidth="1"/>
    <col min="4355" max="4355" width="9.28515625" style="200" customWidth="1"/>
    <col min="4356" max="4356" width="8.42578125" style="200" customWidth="1"/>
    <col min="4357" max="4357" width="17" style="200" customWidth="1"/>
    <col min="4358" max="4358" width="18" style="200" customWidth="1"/>
    <col min="4359" max="4359" width="8" style="200"/>
    <col min="4360" max="4360" width="19" style="200" bestFit="1" customWidth="1"/>
    <col min="4361" max="4361" width="16.28515625" style="200" customWidth="1"/>
    <col min="4362" max="4608" width="8" style="200"/>
    <col min="4609" max="4609" width="4.5703125" style="200" customWidth="1"/>
    <col min="4610" max="4610" width="40.7109375" style="200" customWidth="1"/>
    <col min="4611" max="4611" width="9.28515625" style="200" customWidth="1"/>
    <col min="4612" max="4612" width="8.42578125" style="200" customWidth="1"/>
    <col min="4613" max="4613" width="17" style="200" customWidth="1"/>
    <col min="4614" max="4614" width="18" style="200" customWidth="1"/>
    <col min="4615" max="4615" width="8" style="200"/>
    <col min="4616" max="4616" width="19" style="200" bestFit="1" customWidth="1"/>
    <col min="4617" max="4617" width="16.28515625" style="200" customWidth="1"/>
    <col min="4618" max="4864" width="8" style="200"/>
    <col min="4865" max="4865" width="4.5703125" style="200" customWidth="1"/>
    <col min="4866" max="4866" width="40.7109375" style="200" customWidth="1"/>
    <col min="4867" max="4867" width="9.28515625" style="200" customWidth="1"/>
    <col min="4868" max="4868" width="8.42578125" style="200" customWidth="1"/>
    <col min="4869" max="4869" width="17" style="200" customWidth="1"/>
    <col min="4870" max="4870" width="18" style="200" customWidth="1"/>
    <col min="4871" max="4871" width="8" style="200"/>
    <col min="4872" max="4872" width="19" style="200" bestFit="1" customWidth="1"/>
    <col min="4873" max="4873" width="16.28515625" style="200" customWidth="1"/>
    <col min="4874" max="5120" width="8" style="200"/>
    <col min="5121" max="5121" width="4.5703125" style="200" customWidth="1"/>
    <col min="5122" max="5122" width="40.7109375" style="200" customWidth="1"/>
    <col min="5123" max="5123" width="9.28515625" style="200" customWidth="1"/>
    <col min="5124" max="5124" width="8.42578125" style="200" customWidth="1"/>
    <col min="5125" max="5125" width="17" style="200" customWidth="1"/>
    <col min="5126" max="5126" width="18" style="200" customWidth="1"/>
    <col min="5127" max="5127" width="8" style="200"/>
    <col min="5128" max="5128" width="19" style="200" bestFit="1" customWidth="1"/>
    <col min="5129" max="5129" width="16.28515625" style="200" customWidth="1"/>
    <col min="5130" max="5376" width="8" style="200"/>
    <col min="5377" max="5377" width="4.5703125" style="200" customWidth="1"/>
    <col min="5378" max="5378" width="40.7109375" style="200" customWidth="1"/>
    <col min="5379" max="5379" width="9.28515625" style="200" customWidth="1"/>
    <col min="5380" max="5380" width="8.42578125" style="200" customWidth="1"/>
    <col min="5381" max="5381" width="17" style="200" customWidth="1"/>
    <col min="5382" max="5382" width="18" style="200" customWidth="1"/>
    <col min="5383" max="5383" width="8" style="200"/>
    <col min="5384" max="5384" width="19" style="200" bestFit="1" customWidth="1"/>
    <col min="5385" max="5385" width="16.28515625" style="200" customWidth="1"/>
    <col min="5386" max="5632" width="8" style="200"/>
    <col min="5633" max="5633" width="4.5703125" style="200" customWidth="1"/>
    <col min="5634" max="5634" width="40.7109375" style="200" customWidth="1"/>
    <col min="5635" max="5635" width="9.28515625" style="200" customWidth="1"/>
    <col min="5636" max="5636" width="8.42578125" style="200" customWidth="1"/>
    <col min="5637" max="5637" width="17" style="200" customWidth="1"/>
    <col min="5638" max="5638" width="18" style="200" customWidth="1"/>
    <col min="5639" max="5639" width="8" style="200"/>
    <col min="5640" max="5640" width="19" style="200" bestFit="1" customWidth="1"/>
    <col min="5641" max="5641" width="16.28515625" style="200" customWidth="1"/>
    <col min="5642" max="5888" width="8" style="200"/>
    <col min="5889" max="5889" width="4.5703125" style="200" customWidth="1"/>
    <col min="5890" max="5890" width="40.7109375" style="200" customWidth="1"/>
    <col min="5891" max="5891" width="9.28515625" style="200" customWidth="1"/>
    <col min="5892" max="5892" width="8.42578125" style="200" customWidth="1"/>
    <col min="5893" max="5893" width="17" style="200" customWidth="1"/>
    <col min="5894" max="5894" width="18" style="200" customWidth="1"/>
    <col min="5895" max="5895" width="8" style="200"/>
    <col min="5896" max="5896" width="19" style="200" bestFit="1" customWidth="1"/>
    <col min="5897" max="5897" width="16.28515625" style="200" customWidth="1"/>
    <col min="5898" max="6144" width="8" style="200"/>
    <col min="6145" max="6145" width="4.5703125" style="200" customWidth="1"/>
    <col min="6146" max="6146" width="40.7109375" style="200" customWidth="1"/>
    <col min="6147" max="6147" width="9.28515625" style="200" customWidth="1"/>
    <col min="6148" max="6148" width="8.42578125" style="200" customWidth="1"/>
    <col min="6149" max="6149" width="17" style="200" customWidth="1"/>
    <col min="6150" max="6150" width="18" style="200" customWidth="1"/>
    <col min="6151" max="6151" width="8" style="200"/>
    <col min="6152" max="6152" width="19" style="200" bestFit="1" customWidth="1"/>
    <col min="6153" max="6153" width="16.28515625" style="200" customWidth="1"/>
    <col min="6154" max="6400" width="8" style="200"/>
    <col min="6401" max="6401" width="4.5703125" style="200" customWidth="1"/>
    <col min="6402" max="6402" width="40.7109375" style="200" customWidth="1"/>
    <col min="6403" max="6403" width="9.28515625" style="200" customWidth="1"/>
    <col min="6404" max="6404" width="8.42578125" style="200" customWidth="1"/>
    <col min="6405" max="6405" width="17" style="200" customWidth="1"/>
    <col min="6406" max="6406" width="18" style="200" customWidth="1"/>
    <col min="6407" max="6407" width="8" style="200"/>
    <col min="6408" max="6408" width="19" style="200" bestFit="1" customWidth="1"/>
    <col min="6409" max="6409" width="16.28515625" style="200" customWidth="1"/>
    <col min="6410" max="6656" width="8" style="200"/>
    <col min="6657" max="6657" width="4.5703125" style="200" customWidth="1"/>
    <col min="6658" max="6658" width="40.7109375" style="200" customWidth="1"/>
    <col min="6659" max="6659" width="9.28515625" style="200" customWidth="1"/>
    <col min="6660" max="6660" width="8.42578125" style="200" customWidth="1"/>
    <col min="6661" max="6661" width="17" style="200" customWidth="1"/>
    <col min="6662" max="6662" width="18" style="200" customWidth="1"/>
    <col min="6663" max="6663" width="8" style="200"/>
    <col min="6664" max="6664" width="19" style="200" bestFit="1" customWidth="1"/>
    <col min="6665" max="6665" width="16.28515625" style="200" customWidth="1"/>
    <col min="6666" max="6912" width="8" style="200"/>
    <col min="6913" max="6913" width="4.5703125" style="200" customWidth="1"/>
    <col min="6914" max="6914" width="40.7109375" style="200" customWidth="1"/>
    <col min="6915" max="6915" width="9.28515625" style="200" customWidth="1"/>
    <col min="6916" max="6916" width="8.42578125" style="200" customWidth="1"/>
    <col min="6917" max="6917" width="17" style="200" customWidth="1"/>
    <col min="6918" max="6918" width="18" style="200" customWidth="1"/>
    <col min="6919" max="6919" width="8" style="200"/>
    <col min="6920" max="6920" width="19" style="200" bestFit="1" customWidth="1"/>
    <col min="6921" max="6921" width="16.28515625" style="200" customWidth="1"/>
    <col min="6922" max="7168" width="8" style="200"/>
    <col min="7169" max="7169" width="4.5703125" style="200" customWidth="1"/>
    <col min="7170" max="7170" width="40.7109375" style="200" customWidth="1"/>
    <col min="7171" max="7171" width="9.28515625" style="200" customWidth="1"/>
    <col min="7172" max="7172" width="8.42578125" style="200" customWidth="1"/>
    <col min="7173" max="7173" width="17" style="200" customWidth="1"/>
    <col min="7174" max="7174" width="18" style="200" customWidth="1"/>
    <col min="7175" max="7175" width="8" style="200"/>
    <col min="7176" max="7176" width="19" style="200" bestFit="1" customWidth="1"/>
    <col min="7177" max="7177" width="16.28515625" style="200" customWidth="1"/>
    <col min="7178" max="7424" width="8" style="200"/>
    <col min="7425" max="7425" width="4.5703125" style="200" customWidth="1"/>
    <col min="7426" max="7426" width="40.7109375" style="200" customWidth="1"/>
    <col min="7427" max="7427" width="9.28515625" style="200" customWidth="1"/>
    <col min="7428" max="7428" width="8.42578125" style="200" customWidth="1"/>
    <col min="7429" max="7429" width="17" style="200" customWidth="1"/>
    <col min="7430" max="7430" width="18" style="200" customWidth="1"/>
    <col min="7431" max="7431" width="8" style="200"/>
    <col min="7432" max="7432" width="19" style="200" bestFit="1" customWidth="1"/>
    <col min="7433" max="7433" width="16.28515625" style="200" customWidth="1"/>
    <col min="7434" max="7680" width="8" style="200"/>
    <col min="7681" max="7681" width="4.5703125" style="200" customWidth="1"/>
    <col min="7682" max="7682" width="40.7109375" style="200" customWidth="1"/>
    <col min="7683" max="7683" width="9.28515625" style="200" customWidth="1"/>
    <col min="7684" max="7684" width="8.42578125" style="200" customWidth="1"/>
    <col min="7685" max="7685" width="17" style="200" customWidth="1"/>
    <col min="7686" max="7686" width="18" style="200" customWidth="1"/>
    <col min="7687" max="7687" width="8" style="200"/>
    <col min="7688" max="7688" width="19" style="200" bestFit="1" customWidth="1"/>
    <col min="7689" max="7689" width="16.28515625" style="200" customWidth="1"/>
    <col min="7690" max="7936" width="8" style="200"/>
    <col min="7937" max="7937" width="4.5703125" style="200" customWidth="1"/>
    <col min="7938" max="7938" width="40.7109375" style="200" customWidth="1"/>
    <col min="7939" max="7939" width="9.28515625" style="200" customWidth="1"/>
    <col min="7940" max="7940" width="8.42578125" style="200" customWidth="1"/>
    <col min="7941" max="7941" width="17" style="200" customWidth="1"/>
    <col min="7942" max="7942" width="18" style="200" customWidth="1"/>
    <col min="7943" max="7943" width="8" style="200"/>
    <col min="7944" max="7944" width="19" style="200" bestFit="1" customWidth="1"/>
    <col min="7945" max="7945" width="16.28515625" style="200" customWidth="1"/>
    <col min="7946" max="8192" width="8" style="200"/>
    <col min="8193" max="8193" width="4.5703125" style="200" customWidth="1"/>
    <col min="8194" max="8194" width="40.7109375" style="200" customWidth="1"/>
    <col min="8195" max="8195" width="9.28515625" style="200" customWidth="1"/>
    <col min="8196" max="8196" width="8.42578125" style="200" customWidth="1"/>
    <col min="8197" max="8197" width="17" style="200" customWidth="1"/>
    <col min="8198" max="8198" width="18" style="200" customWidth="1"/>
    <col min="8199" max="8199" width="8" style="200"/>
    <col min="8200" max="8200" width="19" style="200" bestFit="1" customWidth="1"/>
    <col min="8201" max="8201" width="16.28515625" style="200" customWidth="1"/>
    <col min="8202" max="8448" width="8" style="200"/>
    <col min="8449" max="8449" width="4.5703125" style="200" customWidth="1"/>
    <col min="8450" max="8450" width="40.7109375" style="200" customWidth="1"/>
    <col min="8451" max="8451" width="9.28515625" style="200" customWidth="1"/>
    <col min="8452" max="8452" width="8.42578125" style="200" customWidth="1"/>
    <col min="8453" max="8453" width="17" style="200" customWidth="1"/>
    <col min="8454" max="8454" width="18" style="200" customWidth="1"/>
    <col min="8455" max="8455" width="8" style="200"/>
    <col min="8456" max="8456" width="19" style="200" bestFit="1" customWidth="1"/>
    <col min="8457" max="8457" width="16.28515625" style="200" customWidth="1"/>
    <col min="8458" max="8704" width="8" style="200"/>
    <col min="8705" max="8705" width="4.5703125" style="200" customWidth="1"/>
    <col min="8706" max="8706" width="40.7109375" style="200" customWidth="1"/>
    <col min="8707" max="8707" width="9.28515625" style="200" customWidth="1"/>
    <col min="8708" max="8708" width="8.42578125" style="200" customWidth="1"/>
    <col min="8709" max="8709" width="17" style="200" customWidth="1"/>
    <col min="8710" max="8710" width="18" style="200" customWidth="1"/>
    <col min="8711" max="8711" width="8" style="200"/>
    <col min="8712" max="8712" width="19" style="200" bestFit="1" customWidth="1"/>
    <col min="8713" max="8713" width="16.28515625" style="200" customWidth="1"/>
    <col min="8714" max="8960" width="8" style="200"/>
    <col min="8961" max="8961" width="4.5703125" style="200" customWidth="1"/>
    <col min="8962" max="8962" width="40.7109375" style="200" customWidth="1"/>
    <col min="8963" max="8963" width="9.28515625" style="200" customWidth="1"/>
    <col min="8964" max="8964" width="8.42578125" style="200" customWidth="1"/>
    <col min="8965" max="8965" width="17" style="200" customWidth="1"/>
    <col min="8966" max="8966" width="18" style="200" customWidth="1"/>
    <col min="8967" max="8967" width="8" style="200"/>
    <col min="8968" max="8968" width="19" style="200" bestFit="1" customWidth="1"/>
    <col min="8969" max="8969" width="16.28515625" style="200" customWidth="1"/>
    <col min="8970" max="9216" width="8" style="200"/>
    <col min="9217" max="9217" width="4.5703125" style="200" customWidth="1"/>
    <col min="9218" max="9218" width="40.7109375" style="200" customWidth="1"/>
    <col min="9219" max="9219" width="9.28515625" style="200" customWidth="1"/>
    <col min="9220" max="9220" width="8.42578125" style="200" customWidth="1"/>
    <col min="9221" max="9221" width="17" style="200" customWidth="1"/>
    <col min="9222" max="9222" width="18" style="200" customWidth="1"/>
    <col min="9223" max="9223" width="8" style="200"/>
    <col min="9224" max="9224" width="19" style="200" bestFit="1" customWidth="1"/>
    <col min="9225" max="9225" width="16.28515625" style="200" customWidth="1"/>
    <col min="9226" max="9472" width="8" style="200"/>
    <col min="9473" max="9473" width="4.5703125" style="200" customWidth="1"/>
    <col min="9474" max="9474" width="40.7109375" style="200" customWidth="1"/>
    <col min="9475" max="9475" width="9.28515625" style="200" customWidth="1"/>
    <col min="9476" max="9476" width="8.42578125" style="200" customWidth="1"/>
    <col min="9477" max="9477" width="17" style="200" customWidth="1"/>
    <col min="9478" max="9478" width="18" style="200" customWidth="1"/>
    <col min="9479" max="9479" width="8" style="200"/>
    <col min="9480" max="9480" width="19" style="200" bestFit="1" customWidth="1"/>
    <col min="9481" max="9481" width="16.28515625" style="200" customWidth="1"/>
    <col min="9482" max="9728" width="8" style="200"/>
    <col min="9729" max="9729" width="4.5703125" style="200" customWidth="1"/>
    <col min="9730" max="9730" width="40.7109375" style="200" customWidth="1"/>
    <col min="9731" max="9731" width="9.28515625" style="200" customWidth="1"/>
    <col min="9732" max="9732" width="8.42578125" style="200" customWidth="1"/>
    <col min="9733" max="9733" width="17" style="200" customWidth="1"/>
    <col min="9734" max="9734" width="18" style="200" customWidth="1"/>
    <col min="9735" max="9735" width="8" style="200"/>
    <col min="9736" max="9736" width="19" style="200" bestFit="1" customWidth="1"/>
    <col min="9737" max="9737" width="16.28515625" style="200" customWidth="1"/>
    <col min="9738" max="9984" width="8" style="200"/>
    <col min="9985" max="9985" width="4.5703125" style="200" customWidth="1"/>
    <col min="9986" max="9986" width="40.7109375" style="200" customWidth="1"/>
    <col min="9987" max="9987" width="9.28515625" style="200" customWidth="1"/>
    <col min="9988" max="9988" width="8.42578125" style="200" customWidth="1"/>
    <col min="9989" max="9989" width="17" style="200" customWidth="1"/>
    <col min="9990" max="9990" width="18" style="200" customWidth="1"/>
    <col min="9991" max="9991" width="8" style="200"/>
    <col min="9992" max="9992" width="19" style="200" bestFit="1" customWidth="1"/>
    <col min="9993" max="9993" width="16.28515625" style="200" customWidth="1"/>
    <col min="9994" max="10240" width="8" style="200"/>
    <col min="10241" max="10241" width="4.5703125" style="200" customWidth="1"/>
    <col min="10242" max="10242" width="40.7109375" style="200" customWidth="1"/>
    <col min="10243" max="10243" width="9.28515625" style="200" customWidth="1"/>
    <col min="10244" max="10244" width="8.42578125" style="200" customWidth="1"/>
    <col min="10245" max="10245" width="17" style="200" customWidth="1"/>
    <col min="10246" max="10246" width="18" style="200" customWidth="1"/>
    <col min="10247" max="10247" width="8" style="200"/>
    <col min="10248" max="10248" width="19" style="200" bestFit="1" customWidth="1"/>
    <col min="10249" max="10249" width="16.28515625" style="200" customWidth="1"/>
    <col min="10250" max="10496" width="8" style="200"/>
    <col min="10497" max="10497" width="4.5703125" style="200" customWidth="1"/>
    <col min="10498" max="10498" width="40.7109375" style="200" customWidth="1"/>
    <col min="10499" max="10499" width="9.28515625" style="200" customWidth="1"/>
    <col min="10500" max="10500" width="8.42578125" style="200" customWidth="1"/>
    <col min="10501" max="10501" width="17" style="200" customWidth="1"/>
    <col min="10502" max="10502" width="18" style="200" customWidth="1"/>
    <col min="10503" max="10503" width="8" style="200"/>
    <col min="10504" max="10504" width="19" style="200" bestFit="1" customWidth="1"/>
    <col min="10505" max="10505" width="16.28515625" style="200" customWidth="1"/>
    <col min="10506" max="10752" width="8" style="200"/>
    <col min="10753" max="10753" width="4.5703125" style="200" customWidth="1"/>
    <col min="10754" max="10754" width="40.7109375" style="200" customWidth="1"/>
    <col min="10755" max="10755" width="9.28515625" style="200" customWidth="1"/>
    <col min="10756" max="10756" width="8.42578125" style="200" customWidth="1"/>
    <col min="10757" max="10757" width="17" style="200" customWidth="1"/>
    <col min="10758" max="10758" width="18" style="200" customWidth="1"/>
    <col min="10759" max="10759" width="8" style="200"/>
    <col min="10760" max="10760" width="19" style="200" bestFit="1" customWidth="1"/>
    <col min="10761" max="10761" width="16.28515625" style="200" customWidth="1"/>
    <col min="10762" max="11008" width="8" style="200"/>
    <col min="11009" max="11009" width="4.5703125" style="200" customWidth="1"/>
    <col min="11010" max="11010" width="40.7109375" style="200" customWidth="1"/>
    <col min="11011" max="11011" width="9.28515625" style="200" customWidth="1"/>
    <col min="11012" max="11012" width="8.42578125" style="200" customWidth="1"/>
    <col min="11013" max="11013" width="17" style="200" customWidth="1"/>
    <col min="11014" max="11014" width="18" style="200" customWidth="1"/>
    <col min="11015" max="11015" width="8" style="200"/>
    <col min="11016" max="11016" width="19" style="200" bestFit="1" customWidth="1"/>
    <col min="11017" max="11017" width="16.28515625" style="200" customWidth="1"/>
    <col min="11018" max="11264" width="8" style="200"/>
    <col min="11265" max="11265" width="4.5703125" style="200" customWidth="1"/>
    <col min="11266" max="11266" width="40.7109375" style="200" customWidth="1"/>
    <col min="11267" max="11267" width="9.28515625" style="200" customWidth="1"/>
    <col min="11268" max="11268" width="8.42578125" style="200" customWidth="1"/>
    <col min="11269" max="11269" width="17" style="200" customWidth="1"/>
    <col min="11270" max="11270" width="18" style="200" customWidth="1"/>
    <col min="11271" max="11271" width="8" style="200"/>
    <col min="11272" max="11272" width="19" style="200" bestFit="1" customWidth="1"/>
    <col min="11273" max="11273" width="16.28515625" style="200" customWidth="1"/>
    <col min="11274" max="11520" width="8" style="200"/>
    <col min="11521" max="11521" width="4.5703125" style="200" customWidth="1"/>
    <col min="11522" max="11522" width="40.7109375" style="200" customWidth="1"/>
    <col min="11523" max="11523" width="9.28515625" style="200" customWidth="1"/>
    <col min="11524" max="11524" width="8.42578125" style="200" customWidth="1"/>
    <col min="11525" max="11525" width="17" style="200" customWidth="1"/>
    <col min="11526" max="11526" width="18" style="200" customWidth="1"/>
    <col min="11527" max="11527" width="8" style="200"/>
    <col min="11528" max="11528" width="19" style="200" bestFit="1" customWidth="1"/>
    <col min="11529" max="11529" width="16.28515625" style="200" customWidth="1"/>
    <col min="11530" max="11776" width="8" style="200"/>
    <col min="11777" max="11777" width="4.5703125" style="200" customWidth="1"/>
    <col min="11778" max="11778" width="40.7109375" style="200" customWidth="1"/>
    <col min="11779" max="11779" width="9.28515625" style="200" customWidth="1"/>
    <col min="11780" max="11780" width="8.42578125" style="200" customWidth="1"/>
    <col min="11781" max="11781" width="17" style="200" customWidth="1"/>
    <col min="11782" max="11782" width="18" style="200" customWidth="1"/>
    <col min="11783" max="11783" width="8" style="200"/>
    <col min="11784" max="11784" width="19" style="200" bestFit="1" customWidth="1"/>
    <col min="11785" max="11785" width="16.28515625" style="200" customWidth="1"/>
    <col min="11786" max="12032" width="8" style="200"/>
    <col min="12033" max="12033" width="4.5703125" style="200" customWidth="1"/>
    <col min="12034" max="12034" width="40.7109375" style="200" customWidth="1"/>
    <col min="12035" max="12035" width="9.28515625" style="200" customWidth="1"/>
    <col min="12036" max="12036" width="8.42578125" style="200" customWidth="1"/>
    <col min="12037" max="12037" width="17" style="200" customWidth="1"/>
    <col min="12038" max="12038" width="18" style="200" customWidth="1"/>
    <col min="12039" max="12039" width="8" style="200"/>
    <col min="12040" max="12040" width="19" style="200" bestFit="1" customWidth="1"/>
    <col min="12041" max="12041" width="16.28515625" style="200" customWidth="1"/>
    <col min="12042" max="12288" width="8" style="200"/>
    <col min="12289" max="12289" width="4.5703125" style="200" customWidth="1"/>
    <col min="12290" max="12290" width="40.7109375" style="200" customWidth="1"/>
    <col min="12291" max="12291" width="9.28515625" style="200" customWidth="1"/>
    <col min="12292" max="12292" width="8.42578125" style="200" customWidth="1"/>
    <col min="12293" max="12293" width="17" style="200" customWidth="1"/>
    <col min="12294" max="12294" width="18" style="200" customWidth="1"/>
    <col min="12295" max="12295" width="8" style="200"/>
    <col min="12296" max="12296" width="19" style="200" bestFit="1" customWidth="1"/>
    <col min="12297" max="12297" width="16.28515625" style="200" customWidth="1"/>
    <col min="12298" max="12544" width="8" style="200"/>
    <col min="12545" max="12545" width="4.5703125" style="200" customWidth="1"/>
    <col min="12546" max="12546" width="40.7109375" style="200" customWidth="1"/>
    <col min="12547" max="12547" width="9.28515625" style="200" customWidth="1"/>
    <col min="12548" max="12548" width="8.42578125" style="200" customWidth="1"/>
    <col min="12549" max="12549" width="17" style="200" customWidth="1"/>
    <col min="12550" max="12550" width="18" style="200" customWidth="1"/>
    <col min="12551" max="12551" width="8" style="200"/>
    <col min="12552" max="12552" width="19" style="200" bestFit="1" customWidth="1"/>
    <col min="12553" max="12553" width="16.28515625" style="200" customWidth="1"/>
    <col min="12554" max="12800" width="8" style="200"/>
    <col min="12801" max="12801" width="4.5703125" style="200" customWidth="1"/>
    <col min="12802" max="12802" width="40.7109375" style="200" customWidth="1"/>
    <col min="12803" max="12803" width="9.28515625" style="200" customWidth="1"/>
    <col min="12804" max="12804" width="8.42578125" style="200" customWidth="1"/>
    <col min="12805" max="12805" width="17" style="200" customWidth="1"/>
    <col min="12806" max="12806" width="18" style="200" customWidth="1"/>
    <col min="12807" max="12807" width="8" style="200"/>
    <col min="12808" max="12808" width="19" style="200" bestFit="1" customWidth="1"/>
    <col min="12809" max="12809" width="16.28515625" style="200" customWidth="1"/>
    <col min="12810" max="13056" width="8" style="200"/>
    <col min="13057" max="13057" width="4.5703125" style="200" customWidth="1"/>
    <col min="13058" max="13058" width="40.7109375" style="200" customWidth="1"/>
    <col min="13059" max="13059" width="9.28515625" style="200" customWidth="1"/>
    <col min="13060" max="13060" width="8.42578125" style="200" customWidth="1"/>
    <col min="13061" max="13061" width="17" style="200" customWidth="1"/>
    <col min="13062" max="13062" width="18" style="200" customWidth="1"/>
    <col min="13063" max="13063" width="8" style="200"/>
    <col min="13064" max="13064" width="19" style="200" bestFit="1" customWidth="1"/>
    <col min="13065" max="13065" width="16.28515625" style="200" customWidth="1"/>
    <col min="13066" max="13312" width="8" style="200"/>
    <col min="13313" max="13313" width="4.5703125" style="200" customWidth="1"/>
    <col min="13314" max="13314" width="40.7109375" style="200" customWidth="1"/>
    <col min="13315" max="13315" width="9.28515625" style="200" customWidth="1"/>
    <col min="13316" max="13316" width="8.42578125" style="200" customWidth="1"/>
    <col min="13317" max="13317" width="17" style="200" customWidth="1"/>
    <col min="13318" max="13318" width="18" style="200" customWidth="1"/>
    <col min="13319" max="13319" width="8" style="200"/>
    <col min="13320" max="13320" width="19" style="200" bestFit="1" customWidth="1"/>
    <col min="13321" max="13321" width="16.28515625" style="200" customWidth="1"/>
    <col min="13322" max="13568" width="8" style="200"/>
    <col min="13569" max="13569" width="4.5703125" style="200" customWidth="1"/>
    <col min="13570" max="13570" width="40.7109375" style="200" customWidth="1"/>
    <col min="13571" max="13571" width="9.28515625" style="200" customWidth="1"/>
    <col min="13572" max="13572" width="8.42578125" style="200" customWidth="1"/>
    <col min="13573" max="13573" width="17" style="200" customWidth="1"/>
    <col min="13574" max="13574" width="18" style="200" customWidth="1"/>
    <col min="13575" max="13575" width="8" style="200"/>
    <col min="13576" max="13576" width="19" style="200" bestFit="1" customWidth="1"/>
    <col min="13577" max="13577" width="16.28515625" style="200" customWidth="1"/>
    <col min="13578" max="13824" width="8" style="200"/>
    <col min="13825" max="13825" width="4.5703125" style="200" customWidth="1"/>
    <col min="13826" max="13826" width="40.7109375" style="200" customWidth="1"/>
    <col min="13827" max="13827" width="9.28515625" style="200" customWidth="1"/>
    <col min="13828" max="13828" width="8.42578125" style="200" customWidth="1"/>
    <col min="13829" max="13829" width="17" style="200" customWidth="1"/>
    <col min="13830" max="13830" width="18" style="200" customWidth="1"/>
    <col min="13831" max="13831" width="8" style="200"/>
    <col min="13832" max="13832" width="19" style="200" bestFit="1" customWidth="1"/>
    <col min="13833" max="13833" width="16.28515625" style="200" customWidth="1"/>
    <col min="13834" max="14080" width="8" style="200"/>
    <col min="14081" max="14081" width="4.5703125" style="200" customWidth="1"/>
    <col min="14082" max="14082" width="40.7109375" style="200" customWidth="1"/>
    <col min="14083" max="14083" width="9.28515625" style="200" customWidth="1"/>
    <col min="14084" max="14084" width="8.42578125" style="200" customWidth="1"/>
    <col min="14085" max="14085" width="17" style="200" customWidth="1"/>
    <col min="14086" max="14086" width="18" style="200" customWidth="1"/>
    <col min="14087" max="14087" width="8" style="200"/>
    <col min="14088" max="14088" width="19" style="200" bestFit="1" customWidth="1"/>
    <col min="14089" max="14089" width="16.28515625" style="200" customWidth="1"/>
    <col min="14090" max="14336" width="8" style="200"/>
    <col min="14337" max="14337" width="4.5703125" style="200" customWidth="1"/>
    <col min="14338" max="14338" width="40.7109375" style="200" customWidth="1"/>
    <col min="14339" max="14339" width="9.28515625" style="200" customWidth="1"/>
    <col min="14340" max="14340" width="8.42578125" style="200" customWidth="1"/>
    <col min="14341" max="14341" width="17" style="200" customWidth="1"/>
    <col min="14342" max="14342" width="18" style="200" customWidth="1"/>
    <col min="14343" max="14343" width="8" style="200"/>
    <col min="14344" max="14344" width="19" style="200" bestFit="1" customWidth="1"/>
    <col min="14345" max="14345" width="16.28515625" style="200" customWidth="1"/>
    <col min="14346" max="14592" width="8" style="200"/>
    <col min="14593" max="14593" width="4.5703125" style="200" customWidth="1"/>
    <col min="14594" max="14594" width="40.7109375" style="200" customWidth="1"/>
    <col min="14595" max="14595" width="9.28515625" style="200" customWidth="1"/>
    <col min="14596" max="14596" width="8.42578125" style="200" customWidth="1"/>
    <col min="14597" max="14597" width="17" style="200" customWidth="1"/>
    <col min="14598" max="14598" width="18" style="200" customWidth="1"/>
    <col min="14599" max="14599" width="8" style="200"/>
    <col min="14600" max="14600" width="19" style="200" bestFit="1" customWidth="1"/>
    <col min="14601" max="14601" width="16.28515625" style="200" customWidth="1"/>
    <col min="14602" max="14848" width="8" style="200"/>
    <col min="14849" max="14849" width="4.5703125" style="200" customWidth="1"/>
    <col min="14850" max="14850" width="40.7109375" style="200" customWidth="1"/>
    <col min="14851" max="14851" width="9.28515625" style="200" customWidth="1"/>
    <col min="14852" max="14852" width="8.42578125" style="200" customWidth="1"/>
    <col min="14853" max="14853" width="17" style="200" customWidth="1"/>
    <col min="14854" max="14854" width="18" style="200" customWidth="1"/>
    <col min="14855" max="14855" width="8" style="200"/>
    <col min="14856" max="14856" width="19" style="200" bestFit="1" customWidth="1"/>
    <col min="14857" max="14857" width="16.28515625" style="200" customWidth="1"/>
    <col min="14858" max="15104" width="8" style="200"/>
    <col min="15105" max="15105" width="4.5703125" style="200" customWidth="1"/>
    <col min="15106" max="15106" width="40.7109375" style="200" customWidth="1"/>
    <col min="15107" max="15107" width="9.28515625" style="200" customWidth="1"/>
    <col min="15108" max="15108" width="8.42578125" style="200" customWidth="1"/>
    <col min="15109" max="15109" width="17" style="200" customWidth="1"/>
    <col min="15110" max="15110" width="18" style="200" customWidth="1"/>
    <col min="15111" max="15111" width="8" style="200"/>
    <col min="15112" max="15112" width="19" style="200" bestFit="1" customWidth="1"/>
    <col min="15113" max="15113" width="16.28515625" style="200" customWidth="1"/>
    <col min="15114" max="15360" width="8" style="200"/>
    <col min="15361" max="15361" width="4.5703125" style="200" customWidth="1"/>
    <col min="15362" max="15362" width="40.7109375" style="200" customWidth="1"/>
    <col min="15363" max="15363" width="9.28515625" style="200" customWidth="1"/>
    <col min="15364" max="15364" width="8.42578125" style="200" customWidth="1"/>
    <col min="15365" max="15365" width="17" style="200" customWidth="1"/>
    <col min="15366" max="15366" width="18" style="200" customWidth="1"/>
    <col min="15367" max="15367" width="8" style="200"/>
    <col min="15368" max="15368" width="19" style="200" bestFit="1" customWidth="1"/>
    <col min="15369" max="15369" width="16.28515625" style="200" customWidth="1"/>
    <col min="15370" max="15616" width="8" style="200"/>
    <col min="15617" max="15617" width="4.5703125" style="200" customWidth="1"/>
    <col min="15618" max="15618" width="40.7109375" style="200" customWidth="1"/>
    <col min="15619" max="15619" width="9.28515625" style="200" customWidth="1"/>
    <col min="15620" max="15620" width="8.42578125" style="200" customWidth="1"/>
    <col min="15621" max="15621" width="17" style="200" customWidth="1"/>
    <col min="15622" max="15622" width="18" style="200" customWidth="1"/>
    <col min="15623" max="15623" width="8" style="200"/>
    <col min="15624" max="15624" width="19" style="200" bestFit="1" customWidth="1"/>
    <col min="15625" max="15625" width="16.28515625" style="200" customWidth="1"/>
    <col min="15626" max="15872" width="8" style="200"/>
    <col min="15873" max="15873" width="4.5703125" style="200" customWidth="1"/>
    <col min="15874" max="15874" width="40.7109375" style="200" customWidth="1"/>
    <col min="15875" max="15875" width="9.28515625" style="200" customWidth="1"/>
    <col min="15876" max="15876" width="8.42578125" style="200" customWidth="1"/>
    <col min="15877" max="15877" width="17" style="200" customWidth="1"/>
    <col min="15878" max="15878" width="18" style="200" customWidth="1"/>
    <col min="15879" max="15879" width="8" style="200"/>
    <col min="15880" max="15880" width="19" style="200" bestFit="1" customWidth="1"/>
    <col min="15881" max="15881" width="16.28515625" style="200" customWidth="1"/>
    <col min="15882" max="16128" width="8" style="200"/>
    <col min="16129" max="16129" width="4.5703125" style="200" customWidth="1"/>
    <col min="16130" max="16130" width="40.7109375" style="200" customWidth="1"/>
    <col min="16131" max="16131" width="9.28515625" style="200" customWidth="1"/>
    <col min="16132" max="16132" width="8.42578125" style="200" customWidth="1"/>
    <col min="16133" max="16133" width="17" style="200" customWidth="1"/>
    <col min="16134" max="16134" width="18" style="200" customWidth="1"/>
    <col min="16135" max="16135" width="8" style="200"/>
    <col min="16136" max="16136" width="19" style="200" bestFit="1" customWidth="1"/>
    <col min="16137" max="16137" width="16.28515625" style="200" customWidth="1"/>
    <col min="16138" max="16384" width="8" style="200"/>
  </cols>
  <sheetData>
    <row r="1" spans="1:9" ht="20.25" customHeight="1">
      <c r="A1" s="290" t="s">
        <v>260</v>
      </c>
      <c r="B1" s="290"/>
      <c r="C1" s="290"/>
      <c r="D1" s="290"/>
      <c r="E1" s="290"/>
      <c r="F1" s="290"/>
      <c r="H1" s="199"/>
    </row>
    <row r="2" spans="1:9" ht="20.25" customHeight="1">
      <c r="A2" s="294" t="s">
        <v>270</v>
      </c>
      <c r="B2" s="294"/>
      <c r="C2" s="202" t="str">
        <f>'Thong tin'!C5</f>
        <v>Đỗ Thị Thu</v>
      </c>
      <c r="D2" s="202"/>
      <c r="E2" s="202"/>
      <c r="F2" s="202"/>
    </row>
    <row r="3" spans="1:9" ht="17.25" customHeight="1">
      <c r="A3" s="296"/>
      <c r="B3" s="296"/>
      <c r="C3" s="296"/>
      <c r="D3" s="296"/>
      <c r="E3" s="296"/>
      <c r="F3" s="296"/>
    </row>
    <row r="4" spans="1:9" s="202" customFormat="1" ht="30.75" customHeight="1">
      <c r="A4" s="204" t="s">
        <v>46</v>
      </c>
      <c r="B4" s="204" t="s">
        <v>246</v>
      </c>
      <c r="C4" s="204" t="s">
        <v>247</v>
      </c>
      <c r="D4" s="205" t="s">
        <v>248</v>
      </c>
      <c r="E4" s="204" t="s">
        <v>249</v>
      </c>
      <c r="F4" s="204" t="s">
        <v>250</v>
      </c>
      <c r="H4" s="206"/>
    </row>
    <row r="5" spans="1:9" s="220" customFormat="1" ht="26.25" customHeight="1">
      <c r="A5" s="207">
        <v>1</v>
      </c>
      <c r="B5" s="208" t="str">
        <f>'Bảng kê'!B8</f>
        <v>Hệ tủ bếp</v>
      </c>
      <c r="C5" s="236" t="str">
        <f>'Bảng kê'!C8</f>
        <v>Bộ</v>
      </c>
      <c r="D5" s="236">
        <f>'Bảng kê'!D8</f>
        <v>1</v>
      </c>
      <c r="E5" s="235">
        <f>'Bảng kê'!E8</f>
        <v>2000000000</v>
      </c>
      <c r="F5" s="235">
        <f>'Bảng kê'!F8</f>
        <v>2000000000</v>
      </c>
      <c r="H5" s="219"/>
    </row>
    <row r="6" spans="1:9" s="220" customFormat="1" ht="26.25" customHeight="1">
      <c r="A6" s="207">
        <v>2</v>
      </c>
      <c r="B6" s="208" t="str">
        <f>'Bảng kê'!B9</f>
        <v>Bộ lục bình cổ</v>
      </c>
      <c r="C6" s="236" t="str">
        <f>'Bảng kê'!C9</f>
        <v>Bộ</v>
      </c>
      <c r="D6" s="236">
        <f>'Bảng kê'!D9</f>
        <v>1</v>
      </c>
      <c r="E6" s="235">
        <f>'Bảng kê'!E9</f>
        <v>1000000000</v>
      </c>
      <c r="F6" s="235">
        <f>'Bảng kê'!F9</f>
        <v>1000000000</v>
      </c>
      <c r="H6" s="219"/>
    </row>
    <row r="7" spans="1:9" s="220" customFormat="1" ht="26.25" customHeight="1">
      <c r="A7" s="207">
        <v>3</v>
      </c>
      <c r="B7" s="208" t="str">
        <f>'Bảng kê'!B10</f>
        <v>Cây cảnh</v>
      </c>
      <c r="C7" s="236" t="str">
        <f>'Bảng kê'!C10</f>
        <v>Cây</v>
      </c>
      <c r="D7" s="236">
        <f>'Bảng kê'!D10</f>
        <v>5</v>
      </c>
      <c r="E7" s="235">
        <f>'Bảng kê'!E10</f>
        <v>400000000</v>
      </c>
      <c r="F7" s="235">
        <f>'Bảng kê'!F10</f>
        <v>2000000000</v>
      </c>
      <c r="H7" s="219"/>
    </row>
    <row r="8" spans="1:9" s="220" customFormat="1" ht="26.25" customHeight="1">
      <c r="A8" s="207">
        <v>4</v>
      </c>
      <c r="B8" s="208" t="str">
        <f>'Bảng kê'!B11</f>
        <v>Tủ rượu</v>
      </c>
      <c r="C8" s="236" t="str">
        <f>'Bảng kê'!C11</f>
        <v>Cái</v>
      </c>
      <c r="D8" s="236">
        <f>'Bảng kê'!D11</f>
        <v>2</v>
      </c>
      <c r="E8" s="235">
        <f>'Bảng kê'!E11</f>
        <v>500000000</v>
      </c>
      <c r="F8" s="235">
        <f>'Bảng kê'!F11</f>
        <v>1000000000</v>
      </c>
      <c r="H8" s="219"/>
    </row>
    <row r="9" spans="1:9" s="220" customFormat="1" ht="26.25" customHeight="1">
      <c r="A9" s="207">
        <v>5</v>
      </c>
      <c r="B9" s="208" t="str">
        <f>'Bảng kê'!B12</f>
        <v>Ghế massage</v>
      </c>
      <c r="C9" s="236" t="str">
        <f>'Bảng kê'!C12</f>
        <v>Cái</v>
      </c>
      <c r="D9" s="236">
        <f>'Bảng kê'!D12</f>
        <v>2</v>
      </c>
      <c r="E9" s="235">
        <f>'Bảng kê'!E12</f>
        <v>500000000</v>
      </c>
      <c r="F9" s="235">
        <f>'Bảng kê'!F12</f>
        <v>1000000000</v>
      </c>
      <c r="H9" s="219"/>
    </row>
    <row r="10" spans="1:9" s="220" customFormat="1" ht="26.25" customHeight="1">
      <c r="A10" s="207">
        <v>6</v>
      </c>
      <c r="B10" s="208" t="str">
        <f>'Bảng kê'!B13</f>
        <v>Tranh đá quý</v>
      </c>
      <c r="C10" s="236" t="str">
        <f>'Bảng kê'!C13</f>
        <v>Chiếc</v>
      </c>
      <c r="D10" s="236">
        <f>'Bảng kê'!D13</f>
        <v>1</v>
      </c>
      <c r="E10" s="235">
        <f>'Bảng kê'!E13</f>
        <v>1000000000</v>
      </c>
      <c r="F10" s="235">
        <f>'Bảng kê'!F13</f>
        <v>1000000000</v>
      </c>
      <c r="H10" s="219"/>
    </row>
    <row r="11" spans="1:9" s="220" customFormat="1" ht="26.25" customHeight="1">
      <c r="A11" s="207"/>
      <c r="B11" s="216" t="s">
        <v>258</v>
      </c>
      <c r="C11" s="216"/>
      <c r="D11" s="217"/>
      <c r="E11" s="218"/>
      <c r="F11" s="218">
        <f>SUM(F5:F10)</f>
        <v>8000000000</v>
      </c>
      <c r="H11" s="219"/>
    </row>
    <row r="12" spans="1:9" s="220" customFormat="1" ht="24" customHeight="1">
      <c r="A12" s="227"/>
      <c r="B12" s="228" t="s">
        <v>261</v>
      </c>
      <c r="C12" s="297">
        <f>+F11</f>
        <v>8000000000</v>
      </c>
      <c r="D12" s="297"/>
      <c r="E12" s="229" t="s">
        <v>262</v>
      </c>
      <c r="F12" s="230"/>
      <c r="H12" s="231"/>
    </row>
    <row r="13" spans="1:9" s="220" customFormat="1" ht="24" customHeight="1">
      <c r="A13" s="227"/>
      <c r="B13" s="232" t="s">
        <v>263</v>
      </c>
      <c r="C13" s="297">
        <f>+C12-C14</f>
        <v>3000000000</v>
      </c>
      <c r="D13" s="297"/>
      <c r="E13" s="229" t="s">
        <v>264</v>
      </c>
      <c r="F13" s="233">
        <f>+C13/C12</f>
        <v>0.375</v>
      </c>
      <c r="H13" s="231"/>
    </row>
    <row r="14" spans="1:9" s="220" customFormat="1" ht="24" customHeight="1">
      <c r="A14" s="227"/>
      <c r="B14" s="232" t="s">
        <v>265</v>
      </c>
      <c r="C14" s="297">
        <f>'Thong tin'!C10</f>
        <v>5000000000</v>
      </c>
      <c r="D14" s="297"/>
      <c r="E14" s="229" t="s">
        <v>264</v>
      </c>
      <c r="F14" s="233">
        <f>+C14/C12</f>
        <v>0.625</v>
      </c>
      <c r="H14" s="231"/>
    </row>
    <row r="15" spans="1:9" ht="24" customHeight="1">
      <c r="A15" s="222"/>
      <c r="B15" s="223"/>
      <c r="C15" s="289" t="s">
        <v>227</v>
      </c>
      <c r="D15" s="289"/>
      <c r="E15" s="295" t="str">
        <f>'Thong tin'!D2</f>
        <v>Ngày      tháng 09 năm 2023</v>
      </c>
      <c r="F15" s="289"/>
    </row>
    <row r="16" spans="1:9" ht="24" customHeight="1">
      <c r="A16" s="224"/>
      <c r="B16" s="225"/>
      <c r="C16" s="286" t="s">
        <v>266</v>
      </c>
      <c r="D16" s="286"/>
      <c r="E16" s="286"/>
      <c r="F16" s="286"/>
      <c r="H16" s="201">
        <v>1000000000</v>
      </c>
      <c r="I16" s="234">
        <f>+H16/H18</f>
        <v>0.26316482012684544</v>
      </c>
    </row>
    <row r="17" spans="1:9" ht="24" customHeight="1">
      <c r="A17" s="200"/>
      <c r="C17" s="200"/>
      <c r="D17" s="200"/>
      <c r="H17" s="201">
        <v>2799900000</v>
      </c>
      <c r="I17" s="234">
        <f>+H17/H18</f>
        <v>0.73683517987315461</v>
      </c>
    </row>
    <row r="18" spans="1:9" ht="24" customHeight="1">
      <c r="A18" s="200"/>
      <c r="C18" s="200"/>
      <c r="D18" s="200"/>
      <c r="H18" s="201">
        <f>SUM(H16:H17)</f>
        <v>3799900000</v>
      </c>
    </row>
    <row r="19" spans="1:9" ht="24" customHeight="1">
      <c r="A19" s="200"/>
      <c r="C19" s="200"/>
      <c r="D19" s="200"/>
    </row>
    <row r="20" spans="1:9" ht="24" customHeight="1">
      <c r="A20" s="200"/>
      <c r="C20" s="287" t="str">
        <f>'Thong tin'!C5</f>
        <v>Đỗ Thị Thu</v>
      </c>
      <c r="D20" s="287"/>
      <c r="E20" s="287"/>
      <c r="F20" s="287"/>
    </row>
    <row r="21" spans="1:9" ht="25.5" customHeight="1">
      <c r="C21" s="200"/>
      <c r="D21" s="200"/>
      <c r="I21" s="200">
        <f>22/35</f>
        <v>0.62857142857142856</v>
      </c>
    </row>
    <row r="22" spans="1:9" ht="25.5" customHeight="1">
      <c r="C22" s="200"/>
      <c r="D22" s="200"/>
    </row>
    <row r="23" spans="1:9" ht="25.5" customHeight="1">
      <c r="C23" s="200"/>
      <c r="D23" s="200"/>
    </row>
    <row r="24" spans="1:9" ht="25.5" customHeight="1">
      <c r="C24" s="200"/>
      <c r="D24" s="200"/>
    </row>
    <row r="25" spans="1:9" ht="25.5" customHeight="1">
      <c r="C25" s="200"/>
      <c r="D25" s="200"/>
    </row>
    <row r="26" spans="1:9" ht="25.5" customHeight="1">
      <c r="C26" s="200"/>
      <c r="D26" s="200"/>
    </row>
    <row r="27" spans="1:9" ht="25.5" customHeight="1">
      <c r="C27" s="200"/>
      <c r="D27" s="200"/>
    </row>
    <row r="28" spans="1:9" ht="25.5" customHeight="1">
      <c r="C28" s="200"/>
      <c r="D28" s="200"/>
    </row>
    <row r="29" spans="1:9" ht="25.5" customHeight="1">
      <c r="C29" s="200"/>
      <c r="D29" s="200"/>
    </row>
    <row r="30" spans="1:9" ht="25.5" customHeight="1">
      <c r="C30" s="200"/>
      <c r="D30" s="200"/>
    </row>
    <row r="31" spans="1:9" ht="25.5" customHeight="1">
      <c r="C31" s="200"/>
      <c r="D31" s="200"/>
    </row>
    <row r="32" spans="1:9" ht="25.5" customHeight="1">
      <c r="C32" s="200"/>
      <c r="D32" s="200"/>
    </row>
    <row r="33" spans="3:4" ht="25.5" customHeight="1">
      <c r="C33" s="200"/>
      <c r="D33" s="200"/>
    </row>
    <row r="34" spans="3:4" ht="25.5" customHeight="1">
      <c r="C34" s="200"/>
      <c r="D34" s="200"/>
    </row>
    <row r="35" spans="3:4" ht="25.5" customHeight="1">
      <c r="C35" s="200"/>
      <c r="D35" s="200"/>
    </row>
    <row r="36" spans="3:4" ht="25.5" customHeight="1">
      <c r="C36" s="200"/>
      <c r="D36" s="200"/>
    </row>
    <row r="37" spans="3:4" ht="25.5" customHeight="1">
      <c r="C37" s="200"/>
      <c r="D37" s="200"/>
    </row>
    <row r="38" spans="3:4" ht="25.5" customHeight="1">
      <c r="C38" s="200"/>
      <c r="D38" s="200"/>
    </row>
    <row r="39" spans="3:4" ht="25.5" customHeight="1">
      <c r="C39" s="200"/>
      <c r="D39" s="200"/>
    </row>
    <row r="40" spans="3:4" ht="25.5" customHeight="1">
      <c r="C40" s="200"/>
      <c r="D40" s="200"/>
    </row>
    <row r="41" spans="3:4" ht="25.5" customHeight="1">
      <c r="C41" s="200"/>
      <c r="D41" s="200"/>
    </row>
    <row r="42" spans="3:4" ht="25.5" customHeight="1">
      <c r="C42" s="200"/>
      <c r="D42" s="200"/>
    </row>
    <row r="43" spans="3:4" ht="25.5" customHeight="1">
      <c r="C43" s="200"/>
      <c r="D43" s="200"/>
    </row>
    <row r="44" spans="3:4" ht="25.5" customHeight="1">
      <c r="C44" s="200"/>
      <c r="D44" s="200"/>
    </row>
    <row r="45" spans="3:4" ht="25.5" customHeight="1">
      <c r="C45" s="200"/>
      <c r="D45" s="200"/>
    </row>
    <row r="46" spans="3:4" ht="25.5" customHeight="1">
      <c r="C46" s="200"/>
      <c r="D46" s="200"/>
    </row>
    <row r="47" spans="3:4" ht="25.5" customHeight="1">
      <c r="C47" s="200"/>
      <c r="D47" s="200"/>
    </row>
    <row r="48" spans="3:4" ht="25.5" customHeight="1">
      <c r="C48" s="200"/>
      <c r="D48" s="200"/>
    </row>
    <row r="49" spans="3:4" ht="25.5" customHeight="1">
      <c r="C49" s="200"/>
      <c r="D49" s="200"/>
    </row>
    <row r="50" spans="3:4" ht="25.5" customHeight="1">
      <c r="C50" s="200"/>
      <c r="D50" s="200"/>
    </row>
    <row r="51" spans="3:4" ht="25.5" customHeight="1">
      <c r="C51" s="200"/>
      <c r="D51" s="200"/>
    </row>
    <row r="52" spans="3:4" ht="25.5" customHeight="1">
      <c r="C52" s="200"/>
      <c r="D52" s="200"/>
    </row>
    <row r="53" spans="3:4" ht="25.5" customHeight="1">
      <c r="C53" s="200"/>
      <c r="D53" s="200"/>
    </row>
    <row r="54" spans="3:4" ht="25.5" customHeight="1">
      <c r="C54" s="200"/>
      <c r="D54" s="200"/>
    </row>
    <row r="55" spans="3:4" ht="25.5" customHeight="1">
      <c r="C55" s="200"/>
      <c r="D55" s="200"/>
    </row>
    <row r="56" spans="3:4" ht="25.5" customHeight="1">
      <c r="C56" s="200"/>
      <c r="D56" s="200"/>
    </row>
    <row r="57" spans="3:4" ht="25.5" customHeight="1">
      <c r="C57" s="200"/>
      <c r="D57" s="200"/>
    </row>
    <row r="58" spans="3:4" ht="25.5" customHeight="1">
      <c r="C58" s="200"/>
      <c r="D58" s="200"/>
    </row>
    <row r="59" spans="3:4" ht="25.5" customHeight="1">
      <c r="C59" s="200"/>
      <c r="D59" s="200"/>
    </row>
    <row r="60" spans="3:4" ht="25.5" customHeight="1">
      <c r="C60" s="200"/>
      <c r="D60" s="200"/>
    </row>
    <row r="61" spans="3:4" ht="25.5" customHeight="1">
      <c r="C61" s="200"/>
      <c r="D61" s="200"/>
    </row>
    <row r="62" spans="3:4" ht="25.5" customHeight="1">
      <c r="C62" s="200"/>
      <c r="D62" s="200"/>
    </row>
    <row r="63" spans="3:4" ht="25.5" customHeight="1">
      <c r="C63" s="200"/>
      <c r="D63" s="200"/>
    </row>
    <row r="64" spans="3:4" ht="25.5" customHeight="1">
      <c r="C64" s="200"/>
      <c r="D64" s="200"/>
    </row>
    <row r="65" spans="3:4" ht="25.5" customHeight="1">
      <c r="C65" s="200"/>
      <c r="D65" s="200"/>
    </row>
    <row r="66" spans="3:4" ht="25.5" customHeight="1">
      <c r="C66" s="200"/>
      <c r="D66" s="200"/>
    </row>
    <row r="67" spans="3:4" ht="25.5" customHeight="1">
      <c r="C67" s="200"/>
      <c r="D67" s="200"/>
    </row>
    <row r="68" spans="3:4" ht="25.5" customHeight="1">
      <c r="C68" s="200"/>
      <c r="D68" s="200"/>
    </row>
    <row r="69" spans="3:4" ht="25.5" customHeight="1">
      <c r="C69" s="200"/>
      <c r="D69" s="200"/>
    </row>
    <row r="70" spans="3:4" ht="25.5" customHeight="1">
      <c r="C70" s="200"/>
      <c r="D70" s="200"/>
    </row>
    <row r="71" spans="3:4" ht="25.5" customHeight="1">
      <c r="C71" s="200"/>
      <c r="D71" s="200"/>
    </row>
    <row r="72" spans="3:4" ht="25.5" customHeight="1">
      <c r="C72" s="200"/>
      <c r="D72" s="200"/>
    </row>
    <row r="73" spans="3:4" ht="25.5" customHeight="1">
      <c r="C73" s="200"/>
      <c r="D73" s="200"/>
    </row>
    <row r="74" spans="3:4" ht="25.5" customHeight="1">
      <c r="C74" s="200"/>
      <c r="D74" s="200"/>
    </row>
    <row r="75" spans="3:4" ht="25.5" customHeight="1">
      <c r="C75" s="200"/>
      <c r="D75" s="200"/>
    </row>
    <row r="76" spans="3:4" ht="25.5" customHeight="1">
      <c r="C76" s="200"/>
      <c r="D76" s="200"/>
    </row>
    <row r="77" spans="3:4" ht="25.5" customHeight="1">
      <c r="C77" s="200"/>
      <c r="D77" s="200"/>
    </row>
    <row r="78" spans="3:4" ht="25.5" customHeight="1">
      <c r="C78" s="200"/>
      <c r="D78" s="200"/>
    </row>
    <row r="79" spans="3:4" ht="25.5" customHeight="1">
      <c r="C79" s="200"/>
      <c r="D79" s="200"/>
    </row>
    <row r="80" spans="3:4" ht="25.5" customHeight="1">
      <c r="C80" s="200"/>
      <c r="D80" s="200"/>
    </row>
    <row r="81" spans="3:4" ht="25.5" customHeight="1">
      <c r="C81" s="200"/>
      <c r="D81" s="200"/>
    </row>
    <row r="82" spans="3:4" ht="25.5" customHeight="1">
      <c r="C82" s="200"/>
      <c r="D82" s="200"/>
    </row>
    <row r="83" spans="3:4" ht="25.5" customHeight="1">
      <c r="C83" s="200"/>
      <c r="D83" s="200"/>
    </row>
    <row r="84" spans="3:4" ht="25.5" customHeight="1">
      <c r="C84" s="200"/>
      <c r="D84" s="200"/>
    </row>
    <row r="85" spans="3:4" ht="25.5" customHeight="1">
      <c r="C85" s="200"/>
      <c r="D85" s="200"/>
    </row>
    <row r="86" spans="3:4" ht="25.5" customHeight="1">
      <c r="C86" s="200"/>
      <c r="D86" s="200"/>
    </row>
    <row r="87" spans="3:4" ht="25.5" customHeight="1">
      <c r="C87" s="200"/>
      <c r="D87" s="200"/>
    </row>
    <row r="88" spans="3:4" ht="25.5" customHeight="1">
      <c r="C88" s="200"/>
      <c r="D88" s="200"/>
    </row>
    <row r="89" spans="3:4" ht="25.5" customHeight="1">
      <c r="C89" s="200"/>
      <c r="D89" s="200"/>
    </row>
    <row r="90" spans="3:4" ht="25.5" customHeight="1">
      <c r="C90" s="200"/>
      <c r="D90" s="200"/>
    </row>
    <row r="91" spans="3:4" ht="25.5" customHeight="1">
      <c r="C91" s="200"/>
      <c r="D91" s="200"/>
    </row>
    <row r="92" spans="3:4" ht="25.5" customHeight="1">
      <c r="C92" s="200"/>
      <c r="D92" s="200"/>
    </row>
    <row r="93" spans="3:4" ht="25.5" customHeight="1">
      <c r="C93" s="200"/>
      <c r="D93" s="200"/>
    </row>
    <row r="94" spans="3:4" ht="25.5" customHeight="1">
      <c r="C94" s="200"/>
      <c r="D94" s="200"/>
    </row>
    <row r="95" spans="3:4" ht="25.5" customHeight="1">
      <c r="C95" s="200"/>
      <c r="D95" s="200"/>
    </row>
    <row r="96" spans="3:4" ht="25.5" customHeight="1">
      <c r="C96" s="200"/>
      <c r="D96" s="200"/>
    </row>
    <row r="97" spans="3:4" ht="25.5" customHeight="1">
      <c r="C97" s="200"/>
      <c r="D97" s="200"/>
    </row>
    <row r="98" spans="3:4" ht="25.5" customHeight="1">
      <c r="C98" s="200"/>
      <c r="D98" s="200"/>
    </row>
    <row r="99" spans="3:4" ht="25.5" customHeight="1">
      <c r="C99" s="200"/>
      <c r="D99" s="200"/>
    </row>
    <row r="100" spans="3:4" ht="25.5" customHeight="1">
      <c r="C100" s="200"/>
      <c r="D100" s="200"/>
    </row>
    <row r="101" spans="3:4" ht="25.5" customHeight="1">
      <c r="C101" s="200"/>
      <c r="D101" s="200"/>
    </row>
    <row r="102" spans="3:4" ht="25.5" customHeight="1">
      <c r="C102" s="200"/>
      <c r="D102" s="200"/>
    </row>
    <row r="103" spans="3:4" ht="25.5" customHeight="1">
      <c r="C103" s="200"/>
      <c r="D103" s="200"/>
    </row>
    <row r="104" spans="3:4" ht="25.5" customHeight="1">
      <c r="C104" s="200"/>
      <c r="D104" s="200"/>
    </row>
    <row r="105" spans="3:4" ht="25.5" customHeight="1">
      <c r="C105" s="200"/>
      <c r="D105" s="200"/>
    </row>
    <row r="106" spans="3:4" ht="25.5" customHeight="1">
      <c r="C106" s="200"/>
      <c r="D106" s="200"/>
    </row>
    <row r="107" spans="3:4" ht="25.5" customHeight="1">
      <c r="C107" s="200"/>
      <c r="D107" s="200"/>
    </row>
    <row r="108" spans="3:4" ht="25.5" customHeight="1">
      <c r="C108" s="200"/>
      <c r="D108" s="200"/>
    </row>
    <row r="109" spans="3:4" ht="25.5" customHeight="1">
      <c r="C109" s="200"/>
      <c r="D109" s="200"/>
    </row>
    <row r="110" spans="3:4" ht="25.5" customHeight="1">
      <c r="C110" s="200"/>
      <c r="D110" s="200"/>
    </row>
    <row r="111" spans="3:4" ht="25.5" customHeight="1">
      <c r="C111" s="200"/>
      <c r="D111" s="200"/>
    </row>
    <row r="112" spans="3:4" ht="25.5" customHeight="1">
      <c r="C112" s="200"/>
      <c r="D112" s="200"/>
    </row>
    <row r="113" spans="3:4" ht="25.5" customHeight="1">
      <c r="C113" s="200"/>
      <c r="D113" s="200"/>
    </row>
    <row r="114" spans="3:4" ht="25.5" customHeight="1">
      <c r="C114" s="200"/>
      <c r="D114" s="200"/>
    </row>
    <row r="115" spans="3:4" ht="25.5" customHeight="1">
      <c r="C115" s="200"/>
      <c r="D115" s="200"/>
    </row>
    <row r="116" spans="3:4" ht="25.5" customHeight="1">
      <c r="C116" s="200"/>
      <c r="D116" s="200"/>
    </row>
    <row r="117" spans="3:4" ht="25.5" customHeight="1">
      <c r="C117" s="200"/>
      <c r="D117" s="200"/>
    </row>
    <row r="118" spans="3:4" ht="25.5" customHeight="1">
      <c r="C118" s="200"/>
      <c r="D118" s="200"/>
    </row>
    <row r="119" spans="3:4" ht="25.5" customHeight="1">
      <c r="C119" s="200"/>
      <c r="D119" s="200"/>
    </row>
    <row r="120" spans="3:4" ht="25.5" customHeight="1">
      <c r="C120" s="200"/>
      <c r="D120" s="200"/>
    </row>
    <row r="121" spans="3:4" ht="25.5" customHeight="1">
      <c r="C121" s="200"/>
      <c r="D121" s="200"/>
    </row>
    <row r="122" spans="3:4" ht="25.5" customHeight="1">
      <c r="C122" s="200"/>
      <c r="D122" s="200"/>
    </row>
    <row r="123" spans="3:4" ht="25.5" customHeight="1">
      <c r="C123" s="200"/>
      <c r="D123" s="200"/>
    </row>
    <row r="124" spans="3:4" ht="25.5" customHeight="1">
      <c r="C124" s="200"/>
      <c r="D124" s="200"/>
    </row>
    <row r="125" spans="3:4" ht="25.5" customHeight="1">
      <c r="C125" s="200"/>
      <c r="D125" s="200"/>
    </row>
    <row r="126" spans="3:4" ht="25.5" customHeight="1">
      <c r="C126" s="200"/>
      <c r="D126" s="200"/>
    </row>
    <row r="127" spans="3:4" ht="25.5" customHeight="1">
      <c r="C127" s="200"/>
      <c r="D127" s="200"/>
    </row>
  </sheetData>
  <mergeCells count="10">
    <mergeCell ref="A1:F1"/>
    <mergeCell ref="A3:F3"/>
    <mergeCell ref="C12:D12"/>
    <mergeCell ref="C13:D13"/>
    <mergeCell ref="C14:D14"/>
    <mergeCell ref="C16:F16"/>
    <mergeCell ref="C20:F20"/>
    <mergeCell ref="A2:B2"/>
    <mergeCell ref="C15:D15"/>
    <mergeCell ref="E15:F15"/>
  </mergeCells>
  <pageMargins left="0.46" right="0.34" top="0.56000000000000005" bottom="0.24" header="0.52" footer="0.24"/>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sheetPr>
    <pageSetUpPr fitToPage="1"/>
  </sheetPr>
  <dimension ref="B1:R122"/>
  <sheetViews>
    <sheetView topLeftCell="A108" zoomScale="115" zoomScaleNormal="115" workbookViewId="0">
      <selection activeCell="N131" sqref="N131"/>
    </sheetView>
  </sheetViews>
  <sheetFormatPr defaultRowHeight="12.75"/>
  <cols>
    <col min="1" max="1" width="2.28515625" style="19" customWidth="1"/>
    <col min="2" max="2" width="5" style="19" customWidth="1"/>
    <col min="3" max="3" width="8.5703125" style="19" customWidth="1"/>
    <col min="4" max="4" width="11.5703125" style="19" customWidth="1"/>
    <col min="5" max="5" width="6.85546875" style="19" customWidth="1"/>
    <col min="6" max="6" width="10.7109375" style="19" customWidth="1"/>
    <col min="7" max="7" width="5" style="19" customWidth="1"/>
    <col min="8" max="8" width="9.28515625" style="19" customWidth="1"/>
    <col min="9" max="9" width="9.42578125" style="19" customWidth="1"/>
    <col min="10" max="10" width="9.5703125" style="19" customWidth="1"/>
    <col min="11" max="11" width="4.42578125" style="19" customWidth="1"/>
    <col min="12" max="12" width="5.28515625" style="19" customWidth="1"/>
    <col min="13" max="13" width="14.7109375" style="19" customWidth="1"/>
    <col min="14" max="14" width="12" style="121" bestFit="1" customWidth="1"/>
    <col min="15" max="15" width="6.42578125" style="34" customWidth="1"/>
    <col min="16" max="16" width="13.28515625" style="34" customWidth="1"/>
    <col min="17" max="16384" width="9.140625" style="19"/>
  </cols>
  <sheetData>
    <row r="1" spans="2:15" ht="23.25" customHeight="1">
      <c r="B1" s="16"/>
      <c r="C1" s="17"/>
      <c r="D1" s="298" t="s">
        <v>34</v>
      </c>
      <c r="E1" s="298"/>
      <c r="F1" s="298"/>
      <c r="G1" s="298"/>
      <c r="H1" s="298"/>
      <c r="I1" s="298"/>
      <c r="J1" s="174" t="s">
        <v>228</v>
      </c>
      <c r="K1" s="49"/>
      <c r="L1" s="316" t="str">
        <f>+'Thong tin'!C3</f>
        <v>111/2023/206508/HĐTD</v>
      </c>
      <c r="M1" s="317"/>
    </row>
    <row r="2" spans="2:15" ht="27.75" customHeight="1">
      <c r="B2" s="20"/>
      <c r="C2" s="15"/>
      <c r="D2" s="299" t="s">
        <v>161</v>
      </c>
      <c r="E2" s="299"/>
      <c r="F2" s="299"/>
      <c r="G2" s="299"/>
      <c r="H2" s="299"/>
      <c r="I2" s="299"/>
      <c r="J2" s="175" t="s">
        <v>212</v>
      </c>
      <c r="K2" s="192"/>
      <c r="L2" s="318">
        <f>+'Thong tin'!C4</f>
        <v>206508</v>
      </c>
      <c r="M2" s="319"/>
    </row>
    <row r="3" spans="2:15" ht="24.75" customHeight="1">
      <c r="B3" s="321" t="s">
        <v>182</v>
      </c>
      <c r="C3" s="322"/>
      <c r="D3" s="322"/>
      <c r="E3" s="322"/>
      <c r="F3" s="322"/>
      <c r="G3" s="322"/>
      <c r="H3" s="322"/>
      <c r="I3" s="322"/>
      <c r="J3" s="322"/>
      <c r="K3" s="322"/>
      <c r="L3" s="322"/>
      <c r="M3" s="323"/>
    </row>
    <row r="4" spans="2:15" ht="21" customHeight="1">
      <c r="B4" s="74" t="s">
        <v>92</v>
      </c>
      <c r="C4" s="72"/>
      <c r="D4" s="17"/>
      <c r="E4" s="73"/>
      <c r="F4" s="17"/>
      <c r="G4" s="17"/>
      <c r="H4" s="17"/>
      <c r="I4" s="17"/>
      <c r="J4" s="17"/>
      <c r="K4" s="17"/>
      <c r="L4" s="17"/>
      <c r="M4" s="18"/>
    </row>
    <row r="5" spans="2:15" ht="21" customHeight="1">
      <c r="B5" s="50" t="s">
        <v>148</v>
      </c>
      <c r="C5" s="49"/>
      <c r="D5" s="17"/>
      <c r="E5" s="17"/>
      <c r="F5" s="17"/>
      <c r="G5" s="17"/>
      <c r="H5" s="17"/>
      <c r="I5" s="17"/>
      <c r="J5" s="17"/>
      <c r="K5" s="17"/>
      <c r="L5" s="17"/>
      <c r="M5" s="18"/>
    </row>
    <row r="6" spans="2:15" ht="21" customHeight="1">
      <c r="B6" s="50" t="s">
        <v>20</v>
      </c>
      <c r="C6" s="22"/>
      <c r="D6" s="15"/>
      <c r="E6" s="15"/>
      <c r="F6" s="22" t="str">
        <f>'Thong tin'!C5</f>
        <v>Đỗ Thị Thu</v>
      </c>
      <c r="G6" s="15"/>
      <c r="H6" s="15"/>
      <c r="I6" s="89"/>
      <c r="J6" s="22"/>
      <c r="K6" s="22"/>
      <c r="L6" s="22"/>
      <c r="M6" s="26"/>
    </row>
    <row r="7" spans="2:15" ht="21" customHeight="1">
      <c r="B7" s="50" t="s">
        <v>93</v>
      </c>
      <c r="C7" s="22"/>
      <c r="D7" s="15"/>
      <c r="E7" s="15"/>
      <c r="F7" s="15" t="str">
        <f>'Thong tin'!C6</f>
        <v>031170000378</v>
      </c>
      <c r="G7" s="15"/>
      <c r="H7" s="22" t="s">
        <v>21</v>
      </c>
      <c r="I7" s="23">
        <f>'Thong tin'!C7</f>
        <v>41934</v>
      </c>
      <c r="J7" s="22" t="s">
        <v>22</v>
      </c>
      <c r="K7" s="309" t="str">
        <f>'Thong tin'!C8</f>
        <v>Cục Cảnh Sát</v>
      </c>
      <c r="L7" s="309"/>
      <c r="M7" s="310"/>
    </row>
    <row r="8" spans="2:15" ht="21" customHeight="1">
      <c r="B8" s="50" t="s">
        <v>142</v>
      </c>
      <c r="C8" s="22"/>
      <c r="D8" s="15"/>
      <c r="E8" s="15"/>
      <c r="F8" s="142">
        <f>+'Thong tin'!C9</f>
        <v>25862</v>
      </c>
      <c r="G8" s="15"/>
      <c r="H8" s="22"/>
      <c r="I8" s="132"/>
      <c r="J8" s="22"/>
      <c r="K8" s="133"/>
      <c r="L8" s="133"/>
      <c r="M8" s="134"/>
    </row>
    <row r="9" spans="2:15" ht="21" customHeight="1">
      <c r="B9" s="50" t="s">
        <v>94</v>
      </c>
      <c r="C9" s="22"/>
      <c r="D9" s="15"/>
      <c r="E9" s="15"/>
      <c r="F9" s="42" t="s">
        <v>229</v>
      </c>
      <c r="G9" s="15"/>
      <c r="H9" s="15"/>
      <c r="I9" s="15"/>
      <c r="J9" s="15"/>
      <c r="K9" s="15"/>
      <c r="L9" s="15"/>
      <c r="M9" s="21"/>
    </row>
    <row r="10" spans="2:15" ht="21" customHeight="1">
      <c r="B10" s="50" t="s">
        <v>95</v>
      </c>
      <c r="C10" s="22"/>
      <c r="D10" s="15"/>
      <c r="E10" s="15"/>
      <c r="F10" s="170" t="s">
        <v>240</v>
      </c>
      <c r="G10" s="305"/>
      <c r="H10" s="305"/>
      <c r="I10" s="305"/>
      <c r="J10" s="305"/>
      <c r="K10" s="22"/>
      <c r="L10" s="22"/>
      <c r="M10" s="21"/>
    </row>
    <row r="11" spans="2:15" ht="21" customHeight="1">
      <c r="B11" s="50" t="s">
        <v>48</v>
      </c>
      <c r="C11" s="22"/>
      <c r="D11" s="15"/>
      <c r="E11" s="15"/>
      <c r="F11" s="183">
        <v>3210054714</v>
      </c>
      <c r="G11" s="320" t="s">
        <v>80</v>
      </c>
      <c r="H11" s="320"/>
      <c r="I11" s="320"/>
      <c r="J11" s="22"/>
      <c r="K11" s="22"/>
      <c r="L11" s="22"/>
      <c r="M11" s="26"/>
    </row>
    <row r="12" spans="2:15" ht="21" customHeight="1">
      <c r="B12" s="55" t="s">
        <v>96</v>
      </c>
      <c r="C12" s="22"/>
      <c r="D12" s="15"/>
      <c r="E12" s="15"/>
      <c r="F12" s="15"/>
      <c r="G12" s="15"/>
      <c r="H12" s="15"/>
      <c r="I12" s="15"/>
      <c r="J12" s="15"/>
      <c r="K12" s="15"/>
      <c r="L12" s="15"/>
      <c r="M12" s="21"/>
    </row>
    <row r="13" spans="2:15" ht="21" customHeight="1">
      <c r="B13" s="56" t="s">
        <v>97</v>
      </c>
      <c r="C13" s="22"/>
      <c r="D13" s="15"/>
      <c r="E13" s="15"/>
      <c r="F13" s="176"/>
      <c r="H13" s="15"/>
      <c r="I13" s="15" t="s">
        <v>56</v>
      </c>
      <c r="J13" s="15"/>
      <c r="K13" s="15"/>
      <c r="L13" s="15"/>
      <c r="M13" s="21"/>
    </row>
    <row r="14" spans="2:15" ht="21" customHeight="1">
      <c r="B14" s="56" t="s">
        <v>98</v>
      </c>
      <c r="C14" s="22"/>
      <c r="D14" s="15"/>
      <c r="E14" s="15"/>
      <c r="F14" s="15"/>
      <c r="G14" s="361">
        <v>300000000</v>
      </c>
      <c r="H14" s="361"/>
      <c r="I14" s="15" t="s">
        <v>211</v>
      </c>
      <c r="J14" s="15"/>
      <c r="K14" s="15"/>
      <c r="L14" s="15"/>
      <c r="M14" s="21"/>
    </row>
    <row r="15" spans="2:15" ht="21" customHeight="1">
      <c r="B15" s="56" t="s">
        <v>99</v>
      </c>
      <c r="C15" s="22"/>
      <c r="D15" s="15"/>
      <c r="E15" s="15"/>
      <c r="F15" s="176"/>
      <c r="H15" s="15"/>
      <c r="I15" s="15" t="s">
        <v>56</v>
      </c>
      <c r="J15" s="15"/>
      <c r="K15" s="15"/>
      <c r="L15" s="15"/>
      <c r="M15" s="21"/>
      <c r="O15" s="60"/>
    </row>
    <row r="16" spans="2:15" ht="21" customHeight="1">
      <c r="B16" s="74" t="s">
        <v>165</v>
      </c>
      <c r="C16" s="75"/>
      <c r="D16" s="76"/>
      <c r="E16" s="76"/>
      <c r="F16" s="76"/>
      <c r="G16" s="76"/>
      <c r="H16" s="76"/>
      <c r="I16" s="76"/>
      <c r="J16" s="76"/>
      <c r="K16" s="76"/>
      <c r="L16" s="76"/>
      <c r="M16" s="77"/>
      <c r="O16" s="60"/>
    </row>
    <row r="17" spans="2:16" ht="20.25" customHeight="1">
      <c r="B17" s="50" t="s">
        <v>166</v>
      </c>
      <c r="C17" s="22"/>
      <c r="D17" s="15"/>
      <c r="E17" s="15"/>
      <c r="F17" s="15"/>
      <c r="G17" s="15"/>
      <c r="H17" s="15"/>
      <c r="I17" s="15"/>
      <c r="J17" s="15"/>
      <c r="K17" s="15"/>
      <c r="L17" s="15"/>
      <c r="M17" s="21"/>
      <c r="O17" s="60"/>
    </row>
    <row r="18" spans="2:16" ht="20.25" customHeight="1">
      <c r="B18" s="20" t="s">
        <v>55</v>
      </c>
      <c r="C18" s="22"/>
      <c r="D18" s="15"/>
      <c r="E18" s="15"/>
      <c r="F18" s="358">
        <f>F19+F20</f>
        <v>8000000000</v>
      </c>
      <c r="G18" s="358"/>
      <c r="H18" s="15" t="s">
        <v>100</v>
      </c>
      <c r="I18" s="15"/>
      <c r="J18" s="15"/>
      <c r="K18" s="15"/>
      <c r="L18" s="15"/>
      <c r="M18" s="21"/>
      <c r="N18" s="127" t="s">
        <v>140</v>
      </c>
      <c r="O18" s="128" t="s">
        <v>141</v>
      </c>
    </row>
    <row r="19" spans="2:16" ht="20.25" customHeight="1">
      <c r="B19" s="20" t="s">
        <v>101</v>
      </c>
      <c r="C19" s="22"/>
      <c r="D19" s="15"/>
      <c r="E19" s="15"/>
      <c r="F19" s="358">
        <v>3000000000</v>
      </c>
      <c r="G19" s="358"/>
      <c r="H19" s="15" t="s">
        <v>56</v>
      </c>
      <c r="I19" s="15"/>
      <c r="J19" s="15"/>
      <c r="K19" s="15"/>
      <c r="L19" s="15"/>
      <c r="M19" s="21"/>
      <c r="N19" s="127">
        <f>+F20/0.7*0.3</f>
        <v>2142857142.8571429</v>
      </c>
      <c r="O19" s="129">
        <f>+F19/F18</f>
        <v>0.375</v>
      </c>
    </row>
    <row r="20" spans="2:16" ht="20.25" customHeight="1">
      <c r="B20" s="20" t="s">
        <v>162</v>
      </c>
      <c r="C20" s="22"/>
      <c r="D20" s="15"/>
      <c r="E20" s="15"/>
      <c r="F20" s="358">
        <f>'Thong tin'!C10</f>
        <v>5000000000</v>
      </c>
      <c r="G20" s="358"/>
      <c r="H20" s="15" t="s">
        <v>56</v>
      </c>
      <c r="I20" s="15"/>
      <c r="J20" s="15"/>
      <c r="K20" s="15"/>
      <c r="L20" s="15"/>
      <c r="M20" s="21"/>
      <c r="O20" s="60"/>
    </row>
    <row r="21" spans="2:16" ht="20.25" customHeight="1">
      <c r="B21" s="144" t="s">
        <v>23</v>
      </c>
      <c r="C21" s="145"/>
      <c r="D21" s="146" t="str">
        <f>+'Thong tin'!C11</f>
        <v>Năm tỷ đồng</v>
      </c>
      <c r="E21" s="15"/>
      <c r="F21" s="64"/>
      <c r="G21" s="64"/>
      <c r="H21" s="15"/>
      <c r="I21" s="15"/>
      <c r="J21" s="15"/>
      <c r="K21" s="15"/>
      <c r="L21" s="15"/>
      <c r="M21" s="21"/>
      <c r="O21" s="60"/>
    </row>
    <row r="22" spans="2:16" ht="20.25" customHeight="1">
      <c r="B22" s="359" t="s">
        <v>236</v>
      </c>
      <c r="C22" s="360"/>
      <c r="D22" s="360"/>
      <c r="E22" s="360"/>
      <c r="F22" s="15" t="s">
        <v>183</v>
      </c>
      <c r="G22" s="15"/>
      <c r="H22" s="22"/>
      <c r="I22" s="15"/>
      <c r="J22" s="48">
        <f>+'Thong tin'!C12</f>
        <v>45522</v>
      </c>
      <c r="K22" s="15"/>
      <c r="L22" s="15"/>
      <c r="M22" s="21"/>
    </row>
    <row r="23" spans="2:16" ht="25.5" customHeight="1">
      <c r="B23" s="302" t="s">
        <v>163</v>
      </c>
      <c r="C23" s="303"/>
      <c r="D23" s="303"/>
      <c r="E23" s="303"/>
      <c r="F23" s="303"/>
      <c r="G23" s="303"/>
      <c r="H23" s="303"/>
      <c r="I23" s="303"/>
      <c r="J23" s="303"/>
      <c r="K23" s="303"/>
      <c r="L23" s="303"/>
      <c r="M23" s="304"/>
    </row>
    <row r="24" spans="2:16" ht="21" customHeight="1">
      <c r="B24" s="50" t="s">
        <v>167</v>
      </c>
      <c r="C24" s="22"/>
      <c r="D24" s="15"/>
      <c r="E24" s="15" t="s">
        <v>58</v>
      </c>
      <c r="F24" s="15"/>
      <c r="G24" s="15"/>
      <c r="H24" s="22"/>
      <c r="I24" s="15"/>
      <c r="J24" s="69" t="s">
        <v>75</v>
      </c>
      <c r="K24" s="15"/>
      <c r="L24" s="15"/>
      <c r="M24" s="21"/>
    </row>
    <row r="25" spans="2:16" ht="21" customHeight="1">
      <c r="B25" s="50" t="s">
        <v>57</v>
      </c>
      <c r="C25" s="22"/>
      <c r="D25" s="15"/>
      <c r="E25" s="69"/>
      <c r="F25" s="15"/>
      <c r="G25" s="15"/>
      <c r="H25" s="22"/>
      <c r="I25" s="15"/>
      <c r="J25" s="69"/>
      <c r="K25" s="15"/>
      <c r="L25" s="15"/>
      <c r="M25" s="21"/>
    </row>
    <row r="26" spans="2:16" ht="21" customHeight="1">
      <c r="B26" s="193" t="s">
        <v>18</v>
      </c>
      <c r="C26" s="15" t="s">
        <v>164</v>
      </c>
      <c r="D26" s="15"/>
      <c r="E26" s="15"/>
      <c r="F26" s="15"/>
      <c r="G26" s="15"/>
      <c r="H26" s="22"/>
      <c r="I26" s="69" t="s">
        <v>76</v>
      </c>
      <c r="J26" s="15"/>
      <c r="K26" s="15"/>
      <c r="L26" s="15"/>
      <c r="M26" s="21"/>
    </row>
    <row r="27" spans="2:16" ht="21" customHeight="1">
      <c r="B27" s="20" t="s">
        <v>49</v>
      </c>
      <c r="C27" s="22"/>
      <c r="D27" s="15"/>
      <c r="E27" s="15"/>
      <c r="F27" s="15"/>
      <c r="G27" s="15"/>
      <c r="H27" s="22"/>
      <c r="I27" s="15"/>
      <c r="J27" s="15"/>
      <c r="K27" s="15"/>
      <c r="L27" s="15"/>
      <c r="M27" s="21"/>
    </row>
    <row r="28" spans="2:16" ht="32.25" customHeight="1">
      <c r="B28" s="327" t="s">
        <v>168</v>
      </c>
      <c r="C28" s="328"/>
      <c r="D28" s="328"/>
      <c r="E28" s="328"/>
      <c r="F28" s="328"/>
      <c r="G28" s="328"/>
      <c r="H28" s="328"/>
      <c r="I28" s="328"/>
      <c r="J28" s="328"/>
      <c r="K28" s="328"/>
      <c r="L28" s="328"/>
      <c r="M28" s="329"/>
    </row>
    <row r="29" spans="2:16" ht="33" customHeight="1">
      <c r="B29" s="302" t="s">
        <v>169</v>
      </c>
      <c r="C29" s="303"/>
      <c r="D29" s="303"/>
      <c r="E29" s="303"/>
      <c r="F29" s="303"/>
      <c r="G29" s="303"/>
      <c r="H29" s="303"/>
      <c r="I29" s="303"/>
      <c r="J29" s="303"/>
      <c r="K29" s="303"/>
      <c r="L29" s="303"/>
      <c r="M29" s="304"/>
    </row>
    <row r="30" spans="2:16" s="47" customFormat="1" ht="18.75" customHeight="1">
      <c r="B30" s="394" t="s">
        <v>170</v>
      </c>
      <c r="C30" s="395"/>
      <c r="D30" s="395"/>
      <c r="E30" s="395"/>
      <c r="F30" s="395"/>
      <c r="G30" s="395"/>
      <c r="H30" s="395"/>
      <c r="I30" s="395"/>
      <c r="J30" s="395"/>
      <c r="K30" s="395"/>
      <c r="L30" s="395"/>
      <c r="M30" s="396"/>
      <c r="N30" s="122"/>
      <c r="O30" s="54"/>
      <c r="P30" s="116"/>
    </row>
    <row r="31" spans="2:16" s="47" customFormat="1" ht="18.75" customHeight="1">
      <c r="B31" s="341" t="s">
        <v>171</v>
      </c>
      <c r="C31" s="342"/>
      <c r="D31" s="342"/>
      <c r="E31" s="342"/>
      <c r="F31" s="342"/>
      <c r="G31" s="342"/>
      <c r="H31" s="342"/>
      <c r="I31" s="342"/>
      <c r="J31" s="342"/>
      <c r="K31" s="342"/>
      <c r="L31" s="342"/>
      <c r="M31" s="343"/>
      <c r="N31" s="122"/>
      <c r="O31" s="54"/>
      <c r="P31" s="54"/>
    </row>
    <row r="32" spans="2:16" s="47" customFormat="1" ht="30" customHeight="1">
      <c r="B32" s="338" t="s">
        <v>184</v>
      </c>
      <c r="C32" s="339"/>
      <c r="D32" s="339"/>
      <c r="E32" s="339"/>
      <c r="F32" s="339"/>
      <c r="G32" s="339"/>
      <c r="H32" s="339"/>
      <c r="I32" s="339"/>
      <c r="J32" s="339"/>
      <c r="K32" s="339"/>
      <c r="L32" s="339"/>
      <c r="M32" s="340"/>
      <c r="N32" s="122"/>
      <c r="O32" s="54"/>
      <c r="P32" s="54"/>
    </row>
    <row r="33" spans="2:16" ht="18.75" customHeight="1">
      <c r="B33" s="50" t="s">
        <v>172</v>
      </c>
      <c r="C33" s="15"/>
      <c r="D33" s="15"/>
      <c r="E33" s="15"/>
      <c r="F33" s="15"/>
      <c r="G33" s="15"/>
      <c r="H33" s="15"/>
      <c r="I33" s="15"/>
      <c r="J33" s="15"/>
      <c r="K33" s="15"/>
      <c r="L33" s="15"/>
      <c r="M33" s="21"/>
    </row>
    <row r="34" spans="2:16" ht="18.75" customHeight="1">
      <c r="B34" s="50" t="s">
        <v>26</v>
      </c>
      <c r="C34" s="22"/>
      <c r="D34" s="15"/>
      <c r="E34" s="15" t="s">
        <v>53</v>
      </c>
      <c r="G34" s="15"/>
      <c r="H34" s="15"/>
      <c r="I34" s="15"/>
      <c r="J34" s="15"/>
      <c r="K34" s="15"/>
      <c r="L34" s="15"/>
      <c r="M34" s="21"/>
    </row>
    <row r="35" spans="2:16" ht="18.75" customHeight="1">
      <c r="B35" s="20"/>
      <c r="C35" s="15"/>
      <c r="D35" s="15"/>
      <c r="E35" s="15" t="s">
        <v>54</v>
      </c>
      <c r="G35" s="15"/>
      <c r="H35" s="15"/>
      <c r="I35" s="15"/>
      <c r="J35" s="15"/>
      <c r="K35" s="15"/>
      <c r="L35" s="15"/>
      <c r="M35" s="21"/>
    </row>
    <row r="36" spans="2:16" ht="33.75" customHeight="1">
      <c r="B36" s="27"/>
      <c r="C36" s="28"/>
      <c r="D36" s="28"/>
      <c r="E36" s="300" t="s">
        <v>185</v>
      </c>
      <c r="F36" s="300"/>
      <c r="G36" s="300"/>
      <c r="H36" s="300"/>
      <c r="I36" s="300"/>
      <c r="J36" s="300"/>
      <c r="K36" s="300"/>
      <c r="L36" s="300"/>
      <c r="M36" s="301"/>
    </row>
    <row r="37" spans="2:16" ht="21" customHeight="1">
      <c r="B37" s="50" t="s">
        <v>173</v>
      </c>
      <c r="C37" s="15"/>
      <c r="D37" s="15"/>
      <c r="E37" s="15"/>
      <c r="F37" s="65"/>
      <c r="G37" s="65"/>
      <c r="H37" s="65"/>
      <c r="I37" s="65"/>
      <c r="J37" s="15"/>
      <c r="K37" s="15"/>
      <c r="L37" s="15"/>
      <c r="M37" s="21"/>
    </row>
    <row r="38" spans="2:16" ht="21.75" customHeight="1">
      <c r="B38" s="330" t="s">
        <v>230</v>
      </c>
      <c r="C38" s="331"/>
      <c r="D38" s="331"/>
      <c r="E38" s="331"/>
      <c r="F38" s="331"/>
      <c r="G38" s="331"/>
      <c r="H38" s="331"/>
      <c r="I38" s="331"/>
      <c r="J38" s="331"/>
      <c r="K38" s="331"/>
      <c r="L38" s="331"/>
      <c r="M38" s="332"/>
    </row>
    <row r="39" spans="2:16" ht="21.75" customHeight="1">
      <c r="B39" s="330" t="s">
        <v>231</v>
      </c>
      <c r="C39" s="331"/>
      <c r="D39" s="331"/>
      <c r="E39" s="331"/>
      <c r="F39" s="331"/>
      <c r="G39" s="331"/>
      <c r="H39" s="331"/>
      <c r="I39" s="331"/>
      <c r="J39" s="331"/>
      <c r="K39" s="331"/>
      <c r="L39" s="331"/>
      <c r="M39" s="332"/>
    </row>
    <row r="40" spans="2:16" ht="16.5" customHeight="1">
      <c r="B40" s="50" t="s">
        <v>174</v>
      </c>
      <c r="C40" s="65"/>
      <c r="D40" s="65"/>
      <c r="E40" s="65"/>
      <c r="F40" s="65"/>
      <c r="G40" s="65"/>
      <c r="H40" s="65"/>
      <c r="I40" s="65"/>
      <c r="J40" s="15"/>
      <c r="K40" s="15"/>
      <c r="L40" s="15"/>
      <c r="M40" s="21"/>
    </row>
    <row r="41" spans="2:16" s="153" customFormat="1" ht="20.100000000000001" customHeight="1">
      <c r="B41" s="147" t="s">
        <v>143</v>
      </c>
      <c r="C41" s="148"/>
      <c r="D41" s="148"/>
      <c r="E41" s="148"/>
      <c r="F41" s="148"/>
      <c r="G41" s="148"/>
      <c r="H41" s="149"/>
      <c r="I41" s="148"/>
      <c r="J41" s="148"/>
      <c r="K41" s="148"/>
      <c r="L41" s="148"/>
      <c r="M41" s="150"/>
      <c r="N41" s="151"/>
      <c r="O41" s="152"/>
      <c r="P41" s="152"/>
    </row>
    <row r="42" spans="2:16" s="47" customFormat="1" ht="26.25" customHeight="1">
      <c r="B42" s="84" t="s">
        <v>6</v>
      </c>
      <c r="C42" s="84" t="s">
        <v>11</v>
      </c>
      <c r="D42" s="84" t="str">
        <f>+'Thong tin'!C15</f>
        <v>Số seri/Số hợp đồng</v>
      </c>
      <c r="E42" s="333" t="s">
        <v>84</v>
      </c>
      <c r="F42" s="333"/>
      <c r="G42" s="335" t="s">
        <v>86</v>
      </c>
      <c r="H42" s="335"/>
      <c r="I42" s="84" t="s">
        <v>14</v>
      </c>
      <c r="J42" s="84" t="s">
        <v>15</v>
      </c>
      <c r="K42" s="333" t="s">
        <v>27</v>
      </c>
      <c r="L42" s="333"/>
      <c r="M42" s="141" t="s">
        <v>85</v>
      </c>
      <c r="N42" s="122"/>
      <c r="O42" s="54"/>
      <c r="P42" s="54"/>
    </row>
    <row r="43" spans="2:16" ht="31.5" customHeight="1">
      <c r="B43" s="25">
        <v>1</v>
      </c>
      <c r="C43" s="25" t="str">
        <f>'Thong tin'!B16</f>
        <v>TTK</v>
      </c>
      <c r="D43" s="25" t="str">
        <f>'Thong tin'!C16</f>
        <v>AAD1969394</v>
      </c>
      <c r="E43" s="334">
        <f>'Thong tin'!D16</f>
        <v>803214212435</v>
      </c>
      <c r="F43" s="334"/>
      <c r="G43" s="336">
        <f>'Thong tin'!E16</f>
        <v>10300000000</v>
      </c>
      <c r="H43" s="336"/>
      <c r="I43" s="25" t="str">
        <f>'Thong tin'!F16</f>
        <v>12 tháng</v>
      </c>
      <c r="J43" s="93">
        <f>'Thong tin'!H16</f>
        <v>45522</v>
      </c>
      <c r="K43" s="337" t="str">
        <f>'Thong tin'!I16</f>
        <v>BIDV HP</v>
      </c>
      <c r="L43" s="337"/>
      <c r="M43" s="90">
        <v>10300000000</v>
      </c>
    </row>
    <row r="44" spans="2:16" s="39" customFormat="1" ht="23.25" customHeight="1">
      <c r="B44" s="84"/>
      <c r="C44" s="84"/>
      <c r="D44" s="397" t="s">
        <v>17</v>
      </c>
      <c r="E44" s="398"/>
      <c r="F44" s="399"/>
      <c r="G44" s="314">
        <f>+'Thong tin'!E17</f>
        <v>10300000000</v>
      </c>
      <c r="H44" s="315"/>
      <c r="I44" s="92"/>
      <c r="J44" s="92"/>
      <c r="K44" s="402"/>
      <c r="L44" s="403"/>
      <c r="M44" s="91">
        <f>+M43</f>
        <v>10300000000</v>
      </c>
      <c r="N44" s="123"/>
      <c r="O44" s="40"/>
      <c r="P44" s="40"/>
    </row>
    <row r="45" spans="2:16" ht="27" customHeight="1">
      <c r="B45" s="25"/>
      <c r="C45" s="400" t="s">
        <v>25</v>
      </c>
      <c r="D45" s="401"/>
      <c r="E45" s="404" t="str">
        <f>+'Thong tin'!D18</f>
        <v>Mười tỷ ba trăm triệu đồng chẵn.</v>
      </c>
      <c r="F45" s="404"/>
      <c r="G45" s="404"/>
      <c r="H45" s="404"/>
      <c r="I45" s="404"/>
      <c r="J45" s="404"/>
      <c r="K45" s="404"/>
      <c r="L45" s="404"/>
      <c r="M45" s="405"/>
    </row>
    <row r="46" spans="2:16" ht="44.25" customHeight="1">
      <c r="B46" s="379" t="s">
        <v>186</v>
      </c>
      <c r="C46" s="380"/>
      <c r="D46" s="380"/>
      <c r="E46" s="380"/>
      <c r="F46" s="380"/>
      <c r="G46" s="380"/>
      <c r="H46" s="380"/>
      <c r="I46" s="380"/>
      <c r="J46" s="380"/>
      <c r="K46" s="380"/>
      <c r="L46" s="380"/>
      <c r="M46" s="381"/>
    </row>
    <row r="47" spans="2:16" ht="20.100000000000001" customHeight="1">
      <c r="B47" s="51" t="s">
        <v>187</v>
      </c>
      <c r="C47" s="154"/>
      <c r="D47" s="42"/>
      <c r="E47" s="42"/>
      <c r="F47" s="42"/>
      <c r="G47" s="42"/>
      <c r="H47" s="42"/>
      <c r="I47" s="42"/>
      <c r="J47" s="42"/>
      <c r="K47" s="42"/>
      <c r="L47" s="42"/>
      <c r="M47" s="44"/>
    </row>
    <row r="48" spans="2:16" ht="30" customHeight="1">
      <c r="B48" s="388" t="s">
        <v>188</v>
      </c>
      <c r="C48" s="389"/>
      <c r="D48" s="389"/>
      <c r="E48" s="389"/>
      <c r="F48" s="389"/>
      <c r="G48" s="389"/>
      <c r="H48" s="389"/>
      <c r="I48" s="389"/>
      <c r="J48" s="389"/>
      <c r="K48" s="389"/>
      <c r="L48" s="389"/>
      <c r="M48" s="390"/>
    </row>
    <row r="49" spans="2:16" ht="31.5" customHeight="1">
      <c r="B49" s="308" t="s">
        <v>175</v>
      </c>
      <c r="C49" s="309"/>
      <c r="D49" s="309"/>
      <c r="E49" s="309"/>
      <c r="F49" s="309"/>
      <c r="G49" s="309"/>
      <c r="H49" s="309"/>
      <c r="I49" s="309"/>
      <c r="J49" s="309"/>
      <c r="K49" s="309"/>
      <c r="L49" s="309"/>
      <c r="M49" s="310"/>
    </row>
    <row r="50" spans="2:16" ht="42.75" customHeight="1">
      <c r="B50" s="308" t="s">
        <v>189</v>
      </c>
      <c r="C50" s="309"/>
      <c r="D50" s="309"/>
      <c r="E50" s="309"/>
      <c r="F50" s="309"/>
      <c r="G50" s="309"/>
      <c r="H50" s="309"/>
      <c r="I50" s="309"/>
      <c r="J50" s="309"/>
      <c r="K50" s="309"/>
      <c r="L50" s="309"/>
      <c r="M50" s="310"/>
    </row>
    <row r="51" spans="2:16" ht="52.5" customHeight="1">
      <c r="B51" s="308" t="s">
        <v>190</v>
      </c>
      <c r="C51" s="309"/>
      <c r="D51" s="309"/>
      <c r="E51" s="309"/>
      <c r="F51" s="309"/>
      <c r="G51" s="309"/>
      <c r="H51" s="309"/>
      <c r="I51" s="309"/>
      <c r="J51" s="309"/>
      <c r="K51" s="309"/>
      <c r="L51" s="309"/>
      <c r="M51" s="310"/>
    </row>
    <row r="52" spans="2:16" ht="60.75" customHeight="1">
      <c r="B52" s="308" t="s">
        <v>191</v>
      </c>
      <c r="C52" s="309"/>
      <c r="D52" s="309"/>
      <c r="E52" s="309"/>
      <c r="F52" s="309"/>
      <c r="G52" s="309"/>
      <c r="H52" s="309"/>
      <c r="I52" s="309"/>
      <c r="J52" s="309"/>
      <c r="K52" s="309"/>
      <c r="L52" s="309"/>
      <c r="M52" s="310"/>
    </row>
    <row r="53" spans="2:16" ht="46.5" customHeight="1">
      <c r="B53" s="308" t="s">
        <v>192</v>
      </c>
      <c r="C53" s="309"/>
      <c r="D53" s="309"/>
      <c r="E53" s="309"/>
      <c r="F53" s="309"/>
      <c r="G53" s="309"/>
      <c r="H53" s="309"/>
      <c r="I53" s="309"/>
      <c r="J53" s="309"/>
      <c r="K53" s="309"/>
      <c r="L53" s="309"/>
      <c r="M53" s="310"/>
    </row>
    <row r="54" spans="2:16" ht="48.75" customHeight="1">
      <c r="B54" s="308" t="s">
        <v>193</v>
      </c>
      <c r="C54" s="309"/>
      <c r="D54" s="309"/>
      <c r="E54" s="309"/>
      <c r="F54" s="309"/>
      <c r="G54" s="309"/>
      <c r="H54" s="309"/>
      <c r="I54" s="309"/>
      <c r="J54" s="309"/>
      <c r="K54" s="309"/>
      <c r="L54" s="309"/>
      <c r="M54" s="310"/>
    </row>
    <row r="55" spans="2:16" ht="33" customHeight="1">
      <c r="B55" s="302" t="s">
        <v>194</v>
      </c>
      <c r="C55" s="303"/>
      <c r="D55" s="303"/>
      <c r="E55" s="303"/>
      <c r="F55" s="303"/>
      <c r="G55" s="303"/>
      <c r="H55" s="303"/>
      <c r="I55" s="303"/>
      <c r="J55" s="303"/>
      <c r="K55" s="303"/>
      <c r="L55" s="303"/>
      <c r="M55" s="304"/>
    </row>
    <row r="56" spans="2:16" ht="95.25" customHeight="1">
      <c r="B56" s="302" t="s">
        <v>195</v>
      </c>
      <c r="C56" s="303"/>
      <c r="D56" s="303"/>
      <c r="E56" s="303"/>
      <c r="F56" s="303"/>
      <c r="G56" s="303"/>
      <c r="H56" s="303"/>
      <c r="I56" s="303"/>
      <c r="J56" s="303"/>
      <c r="K56" s="303"/>
      <c r="L56" s="303"/>
      <c r="M56" s="304"/>
    </row>
    <row r="57" spans="2:16" ht="21.75" customHeight="1">
      <c r="B57" s="50" t="s">
        <v>196</v>
      </c>
      <c r="C57" s="61"/>
      <c r="D57" s="61"/>
      <c r="E57" s="61"/>
      <c r="F57" s="61"/>
      <c r="G57" s="61"/>
      <c r="H57" s="61"/>
      <c r="I57" s="61"/>
      <c r="J57" s="61"/>
      <c r="K57" s="61"/>
      <c r="L57" s="61"/>
      <c r="M57" s="62"/>
    </row>
    <row r="58" spans="2:16" s="160" customFormat="1" ht="23.25" customHeight="1">
      <c r="B58" s="155" t="s">
        <v>149</v>
      </c>
      <c r="C58" s="156"/>
      <c r="D58" s="156"/>
      <c r="E58" s="156"/>
      <c r="F58" s="156"/>
      <c r="G58" s="156"/>
      <c r="H58" s="156"/>
      <c r="I58" s="156"/>
      <c r="J58" s="156"/>
      <c r="K58" s="156"/>
      <c r="L58" s="156"/>
      <c r="M58" s="157"/>
      <c r="N58" s="158"/>
      <c r="O58" s="159"/>
      <c r="P58" s="159"/>
    </row>
    <row r="59" spans="2:16" s="153" customFormat="1" ht="18" customHeight="1">
      <c r="B59" s="375" t="s">
        <v>147</v>
      </c>
      <c r="C59" s="376"/>
      <c r="D59" s="376"/>
      <c r="E59" s="376"/>
      <c r="F59" s="376"/>
      <c r="G59" s="376"/>
      <c r="H59" s="376"/>
      <c r="I59" s="376"/>
      <c r="J59" s="376"/>
      <c r="K59" s="376"/>
      <c r="L59" s="376"/>
      <c r="M59" s="377"/>
      <c r="N59" s="151"/>
      <c r="O59" s="152"/>
      <c r="P59" s="152"/>
    </row>
    <row r="60" spans="2:16" ht="15" customHeight="1">
      <c r="B60" s="24" t="s">
        <v>197</v>
      </c>
      <c r="C60" s="61"/>
      <c r="D60" s="61"/>
      <c r="E60" s="61"/>
      <c r="F60" s="61"/>
      <c r="G60" s="61"/>
      <c r="H60" s="61"/>
      <c r="I60" s="61"/>
      <c r="J60" s="61"/>
      <c r="K60" s="61"/>
      <c r="L60" s="61"/>
      <c r="M60" s="62"/>
    </row>
    <row r="61" spans="2:16" ht="27.75" customHeight="1">
      <c r="B61" s="385" t="s">
        <v>150</v>
      </c>
      <c r="C61" s="386"/>
      <c r="D61" s="386"/>
      <c r="E61" s="386"/>
      <c r="F61" s="386"/>
      <c r="G61" s="386"/>
      <c r="H61" s="386"/>
      <c r="I61" s="386"/>
      <c r="J61" s="386"/>
      <c r="K61" s="386"/>
      <c r="L61" s="386"/>
      <c r="M61" s="387"/>
    </row>
    <row r="62" spans="2:16" ht="23.25" customHeight="1">
      <c r="B62" s="382" t="s">
        <v>136</v>
      </c>
      <c r="C62" s="383"/>
      <c r="D62" s="383"/>
      <c r="E62" s="383"/>
      <c r="F62" s="383"/>
      <c r="G62" s="383"/>
      <c r="H62" s="383"/>
      <c r="I62" s="383"/>
      <c r="J62" s="383"/>
      <c r="K62" s="383"/>
      <c r="L62" s="383"/>
      <c r="M62" s="384"/>
    </row>
    <row r="63" spans="2:16" ht="20.100000000000001" customHeight="1">
      <c r="B63" s="74" t="s">
        <v>59</v>
      </c>
      <c r="C63" s="79"/>
      <c r="D63" s="79"/>
      <c r="E63" s="79"/>
      <c r="F63" s="79"/>
      <c r="G63" s="79"/>
      <c r="H63" s="79"/>
      <c r="I63" s="79"/>
      <c r="J63" s="79"/>
      <c r="K63" s="79"/>
      <c r="L63" s="79"/>
      <c r="M63" s="80"/>
    </row>
    <row r="64" spans="2:16" ht="68.25" customHeight="1">
      <c r="B64" s="391" t="s">
        <v>216</v>
      </c>
      <c r="C64" s="392"/>
      <c r="D64" s="392"/>
      <c r="E64" s="392"/>
      <c r="F64" s="392"/>
      <c r="G64" s="392"/>
      <c r="H64" s="392"/>
      <c r="I64" s="392"/>
      <c r="J64" s="392"/>
      <c r="K64" s="392"/>
      <c r="L64" s="392"/>
      <c r="M64" s="393"/>
    </row>
    <row r="65" spans="2:16" ht="18" customHeight="1">
      <c r="B65" s="324" t="s">
        <v>198</v>
      </c>
      <c r="C65" s="325"/>
      <c r="D65" s="325"/>
      <c r="E65" s="325"/>
      <c r="F65" s="325"/>
      <c r="G65" s="325"/>
      <c r="H65" s="325"/>
      <c r="I65" s="325"/>
      <c r="J65" s="325"/>
      <c r="K65" s="325"/>
      <c r="L65" s="325"/>
      <c r="M65" s="326"/>
    </row>
    <row r="66" spans="2:16" s="119" customFormat="1" ht="17.25" customHeight="1">
      <c r="B66" s="359" t="s">
        <v>139</v>
      </c>
      <c r="C66" s="360"/>
      <c r="D66" s="181"/>
      <c r="E66" s="312" t="s">
        <v>60</v>
      </c>
      <c r="F66" s="312"/>
      <c r="G66" s="117"/>
      <c r="H66" s="117"/>
      <c r="I66" s="117"/>
      <c r="J66" s="117"/>
      <c r="K66" s="117"/>
      <c r="L66" s="117"/>
      <c r="M66" s="118"/>
      <c r="N66" s="124"/>
      <c r="O66" s="120"/>
      <c r="P66" s="120"/>
    </row>
    <row r="67" spans="2:16" ht="18.75" customHeight="1">
      <c r="B67" s="362" t="s">
        <v>199</v>
      </c>
      <c r="C67" s="306"/>
      <c r="D67" s="306"/>
      <c r="E67" s="306"/>
      <c r="F67" s="306"/>
      <c r="G67" s="306"/>
      <c r="H67" s="306"/>
      <c r="I67" s="306"/>
      <c r="J67" s="306"/>
      <c r="K67" s="306"/>
      <c r="L67" s="306"/>
      <c r="M67" s="307"/>
    </row>
    <row r="68" spans="2:16" ht="18" customHeight="1">
      <c r="B68" s="20" t="s">
        <v>61</v>
      </c>
      <c r="C68" s="63"/>
      <c r="D68" s="63"/>
      <c r="E68" s="63"/>
      <c r="F68" s="63"/>
      <c r="G68" s="357" t="s">
        <v>63</v>
      </c>
      <c r="H68" s="357"/>
      <c r="I68" s="63"/>
      <c r="J68" s="357" t="s">
        <v>64</v>
      </c>
      <c r="K68" s="357"/>
      <c r="L68" s="63"/>
      <c r="M68" s="68"/>
    </row>
    <row r="69" spans="2:16" ht="18" customHeight="1">
      <c r="B69" s="20" t="s">
        <v>41</v>
      </c>
      <c r="C69" s="63"/>
      <c r="D69" s="63"/>
      <c r="E69" s="378" t="str">
        <f>C26</f>
        <v xml:space="preserve">Thanh toán tiền mua sắm đồ dùng </v>
      </c>
      <c r="F69" s="378"/>
      <c r="G69" s="378"/>
      <c r="H69" s="378"/>
      <c r="I69" s="161" t="s">
        <v>151</v>
      </c>
      <c r="J69" s="357"/>
      <c r="K69" s="357"/>
      <c r="L69" s="63"/>
      <c r="M69" s="68"/>
    </row>
    <row r="70" spans="2:16" ht="18" customHeight="1">
      <c r="B70" s="20" t="s">
        <v>62</v>
      </c>
      <c r="C70" s="63"/>
      <c r="D70" s="63"/>
      <c r="E70" s="63"/>
      <c r="F70" s="63"/>
      <c r="G70" s="357" t="s">
        <v>63</v>
      </c>
      <c r="H70" s="357"/>
      <c r="I70" s="63"/>
      <c r="J70" s="357" t="s">
        <v>64</v>
      </c>
      <c r="K70" s="357"/>
      <c r="L70" s="63"/>
      <c r="M70" s="68"/>
    </row>
    <row r="71" spans="2:16" ht="17.25" customHeight="1">
      <c r="B71" s="20" t="s">
        <v>77</v>
      </c>
      <c r="C71" s="63"/>
      <c r="D71" s="63"/>
      <c r="E71" s="63"/>
      <c r="F71" s="63"/>
      <c r="G71" s="63"/>
      <c r="H71" s="63"/>
      <c r="I71" s="63"/>
      <c r="J71" s="63"/>
      <c r="K71" s="63"/>
      <c r="L71" s="63"/>
      <c r="M71" s="68"/>
    </row>
    <row r="72" spans="2:16" ht="17.25" customHeight="1">
      <c r="B72" s="20" t="s">
        <v>65</v>
      </c>
      <c r="C72" s="63"/>
      <c r="D72" s="63"/>
      <c r="E72" s="63"/>
      <c r="F72" s="63"/>
      <c r="G72" s="357" t="s">
        <v>152</v>
      </c>
      <c r="H72" s="357"/>
      <c r="I72" s="63"/>
      <c r="J72" s="357"/>
      <c r="K72" s="357"/>
      <c r="L72" s="63"/>
      <c r="M72" s="68"/>
    </row>
    <row r="73" spans="2:16" ht="17.25" customHeight="1">
      <c r="B73" s="50" t="s">
        <v>200</v>
      </c>
      <c r="C73" s="63"/>
      <c r="D73" s="63"/>
      <c r="E73" s="63"/>
      <c r="F73" s="63"/>
      <c r="G73" s="357" t="s">
        <v>63</v>
      </c>
      <c r="H73" s="357"/>
      <c r="I73" s="63"/>
      <c r="J73" s="357" t="s">
        <v>64</v>
      </c>
      <c r="K73" s="357"/>
      <c r="L73" s="63"/>
      <c r="M73" s="68"/>
    </row>
    <row r="74" spans="2:16" ht="57.75" customHeight="1">
      <c r="B74" s="302" t="s">
        <v>238</v>
      </c>
      <c r="C74" s="306"/>
      <c r="D74" s="306"/>
      <c r="E74" s="306"/>
      <c r="F74" s="306"/>
      <c r="G74" s="306"/>
      <c r="H74" s="306"/>
      <c r="I74" s="306"/>
      <c r="J74" s="306"/>
      <c r="K74" s="306"/>
      <c r="L74" s="306"/>
      <c r="M74" s="307"/>
    </row>
    <row r="75" spans="2:16" ht="27" customHeight="1">
      <c r="B75" s="362" t="s">
        <v>201</v>
      </c>
      <c r="C75" s="306"/>
      <c r="D75" s="306"/>
      <c r="E75" s="306"/>
      <c r="F75" s="306"/>
      <c r="G75" s="306"/>
      <c r="H75" s="306"/>
      <c r="I75" s="306"/>
      <c r="J75" s="67"/>
      <c r="K75" s="67"/>
      <c r="L75" s="63"/>
      <c r="M75" s="68"/>
    </row>
    <row r="76" spans="2:16" ht="17.25" customHeight="1">
      <c r="B76" s="20" t="s">
        <v>66</v>
      </c>
      <c r="C76" s="63"/>
      <c r="D76" s="63"/>
      <c r="E76" s="63"/>
      <c r="F76" s="70" t="s">
        <v>137</v>
      </c>
      <c r="G76" s="67"/>
      <c r="H76" s="67"/>
      <c r="I76" s="70"/>
      <c r="J76" s="70" t="s">
        <v>78</v>
      </c>
      <c r="K76" s="67"/>
      <c r="L76" s="63"/>
      <c r="M76" s="68"/>
    </row>
    <row r="77" spans="2:16" ht="18.75" customHeight="1">
      <c r="B77" s="20"/>
      <c r="C77" s="63"/>
      <c r="D77" s="63"/>
      <c r="E77" s="63"/>
      <c r="F77" s="70" t="s">
        <v>79</v>
      </c>
      <c r="G77" s="67"/>
      <c r="H77" s="67"/>
      <c r="I77" s="70"/>
      <c r="J77" s="70"/>
      <c r="K77" s="67"/>
      <c r="L77" s="63"/>
      <c r="M77" s="68"/>
    </row>
    <row r="78" spans="2:16" ht="19.5" customHeight="1">
      <c r="B78" s="50" t="s">
        <v>202</v>
      </c>
      <c r="C78" s="63"/>
      <c r="D78" s="63"/>
      <c r="E78" s="63"/>
      <c r="F78" s="70"/>
      <c r="G78" s="67"/>
      <c r="H78" s="67"/>
      <c r="I78" s="70"/>
      <c r="J78" s="70"/>
      <c r="K78" s="67"/>
      <c r="L78" s="63"/>
      <c r="M78" s="68"/>
    </row>
    <row r="79" spans="2:16" ht="26.25" customHeight="1">
      <c r="B79" s="359" t="s">
        <v>203</v>
      </c>
      <c r="C79" s="360"/>
      <c r="D79" s="360"/>
      <c r="E79" s="360"/>
      <c r="F79" s="356">
        <f>'Thong tin'!C10</f>
        <v>5000000000</v>
      </c>
      <c r="G79" s="356"/>
      <c r="H79" s="42" t="s">
        <v>31</v>
      </c>
      <c r="I79" s="43" t="s">
        <v>32</v>
      </c>
      <c r="J79" s="354" t="str">
        <f>+'Thong tin'!C11</f>
        <v>Năm tỷ đồng</v>
      </c>
      <c r="K79" s="354"/>
      <c r="L79" s="354"/>
      <c r="M79" s="355"/>
    </row>
    <row r="80" spans="2:16" ht="28.5" customHeight="1">
      <c r="B80" s="359" t="s">
        <v>237</v>
      </c>
      <c r="C80" s="360"/>
      <c r="D80" s="360"/>
      <c r="E80" s="360"/>
      <c r="F80" s="42" t="str">
        <f>+F22</f>
        <v>kể từ ngày ký hợp đồng này đến hết ngày</v>
      </c>
      <c r="G80" s="42"/>
      <c r="H80" s="42"/>
      <c r="I80" s="42"/>
      <c r="J80" s="66">
        <f>+'Thong tin'!C12</f>
        <v>45522</v>
      </c>
      <c r="K80" s="42"/>
      <c r="L80" s="42"/>
      <c r="M80" s="44"/>
    </row>
    <row r="81" spans="2:16" ht="26.25" customHeight="1">
      <c r="B81" s="302" t="s">
        <v>176</v>
      </c>
      <c r="C81" s="303"/>
      <c r="D81" s="303"/>
      <c r="E81" s="303"/>
      <c r="F81" s="303"/>
      <c r="G81" s="303"/>
      <c r="H81" s="303"/>
      <c r="I81" s="303"/>
      <c r="J81" s="303"/>
      <c r="K81" s="303"/>
      <c r="L81" s="303"/>
      <c r="M81" s="304"/>
    </row>
    <row r="82" spans="2:16" s="94" customFormat="1" ht="30.75" customHeight="1">
      <c r="B82" s="311" t="s">
        <v>204</v>
      </c>
      <c r="C82" s="312"/>
      <c r="D82" s="312"/>
      <c r="E82" s="312"/>
      <c r="F82" s="312"/>
      <c r="G82" s="312"/>
      <c r="H82" s="312"/>
      <c r="I82" s="312"/>
      <c r="J82" s="312"/>
      <c r="K82" s="312"/>
      <c r="L82" s="312"/>
      <c r="M82" s="313"/>
      <c r="N82" s="125"/>
      <c r="O82" s="95"/>
      <c r="P82" s="95"/>
    </row>
    <row r="83" spans="2:16" s="94" customFormat="1" ht="24" customHeight="1">
      <c r="B83" s="20" t="s">
        <v>144</v>
      </c>
      <c r="C83" s="15"/>
      <c r="D83" s="15"/>
      <c r="E83" s="15"/>
      <c r="F83" s="15"/>
      <c r="G83" s="15"/>
      <c r="H83" s="138"/>
      <c r="I83" s="138"/>
      <c r="J83" s="138"/>
      <c r="K83" s="138"/>
      <c r="L83" s="138"/>
      <c r="M83" s="139"/>
      <c r="N83" s="125"/>
      <c r="O83" s="95"/>
      <c r="P83" s="95"/>
    </row>
    <row r="84" spans="2:16" s="94" customFormat="1" ht="21.75" customHeight="1">
      <c r="B84" s="194" t="s">
        <v>18</v>
      </c>
      <c r="C84" s="195">
        <f>'Thong tin'!C14</f>
        <v>6.3E-2</v>
      </c>
      <c r="D84" s="15" t="s">
        <v>232</v>
      </c>
      <c r="E84" s="69"/>
      <c r="F84" s="15"/>
      <c r="G84" s="69"/>
      <c r="H84" s="69"/>
      <c r="I84" s="69"/>
      <c r="J84" s="69"/>
      <c r="K84" s="69"/>
      <c r="L84" s="69"/>
      <c r="M84" s="140"/>
      <c r="N84" s="125"/>
      <c r="O84" s="95"/>
      <c r="P84" s="95"/>
    </row>
    <row r="85" spans="2:16" s="94" customFormat="1" ht="33" customHeight="1">
      <c r="B85" s="351" t="s">
        <v>145</v>
      </c>
      <c r="C85" s="352"/>
      <c r="D85" s="352"/>
      <c r="E85" s="352"/>
      <c r="F85" s="352"/>
      <c r="G85" s="352"/>
      <c r="H85" s="352"/>
      <c r="I85" s="352"/>
      <c r="J85" s="352"/>
      <c r="K85" s="352"/>
      <c r="L85" s="352"/>
      <c r="M85" s="353"/>
      <c r="N85" s="125"/>
      <c r="O85" s="95"/>
      <c r="P85" s="95"/>
    </row>
    <row r="86" spans="2:16" ht="28.5" customHeight="1">
      <c r="B86" s="311" t="s">
        <v>205</v>
      </c>
      <c r="C86" s="312"/>
      <c r="D86" s="312"/>
      <c r="E86" s="312"/>
      <c r="F86" s="312"/>
      <c r="G86" s="312"/>
      <c r="H86" s="312"/>
      <c r="I86" s="312"/>
      <c r="J86" s="312"/>
      <c r="K86" s="312"/>
      <c r="L86" s="312"/>
      <c r="M86" s="313"/>
    </row>
    <row r="87" spans="2:16" ht="27" customHeight="1">
      <c r="B87" s="302" t="s">
        <v>233</v>
      </c>
      <c r="C87" s="303"/>
      <c r="D87" s="303"/>
      <c r="E87" s="303"/>
      <c r="F87" s="303"/>
      <c r="G87" s="303"/>
      <c r="H87" s="303"/>
      <c r="I87" s="303"/>
      <c r="J87" s="303"/>
      <c r="K87" s="303"/>
      <c r="L87" s="303"/>
      <c r="M87" s="304"/>
    </row>
    <row r="88" spans="2:16" ht="72.75" customHeight="1">
      <c r="B88" s="302" t="s">
        <v>177</v>
      </c>
      <c r="C88" s="303"/>
      <c r="D88" s="303"/>
      <c r="E88" s="303"/>
      <c r="F88" s="303"/>
      <c r="G88" s="303"/>
      <c r="H88" s="303"/>
      <c r="I88" s="303"/>
      <c r="J88" s="303"/>
      <c r="K88" s="303"/>
      <c r="L88" s="303"/>
      <c r="M88" s="304"/>
    </row>
    <row r="89" spans="2:16" ht="19.5" customHeight="1">
      <c r="B89" s="311" t="s">
        <v>206</v>
      </c>
      <c r="C89" s="312"/>
      <c r="D89" s="312"/>
      <c r="E89" s="312"/>
      <c r="F89" s="312"/>
      <c r="G89" s="312"/>
      <c r="H89" s="312"/>
      <c r="I89" s="312"/>
      <c r="J89" s="312"/>
      <c r="K89" s="312"/>
      <c r="L89" s="312"/>
      <c r="M89" s="313"/>
    </row>
    <row r="90" spans="2:16" ht="24" customHeight="1">
      <c r="B90" s="51" t="s">
        <v>239</v>
      </c>
      <c r="C90" s="42"/>
      <c r="D90" s="42"/>
      <c r="E90" s="42"/>
      <c r="F90" s="42"/>
      <c r="G90" s="42"/>
      <c r="H90" s="42"/>
      <c r="I90" s="42"/>
      <c r="J90" s="42"/>
      <c r="K90" s="42"/>
      <c r="L90" s="42"/>
      <c r="M90" s="44"/>
    </row>
    <row r="91" spans="2:16" ht="26.25" customHeight="1">
      <c r="B91" s="348" t="s">
        <v>67</v>
      </c>
      <c r="C91" s="349"/>
      <c r="D91" s="349"/>
      <c r="E91" s="349"/>
      <c r="F91" s="349"/>
      <c r="G91" s="349"/>
      <c r="H91" s="349"/>
      <c r="I91" s="349"/>
      <c r="J91" s="349"/>
      <c r="K91" s="349"/>
      <c r="L91" s="349"/>
      <c r="M91" s="350"/>
    </row>
    <row r="92" spans="2:16" ht="14.25" customHeight="1">
      <c r="B92" s="345" t="s">
        <v>179</v>
      </c>
      <c r="C92" s="346"/>
      <c r="D92" s="346"/>
      <c r="E92" s="346"/>
      <c r="F92" s="346"/>
      <c r="G92" s="346"/>
      <c r="H92" s="346"/>
      <c r="I92" s="346"/>
      <c r="J92" s="346"/>
      <c r="K92" s="346"/>
      <c r="L92" s="346"/>
      <c r="M92" s="347"/>
    </row>
    <row r="93" spans="2:16" ht="66.75" customHeight="1">
      <c r="B93" s="308" t="s">
        <v>178</v>
      </c>
      <c r="C93" s="309"/>
      <c r="D93" s="309"/>
      <c r="E93" s="309"/>
      <c r="F93" s="309"/>
      <c r="G93" s="309"/>
      <c r="H93" s="309"/>
      <c r="I93" s="309"/>
      <c r="J93" s="309"/>
      <c r="K93" s="309"/>
      <c r="L93" s="309"/>
      <c r="M93" s="310"/>
    </row>
    <row r="94" spans="2:16" ht="19.5" customHeight="1">
      <c r="B94" s="50" t="s">
        <v>68</v>
      </c>
      <c r="C94" s="42"/>
      <c r="D94" s="42"/>
      <c r="E94" s="42"/>
      <c r="F94" s="42"/>
      <c r="G94" s="42"/>
      <c r="H94" s="42"/>
      <c r="I94" s="42"/>
      <c r="J94" s="42"/>
      <c r="K94" s="42"/>
      <c r="L94" s="42"/>
      <c r="M94" s="44"/>
    </row>
    <row r="95" spans="2:16" ht="43.5" customHeight="1">
      <c r="B95" s="308" t="s">
        <v>207</v>
      </c>
      <c r="C95" s="309"/>
      <c r="D95" s="309"/>
      <c r="E95" s="309"/>
      <c r="F95" s="309"/>
      <c r="G95" s="309"/>
      <c r="H95" s="309"/>
      <c r="I95" s="309"/>
      <c r="J95" s="309"/>
      <c r="K95" s="309"/>
      <c r="L95" s="309"/>
      <c r="M95" s="310"/>
    </row>
    <row r="96" spans="2:16" ht="16.5" customHeight="1">
      <c r="B96" s="50" t="s">
        <v>69</v>
      </c>
      <c r="C96" s="42"/>
      <c r="D96" s="42"/>
      <c r="E96" s="42"/>
      <c r="F96" s="42"/>
      <c r="G96" s="42"/>
      <c r="H96" s="42"/>
      <c r="I96" s="42"/>
      <c r="J96" s="42"/>
      <c r="K96" s="42"/>
      <c r="L96" s="42"/>
      <c r="M96" s="44"/>
    </row>
    <row r="97" spans="2:18" ht="67.5" customHeight="1">
      <c r="B97" s="308" t="s">
        <v>208</v>
      </c>
      <c r="C97" s="309"/>
      <c r="D97" s="309"/>
      <c r="E97" s="309"/>
      <c r="F97" s="309"/>
      <c r="G97" s="309"/>
      <c r="H97" s="309"/>
      <c r="I97" s="309"/>
      <c r="J97" s="309"/>
      <c r="K97" s="309"/>
      <c r="L97" s="309"/>
      <c r="M97" s="310"/>
      <c r="N97" s="126"/>
    </row>
    <row r="98" spans="2:18" ht="44.25" customHeight="1">
      <c r="B98" s="308" t="s">
        <v>50</v>
      </c>
      <c r="C98" s="309"/>
      <c r="D98" s="309"/>
      <c r="E98" s="309"/>
      <c r="F98" s="309"/>
      <c r="G98" s="309"/>
      <c r="H98" s="309"/>
      <c r="I98" s="309"/>
      <c r="J98" s="309"/>
      <c r="K98" s="309"/>
      <c r="L98" s="309"/>
      <c r="M98" s="310"/>
    </row>
    <row r="99" spans="2:18" ht="44.25" customHeight="1">
      <c r="B99" s="308" t="s">
        <v>51</v>
      </c>
      <c r="C99" s="309"/>
      <c r="D99" s="309"/>
      <c r="E99" s="309"/>
      <c r="F99" s="309"/>
      <c r="G99" s="309"/>
      <c r="H99" s="309"/>
      <c r="I99" s="309"/>
      <c r="J99" s="309"/>
      <c r="K99" s="309"/>
      <c r="L99" s="309"/>
      <c r="M99" s="310"/>
    </row>
    <row r="100" spans="2:18" ht="41.25" customHeight="1">
      <c r="B100" s="308" t="s">
        <v>70</v>
      </c>
      <c r="C100" s="309"/>
      <c r="D100" s="309"/>
      <c r="E100" s="309"/>
      <c r="F100" s="309"/>
      <c r="G100" s="309"/>
      <c r="H100" s="309"/>
      <c r="I100" s="309"/>
      <c r="J100" s="309"/>
      <c r="K100" s="309"/>
      <c r="L100" s="309"/>
      <c r="M100" s="310"/>
    </row>
    <row r="101" spans="2:18" ht="39" customHeight="1">
      <c r="B101" s="372" t="s">
        <v>138</v>
      </c>
      <c r="C101" s="373"/>
      <c r="D101" s="373"/>
      <c r="E101" s="373"/>
      <c r="F101" s="373"/>
      <c r="G101" s="373"/>
      <c r="H101" s="373"/>
      <c r="I101" s="373"/>
      <c r="J101" s="373"/>
      <c r="K101" s="373"/>
      <c r="L101" s="373"/>
      <c r="M101" s="374"/>
    </row>
    <row r="102" spans="2:18" ht="20.25" customHeight="1">
      <c r="B102" s="81" t="s">
        <v>81</v>
      </c>
      <c r="C102" s="79"/>
      <c r="D102" s="79"/>
      <c r="E102" s="79"/>
      <c r="F102" s="79"/>
      <c r="G102" s="79"/>
      <c r="H102" s="79"/>
      <c r="I102" s="79"/>
      <c r="J102" s="79"/>
      <c r="K102" s="79"/>
      <c r="L102" s="79"/>
      <c r="M102" s="80"/>
    </row>
    <row r="103" spans="2:18" ht="20.100000000000001" customHeight="1">
      <c r="B103" s="52"/>
      <c r="C103" s="53"/>
      <c r="D103" s="53"/>
      <c r="E103" s="53"/>
      <c r="F103" s="344" t="s">
        <v>227</v>
      </c>
      <c r="G103" s="344"/>
      <c r="H103" s="196" t="str">
        <f>'Thong tin'!D2</f>
        <v>Ngày      tháng 09 năm 2023</v>
      </c>
      <c r="I103" s="197"/>
      <c r="J103" s="42"/>
      <c r="K103" s="42"/>
      <c r="L103" s="42"/>
      <c r="M103" s="44"/>
    </row>
    <row r="104" spans="2:18" ht="20.100000000000001" customHeight="1">
      <c r="B104" s="365" t="s">
        <v>43</v>
      </c>
      <c r="C104" s="305"/>
      <c r="D104" s="305"/>
      <c r="E104" s="305"/>
      <c r="F104" s="305"/>
      <c r="G104" s="305"/>
      <c r="H104" s="305"/>
      <c r="I104" s="305"/>
      <c r="J104" s="305"/>
      <c r="K104" s="305"/>
      <c r="L104" s="305"/>
      <c r="M104" s="366"/>
    </row>
    <row r="105" spans="2:18" ht="20.100000000000001" customHeight="1">
      <c r="B105" s="57"/>
      <c r="C105" s="45"/>
      <c r="D105" s="45"/>
      <c r="E105" s="45"/>
      <c r="F105" s="45"/>
      <c r="G105" s="45"/>
      <c r="H105" s="45"/>
      <c r="I105" s="45"/>
      <c r="J105" s="45"/>
      <c r="K105" s="45"/>
      <c r="L105" s="45"/>
      <c r="M105" s="46"/>
    </row>
    <row r="106" spans="2:18" ht="20.100000000000001" customHeight="1">
      <c r="B106" s="135"/>
      <c r="C106" s="136"/>
      <c r="D106" s="136"/>
      <c r="E106" s="136"/>
      <c r="F106" s="136"/>
      <c r="G106" s="136"/>
      <c r="H106" s="136"/>
      <c r="I106" s="136"/>
      <c r="J106" s="136"/>
      <c r="K106" s="136"/>
      <c r="L106" s="136"/>
      <c r="M106" s="137"/>
    </row>
    <row r="107" spans="2:18" ht="20.100000000000001" customHeight="1">
      <c r="B107" s="135"/>
      <c r="C107" s="136"/>
      <c r="D107" s="136"/>
      <c r="E107" s="136"/>
      <c r="F107" s="136"/>
      <c r="G107" s="136"/>
      <c r="H107" s="136"/>
      <c r="I107" s="136"/>
      <c r="J107" s="136"/>
      <c r="K107" s="136"/>
      <c r="L107" s="136"/>
      <c r="M107" s="137"/>
    </row>
    <row r="108" spans="2:18" ht="20.100000000000001" customHeight="1">
      <c r="B108" s="368" t="str">
        <f>'Thong tin'!C5</f>
        <v>Đỗ Thị Thu</v>
      </c>
      <c r="C108" s="369"/>
      <c r="D108" s="369"/>
      <c r="E108" s="369"/>
      <c r="F108" s="369"/>
      <c r="G108" s="369"/>
      <c r="H108" s="369"/>
      <c r="I108" s="369"/>
      <c r="J108" s="369"/>
      <c r="K108" s="369"/>
      <c r="L108" s="369"/>
      <c r="M108" s="370"/>
    </row>
    <row r="109" spans="2:18" ht="20.100000000000001" customHeight="1">
      <c r="B109" s="365" t="s">
        <v>52</v>
      </c>
      <c r="C109" s="305"/>
      <c r="D109" s="305"/>
      <c r="E109" s="305"/>
      <c r="F109" s="305"/>
      <c r="G109" s="305"/>
      <c r="H109" s="305"/>
      <c r="I109" s="305"/>
      <c r="J109" s="305"/>
      <c r="K109" s="305"/>
      <c r="L109" s="305"/>
      <c r="M109" s="366"/>
    </row>
    <row r="110" spans="2:18" ht="27" customHeight="1">
      <c r="B110" s="308" t="s">
        <v>209</v>
      </c>
      <c r="C110" s="309"/>
      <c r="D110" s="309"/>
      <c r="E110" s="309"/>
      <c r="F110" s="309"/>
      <c r="G110" s="309"/>
      <c r="H110" s="309"/>
      <c r="I110" s="309"/>
      <c r="J110" s="309"/>
      <c r="K110" s="309"/>
      <c r="L110" s="309"/>
      <c r="M110" s="310"/>
      <c r="O110" s="58"/>
    </row>
    <row r="111" spans="2:18" s="39" customFormat="1" ht="20.100000000000001" customHeight="1">
      <c r="B111" s="365" t="s">
        <v>7</v>
      </c>
      <c r="C111" s="305"/>
      <c r="D111" s="305"/>
      <c r="E111" s="22"/>
      <c r="F111" s="371" t="s">
        <v>82</v>
      </c>
      <c r="G111" s="371"/>
      <c r="H111" s="371"/>
      <c r="I111" s="371"/>
      <c r="J111" s="22"/>
      <c r="K111" s="305" t="s">
        <v>234</v>
      </c>
      <c r="L111" s="305"/>
      <c r="M111" s="366"/>
      <c r="N111" s="123"/>
      <c r="O111" s="40"/>
      <c r="P111" s="305"/>
      <c r="Q111" s="305"/>
      <c r="R111" s="305"/>
    </row>
    <row r="112" spans="2:18" s="39" customFormat="1" ht="20.100000000000001" customHeight="1">
      <c r="B112" s="164"/>
      <c r="C112" s="162"/>
      <c r="D112" s="162"/>
      <c r="E112" s="22"/>
      <c r="F112" s="162"/>
      <c r="G112" s="162"/>
      <c r="H112" s="162"/>
      <c r="I112" s="162"/>
      <c r="J112" s="162"/>
      <c r="K112" s="162"/>
      <c r="L112" s="162"/>
      <c r="M112" s="163"/>
      <c r="N112" s="123"/>
      <c r="O112" s="40"/>
      <c r="P112" s="166"/>
      <c r="Q112" s="166"/>
      <c r="R112" s="166"/>
    </row>
    <row r="113" spans="2:18" s="39" customFormat="1" ht="20.100000000000001" customHeight="1">
      <c r="B113" s="164"/>
      <c r="C113" s="162"/>
      <c r="D113" s="162"/>
      <c r="E113" s="22"/>
      <c r="F113" s="162"/>
      <c r="G113" s="162"/>
      <c r="H113" s="162"/>
      <c r="I113" s="162"/>
      <c r="J113" s="162"/>
      <c r="K113" s="162"/>
      <c r="L113" s="162"/>
      <c r="M113" s="163"/>
      <c r="N113" s="123"/>
      <c r="O113" s="40"/>
      <c r="P113" s="166"/>
      <c r="Q113" s="166"/>
      <c r="R113" s="166"/>
    </row>
    <row r="114" spans="2:18" s="39" customFormat="1" ht="20.100000000000001" customHeight="1">
      <c r="B114" s="365" t="str">
        <f>'Thong tin'!H2</f>
        <v>Nguyễn Thị Ngọc Anh</v>
      </c>
      <c r="C114" s="305"/>
      <c r="D114" s="305"/>
      <c r="E114" s="22"/>
      <c r="F114" s="305" t="str">
        <f>+'Thong tin'!H3</f>
        <v>Phan Thùy Linh</v>
      </c>
      <c r="G114" s="305"/>
      <c r="H114" s="305"/>
      <c r="I114" s="305"/>
      <c r="J114" s="168"/>
      <c r="K114" s="305" t="str">
        <f>+'Thong tin'!H4</f>
        <v>Trần Thị Thanh Dung</v>
      </c>
      <c r="L114" s="305"/>
      <c r="M114" s="366"/>
      <c r="N114" s="123"/>
      <c r="O114" s="40"/>
      <c r="P114" s="305"/>
      <c r="Q114" s="305"/>
      <c r="R114" s="305"/>
    </row>
    <row r="115" spans="2:18" s="39" customFormat="1" ht="20.100000000000001" customHeight="1">
      <c r="B115" s="179"/>
      <c r="C115" s="178"/>
      <c r="D115" s="178"/>
      <c r="E115" s="22"/>
      <c r="F115" s="305" t="s">
        <v>217</v>
      </c>
      <c r="G115" s="305"/>
      <c r="H115" s="305"/>
      <c r="I115" s="305"/>
      <c r="J115" s="305"/>
      <c r="K115" s="178"/>
      <c r="L115" s="178"/>
      <c r="M115" s="180"/>
      <c r="N115" s="123"/>
      <c r="O115" s="40"/>
      <c r="P115" s="178"/>
      <c r="Q115" s="178"/>
      <c r="R115" s="178"/>
    </row>
    <row r="116" spans="2:18" s="39" customFormat="1" ht="20.100000000000001" customHeight="1">
      <c r="B116" s="179"/>
      <c r="C116" s="178"/>
      <c r="D116" s="178"/>
      <c r="E116" s="22"/>
      <c r="F116" s="178"/>
      <c r="G116" s="178"/>
      <c r="H116" s="178"/>
      <c r="I116" s="178"/>
      <c r="J116" s="178"/>
      <c r="K116" s="178"/>
      <c r="L116" s="178"/>
      <c r="M116" s="180"/>
      <c r="N116" s="123"/>
      <c r="O116" s="40"/>
      <c r="P116" s="178"/>
      <c r="Q116" s="178"/>
      <c r="R116" s="178"/>
    </row>
    <row r="117" spans="2:18" s="39" customFormat="1" ht="20.100000000000001" customHeight="1">
      <c r="B117" s="179"/>
      <c r="C117" s="178"/>
      <c r="D117" s="178"/>
      <c r="E117" s="22"/>
      <c r="F117" s="178"/>
      <c r="G117" s="178"/>
      <c r="H117" s="178"/>
      <c r="I117" s="178"/>
      <c r="J117" s="178"/>
      <c r="K117" s="178"/>
      <c r="L117" s="178"/>
      <c r="M117" s="180"/>
      <c r="N117" s="123"/>
      <c r="O117" s="40"/>
      <c r="P117" s="178"/>
      <c r="Q117" s="178"/>
      <c r="R117" s="178"/>
    </row>
    <row r="118" spans="2:18" s="39" customFormat="1" ht="20.100000000000001" customHeight="1">
      <c r="B118" s="184"/>
      <c r="C118" s="182"/>
      <c r="D118" s="182"/>
      <c r="E118" s="22"/>
      <c r="F118" s="182"/>
      <c r="G118" s="182"/>
      <c r="H118" s="182"/>
      <c r="I118" s="182"/>
      <c r="J118" s="182"/>
      <c r="K118" s="182"/>
      <c r="L118" s="182"/>
      <c r="M118" s="185"/>
      <c r="N118" s="123"/>
      <c r="O118" s="40"/>
      <c r="P118" s="182"/>
      <c r="Q118" s="182"/>
      <c r="R118" s="182"/>
    </row>
    <row r="119" spans="2:18" s="39" customFormat="1" ht="20.100000000000001" customHeight="1">
      <c r="B119" s="184"/>
      <c r="C119" s="182"/>
      <c r="D119" s="182"/>
      <c r="E119" s="22"/>
      <c r="F119" s="182"/>
      <c r="G119" s="182"/>
      <c r="H119" s="182"/>
      <c r="I119" s="182"/>
      <c r="J119" s="182"/>
      <c r="K119" s="182"/>
      <c r="L119" s="182"/>
      <c r="M119" s="185"/>
      <c r="N119" s="123"/>
      <c r="O119" s="40"/>
      <c r="P119" s="182"/>
      <c r="Q119" s="182"/>
      <c r="R119" s="182"/>
    </row>
    <row r="120" spans="2:18" ht="20.100000000000001" customHeight="1">
      <c r="B120" s="367"/>
      <c r="C120" s="363"/>
      <c r="D120" s="363"/>
      <c r="E120" s="78"/>
      <c r="F120" s="363"/>
      <c r="G120" s="363"/>
      <c r="H120" s="363"/>
      <c r="I120" s="363"/>
      <c r="J120" s="363"/>
      <c r="K120" s="363"/>
      <c r="L120" s="363"/>
      <c r="M120" s="364"/>
    </row>
    <row r="121" spans="2:18" ht="20.100000000000001" customHeight="1">
      <c r="B121" s="15"/>
      <c r="C121" s="15"/>
      <c r="D121" s="15"/>
      <c r="E121" s="15"/>
      <c r="F121" s="15"/>
      <c r="G121" s="15"/>
      <c r="H121" s="15"/>
      <c r="I121" s="15"/>
      <c r="J121" s="15"/>
      <c r="K121" s="15"/>
      <c r="L121" s="15"/>
      <c r="M121" s="15"/>
    </row>
    <row r="122" spans="2:18" ht="20.100000000000001" customHeight="1"/>
  </sheetData>
  <mergeCells count="100">
    <mergeCell ref="B23:M23"/>
    <mergeCell ref="B29:M29"/>
    <mergeCell ref="B38:M38"/>
    <mergeCell ref="B80:E80"/>
    <mergeCell ref="B67:M67"/>
    <mergeCell ref="G68:H68"/>
    <mergeCell ref="B30:M30"/>
    <mergeCell ref="B51:M51"/>
    <mergeCell ref="J68:K68"/>
    <mergeCell ref="J69:K69"/>
    <mergeCell ref="B66:C66"/>
    <mergeCell ref="E66:F66"/>
    <mergeCell ref="D44:F44"/>
    <mergeCell ref="C45:D45"/>
    <mergeCell ref="K44:L44"/>
    <mergeCell ref="E45:M45"/>
    <mergeCell ref="B59:M59"/>
    <mergeCell ref="E69:H69"/>
    <mergeCell ref="B46:M46"/>
    <mergeCell ref="B62:M62"/>
    <mergeCell ref="B61:M61"/>
    <mergeCell ref="B48:M48"/>
    <mergeCell ref="B49:M49"/>
    <mergeCell ref="B50:M50"/>
    <mergeCell ref="B55:M55"/>
    <mergeCell ref="B56:M56"/>
    <mergeCell ref="B64:M64"/>
    <mergeCell ref="B75:I75"/>
    <mergeCell ref="I120:M120"/>
    <mergeCell ref="B110:M110"/>
    <mergeCell ref="B109:M109"/>
    <mergeCell ref="B111:D111"/>
    <mergeCell ref="B120:D120"/>
    <mergeCell ref="F120:H120"/>
    <mergeCell ref="B108:M108"/>
    <mergeCell ref="K114:M114"/>
    <mergeCell ref="B114:D114"/>
    <mergeCell ref="F111:I111"/>
    <mergeCell ref="F114:I114"/>
    <mergeCell ref="K111:M111"/>
    <mergeCell ref="B104:M104"/>
    <mergeCell ref="B79:E79"/>
    <mergeCell ref="B101:M101"/>
    <mergeCell ref="F20:G20"/>
    <mergeCell ref="B22:E22"/>
    <mergeCell ref="K7:M7"/>
    <mergeCell ref="G10:J10"/>
    <mergeCell ref="F18:G18"/>
    <mergeCell ref="F19:G19"/>
    <mergeCell ref="G14:H14"/>
    <mergeCell ref="G70:H70"/>
    <mergeCell ref="J70:K70"/>
    <mergeCell ref="G72:H72"/>
    <mergeCell ref="J72:K72"/>
    <mergeCell ref="G73:H73"/>
    <mergeCell ref="J73:K73"/>
    <mergeCell ref="J79:M79"/>
    <mergeCell ref="B86:M86"/>
    <mergeCell ref="B97:M97"/>
    <mergeCell ref="F79:G79"/>
    <mergeCell ref="B98:M98"/>
    <mergeCell ref="B81:M81"/>
    <mergeCell ref="B82:M82"/>
    <mergeCell ref="B100:M100"/>
    <mergeCell ref="B92:M92"/>
    <mergeCell ref="B91:M91"/>
    <mergeCell ref="B88:M88"/>
    <mergeCell ref="B85:M85"/>
    <mergeCell ref="P111:R111"/>
    <mergeCell ref="P114:R114"/>
    <mergeCell ref="B28:M28"/>
    <mergeCell ref="B39:M39"/>
    <mergeCell ref="E42:F42"/>
    <mergeCell ref="E43:F43"/>
    <mergeCell ref="G42:H42"/>
    <mergeCell ref="G43:H43"/>
    <mergeCell ref="K42:L42"/>
    <mergeCell ref="K43:L43"/>
    <mergeCell ref="B32:M32"/>
    <mergeCell ref="B31:M31"/>
    <mergeCell ref="F103:G103"/>
    <mergeCell ref="B53:M53"/>
    <mergeCell ref="B54:M54"/>
    <mergeCell ref="B52:M52"/>
    <mergeCell ref="D1:I1"/>
    <mergeCell ref="D2:I2"/>
    <mergeCell ref="E36:M36"/>
    <mergeCell ref="B87:M87"/>
    <mergeCell ref="F115:J115"/>
    <mergeCell ref="B74:M74"/>
    <mergeCell ref="B99:M99"/>
    <mergeCell ref="B93:M93"/>
    <mergeCell ref="B95:M95"/>
    <mergeCell ref="B89:M89"/>
    <mergeCell ref="G44:H44"/>
    <mergeCell ref="L1:M1"/>
    <mergeCell ref="L2:M2"/>
    <mergeCell ref="G11:I11"/>
    <mergeCell ref="B3:M3"/>
    <mergeCell ref="B65:M65"/>
  </mergeCells>
  <pageMargins left="0" right="0" top="0.39370078740157483" bottom="0.3" header="0.36" footer="0.31496062992125984"/>
  <pageSetup paperSize="9" scale="97" fitToHeight="0" orientation="portrait" r:id="rId1"/>
  <colBreaks count="1" manualBreakCount="1">
    <brk id="13" max="1048575" man="1"/>
  </colBreaks>
  <drawing r:id="rId2"/>
</worksheet>
</file>

<file path=xl/worksheets/sheet5.xml><?xml version="1.0" encoding="utf-8"?>
<worksheet xmlns="http://schemas.openxmlformats.org/spreadsheetml/2006/main" xmlns:r="http://schemas.openxmlformats.org/officeDocument/2006/relationships">
  <sheetPr>
    <pageSetUpPr fitToPage="1"/>
  </sheetPr>
  <dimension ref="A1:L41"/>
  <sheetViews>
    <sheetView topLeftCell="A19" workbookViewId="0">
      <selection activeCell="H31" sqref="H31"/>
    </sheetView>
  </sheetViews>
  <sheetFormatPr defaultRowHeight="16.5"/>
  <cols>
    <col min="1" max="1" width="15.140625" style="96" customWidth="1"/>
    <col min="2" max="2" width="14.140625" style="96" customWidth="1"/>
    <col min="3" max="3" width="3.42578125" style="96" customWidth="1"/>
    <col min="4" max="4" width="3.28515625" style="96" customWidth="1"/>
    <col min="5" max="5" width="2.5703125" style="96" customWidth="1"/>
    <col min="6" max="6" width="11.42578125" style="96" customWidth="1"/>
    <col min="7" max="7" width="16.85546875" style="96" customWidth="1"/>
    <col min="8" max="8" width="4.140625" style="96" customWidth="1"/>
    <col min="9" max="9" width="12" style="96" customWidth="1"/>
    <col min="10" max="10" width="19.140625" style="96" customWidth="1"/>
    <col min="11" max="11" width="6.28515625" style="96" customWidth="1"/>
    <col min="12" max="257" width="9.140625" style="96"/>
    <col min="258" max="258" width="13.28515625" style="96" bestFit="1" customWidth="1"/>
    <col min="259" max="259" width="3.42578125" style="96" customWidth="1"/>
    <col min="260" max="260" width="3.28515625" style="96" customWidth="1"/>
    <col min="261" max="261" width="2.5703125" style="96" customWidth="1"/>
    <col min="262" max="262" width="9.85546875" style="96" customWidth="1"/>
    <col min="263" max="263" width="16.85546875" style="96" customWidth="1"/>
    <col min="264" max="264" width="4.140625" style="96" customWidth="1"/>
    <col min="265" max="265" width="12" style="96" customWidth="1"/>
    <col min="266" max="266" width="24.7109375" style="96" customWidth="1"/>
    <col min="267" max="267" width="9.140625" style="96" customWidth="1"/>
    <col min="268" max="513" width="9.140625" style="96"/>
    <col min="514" max="514" width="13.28515625" style="96" bestFit="1" customWidth="1"/>
    <col min="515" max="515" width="3.42578125" style="96" customWidth="1"/>
    <col min="516" max="516" width="3.28515625" style="96" customWidth="1"/>
    <col min="517" max="517" width="2.5703125" style="96" customWidth="1"/>
    <col min="518" max="518" width="9.85546875" style="96" customWidth="1"/>
    <col min="519" max="519" width="16.85546875" style="96" customWidth="1"/>
    <col min="520" max="520" width="4.140625" style="96" customWidth="1"/>
    <col min="521" max="521" width="12" style="96" customWidth="1"/>
    <col min="522" max="522" width="24.7109375" style="96" customWidth="1"/>
    <col min="523" max="523" width="9.140625" style="96" customWidth="1"/>
    <col min="524" max="769" width="9.140625" style="96"/>
    <col min="770" max="770" width="13.28515625" style="96" bestFit="1" customWidth="1"/>
    <col min="771" max="771" width="3.42578125" style="96" customWidth="1"/>
    <col min="772" max="772" width="3.28515625" style="96" customWidth="1"/>
    <col min="773" max="773" width="2.5703125" style="96" customWidth="1"/>
    <col min="774" max="774" width="9.85546875" style="96" customWidth="1"/>
    <col min="775" max="775" width="16.85546875" style="96" customWidth="1"/>
    <col min="776" max="776" width="4.140625" style="96" customWidth="1"/>
    <col min="777" max="777" width="12" style="96" customWidth="1"/>
    <col min="778" max="778" width="24.7109375" style="96" customWidth="1"/>
    <col min="779" max="779" width="9.140625" style="96" customWidth="1"/>
    <col min="780" max="1025" width="9.140625" style="96"/>
    <col min="1026" max="1026" width="13.28515625" style="96" bestFit="1" customWidth="1"/>
    <col min="1027" max="1027" width="3.42578125" style="96" customWidth="1"/>
    <col min="1028" max="1028" width="3.28515625" style="96" customWidth="1"/>
    <col min="1029" max="1029" width="2.5703125" style="96" customWidth="1"/>
    <col min="1030" max="1030" width="9.85546875" style="96" customWidth="1"/>
    <col min="1031" max="1031" width="16.85546875" style="96" customWidth="1"/>
    <col min="1032" max="1032" width="4.140625" style="96" customWidth="1"/>
    <col min="1033" max="1033" width="12" style="96" customWidth="1"/>
    <col min="1034" max="1034" width="24.7109375" style="96" customWidth="1"/>
    <col min="1035" max="1035" width="9.140625" style="96" customWidth="1"/>
    <col min="1036" max="1281" width="9.140625" style="96"/>
    <col min="1282" max="1282" width="13.28515625" style="96" bestFit="1" customWidth="1"/>
    <col min="1283" max="1283" width="3.42578125" style="96" customWidth="1"/>
    <col min="1284" max="1284" width="3.28515625" style="96" customWidth="1"/>
    <col min="1285" max="1285" width="2.5703125" style="96" customWidth="1"/>
    <col min="1286" max="1286" width="9.85546875" style="96" customWidth="1"/>
    <col min="1287" max="1287" width="16.85546875" style="96" customWidth="1"/>
    <col min="1288" max="1288" width="4.140625" style="96" customWidth="1"/>
    <col min="1289" max="1289" width="12" style="96" customWidth="1"/>
    <col min="1290" max="1290" width="24.7109375" style="96" customWidth="1"/>
    <col min="1291" max="1291" width="9.140625" style="96" customWidth="1"/>
    <col min="1292" max="1537" width="9.140625" style="96"/>
    <col min="1538" max="1538" width="13.28515625" style="96" bestFit="1" customWidth="1"/>
    <col min="1539" max="1539" width="3.42578125" style="96" customWidth="1"/>
    <col min="1540" max="1540" width="3.28515625" style="96" customWidth="1"/>
    <col min="1541" max="1541" width="2.5703125" style="96" customWidth="1"/>
    <col min="1542" max="1542" width="9.85546875" style="96" customWidth="1"/>
    <col min="1543" max="1543" width="16.85546875" style="96" customWidth="1"/>
    <col min="1544" max="1544" width="4.140625" style="96" customWidth="1"/>
    <col min="1545" max="1545" width="12" style="96" customWidth="1"/>
    <col min="1546" max="1546" width="24.7109375" style="96" customWidth="1"/>
    <col min="1547" max="1547" width="9.140625" style="96" customWidth="1"/>
    <col min="1548" max="1793" width="9.140625" style="96"/>
    <col min="1794" max="1794" width="13.28515625" style="96" bestFit="1" customWidth="1"/>
    <col min="1795" max="1795" width="3.42578125" style="96" customWidth="1"/>
    <col min="1796" max="1796" width="3.28515625" style="96" customWidth="1"/>
    <col min="1797" max="1797" width="2.5703125" style="96" customWidth="1"/>
    <col min="1798" max="1798" width="9.85546875" style="96" customWidth="1"/>
    <col min="1799" max="1799" width="16.85546875" style="96" customWidth="1"/>
    <col min="1800" max="1800" width="4.140625" style="96" customWidth="1"/>
    <col min="1801" max="1801" width="12" style="96" customWidth="1"/>
    <col min="1802" max="1802" width="24.7109375" style="96" customWidth="1"/>
    <col min="1803" max="1803" width="9.140625" style="96" customWidth="1"/>
    <col min="1804" max="2049" width="9.140625" style="96"/>
    <col min="2050" max="2050" width="13.28515625" style="96" bestFit="1" customWidth="1"/>
    <col min="2051" max="2051" width="3.42578125" style="96" customWidth="1"/>
    <col min="2052" max="2052" width="3.28515625" style="96" customWidth="1"/>
    <col min="2053" max="2053" width="2.5703125" style="96" customWidth="1"/>
    <col min="2054" max="2054" width="9.85546875" style="96" customWidth="1"/>
    <col min="2055" max="2055" width="16.85546875" style="96" customWidth="1"/>
    <col min="2056" max="2056" width="4.140625" style="96" customWidth="1"/>
    <col min="2057" max="2057" width="12" style="96" customWidth="1"/>
    <col min="2058" max="2058" width="24.7109375" style="96" customWidth="1"/>
    <col min="2059" max="2059" width="9.140625" style="96" customWidth="1"/>
    <col min="2060" max="2305" width="9.140625" style="96"/>
    <col min="2306" max="2306" width="13.28515625" style="96" bestFit="1" customWidth="1"/>
    <col min="2307" max="2307" width="3.42578125" style="96" customWidth="1"/>
    <col min="2308" max="2308" width="3.28515625" style="96" customWidth="1"/>
    <col min="2309" max="2309" width="2.5703125" style="96" customWidth="1"/>
    <col min="2310" max="2310" width="9.85546875" style="96" customWidth="1"/>
    <col min="2311" max="2311" width="16.85546875" style="96" customWidth="1"/>
    <col min="2312" max="2312" width="4.140625" style="96" customWidth="1"/>
    <col min="2313" max="2313" width="12" style="96" customWidth="1"/>
    <col min="2314" max="2314" width="24.7109375" style="96" customWidth="1"/>
    <col min="2315" max="2315" width="9.140625" style="96" customWidth="1"/>
    <col min="2316" max="2561" width="9.140625" style="96"/>
    <col min="2562" max="2562" width="13.28515625" style="96" bestFit="1" customWidth="1"/>
    <col min="2563" max="2563" width="3.42578125" style="96" customWidth="1"/>
    <col min="2564" max="2564" width="3.28515625" style="96" customWidth="1"/>
    <col min="2565" max="2565" width="2.5703125" style="96" customWidth="1"/>
    <col min="2566" max="2566" width="9.85546875" style="96" customWidth="1"/>
    <col min="2567" max="2567" width="16.85546875" style="96" customWidth="1"/>
    <col min="2568" max="2568" width="4.140625" style="96" customWidth="1"/>
    <col min="2569" max="2569" width="12" style="96" customWidth="1"/>
    <col min="2570" max="2570" width="24.7109375" style="96" customWidth="1"/>
    <col min="2571" max="2571" width="9.140625" style="96" customWidth="1"/>
    <col min="2572" max="2817" width="9.140625" style="96"/>
    <col min="2818" max="2818" width="13.28515625" style="96" bestFit="1" customWidth="1"/>
    <col min="2819" max="2819" width="3.42578125" style="96" customWidth="1"/>
    <col min="2820" max="2820" width="3.28515625" style="96" customWidth="1"/>
    <col min="2821" max="2821" width="2.5703125" style="96" customWidth="1"/>
    <col min="2822" max="2822" width="9.85546875" style="96" customWidth="1"/>
    <col min="2823" max="2823" width="16.85546875" style="96" customWidth="1"/>
    <col min="2824" max="2824" width="4.140625" style="96" customWidth="1"/>
    <col min="2825" max="2825" width="12" style="96" customWidth="1"/>
    <col min="2826" max="2826" width="24.7109375" style="96" customWidth="1"/>
    <col min="2827" max="2827" width="9.140625" style="96" customWidth="1"/>
    <col min="2828" max="3073" width="9.140625" style="96"/>
    <col min="3074" max="3074" width="13.28515625" style="96" bestFit="1" customWidth="1"/>
    <col min="3075" max="3075" width="3.42578125" style="96" customWidth="1"/>
    <col min="3076" max="3076" width="3.28515625" style="96" customWidth="1"/>
    <col min="3077" max="3077" width="2.5703125" style="96" customWidth="1"/>
    <col min="3078" max="3078" width="9.85546875" style="96" customWidth="1"/>
    <col min="3079" max="3079" width="16.85546875" style="96" customWidth="1"/>
    <col min="3080" max="3080" width="4.140625" style="96" customWidth="1"/>
    <col min="3081" max="3081" width="12" style="96" customWidth="1"/>
    <col min="3082" max="3082" width="24.7109375" style="96" customWidth="1"/>
    <col min="3083" max="3083" width="9.140625" style="96" customWidth="1"/>
    <col min="3084" max="3329" width="9.140625" style="96"/>
    <col min="3330" max="3330" width="13.28515625" style="96" bestFit="1" customWidth="1"/>
    <col min="3331" max="3331" width="3.42578125" style="96" customWidth="1"/>
    <col min="3332" max="3332" width="3.28515625" style="96" customWidth="1"/>
    <col min="3333" max="3333" width="2.5703125" style="96" customWidth="1"/>
    <col min="3334" max="3334" width="9.85546875" style="96" customWidth="1"/>
    <col min="3335" max="3335" width="16.85546875" style="96" customWidth="1"/>
    <col min="3336" max="3336" width="4.140625" style="96" customWidth="1"/>
    <col min="3337" max="3337" width="12" style="96" customWidth="1"/>
    <col min="3338" max="3338" width="24.7109375" style="96" customWidth="1"/>
    <col min="3339" max="3339" width="9.140625" style="96" customWidth="1"/>
    <col min="3340" max="3585" width="9.140625" style="96"/>
    <col min="3586" max="3586" width="13.28515625" style="96" bestFit="1" customWidth="1"/>
    <col min="3587" max="3587" width="3.42578125" style="96" customWidth="1"/>
    <col min="3588" max="3588" width="3.28515625" style="96" customWidth="1"/>
    <col min="3589" max="3589" width="2.5703125" style="96" customWidth="1"/>
    <col min="3590" max="3590" width="9.85546875" style="96" customWidth="1"/>
    <col min="3591" max="3591" width="16.85546875" style="96" customWidth="1"/>
    <col min="3592" max="3592" width="4.140625" style="96" customWidth="1"/>
    <col min="3593" max="3593" width="12" style="96" customWidth="1"/>
    <col min="3594" max="3594" width="24.7109375" style="96" customWidth="1"/>
    <col min="3595" max="3595" width="9.140625" style="96" customWidth="1"/>
    <col min="3596" max="3841" width="9.140625" style="96"/>
    <col min="3842" max="3842" width="13.28515625" style="96" bestFit="1" customWidth="1"/>
    <col min="3843" max="3843" width="3.42578125" style="96" customWidth="1"/>
    <col min="3844" max="3844" width="3.28515625" style="96" customWidth="1"/>
    <col min="3845" max="3845" width="2.5703125" style="96" customWidth="1"/>
    <col min="3846" max="3846" width="9.85546875" style="96" customWidth="1"/>
    <col min="3847" max="3847" width="16.85546875" style="96" customWidth="1"/>
    <col min="3848" max="3848" width="4.140625" style="96" customWidth="1"/>
    <col min="3849" max="3849" width="12" style="96" customWidth="1"/>
    <col min="3850" max="3850" width="24.7109375" style="96" customWidth="1"/>
    <col min="3851" max="3851" width="9.140625" style="96" customWidth="1"/>
    <col min="3852" max="4097" width="9.140625" style="96"/>
    <col min="4098" max="4098" width="13.28515625" style="96" bestFit="1" customWidth="1"/>
    <col min="4099" max="4099" width="3.42578125" style="96" customWidth="1"/>
    <col min="4100" max="4100" width="3.28515625" style="96" customWidth="1"/>
    <col min="4101" max="4101" width="2.5703125" style="96" customWidth="1"/>
    <col min="4102" max="4102" width="9.85546875" style="96" customWidth="1"/>
    <col min="4103" max="4103" width="16.85546875" style="96" customWidth="1"/>
    <col min="4104" max="4104" width="4.140625" style="96" customWidth="1"/>
    <col min="4105" max="4105" width="12" style="96" customWidth="1"/>
    <col min="4106" max="4106" width="24.7109375" style="96" customWidth="1"/>
    <col min="4107" max="4107" width="9.140625" style="96" customWidth="1"/>
    <col min="4108" max="4353" width="9.140625" style="96"/>
    <col min="4354" max="4354" width="13.28515625" style="96" bestFit="1" customWidth="1"/>
    <col min="4355" max="4355" width="3.42578125" style="96" customWidth="1"/>
    <col min="4356" max="4356" width="3.28515625" style="96" customWidth="1"/>
    <col min="4357" max="4357" width="2.5703125" style="96" customWidth="1"/>
    <col min="4358" max="4358" width="9.85546875" style="96" customWidth="1"/>
    <col min="4359" max="4359" width="16.85546875" style="96" customWidth="1"/>
    <col min="4360" max="4360" width="4.140625" style="96" customWidth="1"/>
    <col min="4361" max="4361" width="12" style="96" customWidth="1"/>
    <col min="4362" max="4362" width="24.7109375" style="96" customWidth="1"/>
    <col min="4363" max="4363" width="9.140625" style="96" customWidth="1"/>
    <col min="4364" max="4609" width="9.140625" style="96"/>
    <col min="4610" max="4610" width="13.28515625" style="96" bestFit="1" customWidth="1"/>
    <col min="4611" max="4611" width="3.42578125" style="96" customWidth="1"/>
    <col min="4612" max="4612" width="3.28515625" style="96" customWidth="1"/>
    <col min="4613" max="4613" width="2.5703125" style="96" customWidth="1"/>
    <col min="4614" max="4614" width="9.85546875" style="96" customWidth="1"/>
    <col min="4615" max="4615" width="16.85546875" style="96" customWidth="1"/>
    <col min="4616" max="4616" width="4.140625" style="96" customWidth="1"/>
    <col min="4617" max="4617" width="12" style="96" customWidth="1"/>
    <col min="4618" max="4618" width="24.7109375" style="96" customWidth="1"/>
    <col min="4619" max="4619" width="9.140625" style="96" customWidth="1"/>
    <col min="4620" max="4865" width="9.140625" style="96"/>
    <col min="4866" max="4866" width="13.28515625" style="96" bestFit="1" customWidth="1"/>
    <col min="4867" max="4867" width="3.42578125" style="96" customWidth="1"/>
    <col min="4868" max="4868" width="3.28515625" style="96" customWidth="1"/>
    <col min="4869" max="4869" width="2.5703125" style="96" customWidth="1"/>
    <col min="4870" max="4870" width="9.85546875" style="96" customWidth="1"/>
    <col min="4871" max="4871" width="16.85546875" style="96" customWidth="1"/>
    <col min="4872" max="4872" width="4.140625" style="96" customWidth="1"/>
    <col min="4873" max="4873" width="12" style="96" customWidth="1"/>
    <col min="4874" max="4874" width="24.7109375" style="96" customWidth="1"/>
    <col min="4875" max="4875" width="9.140625" style="96" customWidth="1"/>
    <col min="4876" max="5121" width="9.140625" style="96"/>
    <col min="5122" max="5122" width="13.28515625" style="96" bestFit="1" customWidth="1"/>
    <col min="5123" max="5123" width="3.42578125" style="96" customWidth="1"/>
    <col min="5124" max="5124" width="3.28515625" style="96" customWidth="1"/>
    <col min="5125" max="5125" width="2.5703125" style="96" customWidth="1"/>
    <col min="5126" max="5126" width="9.85546875" style="96" customWidth="1"/>
    <col min="5127" max="5127" width="16.85546875" style="96" customWidth="1"/>
    <col min="5128" max="5128" width="4.140625" style="96" customWidth="1"/>
    <col min="5129" max="5129" width="12" style="96" customWidth="1"/>
    <col min="5130" max="5130" width="24.7109375" style="96" customWidth="1"/>
    <col min="5131" max="5131" width="9.140625" style="96" customWidth="1"/>
    <col min="5132" max="5377" width="9.140625" style="96"/>
    <col min="5378" max="5378" width="13.28515625" style="96" bestFit="1" customWidth="1"/>
    <col min="5379" max="5379" width="3.42578125" style="96" customWidth="1"/>
    <col min="5380" max="5380" width="3.28515625" style="96" customWidth="1"/>
    <col min="5381" max="5381" width="2.5703125" style="96" customWidth="1"/>
    <col min="5382" max="5382" width="9.85546875" style="96" customWidth="1"/>
    <col min="5383" max="5383" width="16.85546875" style="96" customWidth="1"/>
    <col min="5384" max="5384" width="4.140625" style="96" customWidth="1"/>
    <col min="5385" max="5385" width="12" style="96" customWidth="1"/>
    <col min="5386" max="5386" width="24.7109375" style="96" customWidth="1"/>
    <col min="5387" max="5387" width="9.140625" style="96" customWidth="1"/>
    <col min="5388" max="5633" width="9.140625" style="96"/>
    <col min="5634" max="5634" width="13.28515625" style="96" bestFit="1" customWidth="1"/>
    <col min="5635" max="5635" width="3.42578125" style="96" customWidth="1"/>
    <col min="5636" max="5636" width="3.28515625" style="96" customWidth="1"/>
    <col min="5637" max="5637" width="2.5703125" style="96" customWidth="1"/>
    <col min="5638" max="5638" width="9.85546875" style="96" customWidth="1"/>
    <col min="5639" max="5639" width="16.85546875" style="96" customWidth="1"/>
    <col min="5640" max="5640" width="4.140625" style="96" customWidth="1"/>
    <col min="5641" max="5641" width="12" style="96" customWidth="1"/>
    <col min="5642" max="5642" width="24.7109375" style="96" customWidth="1"/>
    <col min="5643" max="5643" width="9.140625" style="96" customWidth="1"/>
    <col min="5644" max="5889" width="9.140625" style="96"/>
    <col min="5890" max="5890" width="13.28515625" style="96" bestFit="1" customWidth="1"/>
    <col min="5891" max="5891" width="3.42578125" style="96" customWidth="1"/>
    <col min="5892" max="5892" width="3.28515625" style="96" customWidth="1"/>
    <col min="5893" max="5893" width="2.5703125" style="96" customWidth="1"/>
    <col min="5894" max="5894" width="9.85546875" style="96" customWidth="1"/>
    <col min="5895" max="5895" width="16.85546875" style="96" customWidth="1"/>
    <col min="5896" max="5896" width="4.140625" style="96" customWidth="1"/>
    <col min="5897" max="5897" width="12" style="96" customWidth="1"/>
    <col min="5898" max="5898" width="24.7109375" style="96" customWidth="1"/>
    <col min="5899" max="5899" width="9.140625" style="96" customWidth="1"/>
    <col min="5900" max="6145" width="9.140625" style="96"/>
    <col min="6146" max="6146" width="13.28515625" style="96" bestFit="1" customWidth="1"/>
    <col min="6147" max="6147" width="3.42578125" style="96" customWidth="1"/>
    <col min="6148" max="6148" width="3.28515625" style="96" customWidth="1"/>
    <col min="6149" max="6149" width="2.5703125" style="96" customWidth="1"/>
    <col min="6150" max="6150" width="9.85546875" style="96" customWidth="1"/>
    <col min="6151" max="6151" width="16.85546875" style="96" customWidth="1"/>
    <col min="6152" max="6152" width="4.140625" style="96" customWidth="1"/>
    <col min="6153" max="6153" width="12" style="96" customWidth="1"/>
    <col min="6154" max="6154" width="24.7109375" style="96" customWidth="1"/>
    <col min="6155" max="6155" width="9.140625" style="96" customWidth="1"/>
    <col min="6156" max="6401" width="9.140625" style="96"/>
    <col min="6402" max="6402" width="13.28515625" style="96" bestFit="1" customWidth="1"/>
    <col min="6403" max="6403" width="3.42578125" style="96" customWidth="1"/>
    <col min="6404" max="6404" width="3.28515625" style="96" customWidth="1"/>
    <col min="6405" max="6405" width="2.5703125" style="96" customWidth="1"/>
    <col min="6406" max="6406" width="9.85546875" style="96" customWidth="1"/>
    <col min="6407" max="6407" width="16.85546875" style="96" customWidth="1"/>
    <col min="6408" max="6408" width="4.140625" style="96" customWidth="1"/>
    <col min="6409" max="6409" width="12" style="96" customWidth="1"/>
    <col min="6410" max="6410" width="24.7109375" style="96" customWidth="1"/>
    <col min="6411" max="6411" width="9.140625" style="96" customWidth="1"/>
    <col min="6412" max="6657" width="9.140625" style="96"/>
    <col min="6658" max="6658" width="13.28515625" style="96" bestFit="1" customWidth="1"/>
    <col min="6659" max="6659" width="3.42578125" style="96" customWidth="1"/>
    <col min="6660" max="6660" width="3.28515625" style="96" customWidth="1"/>
    <col min="6661" max="6661" width="2.5703125" style="96" customWidth="1"/>
    <col min="6662" max="6662" width="9.85546875" style="96" customWidth="1"/>
    <col min="6663" max="6663" width="16.85546875" style="96" customWidth="1"/>
    <col min="6664" max="6664" width="4.140625" style="96" customWidth="1"/>
    <col min="6665" max="6665" width="12" style="96" customWidth="1"/>
    <col min="6666" max="6666" width="24.7109375" style="96" customWidth="1"/>
    <col min="6667" max="6667" width="9.140625" style="96" customWidth="1"/>
    <col min="6668" max="6913" width="9.140625" style="96"/>
    <col min="6914" max="6914" width="13.28515625" style="96" bestFit="1" customWidth="1"/>
    <col min="6915" max="6915" width="3.42578125" style="96" customWidth="1"/>
    <col min="6916" max="6916" width="3.28515625" style="96" customWidth="1"/>
    <col min="6917" max="6917" width="2.5703125" style="96" customWidth="1"/>
    <col min="6918" max="6918" width="9.85546875" style="96" customWidth="1"/>
    <col min="6919" max="6919" width="16.85546875" style="96" customWidth="1"/>
    <col min="6920" max="6920" width="4.140625" style="96" customWidth="1"/>
    <col min="6921" max="6921" width="12" style="96" customWidth="1"/>
    <col min="6922" max="6922" width="24.7109375" style="96" customWidth="1"/>
    <col min="6923" max="6923" width="9.140625" style="96" customWidth="1"/>
    <col min="6924" max="7169" width="9.140625" style="96"/>
    <col min="7170" max="7170" width="13.28515625" style="96" bestFit="1" customWidth="1"/>
    <col min="7171" max="7171" width="3.42578125" style="96" customWidth="1"/>
    <col min="7172" max="7172" width="3.28515625" style="96" customWidth="1"/>
    <col min="7173" max="7173" width="2.5703125" style="96" customWidth="1"/>
    <col min="7174" max="7174" width="9.85546875" style="96" customWidth="1"/>
    <col min="7175" max="7175" width="16.85546875" style="96" customWidth="1"/>
    <col min="7176" max="7176" width="4.140625" style="96" customWidth="1"/>
    <col min="7177" max="7177" width="12" style="96" customWidth="1"/>
    <col min="7178" max="7178" width="24.7109375" style="96" customWidth="1"/>
    <col min="7179" max="7179" width="9.140625" style="96" customWidth="1"/>
    <col min="7180" max="7425" width="9.140625" style="96"/>
    <col min="7426" max="7426" width="13.28515625" style="96" bestFit="1" customWidth="1"/>
    <col min="7427" max="7427" width="3.42578125" style="96" customWidth="1"/>
    <col min="7428" max="7428" width="3.28515625" style="96" customWidth="1"/>
    <col min="7429" max="7429" width="2.5703125" style="96" customWidth="1"/>
    <col min="7430" max="7430" width="9.85546875" style="96" customWidth="1"/>
    <col min="7431" max="7431" width="16.85546875" style="96" customWidth="1"/>
    <col min="7432" max="7432" width="4.140625" style="96" customWidth="1"/>
    <col min="7433" max="7433" width="12" style="96" customWidth="1"/>
    <col min="7434" max="7434" width="24.7109375" style="96" customWidth="1"/>
    <col min="7435" max="7435" width="9.140625" style="96" customWidth="1"/>
    <col min="7436" max="7681" width="9.140625" style="96"/>
    <col min="7682" max="7682" width="13.28515625" style="96" bestFit="1" customWidth="1"/>
    <col min="7683" max="7683" width="3.42578125" style="96" customWidth="1"/>
    <col min="7684" max="7684" width="3.28515625" style="96" customWidth="1"/>
    <col min="7685" max="7685" width="2.5703125" style="96" customWidth="1"/>
    <col min="7686" max="7686" width="9.85546875" style="96" customWidth="1"/>
    <col min="7687" max="7687" width="16.85546875" style="96" customWidth="1"/>
    <col min="7688" max="7688" width="4.140625" style="96" customWidth="1"/>
    <col min="7689" max="7689" width="12" style="96" customWidth="1"/>
    <col min="7690" max="7690" width="24.7109375" style="96" customWidth="1"/>
    <col min="7691" max="7691" width="9.140625" style="96" customWidth="1"/>
    <col min="7692" max="7937" width="9.140625" style="96"/>
    <col min="7938" max="7938" width="13.28515625" style="96" bestFit="1" customWidth="1"/>
    <col min="7939" max="7939" width="3.42578125" style="96" customWidth="1"/>
    <col min="7940" max="7940" width="3.28515625" style="96" customWidth="1"/>
    <col min="7941" max="7941" width="2.5703125" style="96" customWidth="1"/>
    <col min="7942" max="7942" width="9.85546875" style="96" customWidth="1"/>
    <col min="7943" max="7943" width="16.85546875" style="96" customWidth="1"/>
    <col min="7944" max="7944" width="4.140625" style="96" customWidth="1"/>
    <col min="7945" max="7945" width="12" style="96" customWidth="1"/>
    <col min="7946" max="7946" width="24.7109375" style="96" customWidth="1"/>
    <col min="7947" max="7947" width="9.140625" style="96" customWidth="1"/>
    <col min="7948" max="8193" width="9.140625" style="96"/>
    <col min="8194" max="8194" width="13.28515625" style="96" bestFit="1" customWidth="1"/>
    <col min="8195" max="8195" width="3.42578125" style="96" customWidth="1"/>
    <col min="8196" max="8196" width="3.28515625" style="96" customWidth="1"/>
    <col min="8197" max="8197" width="2.5703125" style="96" customWidth="1"/>
    <col min="8198" max="8198" width="9.85546875" style="96" customWidth="1"/>
    <col min="8199" max="8199" width="16.85546875" style="96" customWidth="1"/>
    <col min="8200" max="8200" width="4.140625" style="96" customWidth="1"/>
    <col min="8201" max="8201" width="12" style="96" customWidth="1"/>
    <col min="8202" max="8202" width="24.7109375" style="96" customWidth="1"/>
    <col min="8203" max="8203" width="9.140625" style="96" customWidth="1"/>
    <col min="8204" max="8449" width="9.140625" style="96"/>
    <col min="8450" max="8450" width="13.28515625" style="96" bestFit="1" customWidth="1"/>
    <col min="8451" max="8451" width="3.42578125" style="96" customWidth="1"/>
    <col min="8452" max="8452" width="3.28515625" style="96" customWidth="1"/>
    <col min="8453" max="8453" width="2.5703125" style="96" customWidth="1"/>
    <col min="8454" max="8454" width="9.85546875" style="96" customWidth="1"/>
    <col min="8455" max="8455" width="16.85546875" style="96" customWidth="1"/>
    <col min="8456" max="8456" width="4.140625" style="96" customWidth="1"/>
    <col min="8457" max="8457" width="12" style="96" customWidth="1"/>
    <col min="8458" max="8458" width="24.7109375" style="96" customWidth="1"/>
    <col min="8459" max="8459" width="9.140625" style="96" customWidth="1"/>
    <col min="8460" max="8705" width="9.140625" style="96"/>
    <col min="8706" max="8706" width="13.28515625" style="96" bestFit="1" customWidth="1"/>
    <col min="8707" max="8707" width="3.42578125" style="96" customWidth="1"/>
    <col min="8708" max="8708" width="3.28515625" style="96" customWidth="1"/>
    <col min="8709" max="8709" width="2.5703125" style="96" customWidth="1"/>
    <col min="8710" max="8710" width="9.85546875" style="96" customWidth="1"/>
    <col min="8711" max="8711" width="16.85546875" style="96" customWidth="1"/>
    <col min="8712" max="8712" width="4.140625" style="96" customWidth="1"/>
    <col min="8713" max="8713" width="12" style="96" customWidth="1"/>
    <col min="8714" max="8714" width="24.7109375" style="96" customWidth="1"/>
    <col min="8715" max="8715" width="9.140625" style="96" customWidth="1"/>
    <col min="8716" max="8961" width="9.140625" style="96"/>
    <col min="8962" max="8962" width="13.28515625" style="96" bestFit="1" customWidth="1"/>
    <col min="8963" max="8963" width="3.42578125" style="96" customWidth="1"/>
    <col min="8964" max="8964" width="3.28515625" style="96" customWidth="1"/>
    <col min="8965" max="8965" width="2.5703125" style="96" customWidth="1"/>
    <col min="8966" max="8966" width="9.85546875" style="96" customWidth="1"/>
    <col min="8967" max="8967" width="16.85546875" style="96" customWidth="1"/>
    <col min="8968" max="8968" width="4.140625" style="96" customWidth="1"/>
    <col min="8969" max="8969" width="12" style="96" customWidth="1"/>
    <col min="8970" max="8970" width="24.7109375" style="96" customWidth="1"/>
    <col min="8971" max="8971" width="9.140625" style="96" customWidth="1"/>
    <col min="8972" max="9217" width="9.140625" style="96"/>
    <col min="9218" max="9218" width="13.28515625" style="96" bestFit="1" customWidth="1"/>
    <col min="9219" max="9219" width="3.42578125" style="96" customWidth="1"/>
    <col min="9220" max="9220" width="3.28515625" style="96" customWidth="1"/>
    <col min="9221" max="9221" width="2.5703125" style="96" customWidth="1"/>
    <col min="9222" max="9222" width="9.85546875" style="96" customWidth="1"/>
    <col min="9223" max="9223" width="16.85546875" style="96" customWidth="1"/>
    <col min="9224" max="9224" width="4.140625" style="96" customWidth="1"/>
    <col min="9225" max="9225" width="12" style="96" customWidth="1"/>
    <col min="9226" max="9226" width="24.7109375" style="96" customWidth="1"/>
    <col min="9227" max="9227" width="9.140625" style="96" customWidth="1"/>
    <col min="9228" max="9473" width="9.140625" style="96"/>
    <col min="9474" max="9474" width="13.28515625" style="96" bestFit="1" customWidth="1"/>
    <col min="9475" max="9475" width="3.42578125" style="96" customWidth="1"/>
    <col min="9476" max="9476" width="3.28515625" style="96" customWidth="1"/>
    <col min="9477" max="9477" width="2.5703125" style="96" customWidth="1"/>
    <col min="9478" max="9478" width="9.85546875" style="96" customWidth="1"/>
    <col min="9479" max="9479" width="16.85546875" style="96" customWidth="1"/>
    <col min="9480" max="9480" width="4.140625" style="96" customWidth="1"/>
    <col min="9481" max="9481" width="12" style="96" customWidth="1"/>
    <col min="9482" max="9482" width="24.7109375" style="96" customWidth="1"/>
    <col min="9483" max="9483" width="9.140625" style="96" customWidth="1"/>
    <col min="9484" max="9729" width="9.140625" style="96"/>
    <col min="9730" max="9730" width="13.28515625" style="96" bestFit="1" customWidth="1"/>
    <col min="9731" max="9731" width="3.42578125" style="96" customWidth="1"/>
    <col min="9732" max="9732" width="3.28515625" style="96" customWidth="1"/>
    <col min="9733" max="9733" width="2.5703125" style="96" customWidth="1"/>
    <col min="9734" max="9734" width="9.85546875" style="96" customWidth="1"/>
    <col min="9735" max="9735" width="16.85546875" style="96" customWidth="1"/>
    <col min="9736" max="9736" width="4.140625" style="96" customWidth="1"/>
    <col min="9737" max="9737" width="12" style="96" customWidth="1"/>
    <col min="9738" max="9738" width="24.7109375" style="96" customWidth="1"/>
    <col min="9739" max="9739" width="9.140625" style="96" customWidth="1"/>
    <col min="9740" max="9985" width="9.140625" style="96"/>
    <col min="9986" max="9986" width="13.28515625" style="96" bestFit="1" customWidth="1"/>
    <col min="9987" max="9987" width="3.42578125" style="96" customWidth="1"/>
    <col min="9988" max="9988" width="3.28515625" style="96" customWidth="1"/>
    <col min="9989" max="9989" width="2.5703125" style="96" customWidth="1"/>
    <col min="9990" max="9990" width="9.85546875" style="96" customWidth="1"/>
    <col min="9991" max="9991" width="16.85546875" style="96" customWidth="1"/>
    <col min="9992" max="9992" width="4.140625" style="96" customWidth="1"/>
    <col min="9993" max="9993" width="12" style="96" customWidth="1"/>
    <col min="9994" max="9994" width="24.7109375" style="96" customWidth="1"/>
    <col min="9995" max="9995" width="9.140625" style="96" customWidth="1"/>
    <col min="9996" max="10241" width="9.140625" style="96"/>
    <col min="10242" max="10242" width="13.28515625" style="96" bestFit="1" customWidth="1"/>
    <col min="10243" max="10243" width="3.42578125" style="96" customWidth="1"/>
    <col min="10244" max="10244" width="3.28515625" style="96" customWidth="1"/>
    <col min="10245" max="10245" width="2.5703125" style="96" customWidth="1"/>
    <col min="10246" max="10246" width="9.85546875" style="96" customWidth="1"/>
    <col min="10247" max="10247" width="16.85546875" style="96" customWidth="1"/>
    <col min="10248" max="10248" width="4.140625" style="96" customWidth="1"/>
    <col min="10249" max="10249" width="12" style="96" customWidth="1"/>
    <col min="10250" max="10250" width="24.7109375" style="96" customWidth="1"/>
    <col min="10251" max="10251" width="9.140625" style="96" customWidth="1"/>
    <col min="10252" max="10497" width="9.140625" style="96"/>
    <col min="10498" max="10498" width="13.28515625" style="96" bestFit="1" customWidth="1"/>
    <col min="10499" max="10499" width="3.42578125" style="96" customWidth="1"/>
    <col min="10500" max="10500" width="3.28515625" style="96" customWidth="1"/>
    <col min="10501" max="10501" width="2.5703125" style="96" customWidth="1"/>
    <col min="10502" max="10502" width="9.85546875" style="96" customWidth="1"/>
    <col min="10503" max="10503" width="16.85546875" style="96" customWidth="1"/>
    <col min="10504" max="10504" width="4.140625" style="96" customWidth="1"/>
    <col min="10505" max="10505" width="12" style="96" customWidth="1"/>
    <col min="10506" max="10506" width="24.7109375" style="96" customWidth="1"/>
    <col min="10507" max="10507" width="9.140625" style="96" customWidth="1"/>
    <col min="10508" max="10753" width="9.140625" style="96"/>
    <col min="10754" max="10754" width="13.28515625" style="96" bestFit="1" customWidth="1"/>
    <col min="10755" max="10755" width="3.42578125" style="96" customWidth="1"/>
    <col min="10756" max="10756" width="3.28515625" style="96" customWidth="1"/>
    <col min="10757" max="10757" width="2.5703125" style="96" customWidth="1"/>
    <col min="10758" max="10758" width="9.85546875" style="96" customWidth="1"/>
    <col min="10759" max="10759" width="16.85546875" style="96" customWidth="1"/>
    <col min="10760" max="10760" width="4.140625" style="96" customWidth="1"/>
    <col min="10761" max="10761" width="12" style="96" customWidth="1"/>
    <col min="10762" max="10762" width="24.7109375" style="96" customWidth="1"/>
    <col min="10763" max="10763" width="9.140625" style="96" customWidth="1"/>
    <col min="10764" max="11009" width="9.140625" style="96"/>
    <col min="11010" max="11010" width="13.28515625" style="96" bestFit="1" customWidth="1"/>
    <col min="11011" max="11011" width="3.42578125" style="96" customWidth="1"/>
    <col min="11012" max="11012" width="3.28515625" style="96" customWidth="1"/>
    <col min="11013" max="11013" width="2.5703125" style="96" customWidth="1"/>
    <col min="11014" max="11014" width="9.85546875" style="96" customWidth="1"/>
    <col min="11015" max="11015" width="16.85546875" style="96" customWidth="1"/>
    <col min="11016" max="11016" width="4.140625" style="96" customWidth="1"/>
    <col min="11017" max="11017" width="12" style="96" customWidth="1"/>
    <col min="11018" max="11018" width="24.7109375" style="96" customWidth="1"/>
    <col min="11019" max="11019" width="9.140625" style="96" customWidth="1"/>
    <col min="11020" max="11265" width="9.140625" style="96"/>
    <col min="11266" max="11266" width="13.28515625" style="96" bestFit="1" customWidth="1"/>
    <col min="11267" max="11267" width="3.42578125" style="96" customWidth="1"/>
    <col min="11268" max="11268" width="3.28515625" style="96" customWidth="1"/>
    <col min="11269" max="11269" width="2.5703125" style="96" customWidth="1"/>
    <col min="11270" max="11270" width="9.85546875" style="96" customWidth="1"/>
    <col min="11271" max="11271" width="16.85546875" style="96" customWidth="1"/>
    <col min="11272" max="11272" width="4.140625" style="96" customWidth="1"/>
    <col min="11273" max="11273" width="12" style="96" customWidth="1"/>
    <col min="11274" max="11274" width="24.7109375" style="96" customWidth="1"/>
    <col min="11275" max="11275" width="9.140625" style="96" customWidth="1"/>
    <col min="11276" max="11521" width="9.140625" style="96"/>
    <col min="11522" max="11522" width="13.28515625" style="96" bestFit="1" customWidth="1"/>
    <col min="11523" max="11523" width="3.42578125" style="96" customWidth="1"/>
    <col min="11524" max="11524" width="3.28515625" style="96" customWidth="1"/>
    <col min="11525" max="11525" width="2.5703125" style="96" customWidth="1"/>
    <col min="11526" max="11526" width="9.85546875" style="96" customWidth="1"/>
    <col min="11527" max="11527" width="16.85546875" style="96" customWidth="1"/>
    <col min="11528" max="11528" width="4.140625" style="96" customWidth="1"/>
    <col min="11529" max="11529" width="12" style="96" customWidth="1"/>
    <col min="11530" max="11530" width="24.7109375" style="96" customWidth="1"/>
    <col min="11531" max="11531" width="9.140625" style="96" customWidth="1"/>
    <col min="11532" max="11777" width="9.140625" style="96"/>
    <col min="11778" max="11778" width="13.28515625" style="96" bestFit="1" customWidth="1"/>
    <col min="11779" max="11779" width="3.42578125" style="96" customWidth="1"/>
    <col min="11780" max="11780" width="3.28515625" style="96" customWidth="1"/>
    <col min="11781" max="11781" width="2.5703125" style="96" customWidth="1"/>
    <col min="11782" max="11782" width="9.85546875" style="96" customWidth="1"/>
    <col min="11783" max="11783" width="16.85546875" style="96" customWidth="1"/>
    <col min="11784" max="11784" width="4.140625" style="96" customWidth="1"/>
    <col min="11785" max="11785" width="12" style="96" customWidth="1"/>
    <col min="11786" max="11786" width="24.7109375" style="96" customWidth="1"/>
    <col min="11787" max="11787" width="9.140625" style="96" customWidth="1"/>
    <col min="11788" max="12033" width="9.140625" style="96"/>
    <col min="12034" max="12034" width="13.28515625" style="96" bestFit="1" customWidth="1"/>
    <col min="12035" max="12035" width="3.42578125" style="96" customWidth="1"/>
    <col min="12036" max="12036" width="3.28515625" style="96" customWidth="1"/>
    <col min="12037" max="12037" width="2.5703125" style="96" customWidth="1"/>
    <col min="12038" max="12038" width="9.85546875" style="96" customWidth="1"/>
    <col min="12039" max="12039" width="16.85546875" style="96" customWidth="1"/>
    <col min="12040" max="12040" width="4.140625" style="96" customWidth="1"/>
    <col min="12041" max="12041" width="12" style="96" customWidth="1"/>
    <col min="12042" max="12042" width="24.7109375" style="96" customWidth="1"/>
    <col min="12043" max="12043" width="9.140625" style="96" customWidth="1"/>
    <col min="12044" max="12289" width="9.140625" style="96"/>
    <col min="12290" max="12290" width="13.28515625" style="96" bestFit="1" customWidth="1"/>
    <col min="12291" max="12291" width="3.42578125" style="96" customWidth="1"/>
    <col min="12292" max="12292" width="3.28515625" style="96" customWidth="1"/>
    <col min="12293" max="12293" width="2.5703125" style="96" customWidth="1"/>
    <col min="12294" max="12294" width="9.85546875" style="96" customWidth="1"/>
    <col min="12295" max="12295" width="16.85546875" style="96" customWidth="1"/>
    <col min="12296" max="12296" width="4.140625" style="96" customWidth="1"/>
    <col min="12297" max="12297" width="12" style="96" customWidth="1"/>
    <col min="12298" max="12298" width="24.7109375" style="96" customWidth="1"/>
    <col min="12299" max="12299" width="9.140625" style="96" customWidth="1"/>
    <col min="12300" max="12545" width="9.140625" style="96"/>
    <col min="12546" max="12546" width="13.28515625" style="96" bestFit="1" customWidth="1"/>
    <col min="12547" max="12547" width="3.42578125" style="96" customWidth="1"/>
    <col min="12548" max="12548" width="3.28515625" style="96" customWidth="1"/>
    <col min="12549" max="12549" width="2.5703125" style="96" customWidth="1"/>
    <col min="12550" max="12550" width="9.85546875" style="96" customWidth="1"/>
    <col min="12551" max="12551" width="16.85546875" style="96" customWidth="1"/>
    <col min="12552" max="12552" width="4.140625" style="96" customWidth="1"/>
    <col min="12553" max="12553" width="12" style="96" customWidth="1"/>
    <col min="12554" max="12554" width="24.7109375" style="96" customWidth="1"/>
    <col min="12555" max="12555" width="9.140625" style="96" customWidth="1"/>
    <col min="12556" max="12801" width="9.140625" style="96"/>
    <col min="12802" max="12802" width="13.28515625" style="96" bestFit="1" customWidth="1"/>
    <col min="12803" max="12803" width="3.42578125" style="96" customWidth="1"/>
    <col min="12804" max="12804" width="3.28515625" style="96" customWidth="1"/>
    <col min="12805" max="12805" width="2.5703125" style="96" customWidth="1"/>
    <col min="12806" max="12806" width="9.85546875" style="96" customWidth="1"/>
    <col min="12807" max="12807" width="16.85546875" style="96" customWidth="1"/>
    <col min="12808" max="12808" width="4.140625" style="96" customWidth="1"/>
    <col min="12809" max="12809" width="12" style="96" customWidth="1"/>
    <col min="12810" max="12810" width="24.7109375" style="96" customWidth="1"/>
    <col min="12811" max="12811" width="9.140625" style="96" customWidth="1"/>
    <col min="12812" max="13057" width="9.140625" style="96"/>
    <col min="13058" max="13058" width="13.28515625" style="96" bestFit="1" customWidth="1"/>
    <col min="13059" max="13059" width="3.42578125" style="96" customWidth="1"/>
    <col min="13060" max="13060" width="3.28515625" style="96" customWidth="1"/>
    <col min="13061" max="13061" width="2.5703125" style="96" customWidth="1"/>
    <col min="13062" max="13062" width="9.85546875" style="96" customWidth="1"/>
    <col min="13063" max="13063" width="16.85546875" style="96" customWidth="1"/>
    <col min="13064" max="13064" width="4.140625" style="96" customWidth="1"/>
    <col min="13065" max="13065" width="12" style="96" customWidth="1"/>
    <col min="13066" max="13066" width="24.7109375" style="96" customWidth="1"/>
    <col min="13067" max="13067" width="9.140625" style="96" customWidth="1"/>
    <col min="13068" max="13313" width="9.140625" style="96"/>
    <col min="13314" max="13314" width="13.28515625" style="96" bestFit="1" customWidth="1"/>
    <col min="13315" max="13315" width="3.42578125" style="96" customWidth="1"/>
    <col min="13316" max="13316" width="3.28515625" style="96" customWidth="1"/>
    <col min="13317" max="13317" width="2.5703125" style="96" customWidth="1"/>
    <col min="13318" max="13318" width="9.85546875" style="96" customWidth="1"/>
    <col min="13319" max="13319" width="16.85546875" style="96" customWidth="1"/>
    <col min="13320" max="13320" width="4.140625" style="96" customWidth="1"/>
    <col min="13321" max="13321" width="12" style="96" customWidth="1"/>
    <col min="13322" max="13322" width="24.7109375" style="96" customWidth="1"/>
    <col min="13323" max="13323" width="9.140625" style="96" customWidth="1"/>
    <col min="13324" max="13569" width="9.140625" style="96"/>
    <col min="13570" max="13570" width="13.28515625" style="96" bestFit="1" customWidth="1"/>
    <col min="13571" max="13571" width="3.42578125" style="96" customWidth="1"/>
    <col min="13572" max="13572" width="3.28515625" style="96" customWidth="1"/>
    <col min="13573" max="13573" width="2.5703125" style="96" customWidth="1"/>
    <col min="13574" max="13574" width="9.85546875" style="96" customWidth="1"/>
    <col min="13575" max="13575" width="16.85546875" style="96" customWidth="1"/>
    <col min="13576" max="13576" width="4.140625" style="96" customWidth="1"/>
    <col min="13577" max="13577" width="12" style="96" customWidth="1"/>
    <col min="13578" max="13578" width="24.7109375" style="96" customWidth="1"/>
    <col min="13579" max="13579" width="9.140625" style="96" customWidth="1"/>
    <col min="13580" max="13825" width="9.140625" style="96"/>
    <col min="13826" max="13826" width="13.28515625" style="96" bestFit="1" customWidth="1"/>
    <col min="13827" max="13827" width="3.42578125" style="96" customWidth="1"/>
    <col min="13828" max="13828" width="3.28515625" style="96" customWidth="1"/>
    <col min="13829" max="13829" width="2.5703125" style="96" customWidth="1"/>
    <col min="13830" max="13830" width="9.85546875" style="96" customWidth="1"/>
    <col min="13831" max="13831" width="16.85546875" style="96" customWidth="1"/>
    <col min="13832" max="13832" width="4.140625" style="96" customWidth="1"/>
    <col min="13833" max="13833" width="12" style="96" customWidth="1"/>
    <col min="13834" max="13834" width="24.7109375" style="96" customWidth="1"/>
    <col min="13835" max="13835" width="9.140625" style="96" customWidth="1"/>
    <col min="13836" max="14081" width="9.140625" style="96"/>
    <col min="14082" max="14082" width="13.28515625" style="96" bestFit="1" customWidth="1"/>
    <col min="14083" max="14083" width="3.42578125" style="96" customWidth="1"/>
    <col min="14084" max="14084" width="3.28515625" style="96" customWidth="1"/>
    <col min="14085" max="14085" width="2.5703125" style="96" customWidth="1"/>
    <col min="14086" max="14086" width="9.85546875" style="96" customWidth="1"/>
    <col min="14087" max="14087" width="16.85546875" style="96" customWidth="1"/>
    <col min="14088" max="14088" width="4.140625" style="96" customWidth="1"/>
    <col min="14089" max="14089" width="12" style="96" customWidth="1"/>
    <col min="14090" max="14090" width="24.7109375" style="96" customWidth="1"/>
    <col min="14091" max="14091" width="9.140625" style="96" customWidth="1"/>
    <col min="14092" max="14337" width="9.140625" style="96"/>
    <col min="14338" max="14338" width="13.28515625" style="96" bestFit="1" customWidth="1"/>
    <col min="14339" max="14339" width="3.42578125" style="96" customWidth="1"/>
    <col min="14340" max="14340" width="3.28515625" style="96" customWidth="1"/>
    <col min="14341" max="14341" width="2.5703125" style="96" customWidth="1"/>
    <col min="14342" max="14342" width="9.85546875" style="96" customWidth="1"/>
    <col min="14343" max="14343" width="16.85546875" style="96" customWidth="1"/>
    <col min="14344" max="14344" width="4.140625" style="96" customWidth="1"/>
    <col min="14345" max="14345" width="12" style="96" customWidth="1"/>
    <col min="14346" max="14346" width="24.7109375" style="96" customWidth="1"/>
    <col min="14347" max="14347" width="9.140625" style="96" customWidth="1"/>
    <col min="14348" max="14593" width="9.140625" style="96"/>
    <col min="14594" max="14594" width="13.28515625" style="96" bestFit="1" customWidth="1"/>
    <col min="14595" max="14595" width="3.42578125" style="96" customWidth="1"/>
    <col min="14596" max="14596" width="3.28515625" style="96" customWidth="1"/>
    <col min="14597" max="14597" width="2.5703125" style="96" customWidth="1"/>
    <col min="14598" max="14598" width="9.85546875" style="96" customWidth="1"/>
    <col min="14599" max="14599" width="16.85546875" style="96" customWidth="1"/>
    <col min="14600" max="14600" width="4.140625" style="96" customWidth="1"/>
    <col min="14601" max="14601" width="12" style="96" customWidth="1"/>
    <col min="14602" max="14602" width="24.7109375" style="96" customWidth="1"/>
    <col min="14603" max="14603" width="9.140625" style="96" customWidth="1"/>
    <col min="14604" max="14849" width="9.140625" style="96"/>
    <col min="14850" max="14850" width="13.28515625" style="96" bestFit="1" customWidth="1"/>
    <col min="14851" max="14851" width="3.42578125" style="96" customWidth="1"/>
    <col min="14852" max="14852" width="3.28515625" style="96" customWidth="1"/>
    <col min="14853" max="14853" width="2.5703125" style="96" customWidth="1"/>
    <col min="14854" max="14854" width="9.85546875" style="96" customWidth="1"/>
    <col min="14855" max="14855" width="16.85546875" style="96" customWidth="1"/>
    <col min="14856" max="14856" width="4.140625" style="96" customWidth="1"/>
    <col min="14857" max="14857" width="12" style="96" customWidth="1"/>
    <col min="14858" max="14858" width="24.7109375" style="96" customWidth="1"/>
    <col min="14859" max="14859" width="9.140625" style="96" customWidth="1"/>
    <col min="14860" max="15105" width="9.140625" style="96"/>
    <col min="15106" max="15106" width="13.28515625" style="96" bestFit="1" customWidth="1"/>
    <col min="15107" max="15107" width="3.42578125" style="96" customWidth="1"/>
    <col min="15108" max="15108" width="3.28515625" style="96" customWidth="1"/>
    <col min="15109" max="15109" width="2.5703125" style="96" customWidth="1"/>
    <col min="15110" max="15110" width="9.85546875" style="96" customWidth="1"/>
    <col min="15111" max="15111" width="16.85546875" style="96" customWidth="1"/>
    <col min="15112" max="15112" width="4.140625" style="96" customWidth="1"/>
    <col min="15113" max="15113" width="12" style="96" customWidth="1"/>
    <col min="15114" max="15114" width="24.7109375" style="96" customWidth="1"/>
    <col min="15115" max="15115" width="9.140625" style="96" customWidth="1"/>
    <col min="15116" max="15361" width="9.140625" style="96"/>
    <col min="15362" max="15362" width="13.28515625" style="96" bestFit="1" customWidth="1"/>
    <col min="15363" max="15363" width="3.42578125" style="96" customWidth="1"/>
    <col min="15364" max="15364" width="3.28515625" style="96" customWidth="1"/>
    <col min="15365" max="15365" width="2.5703125" style="96" customWidth="1"/>
    <col min="15366" max="15366" width="9.85546875" style="96" customWidth="1"/>
    <col min="15367" max="15367" width="16.85546875" style="96" customWidth="1"/>
    <col min="15368" max="15368" width="4.140625" style="96" customWidth="1"/>
    <col min="15369" max="15369" width="12" style="96" customWidth="1"/>
    <col min="15370" max="15370" width="24.7109375" style="96" customWidth="1"/>
    <col min="15371" max="15371" width="9.140625" style="96" customWidth="1"/>
    <col min="15372" max="15617" width="9.140625" style="96"/>
    <col min="15618" max="15618" width="13.28515625" style="96" bestFit="1" customWidth="1"/>
    <col min="15619" max="15619" width="3.42578125" style="96" customWidth="1"/>
    <col min="15620" max="15620" width="3.28515625" style="96" customWidth="1"/>
    <col min="15621" max="15621" width="2.5703125" style="96" customWidth="1"/>
    <col min="15622" max="15622" width="9.85546875" style="96" customWidth="1"/>
    <col min="15623" max="15623" width="16.85546875" style="96" customWidth="1"/>
    <col min="15624" max="15624" width="4.140625" style="96" customWidth="1"/>
    <col min="15625" max="15625" width="12" style="96" customWidth="1"/>
    <col min="15626" max="15626" width="24.7109375" style="96" customWidth="1"/>
    <col min="15627" max="15627" width="9.140625" style="96" customWidth="1"/>
    <col min="15628" max="15873" width="9.140625" style="96"/>
    <col min="15874" max="15874" width="13.28515625" style="96" bestFit="1" customWidth="1"/>
    <col min="15875" max="15875" width="3.42578125" style="96" customWidth="1"/>
    <col min="15876" max="15876" width="3.28515625" style="96" customWidth="1"/>
    <col min="15877" max="15877" width="2.5703125" style="96" customWidth="1"/>
    <col min="15878" max="15878" width="9.85546875" style="96" customWidth="1"/>
    <col min="15879" max="15879" width="16.85546875" style="96" customWidth="1"/>
    <col min="15880" max="15880" width="4.140625" style="96" customWidth="1"/>
    <col min="15881" max="15881" width="12" style="96" customWidth="1"/>
    <col min="15882" max="15882" width="24.7109375" style="96" customWidth="1"/>
    <col min="15883" max="15883" width="9.140625" style="96" customWidth="1"/>
    <col min="15884" max="16129" width="9.140625" style="96"/>
    <col min="16130" max="16130" width="13.28515625" style="96" bestFit="1" customWidth="1"/>
    <col min="16131" max="16131" width="3.42578125" style="96" customWidth="1"/>
    <col min="16132" max="16132" width="3.28515625" style="96" customWidth="1"/>
    <col min="16133" max="16133" width="2.5703125" style="96" customWidth="1"/>
    <col min="16134" max="16134" width="9.85546875" style="96" customWidth="1"/>
    <col min="16135" max="16135" width="16.85546875" style="96" customWidth="1"/>
    <col min="16136" max="16136" width="4.140625" style="96" customWidth="1"/>
    <col min="16137" max="16137" width="12" style="96" customWidth="1"/>
    <col min="16138" max="16138" width="24.7109375" style="96" customWidth="1"/>
    <col min="16139" max="16139" width="9.140625" style="96" customWidth="1"/>
    <col min="16140" max="16384" width="9.140625" style="96"/>
  </cols>
  <sheetData>
    <row r="1" spans="1:12" ht="58.5" customHeight="1">
      <c r="B1" s="417" t="s">
        <v>157</v>
      </c>
      <c r="C1" s="417"/>
      <c r="D1" s="417"/>
      <c r="E1" s="417"/>
      <c r="F1" s="417"/>
      <c r="G1" s="417" t="s">
        <v>102</v>
      </c>
      <c r="H1" s="417"/>
      <c r="I1" s="417"/>
      <c r="J1" s="417"/>
      <c r="K1" s="97"/>
    </row>
    <row r="2" spans="1:12" ht="22.5" customHeight="1">
      <c r="A2" s="407" t="s">
        <v>103</v>
      </c>
      <c r="B2" s="407"/>
      <c r="C2" s="407"/>
      <c r="D2" s="407"/>
      <c r="E2" s="407"/>
      <c r="F2" s="407"/>
      <c r="G2" s="407"/>
      <c r="H2" s="407"/>
      <c r="I2" s="407"/>
      <c r="J2" s="407"/>
    </row>
    <row r="3" spans="1:12" ht="18" customHeight="1">
      <c r="A3" s="98" t="s">
        <v>104</v>
      </c>
      <c r="B3" s="172"/>
      <c r="C3" s="172"/>
      <c r="D3" s="172"/>
      <c r="E3" s="172"/>
      <c r="F3" s="172"/>
      <c r="G3" s="172"/>
      <c r="H3" s="172"/>
      <c r="I3" s="172"/>
      <c r="J3" s="172"/>
    </row>
    <row r="4" spans="1:12" ht="18" customHeight="1">
      <c r="A4" s="418" t="s">
        <v>180</v>
      </c>
      <c r="B4" s="418"/>
      <c r="C4" s="418"/>
      <c r="D4" s="418"/>
      <c r="E4" s="418"/>
      <c r="F4" s="418"/>
      <c r="G4" s="418"/>
      <c r="H4" s="418"/>
      <c r="I4" s="418"/>
      <c r="J4" s="239" t="str">
        <f>'Thong tin'!C3</f>
        <v>111/2023/206508/HĐTD</v>
      </c>
      <c r="K4" s="239"/>
      <c r="L4" s="239"/>
    </row>
    <row r="5" spans="1:12" ht="18" customHeight="1">
      <c r="A5" s="99" t="s">
        <v>105</v>
      </c>
      <c r="B5" s="99" t="str">
        <f>+'Thong tin'!C2</f>
        <v xml:space="preserve">       /09/2023</v>
      </c>
      <c r="C5" s="419" t="s">
        <v>159</v>
      </c>
      <c r="D5" s="419"/>
      <c r="E5" s="419"/>
      <c r="F5" s="419"/>
      <c r="G5" s="419"/>
      <c r="H5" s="419"/>
      <c r="I5" s="419"/>
      <c r="J5" s="419"/>
    </row>
    <row r="6" spans="1:12" ht="18" customHeight="1">
      <c r="A6" s="96" t="s">
        <v>158</v>
      </c>
      <c r="B6" s="171" t="str">
        <f>+'Thong tin'!C5</f>
        <v>Đỗ Thị Thu</v>
      </c>
      <c r="C6" s="171"/>
      <c r="D6" s="99"/>
      <c r="E6" s="99"/>
      <c r="F6" s="99"/>
      <c r="G6" s="100"/>
      <c r="H6" s="101"/>
      <c r="I6" s="101"/>
      <c r="J6" s="101"/>
    </row>
    <row r="7" spans="1:12" ht="18" customHeight="1">
      <c r="A7" s="410" t="s">
        <v>106</v>
      </c>
      <c r="B7" s="410"/>
      <c r="C7" s="416" t="s">
        <v>210</v>
      </c>
      <c r="D7" s="416"/>
      <c r="E7" s="416"/>
      <c r="F7" s="416"/>
      <c r="G7" s="96" t="s">
        <v>107</v>
      </c>
    </row>
    <row r="8" spans="1:12" ht="18" customHeight="1">
      <c r="A8" s="102" t="s">
        <v>108</v>
      </c>
    </row>
    <row r="9" spans="1:12" ht="18" customHeight="1">
      <c r="A9" s="96" t="str">
        <f>+'Thong tin'!H2</f>
        <v>Nguyễn Thị Ngọc Anh</v>
      </c>
      <c r="F9" s="104" t="s">
        <v>155</v>
      </c>
    </row>
    <row r="10" spans="1:12" ht="18" customHeight="1">
      <c r="A10" s="102" t="s">
        <v>109</v>
      </c>
      <c r="C10" s="109" t="str">
        <f>+B6</f>
        <v>Đỗ Thị Thu</v>
      </c>
    </row>
    <row r="11" spans="1:12" ht="18" customHeight="1">
      <c r="A11" s="408" t="s">
        <v>110</v>
      </c>
      <c r="B11" s="408"/>
      <c r="C11" s="408"/>
      <c r="D11" s="408"/>
      <c r="E11" s="408"/>
      <c r="F11" s="408"/>
      <c r="G11" s="408"/>
      <c r="H11" s="408"/>
      <c r="I11" s="408"/>
      <c r="J11" s="408"/>
    </row>
    <row r="12" spans="1:12" ht="18" customHeight="1">
      <c r="A12" s="409" t="str">
        <f>+B6</f>
        <v>Đỗ Thị Thu</v>
      </c>
      <c r="B12" s="410"/>
      <c r="C12" s="96" t="s">
        <v>111</v>
      </c>
    </row>
    <row r="13" spans="1:12" ht="18" customHeight="1">
      <c r="A13" s="102" t="s">
        <v>112</v>
      </c>
    </row>
    <row r="14" spans="1:12" ht="18" customHeight="1">
      <c r="A14" s="103" t="s">
        <v>113</v>
      </c>
    </row>
    <row r="15" spans="1:12" ht="18" customHeight="1">
      <c r="A15" s="104" t="s">
        <v>132</v>
      </c>
      <c r="C15" s="96" t="s">
        <v>160</v>
      </c>
    </row>
    <row r="16" spans="1:12" ht="18" customHeight="1">
      <c r="A16" s="104" t="s">
        <v>114</v>
      </c>
      <c r="C16" s="411">
        <f>+'Thong tin'!C10</f>
        <v>5000000000</v>
      </c>
      <c r="D16" s="411"/>
      <c r="E16" s="411"/>
      <c r="F16" s="411"/>
      <c r="G16" s="96" t="s">
        <v>115</v>
      </c>
      <c r="I16" s="412" t="str">
        <f>+'Thong tin'!C11</f>
        <v>Năm tỷ đồng</v>
      </c>
      <c r="J16" s="412"/>
    </row>
    <row r="17" spans="1:11" ht="18" customHeight="1">
      <c r="A17" s="104"/>
      <c r="C17" s="105"/>
      <c r="D17" s="105"/>
      <c r="E17" s="105"/>
      <c r="F17" s="105"/>
      <c r="I17" s="412"/>
      <c r="J17" s="412"/>
    </row>
    <row r="18" spans="1:11" ht="18" customHeight="1">
      <c r="A18" s="104" t="s">
        <v>116</v>
      </c>
      <c r="C18" s="413">
        <f>+C16</f>
        <v>5000000000</v>
      </c>
      <c r="D18" s="413"/>
      <c r="E18" s="413"/>
      <c r="F18" s="413"/>
      <c r="G18" s="96" t="s">
        <v>115</v>
      </c>
      <c r="I18" s="412" t="str">
        <f>+I16</f>
        <v>Năm tỷ đồng</v>
      </c>
      <c r="J18" s="414"/>
    </row>
    <row r="19" spans="1:11" ht="18" customHeight="1">
      <c r="A19" s="104"/>
      <c r="C19" s="106"/>
      <c r="D19" s="106"/>
      <c r="E19" s="106"/>
      <c r="F19" s="106"/>
      <c r="I19" s="414"/>
      <c r="J19" s="414"/>
    </row>
    <row r="20" spans="1:11" ht="21" customHeight="1">
      <c r="A20" s="98" t="s">
        <v>117</v>
      </c>
      <c r="B20" s="98"/>
      <c r="C20" s="415" t="s">
        <v>272</v>
      </c>
      <c r="D20" s="415"/>
      <c r="E20" s="415"/>
      <c r="F20" s="415"/>
      <c r="G20" s="415"/>
      <c r="H20" s="415"/>
      <c r="I20" s="415"/>
      <c r="J20" s="415"/>
      <c r="K20" s="415"/>
    </row>
    <row r="21" spans="1:11" ht="18" customHeight="1">
      <c r="A21" s="186" t="s">
        <v>273</v>
      </c>
      <c r="B21" s="107"/>
      <c r="C21" s="107"/>
    </row>
    <row r="22" spans="1:11" ht="18" customHeight="1">
      <c r="A22" s="102" t="s">
        <v>118</v>
      </c>
    </row>
    <row r="23" spans="1:11" ht="18" customHeight="1">
      <c r="A23" s="103" t="s">
        <v>119</v>
      </c>
    </row>
    <row r="24" spans="1:11" s="71" customFormat="1" ht="18" customHeight="1">
      <c r="A24" s="240" t="s">
        <v>274</v>
      </c>
    </row>
    <row r="25" spans="1:11" ht="18" customHeight="1">
      <c r="A25" s="108" t="s">
        <v>120</v>
      </c>
      <c r="B25" s="408" t="s">
        <v>121</v>
      </c>
      <c r="C25" s="408"/>
      <c r="D25" s="408"/>
      <c r="E25" s="408"/>
      <c r="F25" s="408"/>
      <c r="G25" s="408"/>
      <c r="H25" s="408"/>
      <c r="I25" s="408"/>
      <c r="J25" s="408"/>
    </row>
    <row r="26" spans="1:11" ht="18" customHeight="1">
      <c r="A26" s="103" t="s">
        <v>122</v>
      </c>
    </row>
    <row r="27" spans="1:11" ht="18" customHeight="1">
      <c r="A27" s="104" t="s">
        <v>123</v>
      </c>
    </row>
    <row r="28" spans="1:11" ht="18" customHeight="1">
      <c r="A28" s="102" t="s">
        <v>124</v>
      </c>
    </row>
    <row r="29" spans="1:11" ht="18" customHeight="1">
      <c r="A29" s="103" t="s">
        <v>125</v>
      </c>
    </row>
    <row r="30" spans="1:11" ht="18" customHeight="1">
      <c r="A30" s="104" t="s">
        <v>156</v>
      </c>
    </row>
    <row r="31" spans="1:11" ht="18" customHeight="1">
      <c r="A31" s="103" t="s">
        <v>126</v>
      </c>
    </row>
    <row r="32" spans="1:11" ht="18" customHeight="1">
      <c r="A32" s="98" t="s">
        <v>127</v>
      </c>
    </row>
    <row r="33" spans="1:12" ht="18" customHeight="1">
      <c r="A33" s="104" t="s">
        <v>128</v>
      </c>
    </row>
    <row r="34" spans="1:12" ht="18" customHeight="1">
      <c r="A34" s="96" t="s">
        <v>129</v>
      </c>
    </row>
    <row r="35" spans="1:12" ht="6.75" customHeight="1"/>
    <row r="36" spans="1:12">
      <c r="A36" s="407" t="s">
        <v>130</v>
      </c>
      <c r="B36" s="407"/>
      <c r="C36" s="407"/>
      <c r="D36" s="407"/>
      <c r="E36" s="407"/>
      <c r="F36" s="407"/>
      <c r="I36" s="407" t="s">
        <v>131</v>
      </c>
      <c r="J36" s="407"/>
      <c r="K36" s="102"/>
      <c r="L36" s="102"/>
    </row>
    <row r="37" spans="1:12">
      <c r="I37" s="407" t="s">
        <v>7</v>
      </c>
      <c r="J37" s="407"/>
      <c r="K37" s="102"/>
      <c r="L37" s="102"/>
    </row>
    <row r="41" spans="1:12">
      <c r="A41" s="406" t="str">
        <f>+B6</f>
        <v>Đỗ Thị Thu</v>
      </c>
      <c r="B41" s="407"/>
      <c r="C41" s="407"/>
      <c r="D41" s="407"/>
      <c r="E41" s="407"/>
      <c r="F41" s="407"/>
      <c r="I41" s="407" t="str">
        <f>+'Thong tin'!H2</f>
        <v>Nguyễn Thị Ngọc Anh</v>
      </c>
      <c r="J41" s="407"/>
      <c r="K41" s="102"/>
      <c r="L41" s="102"/>
    </row>
  </sheetData>
  <mergeCells count="20">
    <mergeCell ref="A7:B7"/>
    <mergeCell ref="C7:F7"/>
    <mergeCell ref="B1:F1"/>
    <mergeCell ref="G1:J1"/>
    <mergeCell ref="A2:J2"/>
    <mergeCell ref="A4:I4"/>
    <mergeCell ref="C5:J5"/>
    <mergeCell ref="A41:F41"/>
    <mergeCell ref="I41:J41"/>
    <mergeCell ref="A11:J11"/>
    <mergeCell ref="A12:B12"/>
    <mergeCell ref="C16:F16"/>
    <mergeCell ref="I16:J17"/>
    <mergeCell ref="C18:F18"/>
    <mergeCell ref="I18:J19"/>
    <mergeCell ref="B25:J25"/>
    <mergeCell ref="A36:F36"/>
    <mergeCell ref="I36:J36"/>
    <mergeCell ref="I37:J37"/>
    <mergeCell ref="C20:K20"/>
  </mergeCells>
  <pageMargins left="0.33" right="0.31496062992125984" top="0.35433070866141736" bottom="0.35433070866141736" header="0.31496062992125984" footer="0.31496062992125984"/>
  <pageSetup scale="92" fitToHeight="0" orientation="portrait" r:id="rId1"/>
  <drawing r:id="rId2"/>
</worksheet>
</file>

<file path=xl/worksheets/sheet6.xml><?xml version="1.0" encoding="utf-8"?>
<worksheet xmlns="http://schemas.openxmlformats.org/spreadsheetml/2006/main" xmlns:r="http://schemas.openxmlformats.org/officeDocument/2006/relationships">
  <sheetPr>
    <pageSetUpPr fitToPage="1"/>
  </sheetPr>
  <dimension ref="A1:N60"/>
  <sheetViews>
    <sheetView topLeftCell="A46" zoomScaleNormal="100" workbookViewId="0">
      <selection activeCell="G74" sqref="G74"/>
    </sheetView>
  </sheetViews>
  <sheetFormatPr defaultRowHeight="15.75"/>
  <cols>
    <col min="1" max="1" width="6.42578125" style="1" customWidth="1"/>
    <col min="2" max="2" width="6.140625" style="1" customWidth="1"/>
    <col min="3" max="3" width="5.5703125" style="1" customWidth="1"/>
    <col min="4" max="4" width="11.5703125" style="1" customWidth="1"/>
    <col min="5" max="6" width="3" style="1" customWidth="1"/>
    <col min="7" max="7" width="15.85546875" style="1" customWidth="1"/>
    <col min="8" max="8" width="1.7109375" style="1" customWidth="1"/>
    <col min="9" max="9" width="6.85546875" style="1" customWidth="1"/>
    <col min="10" max="10" width="15.28515625" style="1" customWidth="1"/>
    <col min="11" max="11" width="16.85546875" style="1" bestFit="1" customWidth="1"/>
    <col min="12" max="12" width="5.5703125" style="1" customWidth="1"/>
    <col min="13" max="13" width="9.140625" style="1"/>
    <col min="14" max="14" width="11.28515625" style="1" bestFit="1" customWidth="1"/>
    <col min="15" max="16384" width="9.140625" style="1"/>
  </cols>
  <sheetData>
    <row r="1" spans="1:14">
      <c r="C1" s="421" t="s">
        <v>275</v>
      </c>
      <c r="D1" s="421"/>
      <c r="E1" s="421"/>
      <c r="F1" s="421"/>
      <c r="G1" s="421"/>
      <c r="H1" s="241" t="s">
        <v>276</v>
      </c>
      <c r="I1" s="242"/>
      <c r="J1" s="242"/>
      <c r="K1" s="242"/>
      <c r="L1" s="242"/>
      <c r="M1" s="242"/>
      <c r="N1" s="242"/>
    </row>
    <row r="2" spans="1:14">
      <c r="C2" s="421" t="s">
        <v>277</v>
      </c>
      <c r="D2" s="421"/>
      <c r="E2" s="421"/>
      <c r="F2" s="421"/>
      <c r="G2" s="421"/>
      <c r="H2" s="422" t="s">
        <v>278</v>
      </c>
      <c r="I2" s="422"/>
      <c r="J2" s="422"/>
      <c r="K2" s="422"/>
      <c r="L2" s="422"/>
      <c r="M2" s="242"/>
      <c r="N2" s="242"/>
    </row>
    <row r="3" spans="1:14" ht="18.75" customHeight="1">
      <c r="C3" s="421" t="s">
        <v>35</v>
      </c>
      <c r="D3" s="421"/>
      <c r="E3" s="421"/>
      <c r="F3" s="421"/>
      <c r="G3" s="421"/>
    </row>
    <row r="4" spans="1:14">
      <c r="J4" s="243" t="s">
        <v>304</v>
      </c>
    </row>
    <row r="5" spans="1:14">
      <c r="A5" s="420" t="s">
        <v>279</v>
      </c>
      <c r="B5" s="420"/>
      <c r="C5" s="420"/>
      <c r="D5" s="420"/>
      <c r="E5" s="420"/>
      <c r="F5" s="420"/>
      <c r="G5" s="420"/>
      <c r="H5" s="420"/>
      <c r="I5" s="420"/>
      <c r="J5" s="420"/>
      <c r="K5" s="420"/>
      <c r="L5" s="420"/>
    </row>
    <row r="6" spans="1:14">
      <c r="A6" s="420" t="s">
        <v>280</v>
      </c>
      <c r="B6" s="420"/>
      <c r="C6" s="420"/>
      <c r="D6" s="420"/>
      <c r="E6" s="420"/>
      <c r="F6" s="420"/>
      <c r="G6" s="420"/>
      <c r="H6" s="420"/>
      <c r="I6" s="420"/>
      <c r="J6" s="420"/>
      <c r="K6" s="420"/>
      <c r="L6" s="420"/>
    </row>
    <row r="7" spans="1:14">
      <c r="A7" s="426" t="s">
        <v>281</v>
      </c>
      <c r="B7" s="426"/>
      <c r="C7" s="426"/>
      <c r="D7" s="426"/>
      <c r="E7" s="426"/>
      <c r="F7" s="426"/>
      <c r="G7" s="426"/>
      <c r="H7" s="426"/>
      <c r="I7" s="426"/>
      <c r="J7" s="426"/>
      <c r="K7" s="426"/>
      <c r="L7" s="426"/>
    </row>
    <row r="8" spans="1:14">
      <c r="N8" s="244">
        <v>45196</v>
      </c>
    </row>
    <row r="9" spans="1:14" s="5" customFormat="1" ht="19.5" customHeight="1">
      <c r="A9" s="245" t="s">
        <v>282</v>
      </c>
      <c r="B9" s="246"/>
      <c r="C9" s="246"/>
      <c r="D9" s="246"/>
      <c r="E9" s="246"/>
      <c r="F9" s="246"/>
      <c r="G9" s="246" t="str">
        <f>'[5]THÔNG TIN'!B2</f>
        <v>Đỗ Thị Thu</v>
      </c>
      <c r="H9" s="246"/>
      <c r="I9" s="246"/>
      <c r="J9" s="247" t="s">
        <v>9</v>
      </c>
      <c r="K9" s="248">
        <f>'[5]THÔNG TIN'!B3</f>
        <v>206508</v>
      </c>
      <c r="L9" s="249"/>
    </row>
    <row r="10" spans="1:14" s="2" customFormat="1" ht="19.5" customHeight="1">
      <c r="A10" s="427" t="s">
        <v>283</v>
      </c>
      <c r="B10" s="428"/>
      <c r="C10" s="428"/>
      <c r="D10" s="428"/>
      <c r="E10" s="428"/>
      <c r="F10" s="428"/>
      <c r="G10" s="250">
        <f>N8</f>
        <v>45196</v>
      </c>
      <c r="H10" s="251" t="s">
        <v>284</v>
      </c>
      <c r="I10" s="251"/>
      <c r="J10" s="251"/>
      <c r="K10" s="251"/>
      <c r="L10" s="252"/>
    </row>
    <row r="11" spans="1:14" s="2" customFormat="1" ht="20.25" customHeight="1">
      <c r="A11" s="424" t="s">
        <v>71</v>
      </c>
      <c r="B11" s="424"/>
      <c r="C11" s="424"/>
      <c r="D11" s="424"/>
      <c r="E11" s="424"/>
      <c r="F11" s="424"/>
      <c r="G11" s="424"/>
      <c r="H11" s="424"/>
      <c r="I11" s="424" t="s">
        <v>285</v>
      </c>
      <c r="J11" s="424"/>
      <c r="K11" s="424"/>
      <c r="L11" s="424"/>
    </row>
    <row r="12" spans="1:14" s="2" customFormat="1" ht="23.25" customHeight="1">
      <c r="A12" s="424" t="s">
        <v>286</v>
      </c>
      <c r="B12" s="424"/>
      <c r="C12" s="424"/>
      <c r="D12" s="424"/>
      <c r="E12" s="424" t="s">
        <v>287</v>
      </c>
      <c r="F12" s="424"/>
      <c r="G12" s="424"/>
      <c r="H12" s="424"/>
      <c r="I12" s="424" t="s">
        <v>288</v>
      </c>
      <c r="J12" s="424"/>
      <c r="K12" s="424" t="s">
        <v>40</v>
      </c>
      <c r="L12" s="424"/>
    </row>
    <row r="13" spans="1:14" s="87" customFormat="1" ht="21.75" customHeight="1">
      <c r="A13" s="253" t="s">
        <v>305</v>
      </c>
      <c r="B13" s="6"/>
      <c r="C13" s="6"/>
      <c r="D13" s="7"/>
      <c r="E13" s="429" t="s">
        <v>306</v>
      </c>
      <c r="F13" s="430"/>
      <c r="G13" s="430"/>
      <c r="H13" s="431"/>
      <c r="I13" s="435" t="str">
        <f>'[5]THÔNG TIN'!B18</f>
        <v>AAD1969394</v>
      </c>
      <c r="J13" s="436"/>
      <c r="K13" s="439">
        <f>'[5]THÔNG TIN'!D18</f>
        <v>10300000000</v>
      </c>
      <c r="L13" s="440"/>
    </row>
    <row r="14" spans="1:14" s="87" customFormat="1" ht="21.75" customHeight="1">
      <c r="A14" s="443" t="s">
        <v>289</v>
      </c>
      <c r="B14" s="444"/>
      <c r="C14" s="445">
        <v>45159</v>
      </c>
      <c r="D14" s="446"/>
      <c r="E14" s="432"/>
      <c r="F14" s="433"/>
      <c r="G14" s="433"/>
      <c r="H14" s="434"/>
      <c r="I14" s="437"/>
      <c r="J14" s="438"/>
      <c r="K14" s="441"/>
      <c r="L14" s="442"/>
    </row>
    <row r="15" spans="1:14" s="5" customFormat="1" ht="21.75" customHeight="1">
      <c r="A15" s="282" t="s">
        <v>72</v>
      </c>
      <c r="B15" s="284"/>
      <c r="C15" s="284"/>
      <c r="D15" s="285"/>
      <c r="E15" s="423" t="str">
        <f>E13</f>
        <v>0</v>
      </c>
      <c r="F15" s="423"/>
      <c r="G15" s="423"/>
      <c r="H15" s="423"/>
      <c r="I15" s="424" t="s">
        <v>88</v>
      </c>
      <c r="J15" s="424"/>
      <c r="K15" s="425">
        <f>SUM(K13)</f>
        <v>10300000000</v>
      </c>
      <c r="L15" s="425"/>
    </row>
    <row r="16" spans="1:14" s="254" customFormat="1" ht="23.25" customHeight="1">
      <c r="A16" s="451" t="s">
        <v>89</v>
      </c>
      <c r="B16" s="452"/>
      <c r="C16" s="452"/>
      <c r="D16" s="452"/>
      <c r="E16" s="452"/>
      <c r="F16" s="452"/>
      <c r="G16" s="452"/>
      <c r="H16" s="452"/>
      <c r="I16" s="452"/>
      <c r="J16" s="452"/>
      <c r="K16" s="452"/>
      <c r="L16" s="453"/>
    </row>
    <row r="17" spans="1:12" ht="27.75" customHeight="1">
      <c r="A17" s="85" t="s">
        <v>6</v>
      </c>
      <c r="B17" s="85" t="s">
        <v>11</v>
      </c>
      <c r="C17" s="424" t="s">
        <v>12</v>
      </c>
      <c r="D17" s="424"/>
      <c r="E17" s="424" t="s">
        <v>86</v>
      </c>
      <c r="F17" s="424"/>
      <c r="G17" s="424"/>
      <c r="H17" s="424" t="s">
        <v>14</v>
      </c>
      <c r="I17" s="424"/>
      <c r="J17" s="85" t="s">
        <v>15</v>
      </c>
      <c r="K17" s="424" t="s">
        <v>27</v>
      </c>
      <c r="L17" s="424"/>
    </row>
    <row r="18" spans="1:12" ht="31.5" customHeight="1">
      <c r="A18" s="88">
        <v>1</v>
      </c>
      <c r="B18" s="177" t="s">
        <v>47</v>
      </c>
      <c r="C18" s="454" t="str">
        <f>I13</f>
        <v>AAD1969394</v>
      </c>
      <c r="D18" s="455"/>
      <c r="E18" s="456">
        <f>K13</f>
        <v>10300000000</v>
      </c>
      <c r="F18" s="456"/>
      <c r="G18" s="456"/>
      <c r="H18" s="457" t="str">
        <f>'[5]THÔNG TIN'!E18</f>
        <v>12 tháng</v>
      </c>
      <c r="I18" s="457"/>
      <c r="J18" s="255">
        <f>'[5]THÔNG TIN'!F18</f>
        <v>45522</v>
      </c>
      <c r="K18" s="457" t="str">
        <f>'[5]THÔNG TIN'!G18</f>
        <v>BIDV Hải Phòng</v>
      </c>
      <c r="L18" s="457"/>
    </row>
    <row r="19" spans="1:12" ht="27" customHeight="1">
      <c r="A19" s="256"/>
      <c r="B19" s="424" t="s">
        <v>17</v>
      </c>
      <c r="C19" s="424"/>
      <c r="D19" s="424"/>
      <c r="E19" s="425">
        <f>SUM(E18)</f>
        <v>10300000000</v>
      </c>
      <c r="F19" s="425"/>
      <c r="G19" s="425"/>
      <c r="H19" s="458"/>
      <c r="I19" s="458"/>
      <c r="J19" s="256"/>
      <c r="K19" s="458"/>
      <c r="L19" s="458"/>
    </row>
    <row r="20" spans="1:12" s="2" customFormat="1" ht="23.25" customHeight="1">
      <c r="A20" s="10" t="s">
        <v>290</v>
      </c>
      <c r="B20" s="11"/>
      <c r="C20" s="11"/>
      <c r="D20" s="11"/>
      <c r="E20" s="11"/>
      <c r="F20" s="11"/>
      <c r="G20" s="11"/>
      <c r="H20" s="11"/>
      <c r="I20" s="11"/>
      <c r="J20" s="11"/>
      <c r="K20" s="11"/>
      <c r="L20" s="12"/>
    </row>
    <row r="21" spans="1:12" s="2" customFormat="1" ht="23.25" customHeight="1">
      <c r="A21" s="10" t="s">
        <v>291</v>
      </c>
      <c r="B21" s="11"/>
      <c r="C21" s="11"/>
      <c r="D21" s="11"/>
      <c r="E21" s="11"/>
      <c r="F21" s="11"/>
      <c r="G21" s="11"/>
      <c r="H21" s="11"/>
      <c r="I21" s="11"/>
      <c r="J21" s="11"/>
      <c r="K21" s="11"/>
      <c r="L21" s="12"/>
    </row>
    <row r="22" spans="1:12" s="2" customFormat="1" ht="23.25" customHeight="1">
      <c r="A22" s="257" t="s">
        <v>36</v>
      </c>
      <c r="B22" s="11"/>
      <c r="C22" s="11"/>
      <c r="D22" s="11"/>
      <c r="E22" s="11"/>
      <c r="F22" s="11"/>
      <c r="G22" s="11"/>
      <c r="H22" s="11"/>
      <c r="I22" s="11"/>
      <c r="J22" s="11"/>
      <c r="K22" s="11"/>
      <c r="L22" s="12"/>
    </row>
    <row r="23" spans="1:12" s="2" customFormat="1" ht="23.25" customHeight="1">
      <c r="A23" s="10" t="s">
        <v>292</v>
      </c>
      <c r="B23" s="11"/>
      <c r="C23" s="11"/>
      <c r="D23" s="11"/>
      <c r="E23" s="11"/>
      <c r="F23" s="11"/>
      <c r="G23" s="11"/>
      <c r="H23" s="11"/>
      <c r="I23" s="11"/>
      <c r="J23" s="11"/>
      <c r="K23" s="11"/>
      <c r="L23" s="12"/>
    </row>
    <row r="24" spans="1:12" s="2" customFormat="1" ht="23.25" customHeight="1">
      <c r="A24" s="10" t="s">
        <v>293</v>
      </c>
      <c r="B24" s="11"/>
      <c r="C24" s="11"/>
      <c r="D24" s="11"/>
      <c r="E24" s="11"/>
      <c r="F24" s="11"/>
      <c r="G24" s="11"/>
      <c r="H24" s="11"/>
      <c r="I24" s="11"/>
      <c r="J24" s="11"/>
      <c r="K24" s="11"/>
      <c r="L24" s="12"/>
    </row>
    <row r="25" spans="1:12" s="2" customFormat="1" ht="21" customHeight="1">
      <c r="A25" s="459" t="s">
        <v>37</v>
      </c>
      <c r="B25" s="460"/>
      <c r="C25" s="460"/>
      <c r="D25" s="460"/>
      <c r="E25" s="460"/>
      <c r="F25" s="460"/>
      <c r="G25" s="460"/>
      <c r="H25" s="460"/>
      <c r="I25" s="460"/>
      <c r="J25" s="460"/>
      <c r="K25" s="460"/>
      <c r="L25" s="461"/>
    </row>
    <row r="26" spans="1:12" ht="15.75" customHeight="1">
      <c r="A26" s="447" t="s">
        <v>7</v>
      </c>
      <c r="B26" s="278"/>
      <c r="C26" s="278"/>
      <c r="D26" s="279"/>
      <c r="E26" s="448" t="s">
        <v>294</v>
      </c>
      <c r="F26" s="449"/>
      <c r="G26" s="449"/>
      <c r="H26" s="449"/>
      <c r="I26" s="450"/>
      <c r="J26" s="449" t="s">
        <v>295</v>
      </c>
      <c r="K26" s="449"/>
      <c r="L26" s="450"/>
    </row>
    <row r="27" spans="1:12">
      <c r="A27" s="187"/>
      <c r="B27" s="188"/>
      <c r="C27" s="188"/>
      <c r="D27" s="188"/>
      <c r="E27" s="187"/>
      <c r="F27" s="188"/>
      <c r="G27" s="188"/>
      <c r="H27" s="188"/>
      <c r="I27" s="191"/>
      <c r="J27" s="188"/>
      <c r="K27" s="188"/>
      <c r="L27" s="191"/>
    </row>
    <row r="28" spans="1:12">
      <c r="A28" s="187"/>
      <c r="B28" s="188"/>
      <c r="C28" s="188"/>
      <c r="D28" s="188"/>
      <c r="E28" s="187"/>
      <c r="F28" s="188"/>
      <c r="G28" s="188"/>
      <c r="H28" s="188"/>
      <c r="I28" s="191"/>
      <c r="J28" s="188"/>
      <c r="K28" s="188"/>
      <c r="L28" s="191"/>
    </row>
    <row r="29" spans="1:12">
      <c r="A29" s="187"/>
      <c r="B29" s="188"/>
      <c r="C29" s="188"/>
      <c r="D29" s="188"/>
      <c r="E29" s="187"/>
      <c r="F29" s="188"/>
      <c r="G29" s="188"/>
      <c r="H29" s="188"/>
      <c r="I29" s="191"/>
      <c r="J29" s="188"/>
      <c r="K29" s="188"/>
      <c r="L29" s="191"/>
    </row>
    <row r="30" spans="1:12">
      <c r="A30" s="187"/>
      <c r="B30" s="188"/>
      <c r="C30" s="188"/>
      <c r="D30" s="188"/>
      <c r="E30" s="187"/>
      <c r="F30" s="188"/>
      <c r="G30" s="188"/>
      <c r="H30" s="188"/>
      <c r="I30" s="191"/>
      <c r="J30" s="188"/>
      <c r="K30" s="188"/>
      <c r="L30" s="191"/>
    </row>
    <row r="31" spans="1:12">
      <c r="A31" s="187"/>
      <c r="B31" s="188"/>
      <c r="C31" s="188"/>
      <c r="D31" s="188"/>
      <c r="E31" s="187"/>
      <c r="F31" s="188"/>
      <c r="G31" s="188"/>
      <c r="H31" s="188"/>
      <c r="I31" s="191"/>
      <c r="J31" s="188"/>
      <c r="K31" s="188"/>
      <c r="L31" s="191"/>
    </row>
    <row r="32" spans="1:12">
      <c r="A32" s="187"/>
      <c r="B32" s="188"/>
      <c r="C32" s="188"/>
      <c r="D32" s="188"/>
      <c r="E32" s="187"/>
      <c r="F32" s="188"/>
      <c r="G32" s="188"/>
      <c r="H32" s="188"/>
      <c r="I32" s="191"/>
      <c r="J32" s="188"/>
      <c r="K32" s="188"/>
      <c r="L32" s="191"/>
    </row>
    <row r="33" spans="1:12">
      <c r="A33" s="187"/>
      <c r="B33" s="188"/>
      <c r="C33" s="188"/>
      <c r="D33" s="188"/>
      <c r="E33" s="187"/>
      <c r="F33" s="188"/>
      <c r="G33" s="188"/>
      <c r="H33" s="188"/>
      <c r="I33" s="191"/>
      <c r="J33" s="188"/>
      <c r="K33" s="188"/>
      <c r="L33" s="191"/>
    </row>
    <row r="34" spans="1:12">
      <c r="A34" s="187"/>
      <c r="B34" s="188"/>
      <c r="C34" s="188"/>
      <c r="D34" s="188"/>
      <c r="E34" s="187"/>
      <c r="F34" s="188"/>
      <c r="G34" s="188"/>
      <c r="H34" s="188"/>
      <c r="I34" s="191"/>
      <c r="J34" s="188"/>
      <c r="K34" s="188"/>
      <c r="L34" s="191"/>
    </row>
    <row r="35" spans="1:12" s="258" customFormat="1">
      <c r="A35" s="462" t="s">
        <v>220</v>
      </c>
      <c r="B35" s="463"/>
      <c r="C35" s="463"/>
      <c r="D35" s="464"/>
      <c r="E35" s="462" t="s">
        <v>215</v>
      </c>
      <c r="F35" s="463"/>
      <c r="G35" s="463"/>
      <c r="H35" s="463"/>
      <c r="I35" s="464"/>
      <c r="J35" s="462" t="s">
        <v>296</v>
      </c>
      <c r="K35" s="463"/>
      <c r="L35" s="464"/>
    </row>
    <row r="36" spans="1:12" s="2" customFormat="1" ht="22.5" customHeight="1">
      <c r="A36" s="465" t="s">
        <v>73</v>
      </c>
      <c r="B36" s="466"/>
      <c r="C36" s="466"/>
      <c r="D36" s="466"/>
      <c r="E36" s="466"/>
      <c r="F36" s="466"/>
      <c r="G36" s="466"/>
      <c r="H36" s="466"/>
      <c r="I36" s="466"/>
      <c r="J36" s="466"/>
      <c r="K36" s="466"/>
      <c r="L36" s="467"/>
    </row>
    <row r="37" spans="1:12" s="2" customFormat="1" ht="24" customHeight="1">
      <c r="A37" s="259" t="s">
        <v>91</v>
      </c>
      <c r="B37" s="6"/>
      <c r="C37" s="6"/>
      <c r="D37" s="468">
        <f>N8</f>
        <v>45196</v>
      </c>
      <c r="E37" s="468"/>
      <c r="F37" s="260" t="s">
        <v>297</v>
      </c>
      <c r="G37" s="261" t="str">
        <f>E13</f>
        <v>0</v>
      </c>
      <c r="H37" s="6" t="s">
        <v>56</v>
      </c>
      <c r="I37" s="6"/>
      <c r="J37" s="6"/>
      <c r="K37" s="6"/>
      <c r="L37" s="7"/>
    </row>
    <row r="38" spans="1:12" s="2" customFormat="1" ht="23.25" customHeight="1">
      <c r="A38" s="37" t="s">
        <v>298</v>
      </c>
      <c r="B38" s="11"/>
      <c r="C38" s="11"/>
      <c r="D38" s="11"/>
      <c r="E38" s="11"/>
      <c r="F38" s="283">
        <f>N8</f>
        <v>45196</v>
      </c>
      <c r="G38" s="283"/>
      <c r="H38" s="11" t="s">
        <v>299</v>
      </c>
      <c r="I38" s="469">
        <f>K15</f>
        <v>10300000000</v>
      </c>
      <c r="J38" s="469"/>
      <c r="K38" s="11" t="s">
        <v>56</v>
      </c>
      <c r="L38" s="12"/>
    </row>
    <row r="39" spans="1:12" s="2" customFormat="1" ht="22.5" customHeight="1">
      <c r="A39" s="38" t="s">
        <v>300</v>
      </c>
      <c r="B39" s="8"/>
      <c r="C39" s="8"/>
      <c r="D39" s="8"/>
      <c r="E39" s="8"/>
      <c r="F39" s="8"/>
      <c r="G39" s="8"/>
      <c r="H39" s="8"/>
      <c r="I39" s="8"/>
      <c r="J39" s="8"/>
      <c r="K39" s="8"/>
      <c r="L39" s="9"/>
    </row>
    <row r="40" spans="1:12" ht="25.5" customHeight="1">
      <c r="A40" s="262" t="s">
        <v>90</v>
      </c>
      <c r="B40" s="263"/>
      <c r="C40" s="263"/>
      <c r="D40" s="263"/>
      <c r="E40" s="263"/>
      <c r="F40" s="263"/>
      <c r="G40" s="263"/>
      <c r="H40" s="263"/>
      <c r="I40" s="263"/>
      <c r="J40" s="263"/>
      <c r="K40" s="263"/>
      <c r="L40" s="264"/>
    </row>
    <row r="41" spans="1:12">
      <c r="A41" s="447" t="s">
        <v>74</v>
      </c>
      <c r="B41" s="278"/>
      <c r="C41" s="278"/>
      <c r="D41" s="278"/>
      <c r="E41" s="278"/>
      <c r="F41" s="278"/>
      <c r="G41" s="279"/>
      <c r="H41" s="447" t="s">
        <v>301</v>
      </c>
      <c r="I41" s="278"/>
      <c r="J41" s="278"/>
      <c r="K41" s="278"/>
      <c r="L41" s="279"/>
    </row>
    <row r="42" spans="1:12">
      <c r="A42" s="187"/>
      <c r="B42" s="188"/>
      <c r="C42" s="188"/>
      <c r="D42" s="188"/>
      <c r="E42" s="188"/>
      <c r="F42" s="188"/>
      <c r="G42" s="191"/>
      <c r="H42" s="187"/>
      <c r="I42" s="188"/>
      <c r="J42" s="188"/>
      <c r="K42" s="188"/>
      <c r="L42" s="191"/>
    </row>
    <row r="43" spans="1:12">
      <c r="A43" s="187"/>
      <c r="B43" s="188"/>
      <c r="C43" s="188"/>
      <c r="D43" s="188"/>
      <c r="E43" s="188"/>
      <c r="F43" s="188"/>
      <c r="G43" s="191"/>
      <c r="H43" s="187"/>
      <c r="I43" s="188"/>
      <c r="J43" s="188"/>
      <c r="K43" s="188"/>
      <c r="L43" s="191"/>
    </row>
    <row r="44" spans="1:12">
      <c r="A44" s="187"/>
      <c r="B44" s="188"/>
      <c r="C44" s="188"/>
      <c r="D44" s="188"/>
      <c r="E44" s="188"/>
      <c r="F44" s="188"/>
      <c r="G44" s="191"/>
      <c r="H44" s="187"/>
      <c r="I44" s="188"/>
      <c r="J44" s="188"/>
      <c r="K44" s="188"/>
      <c r="L44" s="191"/>
    </row>
    <row r="45" spans="1:12">
      <c r="A45" s="187"/>
      <c r="B45" s="188"/>
      <c r="C45" s="188"/>
      <c r="D45" s="188"/>
      <c r="E45" s="188"/>
      <c r="F45" s="188"/>
      <c r="G45" s="191"/>
      <c r="H45" s="187"/>
      <c r="I45" s="188"/>
      <c r="J45" s="188"/>
      <c r="K45" s="188"/>
      <c r="L45" s="191"/>
    </row>
    <row r="46" spans="1:12">
      <c r="A46" s="187"/>
      <c r="B46" s="188"/>
      <c r="C46" s="188"/>
      <c r="D46" s="188"/>
      <c r="E46" s="188"/>
      <c r="F46" s="188"/>
      <c r="G46" s="191"/>
      <c r="H46" s="187"/>
      <c r="I46" s="188"/>
      <c r="J46" s="188"/>
      <c r="K46" s="188"/>
      <c r="L46" s="191"/>
    </row>
    <row r="47" spans="1:12">
      <c r="A47" s="265"/>
      <c r="B47" s="266"/>
      <c r="C47" s="266"/>
      <c r="D47" s="266"/>
      <c r="E47" s="266"/>
      <c r="F47" s="266"/>
      <c r="G47" s="267"/>
      <c r="H47" s="265"/>
      <c r="I47" s="266"/>
      <c r="J47" s="266"/>
      <c r="K47" s="266"/>
      <c r="L47" s="267"/>
    </row>
    <row r="48" spans="1:12" s="2" customFormat="1" ht="24" customHeight="1">
      <c r="A48" s="459" t="s">
        <v>38</v>
      </c>
      <c r="B48" s="460"/>
      <c r="C48" s="460"/>
      <c r="D48" s="460"/>
      <c r="E48" s="460"/>
      <c r="F48" s="460"/>
      <c r="G48" s="460"/>
      <c r="H48" s="460"/>
      <c r="I48" s="460"/>
      <c r="J48" s="460"/>
      <c r="K48" s="460"/>
      <c r="L48" s="461"/>
    </row>
    <row r="49" spans="1:12" ht="22.5" customHeight="1">
      <c r="A49" s="470" t="s">
        <v>302</v>
      </c>
      <c r="B49" s="471"/>
      <c r="C49" s="471"/>
      <c r="D49" s="472"/>
      <c r="E49" s="470" t="s">
        <v>303</v>
      </c>
      <c r="F49" s="471"/>
      <c r="G49" s="471"/>
      <c r="H49" s="471"/>
      <c r="I49" s="472"/>
      <c r="J49" s="473" t="s">
        <v>307</v>
      </c>
      <c r="K49" s="474"/>
      <c r="L49" s="475"/>
    </row>
    <row r="50" spans="1:12" ht="15.75" customHeight="1">
      <c r="A50" s="187"/>
      <c r="B50" s="188"/>
      <c r="C50" s="188"/>
      <c r="D50" s="188"/>
      <c r="E50" s="187"/>
      <c r="F50" s="188"/>
      <c r="G50" s="188"/>
      <c r="H50" s="268"/>
      <c r="I50" s="276"/>
      <c r="J50" s="476"/>
      <c r="K50" s="477"/>
      <c r="L50" s="478"/>
    </row>
    <row r="51" spans="1:12" ht="35.25" customHeight="1">
      <c r="A51" s="187"/>
      <c r="B51" s="188"/>
      <c r="C51" s="188"/>
      <c r="D51" s="188"/>
      <c r="E51" s="187"/>
      <c r="F51" s="188"/>
      <c r="G51" s="188"/>
      <c r="H51" s="269"/>
      <c r="I51" s="270"/>
      <c r="J51" s="476"/>
      <c r="K51" s="477"/>
      <c r="L51" s="478"/>
    </row>
    <row r="52" spans="1:12">
      <c r="A52" s="187"/>
      <c r="B52" s="188"/>
      <c r="C52" s="188"/>
      <c r="D52" s="188"/>
      <c r="E52" s="187"/>
      <c r="F52" s="188"/>
      <c r="G52" s="188"/>
      <c r="H52" s="269"/>
      <c r="I52" s="270"/>
      <c r="J52" s="476"/>
      <c r="K52" s="477"/>
      <c r="L52" s="478"/>
    </row>
    <row r="53" spans="1:12">
      <c r="A53" s="187"/>
      <c r="B53" s="188"/>
      <c r="C53" s="188"/>
      <c r="D53" s="188"/>
      <c r="E53" s="187"/>
      <c r="F53" s="188"/>
      <c r="G53" s="188"/>
      <c r="H53" s="271"/>
      <c r="I53" s="272"/>
      <c r="J53" s="479" t="s">
        <v>43</v>
      </c>
      <c r="K53" s="280"/>
      <c r="L53" s="281"/>
    </row>
    <row r="54" spans="1:12">
      <c r="A54" s="187"/>
      <c r="B54" s="188"/>
      <c r="C54" s="188"/>
      <c r="D54" s="188"/>
      <c r="E54" s="187"/>
      <c r="F54" s="188"/>
      <c r="G54" s="188"/>
      <c r="H54" s="188"/>
      <c r="I54" s="191"/>
      <c r="J54" s="189"/>
      <c r="K54" s="189"/>
      <c r="L54" s="190"/>
    </row>
    <row r="55" spans="1:12">
      <c r="A55" s="187"/>
      <c r="B55" s="188"/>
      <c r="C55" s="188"/>
      <c r="D55" s="188"/>
      <c r="E55" s="187"/>
      <c r="F55" s="188"/>
      <c r="G55" s="188"/>
      <c r="H55" s="188"/>
      <c r="I55" s="191"/>
      <c r="J55" s="189"/>
      <c r="K55" s="189"/>
      <c r="L55" s="190"/>
    </row>
    <row r="56" spans="1:12">
      <c r="A56" s="187"/>
      <c r="B56" s="188"/>
      <c r="C56" s="188"/>
      <c r="D56" s="188"/>
      <c r="E56" s="187"/>
      <c r="F56" s="188"/>
      <c r="G56" s="188"/>
      <c r="H56" s="188"/>
      <c r="I56" s="191"/>
      <c r="J56" s="189"/>
      <c r="K56" s="189"/>
      <c r="L56" s="190"/>
    </row>
    <row r="57" spans="1:12">
      <c r="A57" s="187"/>
      <c r="B57" s="188"/>
      <c r="C57" s="188"/>
      <c r="D57" s="188"/>
      <c r="E57" s="187"/>
      <c r="F57" s="188"/>
      <c r="G57" s="188"/>
      <c r="H57" s="188"/>
      <c r="I57" s="191"/>
      <c r="J57" s="189"/>
      <c r="K57" s="189"/>
      <c r="L57" s="190"/>
    </row>
    <row r="58" spans="1:12">
      <c r="A58" s="187"/>
      <c r="B58" s="188"/>
      <c r="C58" s="188"/>
      <c r="D58" s="188"/>
      <c r="E58" s="187"/>
      <c r="F58" s="188"/>
      <c r="G58" s="188"/>
      <c r="H58" s="188"/>
      <c r="I58" s="191"/>
      <c r="J58" s="188"/>
      <c r="K58" s="188"/>
      <c r="L58" s="191"/>
    </row>
    <row r="59" spans="1:12">
      <c r="A59" s="480" t="s">
        <v>221</v>
      </c>
      <c r="B59" s="481"/>
      <c r="C59" s="481"/>
      <c r="D59" s="482"/>
      <c r="E59" s="480" t="s">
        <v>220</v>
      </c>
      <c r="F59" s="481"/>
      <c r="G59" s="481"/>
      <c r="H59" s="481"/>
      <c r="I59" s="482"/>
      <c r="J59" s="274"/>
      <c r="K59" s="274"/>
      <c r="L59" s="275"/>
    </row>
    <row r="60" spans="1:12">
      <c r="A60" s="265"/>
      <c r="B60" s="266"/>
      <c r="C60" s="266"/>
      <c r="D60" s="266"/>
      <c r="E60" s="277"/>
      <c r="F60" s="273"/>
      <c r="G60" s="273"/>
      <c r="H60" s="266"/>
      <c r="I60" s="267"/>
      <c r="J60" s="266"/>
      <c r="K60" s="266"/>
      <c r="L60" s="267"/>
    </row>
  </sheetData>
  <mergeCells count="56">
    <mergeCell ref="A49:D49"/>
    <mergeCell ref="E49:I49"/>
    <mergeCell ref="J49:L52"/>
    <mergeCell ref="J53:L53"/>
    <mergeCell ref="E59:I59"/>
    <mergeCell ref="A59:D59"/>
    <mergeCell ref="K19:L19"/>
    <mergeCell ref="A25:L25"/>
    <mergeCell ref="A41:G41"/>
    <mergeCell ref="H41:L41"/>
    <mergeCell ref="A48:L48"/>
    <mergeCell ref="A35:D35"/>
    <mergeCell ref="E35:I35"/>
    <mergeCell ref="J35:L35"/>
    <mergeCell ref="A36:L36"/>
    <mergeCell ref="D37:E37"/>
    <mergeCell ref="F38:G38"/>
    <mergeCell ref="I38:J38"/>
    <mergeCell ref="C14:D14"/>
    <mergeCell ref="A26:D26"/>
    <mergeCell ref="E26:I26"/>
    <mergeCell ref="J26:L26"/>
    <mergeCell ref="A16:L16"/>
    <mergeCell ref="C17:D17"/>
    <mergeCell ref="E17:G17"/>
    <mergeCell ref="H17:I17"/>
    <mergeCell ref="K17:L17"/>
    <mergeCell ref="C18:D18"/>
    <mergeCell ref="E18:G18"/>
    <mergeCell ref="H18:I18"/>
    <mergeCell ref="K18:L18"/>
    <mergeCell ref="B19:D19"/>
    <mergeCell ref="E19:G19"/>
    <mergeCell ref="H19:I19"/>
    <mergeCell ref="A15:D15"/>
    <mergeCell ref="E15:H15"/>
    <mergeCell ref="I15:J15"/>
    <mergeCell ref="K15:L15"/>
    <mergeCell ref="A7:L7"/>
    <mergeCell ref="A10:F10"/>
    <mergeCell ref="A11:H11"/>
    <mergeCell ref="I11:L11"/>
    <mergeCell ref="A12:D12"/>
    <mergeCell ref="E12:H12"/>
    <mergeCell ref="I12:J12"/>
    <mergeCell ref="K12:L12"/>
    <mergeCell ref="E13:H14"/>
    <mergeCell ref="I13:J14"/>
    <mergeCell ref="K13:L14"/>
    <mergeCell ref="A14:B14"/>
    <mergeCell ref="A6:L6"/>
    <mergeCell ref="C1:G1"/>
    <mergeCell ref="C2:G2"/>
    <mergeCell ref="H2:L2"/>
    <mergeCell ref="C3:G3"/>
    <mergeCell ref="A5:L5"/>
  </mergeCells>
  <pageMargins left="0.3" right="0.38" top="0.46" bottom="0.53" header="0.3" footer="0.3"/>
  <pageSetup paperSize="9" scale="9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Thong tin</vt:lpstr>
      <vt:lpstr>Bảng kê</vt:lpstr>
      <vt:lpstr>Dự toán</vt:lpstr>
      <vt:lpstr>Giay de nghi</vt:lpstr>
      <vt:lpstr>KTSDVV</vt:lpstr>
      <vt:lpstr>PXK</vt:lpstr>
      <vt:lpstr>'Bảng kê'!Print_Area</vt:lpstr>
      <vt:lpstr>'Dự toán'!Print_Area</vt:lpstr>
      <vt:lpstr>'Giay de nghi'!Print_Area</vt:lpstr>
      <vt:lpstr>KTSDVV!Print_Area</vt:lpstr>
      <vt:lpstr>PXK!Print_Area</vt:lpstr>
    </vt:vector>
  </TitlesOfParts>
  <Company>BIDV</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Thu Ha</dc:creator>
  <cp:lastModifiedBy>anhntn18</cp:lastModifiedBy>
  <cp:lastPrinted>2023-09-22T08:29:30Z</cp:lastPrinted>
  <dcterms:created xsi:type="dcterms:W3CDTF">2016-01-15T02:32:30Z</dcterms:created>
  <dcterms:modified xsi:type="dcterms:W3CDTF">2023-09-26T03:50:14Z</dcterms:modified>
</cp:coreProperties>
</file>