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2004F3E3-11B1-2A40-BB28-25CA7C25ED47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4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Z51" i="82" l="1"/>
  <c r="Y51" i="82"/>
  <c r="X51" i="82"/>
  <c r="W51" i="82"/>
  <c r="V51" i="82"/>
  <c r="U51" i="82"/>
  <c r="T51" i="82"/>
  <c r="S51" i="82"/>
  <c r="R51" i="82"/>
  <c r="Q51" i="82"/>
  <c r="P51" i="82"/>
  <c r="O51" i="82"/>
  <c r="Z47" i="82"/>
  <c r="Y47" i="82"/>
  <c r="X47" i="82"/>
  <c r="W47" i="82"/>
  <c r="W27" i="82" s="1"/>
  <c r="V47" i="82"/>
  <c r="V27" i="82" s="1"/>
  <c r="U47" i="82"/>
  <c r="U46" i="82" s="1"/>
  <c r="U19" i="82" s="1"/>
  <c r="T47" i="82"/>
  <c r="T46" i="82" s="1"/>
  <c r="T19" i="82" s="1"/>
  <c r="T35" i="82" s="1"/>
  <c r="S47" i="82"/>
  <c r="S46" i="82" s="1"/>
  <c r="S19" i="82" s="1"/>
  <c r="S35" i="82" s="1"/>
  <c r="R47" i="82"/>
  <c r="Q47" i="82"/>
  <c r="P47" i="82"/>
  <c r="Z46" i="82"/>
  <c r="Y46" i="82"/>
  <c r="X46" i="82"/>
  <c r="W46" i="82"/>
  <c r="W19" i="82" s="1"/>
  <c r="W35" i="82" s="1"/>
  <c r="R46" i="82"/>
  <c r="R19" i="82" s="1"/>
  <c r="R35" i="82" s="1"/>
  <c r="Q46" i="82"/>
  <c r="P46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AH29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I27" i="82"/>
  <c r="AH27" i="82"/>
  <c r="AG27" i="82"/>
  <c r="AF27" i="82"/>
  <c r="AE27" i="82"/>
  <c r="AD27" i="82"/>
  <c r="AC27" i="82"/>
  <c r="AB27" i="82"/>
  <c r="AA27" i="82"/>
  <c r="Z27" i="82"/>
  <c r="Y27" i="82"/>
  <c r="X27" i="82"/>
  <c r="T27" i="82"/>
  <c r="S27" i="82"/>
  <c r="R27" i="82"/>
  <c r="Q27" i="82"/>
  <c r="P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L19" i="82"/>
  <c r="AK19" i="82"/>
  <c r="AJ19" i="82"/>
  <c r="AI19" i="82"/>
  <c r="AH19" i="82"/>
  <c r="AG19" i="82"/>
  <c r="AF19" i="82"/>
  <c r="AE19" i="82"/>
  <c r="AD19" i="82"/>
  <c r="AC19" i="82"/>
  <c r="AB19" i="82"/>
  <c r="AA19" i="82"/>
  <c r="Z19" i="82"/>
  <c r="Y19" i="82"/>
  <c r="X19" i="82"/>
  <c r="Q19" i="82"/>
  <c r="P19" i="82"/>
  <c r="O120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114" i="82"/>
  <c r="C70" i="48"/>
  <c r="A72" i="48"/>
  <c r="A116" i="82" s="1"/>
  <c r="A125" i="82" s="1"/>
  <c r="A71" i="48"/>
  <c r="A115" i="82" s="1"/>
  <c r="A118" i="82" s="1"/>
  <c r="AN108" i="82"/>
  <c r="AN29" i="82" s="1"/>
  <c r="O104" i="82"/>
  <c r="A102" i="82"/>
  <c r="A101" i="82"/>
  <c r="A59" i="48"/>
  <c r="A58" i="48"/>
  <c r="O94" i="82"/>
  <c r="O103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Z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J97" i="82" s="1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L92" i="82"/>
  <c r="AL96" i="82"/>
  <c r="AL28" i="82" s="1"/>
  <c r="AK92" i="82"/>
  <c r="AK96" i="82"/>
  <c r="AK28" i="82" s="1"/>
  <c r="AJ92" i="82"/>
  <c r="AJ96" i="82"/>
  <c r="AJ28" i="82" s="1"/>
  <c r="AI92" i="82"/>
  <c r="AI93" i="82"/>
  <c r="AH92" i="82"/>
  <c r="AH108" i="82"/>
  <c r="AG92" i="82"/>
  <c r="AG93" i="82"/>
  <c r="AG97" i="82" s="1"/>
  <c r="AF92" i="82"/>
  <c r="AF93" i="82"/>
  <c r="AF97" i="82" s="1"/>
  <c r="AE92" i="82"/>
  <c r="AE93" i="82"/>
  <c r="AE97" i="82" s="1"/>
  <c r="AD92" i="82"/>
  <c r="AD96" i="82"/>
  <c r="AD28" i="82" s="1"/>
  <c r="AC92" i="82"/>
  <c r="AC96" i="82"/>
  <c r="AC28" i="82" s="1"/>
  <c r="AB92" i="82"/>
  <c r="AB96" i="82"/>
  <c r="AB28" i="82" s="1"/>
  <c r="AA92" i="82"/>
  <c r="Z92" i="82"/>
  <c r="Z103" i="82"/>
  <c r="Y92" i="82"/>
  <c r="Y96" i="82"/>
  <c r="X92" i="82"/>
  <c r="X93" i="82"/>
  <c r="W92" i="82"/>
  <c r="W101" i="82"/>
  <c r="V92" i="82"/>
  <c r="V93" i="82"/>
  <c r="U92" i="82"/>
  <c r="U96" i="82"/>
  <c r="T92" i="82"/>
  <c r="T96" i="82"/>
  <c r="T28" i="82" s="1"/>
  <c r="S92" i="82"/>
  <c r="S102" i="82"/>
  <c r="R92" i="82"/>
  <c r="R101" i="82"/>
  <c r="Q92" i="82"/>
  <c r="Q96" i="82"/>
  <c r="P92" i="82"/>
  <c r="P93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P108" i="82"/>
  <c r="P29" i="82" s="1"/>
  <c r="AU108" i="82"/>
  <c r="AU29" i="82" s="1"/>
  <c r="V108" i="82"/>
  <c r="AV108" i="82"/>
  <c r="AV29" i="82" s="1"/>
  <c r="BC108" i="82"/>
  <c r="BC29" i="82" s="1"/>
  <c r="X108" i="82"/>
  <c r="X29" i="82" s="1"/>
  <c r="AM103" i="82"/>
  <c r="AE108" i="82"/>
  <c r="AE29" i="82" s="1"/>
  <c r="W108" i="82"/>
  <c r="BD108" i="82"/>
  <c r="BD29" i="82" s="1"/>
  <c r="AF108" i="82"/>
  <c r="AF29" i="82" s="1"/>
  <c r="AM108" i="82"/>
  <c r="AM29" i="82" s="1"/>
  <c r="AG108" i="82"/>
  <c r="AG29" i="82" s="1"/>
  <c r="U108" i="82"/>
  <c r="AD108" i="82"/>
  <c r="AD29" i="82" s="1"/>
  <c r="AL108" i="82"/>
  <c r="AL29" i="82" s="1"/>
  <c r="AT108" i="82"/>
  <c r="AT29" i="82" s="1"/>
  <c r="BB108" i="82"/>
  <c r="BB29" i="82" s="1"/>
  <c r="BJ108" i="82"/>
  <c r="BJ29" i="82" s="1"/>
  <c r="Q108" i="82"/>
  <c r="Q29" i="82" s="1"/>
  <c r="Y108" i="82"/>
  <c r="Y29" i="82" s="1"/>
  <c r="AX108" i="82"/>
  <c r="AX29" i="82" s="1"/>
  <c r="AW108" i="82"/>
  <c r="AW29" i="82" s="1"/>
  <c r="AO103" i="82"/>
  <c r="R108" i="82"/>
  <c r="Z108" i="82"/>
  <c r="Z29" i="82" s="1"/>
  <c r="AI108" i="82"/>
  <c r="AI29" i="82" s="1"/>
  <c r="AQ108" i="82"/>
  <c r="AQ29" i="82" s="1"/>
  <c r="AY108" i="82"/>
  <c r="AY29" i="82" s="1"/>
  <c r="BG108" i="82"/>
  <c r="BG29" i="82" s="1"/>
  <c r="BE108" i="82"/>
  <c r="BE29" i="82" s="1"/>
  <c r="BF108" i="82"/>
  <c r="BF29" i="82" s="1"/>
  <c r="S108" i="82"/>
  <c r="AB108" i="82"/>
  <c r="AB29" i="82" s="1"/>
  <c r="AJ108" i="82"/>
  <c r="AJ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T108" i="82"/>
  <c r="AC108" i="82"/>
  <c r="AC29" i="82" s="1"/>
  <c r="AK108" i="82"/>
  <c r="AK29" i="82" s="1"/>
  <c r="AS108" i="82"/>
  <c r="AS29" i="82" s="1"/>
  <c r="BA108" i="82"/>
  <c r="BA29" i="82" s="1"/>
  <c r="BI108" i="82"/>
  <c r="BI29" i="82" s="1"/>
  <c r="BC97" i="82"/>
  <c r="BE103" i="82"/>
  <c r="W103" i="82"/>
  <c r="AU93" i="82"/>
  <c r="AU97" i="82" s="1"/>
  <c r="AU96" i="82"/>
  <c r="AU28" i="82" s="1"/>
  <c r="AM93" i="82"/>
  <c r="AM97" i="82"/>
  <c r="Y103" i="82"/>
  <c r="BJ116" i="82"/>
  <c r="BJ115" i="82" s="1"/>
  <c r="AO93" i="82"/>
  <c r="AO97" i="82"/>
  <c r="AO101" i="82"/>
  <c r="AT93" i="82"/>
  <c r="AT97" i="82"/>
  <c r="AM96" i="82"/>
  <c r="AM28" i="82" s="1"/>
  <c r="AI97" i="82"/>
  <c r="AD93" i="82"/>
  <c r="AD97" i="82"/>
  <c r="AE96" i="82"/>
  <c r="AE28" i="82" s="1"/>
  <c r="V97" i="82"/>
  <c r="BB97" i="82"/>
  <c r="BJ93" i="82"/>
  <c r="BJ97" i="82"/>
  <c r="Q102" i="82"/>
  <c r="Q93" i="82"/>
  <c r="Q97" i="82" s="1"/>
  <c r="Y101" i="82"/>
  <c r="V96" i="82"/>
  <c r="BC96" i="82"/>
  <c r="BC28" i="82" s="1"/>
  <c r="Y93" i="82"/>
  <c r="Y97" i="82" s="1"/>
  <c r="BI96" i="82"/>
  <c r="BI28" i="82" s="1"/>
  <c r="BD93" i="82"/>
  <c r="BD97" i="82"/>
  <c r="R96" i="82"/>
  <c r="Z96" i="82"/>
  <c r="AI96" i="82"/>
  <c r="AI28" i="82" s="1"/>
  <c r="AY96" i="82"/>
  <c r="AY28" i="82" s="1"/>
  <c r="W93" i="82"/>
  <c r="AN93" i="82"/>
  <c r="AN97" i="82" s="1"/>
  <c r="BE93" i="82"/>
  <c r="BE97" i="82" s="1"/>
  <c r="Q101" i="82"/>
  <c r="BF103" i="82"/>
  <c r="AZ116" i="82"/>
  <c r="AZ115" i="82" s="1"/>
  <c r="S96" i="82"/>
  <c r="BH96" i="82"/>
  <c r="BH28" i="82" s="1"/>
  <c r="BK122" i="82"/>
  <c r="S101" i="82"/>
  <c r="AP101" i="82"/>
  <c r="X103" i="82"/>
  <c r="AN103" i="82"/>
  <c r="BB96" i="82"/>
  <c r="BB28" i="82" s="1"/>
  <c r="BJ96" i="82"/>
  <c r="BJ28" i="82" s="1"/>
  <c r="AV93" i="82"/>
  <c r="AV97" i="82"/>
  <c r="AP103" i="82"/>
  <c r="W96" i="82"/>
  <c r="AF96" i="82"/>
  <c r="AF28" i="82" s="1"/>
  <c r="BD96" i="82"/>
  <c r="BD28" i="82" s="1"/>
  <c r="AW93" i="82"/>
  <c r="AW97" i="82" s="1"/>
  <c r="BC103" i="82"/>
  <c r="P96" i="82"/>
  <c r="P28" i="82" s="1"/>
  <c r="X96" i="82"/>
  <c r="X28" i="82" s="1"/>
  <c r="AG96" i="82"/>
  <c r="AG28" i="82" s="1"/>
  <c r="BE96" i="82"/>
  <c r="BE28" i="82" s="1"/>
  <c r="AH96" i="82"/>
  <c r="AH28" i="82" s="1"/>
  <c r="AA93" i="82"/>
  <c r="AA97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T103" i="82"/>
  <c r="T93" i="82"/>
  <c r="T97" i="82"/>
  <c r="T101" i="82"/>
  <c r="AZ103" i="82"/>
  <c r="AZ93" i="82"/>
  <c r="AZ97" i="82" s="1"/>
  <c r="U103" i="82"/>
  <c r="U101" i="82"/>
  <c r="U93" i="82"/>
  <c r="U97" i="82" s="1"/>
  <c r="AC93" i="82"/>
  <c r="AC97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S103" i="82"/>
  <c r="S93" i="82"/>
  <c r="S97" i="82" s="1"/>
  <c r="AJ93" i="82"/>
  <c r="AY101" i="82"/>
  <c r="U102" i="82"/>
  <c r="AQ101" i="82"/>
  <c r="AB93" i="82"/>
  <c r="AB97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3" i="82"/>
  <c r="AK97" i="82" s="1"/>
  <c r="AL93" i="82"/>
  <c r="AZ101" i="82"/>
  <c r="AY103" i="82"/>
  <c r="AY93" i="82"/>
  <c r="AY97" i="82" s="1"/>
  <c r="AR101" i="82"/>
  <c r="T102" i="82"/>
  <c r="V103" i="82"/>
  <c r="V101" i="82"/>
  <c r="V102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R102" i="82"/>
  <c r="Z102" i="82"/>
  <c r="AP102" i="82"/>
  <c r="AP116" i="82"/>
  <c r="AP126" i="82"/>
  <c r="AP128" i="82" s="1"/>
  <c r="AX102" i="82"/>
  <c r="AX116" i="82"/>
  <c r="BF116" i="82"/>
  <c r="BF126" i="82" s="1"/>
  <c r="BF128" i="82" s="1"/>
  <c r="AX101" i="82"/>
  <c r="R103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Z93" i="82"/>
  <c r="Z97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R93" i="82"/>
  <c r="R97" i="82"/>
  <c r="AH93" i="82"/>
  <c r="AX93" i="82"/>
  <c r="AX97" i="82" s="1"/>
  <c r="BC101" i="82"/>
  <c r="P101" i="82"/>
  <c r="P102" i="82"/>
  <c r="X101" i="82"/>
  <c r="X102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W102" i="82"/>
  <c r="P103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Y102" i="82"/>
  <c r="Q103" i="82"/>
  <c r="AW103" i="82"/>
  <c r="AP115" i="82"/>
  <c r="AP119" i="82" s="1"/>
  <c r="AP121" i="82"/>
  <c r="AP123" i="82" s="1"/>
  <c r="AP30" i="82" s="1"/>
  <c r="AA96" i="82"/>
  <c r="AA28" i="82" s="1"/>
  <c r="BG115" i="82"/>
  <c r="BA119" i="82"/>
  <c r="BA121" i="82"/>
  <c r="BA123" i="82" s="1"/>
  <c r="BA30" i="82" s="1"/>
  <c r="BF115" i="82"/>
  <c r="AH97" i="82"/>
  <c r="BE115" i="82"/>
  <c r="AT115" i="82"/>
  <c r="AT119" i="82" s="1"/>
  <c r="AT121" i="82" s="1"/>
  <c r="AT123" i="82"/>
  <c r="AT30" i="82" s="1"/>
  <c r="AS123" i="82"/>
  <c r="AL97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F144" i="46"/>
  <c r="A141" i="46"/>
  <c r="E139" i="46"/>
  <c r="E141" i="46" s="1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V104" i="82" s="1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D139" i="46"/>
  <c r="D141" i="46" s="1"/>
  <c r="F128" i="46"/>
  <c r="F133" i="46" s="1"/>
  <c r="G133" i="46" s="1"/>
  <c r="E150" i="46"/>
  <c r="G144" i="46"/>
  <c r="G119" i="46"/>
  <c r="D123" i="46"/>
  <c r="F136" i="46"/>
  <c r="D148" i="46"/>
  <c r="D150" i="46" s="1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F79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2" i="46"/>
  <c r="D61" i="46"/>
  <c r="F61" i="46" s="1"/>
  <c r="E58" i="46"/>
  <c r="A58" i="46"/>
  <c r="F56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B39" i="46"/>
  <c r="A39" i="46"/>
  <c r="D38" i="46"/>
  <c r="F38" i="46" s="1"/>
  <c r="G38" i="46" s="1"/>
  <c r="F37" i="46"/>
  <c r="D36" i="46"/>
  <c r="F36" i="46"/>
  <c r="E33" i="46"/>
  <c r="B33" i="46"/>
  <c r="A33" i="46"/>
  <c r="F31" i="46"/>
  <c r="F30" i="46"/>
  <c r="F29" i="46"/>
  <c r="D28" i="46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81" i="48"/>
  <c r="AS59" i="48"/>
  <c r="AX54" i="48"/>
  <c r="BI72" i="48"/>
  <c r="BI81" i="48" s="1"/>
  <c r="AO51" i="48"/>
  <c r="BI58" i="48"/>
  <c r="AS54" i="48"/>
  <c r="BA72" i="48"/>
  <c r="BA81" i="48" s="1"/>
  <c r="AZ51" i="48"/>
  <c r="AZ54" i="48" s="1"/>
  <c r="AS58" i="48"/>
  <c r="BA51" i="48"/>
  <c r="BA54" i="48" s="1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H54" i="48" s="1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72" i="48"/>
  <c r="AQ71" i="48" s="1"/>
  <c r="AQ75" i="48" s="1"/>
  <c r="AQ77" i="48" s="1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/>
  <c r="AO58" i="48"/>
  <c r="AN72" i="48"/>
  <c r="AN81" i="48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/>
  <c r="BE60" i="48"/>
  <c r="AW61" i="48"/>
  <c r="AZ61" i="48"/>
  <c r="AS61" i="48"/>
  <c r="BA61" i="48"/>
  <c r="BA60" i="48"/>
  <c r="BI61" i="48"/>
  <c r="BI60" i="48"/>
  <c r="E41" i="46"/>
  <c r="F28" i="46"/>
  <c r="F33" i="46" s="1"/>
  <c r="G33" i="46" s="1"/>
  <c r="G36" i="46"/>
  <c r="D48" i="46"/>
  <c r="D50" i="46" s="1"/>
  <c r="AY71" i="48"/>
  <c r="AY75" i="48"/>
  <c r="AY77" i="48" s="1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AW71" i="48"/>
  <c r="AW75" i="48" s="1"/>
  <c r="AW77" i="48" s="1"/>
  <c r="BG71" i="48"/>
  <c r="BG75" i="48" s="1"/>
  <c r="BG77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A75" i="82" s="1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6" i="68" s="1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A80" i="82"/>
  <c r="AB80" i="82"/>
  <c r="AB39" i="48"/>
  <c r="AK80" i="82"/>
  <c r="AS80" i="82"/>
  <c r="AX39" i="48"/>
  <c r="H43" i="5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96" i="68"/>
  <c r="V131" i="91"/>
  <c r="V132" i="91" s="1"/>
  <c r="M324" i="6"/>
  <c r="Q333" i="6"/>
  <c r="X323" i="6"/>
  <c r="T131" i="91" s="1"/>
  <c r="T132" i="91" s="1"/>
  <c r="BG96" i="68"/>
  <c r="AF323" i="6"/>
  <c r="AK333" i="6"/>
  <c r="AB138" i="91"/>
  <c r="AB139" i="91" s="1"/>
  <c r="AY324" i="6"/>
  <c r="AU131" i="91"/>
  <c r="AU132" i="91" s="1"/>
  <c r="AP96" i="68"/>
  <c r="I96" i="68"/>
  <c r="Y96" i="68"/>
  <c r="AT333" i="6"/>
  <c r="AN323" i="6"/>
  <c r="AJ131" i="91" s="1"/>
  <c r="AJ132" i="91" s="1"/>
  <c r="H138" i="91"/>
  <c r="H139" i="91" s="1"/>
  <c r="AJ333" i="6"/>
  <c r="AF96" i="68"/>
  <c r="S131" i="91"/>
  <c r="S132" i="91" s="1"/>
  <c r="BH333" i="6"/>
  <c r="G96" i="68"/>
  <c r="N323" i="6"/>
  <c r="J131" i="91" s="1"/>
  <c r="J132" i="91" s="1"/>
  <c r="W138" i="91"/>
  <c r="W139" i="91" s="1"/>
  <c r="AA333" i="6"/>
  <c r="O323" i="6"/>
  <c r="K131" i="91" s="1"/>
  <c r="K132" i="91" s="1"/>
  <c r="S323" i="6"/>
  <c r="K96" i="68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AS96" i="68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AA51" i="82"/>
  <c r="E10" i="47"/>
  <c r="L74" i="52"/>
  <c r="AC51" i="82"/>
  <c r="AH51" i="82"/>
  <c r="AH62" i="82" s="1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AH61" i="82"/>
  <c r="C28" i="47"/>
  <c r="AC75" i="82"/>
  <c r="AC61" i="82"/>
  <c r="AC63" i="82"/>
  <c r="AA61" i="82"/>
  <c r="AA63" i="82"/>
  <c r="AA62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P35" i="82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Z35" i="82"/>
  <c r="AT51" i="82"/>
  <c r="J75" i="52"/>
  <c r="K75" i="52"/>
  <c r="AU51" i="82"/>
  <c r="Y35" i="82"/>
  <c r="AL35" i="82"/>
  <c r="H75" i="52"/>
  <c r="AR51" i="82"/>
  <c r="AJ35" i="82"/>
  <c r="AB35" i="82"/>
  <c r="L75" i="52"/>
  <c r="AV51" i="82"/>
  <c r="AV61" i="82" s="1"/>
  <c r="AF35" i="82"/>
  <c r="Q35" i="82"/>
  <c r="AQ51" i="82"/>
  <c r="G75" i="52"/>
  <c r="AH35" i="82"/>
  <c r="X35" i="82"/>
  <c r="AP51" i="82"/>
  <c r="F75" i="52"/>
  <c r="AX51" i="82"/>
  <c r="AX52" i="82" s="1"/>
  <c r="AX56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V26" i="48" s="1"/>
  <c r="AX115" i="59" s="1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E35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A35" i="82"/>
  <c r="AU14" i="48"/>
  <c r="AU17" i="48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T17" i="48" s="1"/>
  <c r="AV114" i="59" s="1"/>
  <c r="AV111" i="59"/>
  <c r="AT22" i="48"/>
  <c r="AT21" i="71"/>
  <c r="AT21" i="48"/>
  <c r="AU15" i="92"/>
  <c r="AU25" i="50"/>
  <c r="AI35" i="82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P56" i="82" s="1"/>
  <c r="AP55" i="82" s="1"/>
  <c r="AP20" i="82" s="1"/>
  <c r="AC35" i="82"/>
  <c r="AD35" i="82"/>
  <c r="AG35" i="82"/>
  <c r="AK35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AW114" i="59"/>
  <c r="AU7" i="52"/>
  <c r="AU12" i="52" s="1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X22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V46" i="82" l="1"/>
  <c r="V19" i="82" s="1"/>
  <c r="V35" i="82" s="1"/>
  <c r="W28" i="82"/>
  <c r="V29" i="82"/>
  <c r="S28" i="82"/>
  <c r="V28" i="82"/>
  <c r="T29" i="82"/>
  <c r="S29" i="82"/>
  <c r="R29" i="82"/>
  <c r="W29" i="82"/>
  <c r="Q28" i="82"/>
  <c r="Y28" i="82"/>
  <c r="U27" i="82"/>
  <c r="U35" i="82" s="1"/>
  <c r="Z28" i="82"/>
  <c r="R28" i="82"/>
  <c r="T96" i="68"/>
  <c r="D39" i="46"/>
  <c r="D41" i="46" s="1"/>
  <c r="B39" i="51"/>
  <c r="B27" i="51"/>
  <c r="B58" i="46"/>
  <c r="B66" i="46" s="1"/>
  <c r="B75" i="46"/>
  <c r="AH52" i="82" s="1"/>
  <c r="AH56" i="82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86" i="82"/>
  <c r="AA74" i="82"/>
  <c r="AA79" i="82" s="1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G39" i="4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83" i="46"/>
  <c r="E91" i="46" s="1"/>
  <c r="AP26" i="48"/>
  <c r="AR115" i="59" s="1"/>
  <c r="AC52" i="82"/>
  <c r="AC56" i="82" s="1"/>
  <c r="AC55" i="82" s="1"/>
  <c r="AC20" i="82" s="1"/>
  <c r="G28" i="46"/>
  <c r="A40" i="48"/>
  <c r="M67" i="49"/>
  <c r="I67" i="49"/>
  <c r="B50" i="46"/>
  <c r="A77" i="48"/>
  <c r="A121" i="82" s="1"/>
  <c r="F25" i="46"/>
  <c r="G25" i="46" s="1"/>
  <c r="E75" i="46"/>
  <c r="AJ27" i="50" s="1"/>
  <c r="O67" i="49"/>
  <c r="E50" i="46"/>
  <c r="H67" i="49"/>
  <c r="AX65" i="82"/>
  <c r="AX67" i="82" s="1"/>
  <c r="AX21" i="82" s="1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X97" i="82"/>
  <c r="AY131" i="91"/>
  <c r="AY132" i="91" s="1"/>
  <c r="BF138" i="91"/>
  <c r="BF139" i="91" s="1"/>
  <c r="AJ67" i="49"/>
  <c r="F113" i="46"/>
  <c r="G113" i="46" s="1"/>
  <c r="W97" i="82"/>
  <c r="W109" i="82" s="1"/>
  <c r="W110" i="82" s="1"/>
  <c r="AW63" i="48"/>
  <c r="AW65" i="48" s="1"/>
  <c r="AW88" i="48"/>
  <c r="AQ63" i="48"/>
  <c r="AQ65" i="48" s="1"/>
  <c r="AQ89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AB131" i="91"/>
  <c r="AB132" i="91" s="1"/>
  <c r="AF324" i="6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I65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X39" i="52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4" i="82"/>
  <c r="Z116" i="82" s="1"/>
  <c r="R114" i="82"/>
  <c r="R116" i="82" s="1"/>
  <c r="Y114" i="82"/>
  <c r="Y116" i="82" s="1"/>
  <c r="Q114" i="82"/>
  <c r="Q116" i="82" s="1"/>
  <c r="X114" i="82"/>
  <c r="X116" i="82" s="1"/>
  <c r="P114" i="82"/>
  <c r="P116" i="82" s="1"/>
  <c r="W114" i="82"/>
  <c r="W116" i="82" s="1"/>
  <c r="V114" i="82"/>
  <c r="V116" i="82" s="1"/>
  <c r="O114" i="82"/>
  <c r="U114" i="82"/>
  <c r="U116" i="82" s="1"/>
  <c r="T114" i="82"/>
  <c r="T116" i="82" s="1"/>
  <c r="S114" i="82"/>
  <c r="S116" i="82" s="1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AX38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4" i="82"/>
  <c r="T104" i="82"/>
  <c r="T106" i="82" s="1"/>
  <c r="T109" i="82" s="1"/>
  <c r="T110" i="82" s="1"/>
  <c r="U104" i="82"/>
  <c r="U106" i="82" s="1"/>
  <c r="U109" i="82" s="1"/>
  <c r="U110" i="82" s="1"/>
  <c r="X104" i="82"/>
  <c r="X106" i="82" s="1"/>
  <c r="X109" i="82" s="1"/>
  <c r="X110" i="82" s="1"/>
  <c r="W104" i="82"/>
  <c r="W106" i="82" s="1"/>
  <c r="Q104" i="82"/>
  <c r="Q106" i="82" s="1"/>
  <c r="Q109" i="82" s="1"/>
  <c r="Q110" i="82" s="1"/>
  <c r="Z104" i="82"/>
  <c r="Z106" i="82" s="1"/>
  <c r="Z109" i="82" s="1"/>
  <c r="Z110" i="82" s="1"/>
  <c r="R104" i="82"/>
  <c r="R106" i="82" s="1"/>
  <c r="R109" i="82" s="1"/>
  <c r="R110" i="82" s="1"/>
  <c r="P104" i="82"/>
  <c r="P106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4" i="82"/>
  <c r="S106" i="82" s="1"/>
  <c r="S109" i="82" s="1"/>
  <c r="S110" i="82" s="1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E109" i="82" s="1"/>
  <c r="AE110" i="82" s="1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Y106" i="82"/>
  <c r="Y109" i="82" s="1"/>
  <c r="Y110" i="82" s="1"/>
  <c r="AV126" i="82"/>
  <c r="AV128" i="82" s="1"/>
  <c r="AV30" i="82" s="1"/>
  <c r="V106" i="82"/>
  <c r="V109" i="82" s="1"/>
  <c r="V11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68" i="82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86" i="82"/>
  <c r="AC74" i="82"/>
  <c r="AC79" i="82" s="1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35" i="48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60" i="82"/>
  <c r="AH63" i="82"/>
  <c r="AH55" i="82"/>
  <c r="AH20" i="82" s="1"/>
  <c r="AH75" i="82"/>
  <c r="AI51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51" i="82"/>
  <c r="AJ6" i="48"/>
  <c r="O131" i="91"/>
  <c r="O132" i="91" s="1"/>
  <c r="S324" i="6"/>
  <c r="AC62" i="82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AZ333" i="6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AR131" i="91"/>
  <c r="AR132" i="91" s="1"/>
  <c r="D138" i="91"/>
  <c r="D139" i="91" s="1"/>
  <c r="H333" i="6"/>
  <c r="AS131" i="91"/>
  <c r="AS132" i="91" s="1"/>
  <c r="U28" i="82" l="1"/>
  <c r="U29" i="82"/>
  <c r="AR116" i="59"/>
  <c r="G94" i="46"/>
  <c r="F100" i="46"/>
  <c r="AC60" i="82"/>
  <c r="AC65" i="82" s="1"/>
  <c r="AU14" i="82"/>
  <c r="AU31" i="52" s="1"/>
  <c r="AF27" i="50"/>
  <c r="AI27" i="50"/>
  <c r="AA52" i="82"/>
  <c r="AA56" i="82" s="1"/>
  <c r="AA55" i="82" s="1"/>
  <c r="AA20" i="8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C36" i="52"/>
  <c r="AC36" i="82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0" i="82"/>
  <c r="AA65" i="82" s="1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6" i="82"/>
  <c r="U128" i="82" s="1"/>
  <c r="U115" i="82"/>
  <c r="U119" i="82" s="1"/>
  <c r="U121" i="82" s="1"/>
  <c r="U123" i="82" s="1"/>
  <c r="R126" i="82"/>
  <c r="R128" i="82" s="1"/>
  <c r="R115" i="82"/>
  <c r="R119" i="82" s="1"/>
  <c r="R121" i="82" s="1"/>
  <c r="R123" i="82" s="1"/>
  <c r="R30" i="82" s="1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6" i="82"/>
  <c r="Z128" i="82" s="1"/>
  <c r="Z115" i="82"/>
  <c r="Z119" i="82" s="1"/>
  <c r="Z121" i="82" s="1"/>
  <c r="Z123" i="82" s="1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6" i="82"/>
  <c r="V128" i="82" s="1"/>
  <c r="V115" i="82"/>
  <c r="V119" i="82" s="1"/>
  <c r="V121" i="82" s="1"/>
  <c r="V123" i="82" s="1"/>
  <c r="V30" i="82" s="1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6" i="82"/>
  <c r="W128" i="82" s="1"/>
  <c r="W115" i="82"/>
  <c r="W119" i="82" s="1"/>
  <c r="W121" i="82" s="1"/>
  <c r="W123" i="82" s="1"/>
  <c r="W30" i="82" s="1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19" i="82" s="1"/>
  <c r="P121" i="82" s="1"/>
  <c r="P123" i="82" s="1"/>
  <c r="P30" i="82" s="1"/>
  <c r="P126" i="82"/>
  <c r="P128" i="82" s="1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B39" i="50" s="1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X115" i="82"/>
  <c r="X119" i="82" s="1"/>
  <c r="X121" i="82" s="1"/>
  <c r="X123" i="82" s="1"/>
  <c r="X30" i="82" s="1"/>
  <c r="X126" i="82"/>
  <c r="X128" i="82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6" i="82"/>
  <c r="S128" i="82" s="1"/>
  <c r="S115" i="82"/>
  <c r="S119" i="82" s="1"/>
  <c r="S121" i="82" s="1"/>
  <c r="S123" i="82" s="1"/>
  <c r="S30" i="82" s="1"/>
  <c r="Q126" i="82"/>
  <c r="Q128" i="82" s="1"/>
  <c r="Q115" i="82"/>
  <c r="Q119" i="82" s="1"/>
  <c r="Q121" i="82" s="1"/>
  <c r="Q123" i="82" s="1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A26" i="48" s="1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30" i="82" s="1"/>
  <c r="AH126" i="82"/>
  <c r="AH128" i="82" s="1"/>
  <c r="AU88" i="48"/>
  <c r="AU65" i="48"/>
  <c r="AE131" i="91"/>
  <c r="AE132" i="91" s="1"/>
  <c r="AI324" i="6"/>
  <c r="T115" i="82"/>
  <c r="T119" i="82" s="1"/>
  <c r="T121" i="82" s="1"/>
  <c r="T123" i="82" s="1"/>
  <c r="T30" i="82" s="1"/>
  <c r="T126" i="82"/>
  <c r="T128" i="82" s="1"/>
  <c r="Y126" i="82"/>
  <c r="Y128" i="82" s="1"/>
  <c r="Y115" i="82"/>
  <c r="Y119" i="82" s="1"/>
  <c r="Y121" i="82" s="1"/>
  <c r="Y123" i="82" s="1"/>
  <c r="G58" i="46"/>
  <c r="F75" i="46"/>
  <c r="G75" i="46" s="1"/>
  <c r="T333" i="6"/>
  <c r="P138" i="91"/>
  <c r="P139" i="91" s="1"/>
  <c r="BB89" i="48"/>
  <c r="BB66" i="48"/>
  <c r="AS115" i="59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AE51" i="82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V37" i="82"/>
  <c r="AV37" i="52"/>
  <c r="AV23" i="8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AK51" i="82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AG51" i="82"/>
  <c r="I74" i="52"/>
  <c r="AI131" i="91"/>
  <c r="AI132" i="91" s="1"/>
  <c r="AM324" i="6"/>
  <c r="AS13" i="48"/>
  <c r="I75" i="52"/>
  <c r="AS51" i="82"/>
  <c r="AH36" i="82"/>
  <c r="AH36" i="5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AS116" i="59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AC67" i="82"/>
  <c r="AC21" i="82" s="1"/>
  <c r="AC68" i="82"/>
  <c r="D48" i="49"/>
  <c r="AT38" i="48"/>
  <c r="AT40" i="48" s="1"/>
  <c r="AJ9" i="48"/>
  <c r="AJ50" i="48" s="1"/>
  <c r="AI62" i="82"/>
  <c r="AI52" i="82"/>
  <c r="AI56" i="82" s="1"/>
  <c r="AI75" i="82"/>
  <c r="AI86" i="82" s="1"/>
  <c r="AI61" i="82"/>
  <c r="AI63" i="82"/>
  <c r="AI60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86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L51" i="82"/>
  <c r="AH86" i="82"/>
  <c r="AH74" i="82"/>
  <c r="AH79" i="82" s="1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AF51" i="82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63" i="82"/>
  <c r="AJ62" i="82"/>
  <c r="AJ75" i="82"/>
  <c r="AJ86" i="82" s="1"/>
  <c r="AJ60" i="82"/>
  <c r="AJ52" i="82"/>
  <c r="AJ56" i="82" s="1"/>
  <c r="AJ61" i="82"/>
  <c r="D117" i="49"/>
  <c r="AP44" i="48"/>
  <c r="AT23" i="82"/>
  <c r="AT37" i="52"/>
  <c r="AT37" i="82"/>
  <c r="AA36" i="52"/>
  <c r="AA36" i="82"/>
  <c r="Q324" i="6"/>
  <c r="M131" i="91"/>
  <c r="M132" i="91" s="1"/>
  <c r="AB6" i="48"/>
  <c r="AB51" i="82"/>
  <c r="D74" i="52"/>
  <c r="BO333" i="6"/>
  <c r="BK138" i="91"/>
  <c r="BK139" i="91" s="1"/>
  <c r="AD51" i="82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A67" i="82" l="1"/>
  <c r="AA21" i="82" s="1"/>
  <c r="T8" i="48"/>
  <c r="T13" i="48" s="1"/>
  <c r="AX15" i="82"/>
  <c r="AX29" i="52" s="1"/>
  <c r="AI74" i="82"/>
  <c r="AI79" i="82" s="1"/>
  <c r="AI81" i="82" s="1"/>
  <c r="AJ74" i="82"/>
  <c r="AJ79" i="82" s="1"/>
  <c r="AJ81" i="82" s="1"/>
  <c r="AA37" i="82"/>
  <c r="AA37" i="52"/>
  <c r="AA68" i="82"/>
  <c r="AA69" i="82" s="1"/>
  <c r="AR28" i="48"/>
  <c r="AR24" i="82"/>
  <c r="AR38" i="52" s="1"/>
  <c r="AA38" i="48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U30" i="82"/>
  <c r="AD30" i="82"/>
  <c r="Y30" i="82"/>
  <c r="I7" i="82"/>
  <c r="F39" i="52" s="1"/>
  <c r="AM30" i="52"/>
  <c r="AX39" i="82"/>
  <c r="AH31" i="82"/>
  <c r="AH16" i="82" s="1"/>
  <c r="AH30" i="52" s="1"/>
  <c r="AH32" i="82"/>
  <c r="X31" i="82"/>
  <c r="X16" i="82" s="1"/>
  <c r="X30" i="52" s="1"/>
  <c r="X32" i="82"/>
  <c r="P32" i="82"/>
  <c r="P31" i="82"/>
  <c r="P16" i="82" s="1"/>
  <c r="P30" i="52" s="1"/>
  <c r="BC66" i="48"/>
  <c r="BC89" i="48"/>
  <c r="F175" i="46"/>
  <c r="G175" i="46" s="1"/>
  <c r="G173" i="46"/>
  <c r="T74" i="82"/>
  <c r="T79" i="82" s="1"/>
  <c r="T81" i="82" s="1"/>
  <c r="AK30" i="82"/>
  <c r="Q30" i="82"/>
  <c r="AG30" i="82"/>
  <c r="F116" i="46"/>
  <c r="G116" i="46" s="1"/>
  <c r="G114" i="46"/>
  <c r="AI30" i="82"/>
  <c r="T32" i="82"/>
  <c r="T31" i="82"/>
  <c r="T16" i="82" s="1"/>
  <c r="T30" i="52" s="1"/>
  <c r="W31" i="82"/>
  <c r="W16" i="82" s="1"/>
  <c r="W30" i="52" s="1"/>
  <c r="W32" i="82"/>
  <c r="Z30" i="82"/>
  <c r="G89" i="46"/>
  <c r="F91" i="46"/>
  <c r="G91" i="46" s="1"/>
  <c r="S32" i="82"/>
  <c r="S31" i="82"/>
  <c r="S16" i="82" s="1"/>
  <c r="S30" i="52" s="1"/>
  <c r="BJ32" i="82"/>
  <c r="BL30" i="82"/>
  <c r="BL31" i="82" s="1"/>
  <c r="BL29" i="82"/>
  <c r="BJ31" i="82"/>
  <c r="BJ16" i="82" s="1"/>
  <c r="BJ30" i="52" s="1"/>
  <c r="AL31" i="82"/>
  <c r="AL16" i="82" s="1"/>
  <c r="AL30" i="52" s="1"/>
  <c r="AL32" i="82"/>
  <c r="G7" i="82"/>
  <c r="E39" i="52" s="1"/>
  <c r="AA30" i="52"/>
  <c r="AI71" i="48"/>
  <c r="AI75" i="48" s="1"/>
  <c r="AI77" i="48" s="1"/>
  <c r="AI88" i="48" s="1"/>
  <c r="AR38" i="82"/>
  <c r="AC30" i="82"/>
  <c r="AB30" i="82"/>
  <c r="AJ32" i="82"/>
  <c r="AJ31" i="82"/>
  <c r="AJ16" i="82" s="1"/>
  <c r="AJ30" i="52" s="1"/>
  <c r="V32" i="82"/>
  <c r="V31" i="82"/>
  <c r="V16" i="82" s="1"/>
  <c r="V30" i="52" s="1"/>
  <c r="R31" i="82"/>
  <c r="R16" i="82" s="1"/>
  <c r="R30" i="52" s="1"/>
  <c r="R32" i="82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C37" i="52"/>
  <c r="AC37" i="82"/>
  <c r="AF62" i="82"/>
  <c r="AF60" i="82"/>
  <c r="AF63" i="82"/>
  <c r="AF52" i="82"/>
  <c r="AF56" i="82" s="1"/>
  <c r="AF55" i="82" s="1"/>
  <c r="AF20" i="82" s="1"/>
  <c r="AF75" i="82"/>
  <c r="AF86" i="82" s="1"/>
  <c r="AF61" i="82"/>
  <c r="AL75" i="82"/>
  <c r="AL86" i="82" s="1"/>
  <c r="AL52" i="82"/>
  <c r="AL56" i="82" s="1"/>
  <c r="AL55" i="82" s="1"/>
  <c r="AL20" i="82" s="1"/>
  <c r="AL62" i="82"/>
  <c r="AL60" i="82"/>
  <c r="AL61" i="82"/>
  <c r="AL63" i="82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A40" i="48"/>
  <c r="AC58" i="48"/>
  <c r="AC60" i="48"/>
  <c r="AC61" i="48"/>
  <c r="AC51" i="48"/>
  <c r="AC54" i="48" s="1"/>
  <c r="AC72" i="48"/>
  <c r="AC81" i="48" s="1"/>
  <c r="AC59" i="48"/>
  <c r="AP37" i="52"/>
  <c r="AP37" i="82"/>
  <c r="AP23" i="82"/>
  <c r="AH67" i="82"/>
  <c r="AH21" i="82" s="1"/>
  <c r="AH68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C69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2" i="82"/>
  <c r="AK56" i="82" s="1"/>
  <c r="AK61" i="82"/>
  <c r="AK63" i="82"/>
  <c r="AK75" i="82"/>
  <c r="AK86" i="82" s="1"/>
  <c r="AK62" i="82"/>
  <c r="AK60" i="82"/>
  <c r="AK74" i="82"/>
  <c r="AK79" i="82" s="1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61" i="82"/>
  <c r="AD60" i="82"/>
  <c r="AD63" i="82"/>
  <c r="AD62" i="82"/>
  <c r="AD75" i="82"/>
  <c r="AD86" i="82" s="1"/>
  <c r="AD52" i="82"/>
  <c r="AD56" i="82" s="1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O61" i="82"/>
  <c r="O52" i="82"/>
  <c r="O56" i="82" s="1"/>
  <c r="O55" i="82" s="1"/>
  <c r="O63" i="82"/>
  <c r="O75" i="82"/>
  <c r="O86" i="82" s="1"/>
  <c r="O62" i="82"/>
  <c r="O60" i="82"/>
  <c r="U58" i="48"/>
  <c r="U61" i="48"/>
  <c r="U60" i="48"/>
  <c r="U51" i="48"/>
  <c r="U54" i="48" s="1"/>
  <c r="U59" i="48"/>
  <c r="U72" i="48"/>
  <c r="U81" i="48" s="1"/>
  <c r="AB52" i="82"/>
  <c r="AB56" i="82" s="1"/>
  <c r="AB61" i="82"/>
  <c r="AB63" i="82"/>
  <c r="AB75" i="82"/>
  <c r="AB86" i="82" s="1"/>
  <c r="AB74" i="82"/>
  <c r="AB79" i="82" s="1"/>
  <c r="AB81" i="82" s="1"/>
  <c r="AB62" i="82"/>
  <c r="AB60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63" i="82"/>
  <c r="AG75" i="82"/>
  <c r="AG86" i="82" s="1"/>
  <c r="AG52" i="82"/>
  <c r="AG56" i="82" s="1"/>
  <c r="AG55" i="82" s="1"/>
  <c r="AG20" i="82" s="1"/>
  <c r="AG62" i="82"/>
  <c r="AG61" i="82"/>
  <c r="AG60" i="82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62" i="82"/>
  <c r="AE60" i="82"/>
  <c r="AE52" i="82"/>
  <c r="AE56" i="82" s="1"/>
  <c r="AE55" i="82" s="1"/>
  <c r="AE20" i="82" s="1"/>
  <c r="AE61" i="82"/>
  <c r="AE75" i="82"/>
  <c r="AE86" i="82" s="1"/>
  <c r="AE63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U71" i="48" l="1"/>
  <c r="U75" i="48" s="1"/>
  <c r="U77" i="48" s="1"/>
  <c r="AD74" i="82"/>
  <c r="AD79" i="82" s="1"/>
  <c r="AD81" i="82" s="1"/>
  <c r="AF74" i="82"/>
  <c r="AF79" i="82" s="1"/>
  <c r="AF81" i="82" s="1"/>
  <c r="AL74" i="82"/>
  <c r="AL79" i="82" s="1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M22" i="82"/>
  <c r="AH28" i="48"/>
  <c r="AW22" i="82"/>
  <c r="AW39" i="52" s="1"/>
  <c r="W65" i="82"/>
  <c r="W67" i="82" s="1"/>
  <c r="W21" i="82" s="1"/>
  <c r="AB8" i="48"/>
  <c r="AB13" i="48" s="1"/>
  <c r="O74" i="82"/>
  <c r="O79" i="82" s="1"/>
  <c r="O81" i="82" s="1"/>
  <c r="AK31" i="82"/>
  <c r="AK16" i="82" s="1"/>
  <c r="AK30" i="52" s="1"/>
  <c r="AK32" i="82"/>
  <c r="AD31" i="82"/>
  <c r="AD16" i="82" s="1"/>
  <c r="AD30" i="52" s="1"/>
  <c r="AD32" i="82"/>
  <c r="U31" i="82"/>
  <c r="U16" i="82" s="1"/>
  <c r="U30" i="52" s="1"/>
  <c r="U32" i="82"/>
  <c r="P74" i="82"/>
  <c r="P79" i="82" s="1"/>
  <c r="P81" i="82" s="1"/>
  <c r="AF31" i="82"/>
  <c r="AF16" i="82" s="1"/>
  <c r="AF30" i="52" s="1"/>
  <c r="AF32" i="82"/>
  <c r="AI32" i="82"/>
  <c r="AI31" i="82"/>
  <c r="AI16" i="82" s="1"/>
  <c r="AI30" i="52" s="1"/>
  <c r="AE31" i="82"/>
  <c r="AE16" i="82" s="1"/>
  <c r="AE30" i="52" s="1"/>
  <c r="AE32" i="82"/>
  <c r="T68" i="82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AB30" i="52" s="1"/>
  <c r="Z32" i="82"/>
  <c r="Z31" i="82"/>
  <c r="Z16" i="82" s="1"/>
  <c r="Z30" i="52" s="1"/>
  <c r="AG32" i="82"/>
  <c r="AG31" i="82"/>
  <c r="AG16" i="82" s="1"/>
  <c r="AG30" i="52" s="1"/>
  <c r="AO22" i="82"/>
  <c r="AO38" i="82" s="1"/>
  <c r="AJ67" i="82"/>
  <c r="AJ21" i="82" s="1"/>
  <c r="U63" i="48"/>
  <c r="Q8" i="48"/>
  <c r="Q13" i="48" s="1"/>
  <c r="AC31" i="82"/>
  <c r="AC16" i="82" s="1"/>
  <c r="AC30" i="52" s="1"/>
  <c r="AC32" i="82"/>
  <c r="Q32" i="82"/>
  <c r="Q31" i="82"/>
  <c r="Q16" i="82" s="1"/>
  <c r="Q30" i="52" s="1"/>
  <c r="Y31" i="82"/>
  <c r="Y16" i="82" s="1"/>
  <c r="Y30" i="52" s="1"/>
  <c r="Y32" i="82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Z25" i="50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AM39" i="5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H37" i="82"/>
  <c r="AH37" i="52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AD68" i="82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W68" i="82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AJ37" i="52"/>
  <c r="AJ37" i="82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O65" i="82"/>
  <c r="O67" i="82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T69" i="82"/>
  <c r="AO36" i="82"/>
  <c r="AO36" i="52"/>
  <c r="H9" i="48"/>
  <c r="H50" i="48" s="1"/>
  <c r="N9" i="48"/>
  <c r="N50" i="48" s="1"/>
  <c r="AO24" i="82"/>
  <c r="AO38" i="52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79" i="82" s="1"/>
  <c r="AE81" i="82" s="1"/>
  <c r="Z63" i="48"/>
  <c r="Z65" i="48" s="1"/>
  <c r="K47" i="82"/>
  <c r="K46" i="82" s="1"/>
  <c r="U88" i="48"/>
  <c r="U65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8" i="82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71" i="48"/>
  <c r="AK75" i="48" s="1"/>
  <c r="AK77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79" i="82" s="1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F67" i="82" l="1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P47" i="50"/>
  <c r="Q30" i="50" s="1"/>
  <c r="S47" i="50"/>
  <c r="T111" i="59"/>
  <c r="BH74" i="82"/>
  <c r="BH79" i="82" s="1"/>
  <c r="BH81" i="82" s="1"/>
  <c r="AO68" i="82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65" i="48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N35" i="48"/>
  <c r="N34" i="48" s="1"/>
  <c r="N22" i="48"/>
  <c r="O25" i="50"/>
  <c r="N21" i="71"/>
  <c r="N14" i="48"/>
  <c r="N17" i="48" s="1"/>
  <c r="O38" i="50"/>
  <c r="O39" i="50" s="1"/>
  <c r="O51" i="52" s="1"/>
  <c r="O15" i="92"/>
  <c r="N21" i="48"/>
  <c r="N23" i="48"/>
  <c r="N24" i="48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133" i="82"/>
  <c r="AS13" i="82" s="1"/>
  <c r="AS28" i="52" s="1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O19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Y28" i="48"/>
  <c r="AA114" i="59"/>
  <c r="AA116" i="59" s="1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O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133" i="82"/>
  <c r="AO13" i="82" s="1"/>
  <c r="AO28" i="52" s="1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Z28" i="48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G7" i="59" s="1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X28" i="48" l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N38" i="48"/>
  <c r="N40" i="48" s="1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AZ37" i="52"/>
  <c r="AZ37" i="82"/>
  <c r="R125" i="59"/>
  <c r="P10" i="52"/>
  <c r="AG69" i="82"/>
  <c r="O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O21" i="82"/>
  <c r="O20" i="82"/>
  <c r="O36" i="52" s="1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J88" i="48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F47" i="50" s="1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AE28" i="48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K38" i="48"/>
  <c r="K40" i="48" s="1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Z29" i="48"/>
  <c r="AB117" i="59" s="1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X29" i="48"/>
  <c r="Z117" i="59" s="1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/>
  <c r="G20" i="82" s="1"/>
  <c r="J47" i="50" l="1"/>
  <c r="J115" i="82"/>
  <c r="J119" i="82" s="1"/>
  <c r="J121" i="82" s="1"/>
  <c r="J123" i="82" s="1"/>
  <c r="J30" i="82" s="1"/>
  <c r="G106" i="82"/>
  <c r="N106" i="82"/>
  <c r="N108" i="82" s="1"/>
  <c r="N29" i="82" s="1"/>
  <c r="L106" i="82"/>
  <c r="N109" i="82"/>
  <c r="N110" i="82" s="1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J31" i="82" s="1"/>
  <c r="J16" i="82" s="1"/>
  <c r="J30" i="5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K30" i="50"/>
  <c r="C60" i="82"/>
  <c r="C63" i="82"/>
  <c r="C61" i="82"/>
  <c r="C75" i="82"/>
  <c r="C74" i="82" s="1"/>
  <c r="C62" i="82"/>
  <c r="C55" i="82"/>
  <c r="C67" i="82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K74" i="82"/>
  <c r="K79" i="82" s="1"/>
  <c r="K81" i="82" s="1"/>
  <c r="N28" i="48"/>
  <c r="N96" i="82"/>
  <c r="N28" i="82" s="1"/>
  <c r="N36" i="82" s="1"/>
  <c r="G109" i="82"/>
  <c r="G110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O37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G119" i="82" s="1"/>
  <c r="G121" i="82" s="1"/>
  <c r="G123" i="82" s="1"/>
  <c r="G30" i="82" s="1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J32" i="82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C21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I119" i="82" s="1"/>
  <c r="I121" i="82" s="1"/>
  <c r="I123" i="82" s="1"/>
  <c r="I30" i="82" s="1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K119" i="82" s="1"/>
  <c r="K121" i="82" s="1"/>
  <c r="K123" i="82" s="1"/>
  <c r="K30" i="82" s="1"/>
  <c r="F115" i="82"/>
  <c r="F119" i="82" s="1"/>
  <c r="F121" i="82" s="1"/>
  <c r="F123" i="82" s="1"/>
  <c r="F30" i="82" s="1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H108" i="82"/>
  <c r="H29" i="82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M119" i="82" s="1"/>
  <c r="M121" i="82" s="1"/>
  <c r="M123" i="82" s="1"/>
  <c r="M30" i="82" s="1"/>
  <c r="O101" i="82"/>
  <c r="O116" i="82"/>
  <c r="O126" i="82" s="1"/>
  <c r="O128" i="82" s="1"/>
  <c r="O93" i="82"/>
  <c r="K28" i="48"/>
  <c r="K96" i="82"/>
  <c r="K28" i="82" s="1"/>
  <c r="K36" i="82" s="1"/>
  <c r="G108" i="82"/>
  <c r="G29" i="82" s="1"/>
  <c r="M30" i="50"/>
  <c r="M34" i="50" s="1"/>
  <c r="L34" i="50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119" i="82" s="1"/>
  <c r="L121" i="82" s="1"/>
  <c r="L123" i="82" s="1"/>
  <c r="L30" i="82" s="1"/>
  <c r="L31" i="82" s="1"/>
  <c r="L16" i="82" s="1"/>
  <c r="L30" i="52" s="1"/>
  <c r="L67" i="82"/>
  <c r="L21" i="82" s="1"/>
  <c r="G31" i="51"/>
  <c r="G5" i="51" s="1"/>
  <c r="AN66" i="50"/>
  <c r="AN50" i="52"/>
  <c r="AN43" i="50"/>
  <c r="AN40" i="64" s="1"/>
  <c r="N115" i="82"/>
  <c r="N119" i="82" s="1"/>
  <c r="N121" i="82" s="1"/>
  <c r="N123" i="82" s="1"/>
  <c r="N30" i="82" s="1"/>
  <c r="H115" i="82"/>
  <c r="H119" i="82" s="1"/>
  <c r="H121" i="82" s="1"/>
  <c r="H123" i="82" s="1"/>
  <c r="H30" i="82" s="1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L36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74" i="82" l="1"/>
  <c r="J79" i="82" s="1"/>
  <c r="J81" i="82" s="1"/>
  <c r="BK63" i="48"/>
  <c r="H116" i="59"/>
  <c r="D115" i="82"/>
  <c r="D119" i="82" s="1"/>
  <c r="D121" i="82" s="1"/>
  <c r="D123" i="82" s="1"/>
  <c r="D30" i="82" s="1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S66" i="49"/>
  <c r="AS68" i="49" s="1"/>
  <c r="Z66" i="49"/>
  <c r="Z68" i="49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I31" i="82"/>
  <c r="I16" i="82" s="1"/>
  <c r="I30" i="5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K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F31" i="82" s="1"/>
  <c r="F16" i="82" s="1"/>
  <c r="F30" i="5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D32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AU41" i="48"/>
  <c r="AU82" i="82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D31" i="82"/>
  <c r="D16" i="82" s="1"/>
  <c r="D30" i="52" s="1"/>
  <c r="I13" i="59"/>
  <c r="H23" i="116" s="1"/>
  <c r="H22" i="116"/>
  <c r="I37" i="82"/>
  <c r="D3" i="91"/>
  <c r="D3" i="97"/>
  <c r="J20" i="51"/>
  <c r="K20" i="51" s="1"/>
  <c r="K31" i="82"/>
  <c r="K16" i="82" s="1"/>
  <c r="K30" i="52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E119" i="82" s="1"/>
  <c r="E121" i="82" s="1"/>
  <c r="E123" i="82" s="1"/>
  <c r="E30" i="82" s="1"/>
  <c r="E32" i="82" s="1"/>
  <c r="M87" i="82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2" i="82"/>
  <c r="O106" i="82" s="1"/>
  <c r="BK54" i="48"/>
  <c r="C65" i="48"/>
  <c r="H31" i="82"/>
  <c r="H16" i="82" s="1"/>
  <c r="H30" i="52" s="1"/>
  <c r="W87" i="82"/>
  <c r="W88" i="82" s="1"/>
  <c r="W45" i="48"/>
  <c r="J30" i="50"/>
  <c r="J34" i="50" s="1"/>
  <c r="I34" i="50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M88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82" i="82"/>
  <c r="W83" i="82" s="1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G31" i="82"/>
  <c r="G16" i="82" s="1"/>
  <c r="G30" i="52" s="1"/>
  <c r="O115" i="82"/>
  <c r="O119" i="82" s="1"/>
  <c r="O121" i="82" s="1"/>
  <c r="O123" i="82" s="1"/>
  <c r="O30" i="82" s="1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N31" i="82"/>
  <c r="N16" i="82" s="1"/>
  <c r="N30" i="52" s="1"/>
  <c r="K42" i="50" l="1"/>
  <c r="F68" i="82"/>
  <c r="J68" i="82"/>
  <c r="K32" i="82"/>
  <c r="N91" i="48"/>
  <c r="I32" i="82"/>
  <c r="R132" i="82"/>
  <c r="R12" i="82" s="1"/>
  <c r="R14" i="82" s="1"/>
  <c r="R31" i="5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132" i="82" s="1"/>
  <c r="AH12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C119" i="82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132" i="82" s="1"/>
  <c r="AD12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K32" i="52"/>
  <c r="T87" i="82"/>
  <c r="T88" i="82" s="1"/>
  <c r="T45" i="48"/>
  <c r="K133" i="82"/>
  <c r="K13" i="82" s="1"/>
  <c r="K28" i="52" s="1"/>
  <c r="E24" i="51"/>
  <c r="D28" i="48"/>
  <c r="F114" i="59"/>
  <c r="D7" i="52"/>
  <c r="BK17" i="48"/>
  <c r="AK132" i="82"/>
  <c r="AK12" i="82" s="1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E31" i="82"/>
  <c r="E16" i="82" s="1"/>
  <c r="E30" i="52" s="1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O129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U132" i="82" l="1"/>
  <c r="U12" i="8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Q14" i="82" s="1"/>
  <c r="Q31" i="5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24" i="82"/>
  <c r="Z38" i="52" s="1"/>
  <c r="Z39" i="52"/>
  <c r="Z38" i="82"/>
  <c r="Z23" i="82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H14" i="82"/>
  <c r="AH31" i="52" s="1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T14" i="82"/>
  <c r="T31" i="52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U14" i="82"/>
  <c r="U31" i="52" s="1"/>
  <c r="U32" i="52"/>
  <c r="V90" i="48"/>
  <c r="X126" i="59"/>
  <c r="X127" i="59" s="1"/>
  <c r="V11" i="52"/>
  <c r="K38" i="82"/>
  <c r="K23" i="82"/>
  <c r="K24" i="82" s="1"/>
  <c r="AP141" i="49"/>
  <c r="BA142" i="49"/>
  <c r="V32" i="52"/>
  <c r="V14" i="82"/>
  <c r="V31" i="52" s="1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14" i="82"/>
  <c r="AK31" i="52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24" i="82"/>
  <c r="R38" i="52" s="1"/>
  <c r="R38" i="82"/>
  <c r="R23" i="82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14" i="82"/>
  <c r="AD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E32" i="52"/>
  <c r="AE14" i="82"/>
  <c r="AE31" i="52" s="1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Q26" i="92" l="1"/>
  <c r="AQ28" i="92" s="1"/>
  <c r="Q32" i="52"/>
  <c r="BF132" i="82"/>
  <c r="BF12" i="8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BD132" i="82"/>
  <c r="BD12" i="82" s="1"/>
  <c r="AC12" i="52"/>
  <c r="AL12" i="52"/>
  <c r="V129" i="59"/>
  <c r="T20" i="52" s="1"/>
  <c r="AK19" i="92"/>
  <c r="AK14" i="67"/>
  <c r="AK17" i="67" s="1"/>
  <c r="AJ22" i="71"/>
  <c r="X14" i="82"/>
  <c r="X31" i="52" s="1"/>
  <c r="X32" i="52"/>
  <c r="AJ14" i="82"/>
  <c r="AJ31" i="52" s="1"/>
  <c r="AJ32" i="52"/>
  <c r="AH14" i="67"/>
  <c r="AH17" i="67" s="1"/>
  <c r="AG22" i="71"/>
  <c r="AH19" i="92"/>
  <c r="Z7" i="92"/>
  <c r="Y20" i="52"/>
  <c r="AG14" i="82"/>
  <c r="AG31" i="52" s="1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BF32" i="52"/>
  <c r="BF14" i="82"/>
  <c r="BF31" i="52" s="1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J86" i="48"/>
  <c r="AJ92" i="48" s="1"/>
  <c r="AJ87" i="48"/>
  <c r="AJ93" i="48" s="1"/>
  <c r="AJ91" i="48"/>
  <c r="J7" i="92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AF14" i="82"/>
  <c r="AF31" i="52" s="1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BD32" i="52"/>
  <c r="BD14" i="82"/>
  <c r="BD31" i="52" s="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AL129" i="59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B12" i="52" l="1"/>
  <c r="AA132" i="82"/>
  <c r="AA12" i="82" s="1"/>
  <c r="BG129" i="59"/>
  <c r="BE129" i="59"/>
  <c r="BD7" i="92" s="1"/>
  <c r="R129" i="59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Q7" i="92"/>
  <c r="P20" i="52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E20" i="67"/>
  <c r="AE39" i="64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24" i="82"/>
  <c r="X38" i="52" s="1"/>
  <c r="X38" i="82"/>
  <c r="X39" i="52"/>
  <c r="X23" i="82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AA32" i="52"/>
  <c r="AA14" i="82"/>
  <c r="AA31" i="52" s="1"/>
  <c r="G3" i="8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U20" i="67"/>
  <c r="AU39" i="64" s="1"/>
  <c r="AU43" i="64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S209" i="6" l="1"/>
  <c r="G17" i="5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BK12" i="52" s="1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E36" i="52"/>
  <c r="H7" i="82"/>
  <c r="E44" i="52" s="1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F5" i="91"/>
  <c r="F5" i="97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AB209" i="6" l="1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209" i="6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S224" i="6" l="1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X21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BN210" i="6"/>
  <c r="BN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K164" i="91" l="1"/>
  <c r="K37" i="92" s="1"/>
  <c r="Z210" i="6"/>
  <c r="BF209" i="6"/>
  <c r="AO209" i="6"/>
  <c r="I372" i="6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3" i="6"/>
  <c r="Z220" i="6"/>
  <c r="AK228" i="6"/>
  <c r="Z221" i="6"/>
  <c r="W150" i="59"/>
  <c r="Z214" i="6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E164" i="91"/>
  <c r="E37" i="92" s="1"/>
  <c r="I380" i="6"/>
  <c r="E168" i="91" s="1"/>
  <c r="E38" i="92" s="1"/>
  <c r="E47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BK380" i="6"/>
  <c r="BG168" i="91" s="1"/>
  <c r="BG38" i="92" s="1"/>
  <c r="BG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24" i="6" l="1"/>
  <c r="BI562" i="6"/>
  <c r="BJ210" i="6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AL380" i="6"/>
  <c r="AH168" i="91" s="1"/>
  <c r="AH38" i="92" s="1"/>
  <c r="AH47" i="92" s="1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D10" i="12"/>
  <c r="BD11" i="12" s="1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G9" i="67"/>
  <c r="H6" i="67" s="1"/>
  <c r="H9" i="6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L154" i="59" s="1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G150" i="59"/>
  <c r="BG154" i="59" s="1"/>
  <c r="BJ220" i="6"/>
  <c r="BJ219" i="6"/>
  <c r="BJ224" i="6" s="1"/>
  <c r="BJ214" i="6"/>
  <c r="BJ223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T167" i="59" l="1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P164" i="91"/>
  <c r="AE373" i="6"/>
  <c r="C52" i="9" s="1"/>
  <c r="C53" i="9" s="1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U167" i="59"/>
  <c r="U169" i="59" s="1"/>
  <c r="U205" i="59" s="1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G167" i="59" s="1"/>
  <c r="AG169" i="59" s="1"/>
  <c r="AG205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BA232" i="6" l="1"/>
  <c r="I207" i="59"/>
  <c r="W568" i="6"/>
  <c r="AD21" i="52"/>
  <c r="BD207" i="59"/>
  <c r="AE8" i="92"/>
  <c r="AR380" i="6"/>
  <c r="AN168" i="91" s="1"/>
  <c r="AN38" i="92" s="1"/>
  <c r="AN47" i="92" s="1"/>
  <c r="H8" i="92"/>
  <c r="AX232" i="6"/>
  <c r="BC8" i="92"/>
  <c r="AI568" i="6"/>
  <c r="AG553" i="6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G207" i="59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S21" i="52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AC376" i="97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BC381" i="6"/>
  <c r="E56" i="9" s="1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Y568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70" i="6" s="1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C42" i="71"/>
  <c r="BC35" i="64"/>
  <c r="BB22" i="52"/>
  <c r="BC9" i="92"/>
  <c r="BI22" i="52"/>
  <c r="BJ9" i="92"/>
  <c r="BJ42" i="71"/>
  <c r="BJ35" i="64"/>
  <c r="D8" i="111"/>
  <c r="D9" i="9" l="1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D79" i="63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<sst xmlns="http://schemas.openxmlformats.org/spreadsheetml/2006/main" count="7632" uniqueCount="1246">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</sst>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-57280615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64735</c:v>
                </c:pt>
                <c:pt idx="13">
                  <c:v>100045</c:v>
                </c:pt>
                <c:pt idx="14">
                  <c:v>117700</c:v>
                </c:pt>
                <c:pt idx="15">
                  <c:v>117700</c:v>
                </c:pt>
                <c:pt idx="16">
                  <c:v>129470</c:v>
                </c:pt>
                <c:pt idx="17">
                  <c:v>141240</c:v>
                </c:pt>
                <c:pt idx="18">
                  <c:v>117700</c:v>
                </c:pt>
                <c:pt idx="19">
                  <c:v>129470</c:v>
                </c:pt>
                <c:pt idx="20">
                  <c:v>100045</c:v>
                </c:pt>
                <c:pt idx="21">
                  <c:v>100045</c:v>
                </c:pt>
                <c:pt idx="22">
                  <c:v>100045</c:v>
                </c:pt>
                <c:pt idx="23">
                  <c:v>64735</c:v>
                </c:pt>
                <c:pt idx="24">
                  <c:v>8.99</c:v>
                </c:pt>
                <c:pt idx="25">
                  <c:v>14.57</c:v>
                </c:pt>
                <c:pt idx="26">
                  <c:v>16.43</c:v>
                </c:pt>
                <c:pt idx="27">
                  <c:v>16.43</c:v>
                </c:pt>
                <c:pt idx="28">
                  <c:v>17.98</c:v>
                </c:pt>
                <c:pt idx="29">
                  <c:v>19.84</c:v>
                </c:pt>
                <c:pt idx="30">
                  <c:v>16.43</c:v>
                </c:pt>
                <c:pt idx="31">
                  <c:v>17.98</c:v>
                </c:pt>
                <c:pt idx="32">
                  <c:v>14.57</c:v>
                </c:pt>
                <c:pt idx="33">
                  <c:v>14.57</c:v>
                </c:pt>
                <c:pt idx="34">
                  <c:v>14.57</c:v>
                </c:pt>
                <c:pt idx="35">
                  <c:v>8.99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-57345350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workbookViewId="1">
      <selection activeCell="E54" sqref="E54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outlineLevel="2" x14ac:dyDescent="0.15"/>
    <row r="60" spans="1:7" outlineLevel="2" x14ac:dyDescent="0.15">
      <c r="A60" s="14" t="s">
        <v>1222</v>
      </c>
      <c r="B60" s="91"/>
      <c r="D60" s="91"/>
      <c r="E60" s="91"/>
      <c r="F60" s="3"/>
      <c r="G60" s="94"/>
    </row>
    <row r="61" spans="1:7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outlineLevel="2" x14ac:dyDescent="0.15">
      <c r="A65" s="47"/>
      <c r="B65" s="96"/>
      <c r="C65" s="4"/>
      <c r="D65" s="93"/>
      <c r="F65" s="93"/>
      <c r="G65" s="4"/>
    </row>
    <row r="66" spans="1:7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outlineLevel="2" x14ac:dyDescent="0.15">
      <c r="A67" s="47"/>
      <c r="B67" s="96"/>
      <c r="C67" s="4"/>
      <c r="D67" s="93"/>
      <c r="F67" s="93"/>
      <c r="G67" s="4"/>
    </row>
    <row r="68" spans="1:7" outlineLevel="2" x14ac:dyDescent="0.15">
      <c r="A68" s="14" t="s">
        <v>1223</v>
      </c>
      <c r="B68" s="91"/>
      <c r="D68" s="91"/>
      <c r="E68" s="91"/>
      <c r="F68" s="3"/>
      <c r="G68" s="94"/>
    </row>
    <row r="69" spans="1:7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outlineLevel="2" x14ac:dyDescent="0.15">
      <c r="A74" s="47"/>
      <c r="B74" s="312"/>
      <c r="C74" s="4"/>
      <c r="D74" s="93"/>
      <c r="F74" s="93"/>
      <c r="G74" s="4"/>
    </row>
    <row r="75" spans="1:7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x14ac:dyDescent="0.15">
      <c r="A77" s="14" t="s">
        <v>1226</v>
      </c>
    </row>
    <row r="78" spans="1:7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outlineLevel="2" x14ac:dyDescent="0.15"/>
    <row r="85" spans="1:7" s="14" customFormat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outlineLevel="2" x14ac:dyDescent="0.15">
      <c r="A90" s="47"/>
      <c r="B90" s="96"/>
      <c r="C90" s="4"/>
      <c r="D90" s="93"/>
      <c r="F90" s="93"/>
      <c r="G90" s="4"/>
    </row>
    <row r="91" spans="1:7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outlineLevel="2" x14ac:dyDescent="0.15">
      <c r="A92" s="47"/>
      <c r="B92" s="96"/>
      <c r="C92" s="4"/>
      <c r="D92" s="93"/>
      <c r="E92" s="6"/>
      <c r="F92" s="93"/>
      <c r="G92" s="4"/>
    </row>
    <row r="93" spans="1:7" outlineLevel="2" x14ac:dyDescent="0.15">
      <c r="A93" s="14" t="s">
        <v>1223</v>
      </c>
      <c r="B93" s="91"/>
      <c r="D93" s="91"/>
      <c r="E93" s="91"/>
      <c r="F93" s="3"/>
      <c r="G93" s="94"/>
    </row>
    <row r="94" spans="1:7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outlineLevel="2" x14ac:dyDescent="0.15">
      <c r="A99" s="47"/>
      <c r="B99" s="312"/>
      <c r="C99" s="4"/>
      <c r="D99" s="93"/>
      <c r="F99" s="93"/>
      <c r="G99" s="4"/>
    </row>
    <row r="100" spans="1:7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hidden="1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collapsed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N31" activePane="bottomRight" state="frozen"/>
      <selection pane="topRight" activeCell="C1" sqref="C1"/>
      <selection pane="bottomLeft" activeCell="A11" sqref="A11"/>
      <selection pane="bottomRight" activeCell="R72" sqref="R72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hidden="1" customWidth="1"/>
    <col min="4" max="4" width="11.33203125" style="33" hidden="1" customWidth="1"/>
    <col min="5" max="5" width="13.6640625" style="33" hidden="1" customWidth="1"/>
    <col min="6" max="6" width="14.6640625" style="33" hidden="1" customWidth="1"/>
    <col min="7" max="7" width="12.33203125" style="33" hidden="1" customWidth="1"/>
    <col min="8" max="8" width="12.1640625" style="33" hidden="1" customWidth="1"/>
    <col min="9" max="9" width="12.5" style="33" hidden="1" customWidth="1"/>
    <col min="10" max="10" width="11.33203125" style="33" hidden="1" customWidth="1"/>
    <col min="11" max="11" width="13.5" style="33" hidden="1" customWidth="1"/>
    <col min="12" max="12" width="15.5" style="33" hidden="1" customWidth="1"/>
    <col min="13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 t="e">
        <f>SUM(O12:Z12)</f>
        <v>#VALUE!</v>
      </c>
      <c r="F3" s="63"/>
      <c r="G3" s="63" t="e">
        <f>SUM(AA12:AL12)</f>
        <v>#VALUE!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#VALUE!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 t="e">
        <f>SUM(O13:Z13)</f>
        <v>#VALUE!</v>
      </c>
      <c r="F4" s="63"/>
      <c r="G4" s="63" t="e">
        <f>SUM(AA13:AL13)</f>
        <v>#VALUE!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 t="e">
        <f>E4/E3</f>
        <v>#VALUE!</v>
      </c>
      <c r="F5" s="96"/>
      <c r="G5" s="96" t="e">
        <f>G4/G3</f>
        <v>#VALUE!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1282930</v>
      </c>
      <c r="F6" s="96" t="e">
        <f>E6/E3</f>
        <v>#VALUE!</v>
      </c>
      <c r="G6" s="63">
        <f>SUM(AA15:AL15)</f>
        <v>181.35</v>
      </c>
      <c r="H6" s="96" t="e">
        <f>G6/G3</f>
        <v>#VALUE!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-57345350</v>
      </c>
      <c r="F7" s="96" t="e">
        <f>E7/E3</f>
        <v>#VALUE!</v>
      </c>
      <c r="G7" s="63" t="e">
        <f>SUM(AA16:AL16)</f>
        <v>#VALUE!</v>
      </c>
      <c r="H7" s="96" t="e">
        <f>G7/G3</f>
        <v>#VALUE!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431510</v>
      </c>
      <c r="P12" s="63" t="e">
        <f t="shared" si="1"/>
        <v>#VALUE!</v>
      </c>
      <c r="Q12" s="63" t="e">
        <f t="shared" si="1"/>
        <v>#VALUE!</v>
      </c>
      <c r="R12" s="63" t="e">
        <f t="shared" si="1"/>
        <v>#VALUE!</v>
      </c>
      <c r="S12" s="63" t="e">
        <f t="shared" si="1"/>
        <v>#VALUE!</v>
      </c>
      <c r="T12" s="63" t="e">
        <f t="shared" si="1"/>
        <v>#VALUE!</v>
      </c>
      <c r="U12" s="63" t="e">
        <f t="shared" si="1"/>
        <v>#VALUE!</v>
      </c>
      <c r="V12" s="63" t="e">
        <f t="shared" si="1"/>
        <v>#VALUE!</v>
      </c>
      <c r="W12" s="63" t="e">
        <f t="shared" si="1"/>
        <v>#VALUE!</v>
      </c>
      <c r="X12" s="63" t="e">
        <f t="shared" si="1"/>
        <v>#VALUE!</v>
      </c>
      <c r="Y12" s="63" t="e">
        <f t="shared" si="1"/>
        <v>#VALUE!</v>
      </c>
      <c r="Z12" s="63" t="e">
        <f t="shared" si="1"/>
        <v>#VALUE!</v>
      </c>
      <c r="AA12" s="63" t="e">
        <f t="shared" si="1"/>
        <v>#VALUE!</v>
      </c>
      <c r="AB12" s="63" t="e">
        <f t="shared" si="1"/>
        <v>#VALUE!</v>
      </c>
      <c r="AC12" s="63" t="e">
        <f t="shared" si="1"/>
        <v>#VALUE!</v>
      </c>
      <c r="AD12" s="63" t="e">
        <f t="shared" si="1"/>
        <v>#VALUE!</v>
      </c>
      <c r="AE12" s="63" t="e">
        <f t="shared" si="1"/>
        <v>#VALUE!</v>
      </c>
      <c r="AF12" s="63" t="e">
        <f t="shared" si="1"/>
        <v>#VALUE!</v>
      </c>
      <c r="AG12" s="63" t="e">
        <f t="shared" si="1"/>
        <v>#VALUE!</v>
      </c>
      <c r="AH12" s="63" t="e">
        <f t="shared" si="1"/>
        <v>#VALUE!</v>
      </c>
      <c r="AI12" s="63" t="e">
        <f t="shared" ref="AI12:BJ12" si="2">AI132</f>
        <v>#VALUE!</v>
      </c>
      <c r="AJ12" s="63" t="e">
        <f t="shared" si="2"/>
        <v>#VALUE!</v>
      </c>
      <c r="AK12" s="63" t="e">
        <f t="shared" si="2"/>
        <v>#VALUE!</v>
      </c>
      <c r="AL12" s="63" t="e">
        <f t="shared" si="2"/>
        <v>#VALUE!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-57280615</v>
      </c>
      <c r="P13" s="63" t="e">
        <f t="shared" si="4"/>
        <v>#VALUE!</v>
      </c>
      <c r="Q13" s="63" t="e">
        <f t="shared" si="4"/>
        <v>#VALUE!</v>
      </c>
      <c r="R13" s="63" t="e">
        <f t="shared" si="4"/>
        <v>#VALUE!</v>
      </c>
      <c r="S13" s="63" t="e">
        <f t="shared" si="4"/>
        <v>#VALUE!</v>
      </c>
      <c r="T13" s="63" t="e">
        <f t="shared" si="4"/>
        <v>#VALUE!</v>
      </c>
      <c r="U13" s="63" t="e">
        <f t="shared" si="4"/>
        <v>#VALUE!</v>
      </c>
      <c r="V13" s="63" t="e">
        <f t="shared" si="4"/>
        <v>#VALUE!</v>
      </c>
      <c r="W13" s="63" t="e">
        <f t="shared" si="4"/>
        <v>#VALUE!</v>
      </c>
      <c r="X13" s="63" t="e">
        <f t="shared" si="4"/>
        <v>#VALUE!</v>
      </c>
      <c r="Y13" s="63" t="e">
        <f t="shared" si="4"/>
        <v>#VALUE!</v>
      </c>
      <c r="Z13" s="63" t="e">
        <f t="shared" si="4"/>
        <v>#VALUE!</v>
      </c>
      <c r="AA13" s="63" t="e">
        <f t="shared" si="4"/>
        <v>#VALUE!</v>
      </c>
      <c r="AB13" s="63" t="e">
        <f t="shared" si="4"/>
        <v>#VALUE!</v>
      </c>
      <c r="AC13" s="63" t="e">
        <f t="shared" si="4"/>
        <v>#VALUE!</v>
      </c>
      <c r="AD13" s="63" t="e">
        <f t="shared" si="4"/>
        <v>#VALUE!</v>
      </c>
      <c r="AE13" s="63" t="e">
        <f t="shared" si="4"/>
        <v>#VALUE!</v>
      </c>
      <c r="AF13" s="63" t="e">
        <f t="shared" si="4"/>
        <v>#VALUE!</v>
      </c>
      <c r="AG13" s="63" t="e">
        <f t="shared" si="4"/>
        <v>#VALUE!</v>
      </c>
      <c r="AH13" s="63" t="e">
        <f t="shared" si="4"/>
        <v>#VALUE!</v>
      </c>
      <c r="AI13" s="63" t="e">
        <f t="shared" ref="AI13:BJ13" si="5">AI133</f>
        <v>#VALUE!</v>
      </c>
      <c r="AJ13" s="63" t="e">
        <f t="shared" si="5"/>
        <v>#VALUE!</v>
      </c>
      <c r="AK13" s="63" t="e">
        <f t="shared" si="5"/>
        <v>#VALUE!</v>
      </c>
      <c r="AL13" s="63" t="e">
        <f t="shared" si="5"/>
        <v>#VALUE!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-132.7445829760608</v>
      </c>
      <c r="P14" s="96" t="e">
        <f t="shared" si="6"/>
        <v>#VALUE!</v>
      </c>
      <c r="Q14" s="96" t="e">
        <f t="shared" si="6"/>
        <v>#VALUE!</v>
      </c>
      <c r="R14" s="96" t="e">
        <f t="shared" si="6"/>
        <v>#VALUE!</v>
      </c>
      <c r="S14" s="96" t="e">
        <f t="shared" si="6"/>
        <v>#VALUE!</v>
      </c>
      <c r="T14" s="96" t="e">
        <f t="shared" si="6"/>
        <v>#VALUE!</v>
      </c>
      <c r="U14" s="96" t="e">
        <f t="shared" si="6"/>
        <v>#VALUE!</v>
      </c>
      <c r="V14" s="96" t="e">
        <f t="shared" si="6"/>
        <v>#VALUE!</v>
      </c>
      <c r="W14" s="96" t="e">
        <f t="shared" si="6"/>
        <v>#VALUE!</v>
      </c>
      <c r="X14" s="96" t="e">
        <f t="shared" si="6"/>
        <v>#VALUE!</v>
      </c>
      <c r="Y14" s="96" t="e">
        <f t="shared" si="6"/>
        <v>#VALUE!</v>
      </c>
      <c r="Z14" s="96" t="e">
        <f t="shared" si="6"/>
        <v>#VALUE!</v>
      </c>
      <c r="AA14" s="96" t="e">
        <f t="shared" si="6"/>
        <v>#VALUE!</v>
      </c>
      <c r="AB14" s="96" t="e">
        <f t="shared" si="6"/>
        <v>#VALUE!</v>
      </c>
      <c r="AC14" s="96" t="e">
        <f t="shared" si="6"/>
        <v>#VALUE!</v>
      </c>
      <c r="AD14" s="96" t="e">
        <f t="shared" si="6"/>
        <v>#VALUE!</v>
      </c>
      <c r="AE14" s="96" t="e">
        <f t="shared" si="6"/>
        <v>#VALUE!</v>
      </c>
      <c r="AF14" s="96" t="e">
        <f t="shared" si="6"/>
        <v>#VALUE!</v>
      </c>
      <c r="AG14" s="96" t="e">
        <f t="shared" si="6"/>
        <v>#VALUE!</v>
      </c>
      <c r="AH14" s="96" t="e">
        <f t="shared" si="6"/>
        <v>#VALUE!</v>
      </c>
      <c r="AI14" s="96" t="e">
        <f t="shared" si="6"/>
        <v>#VALUE!</v>
      </c>
      <c r="AJ14" s="96" t="e">
        <f t="shared" si="6"/>
        <v>#VALUE!</v>
      </c>
      <c r="AK14" s="96" t="e">
        <f t="shared" si="6"/>
        <v>#VALUE!</v>
      </c>
      <c r="AL14" s="96" t="e">
        <f t="shared" si="6"/>
        <v>#VALUE!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64735</v>
      </c>
      <c r="P15" s="63">
        <f t="shared" si="7"/>
        <v>100045</v>
      </c>
      <c r="Q15" s="63">
        <f t="shared" si="7"/>
        <v>117700</v>
      </c>
      <c r="R15" s="63">
        <f t="shared" si="7"/>
        <v>117700</v>
      </c>
      <c r="S15" s="63">
        <f t="shared" si="7"/>
        <v>129470</v>
      </c>
      <c r="T15" s="63">
        <f t="shared" si="7"/>
        <v>141240</v>
      </c>
      <c r="U15" s="63">
        <f t="shared" si="7"/>
        <v>117700</v>
      </c>
      <c r="V15" s="63">
        <f t="shared" si="7"/>
        <v>129470</v>
      </c>
      <c r="W15" s="63">
        <f t="shared" si="7"/>
        <v>100045</v>
      </c>
      <c r="X15" s="63">
        <f t="shared" si="7"/>
        <v>100045</v>
      </c>
      <c r="Y15" s="63">
        <f t="shared" si="7"/>
        <v>100045</v>
      </c>
      <c r="Z15" s="63">
        <f t="shared" si="7"/>
        <v>64735</v>
      </c>
      <c r="AA15" s="63">
        <f t="shared" si="7"/>
        <v>8.99</v>
      </c>
      <c r="AB15" s="63">
        <f t="shared" si="7"/>
        <v>14.57</v>
      </c>
      <c r="AC15" s="63">
        <f t="shared" si="7"/>
        <v>16.43</v>
      </c>
      <c r="AD15" s="63">
        <f t="shared" si="7"/>
        <v>16.43</v>
      </c>
      <c r="AE15" s="63">
        <f t="shared" si="7"/>
        <v>17.98</v>
      </c>
      <c r="AF15" s="63">
        <f t="shared" si="7"/>
        <v>19.84</v>
      </c>
      <c r="AG15" s="63">
        <f t="shared" si="7"/>
        <v>16.43</v>
      </c>
      <c r="AH15" s="63">
        <f t="shared" si="7"/>
        <v>17.98</v>
      </c>
      <c r="AI15" s="63">
        <f t="shared" ref="AI15:BJ15" si="8">AI23</f>
        <v>14.57</v>
      </c>
      <c r="AJ15" s="63">
        <f t="shared" si="8"/>
        <v>14.57</v>
      </c>
      <c r="AK15" s="63">
        <f t="shared" si="8"/>
        <v>14.57</v>
      </c>
      <c r="AL15" s="63">
        <f t="shared" si="8"/>
        <v>8.99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-57345350</v>
      </c>
      <c r="P16" s="63">
        <f t="shared" si="9"/>
        <v>0</v>
      </c>
      <c r="Q16" s="63">
        <f t="shared" si="9"/>
        <v>0</v>
      </c>
      <c r="R16" s="63">
        <f t="shared" si="9"/>
        <v>0</v>
      </c>
      <c r="S16" s="63">
        <f t="shared" si="9"/>
        <v>0</v>
      </c>
      <c r="T16" s="63">
        <f t="shared" si="9"/>
        <v>0</v>
      </c>
      <c r="U16" s="63">
        <f t="shared" si="9"/>
        <v>0</v>
      </c>
      <c r="V16" s="63">
        <f t="shared" si="9"/>
        <v>0</v>
      </c>
      <c r="W16" s="63">
        <f t="shared" si="9"/>
        <v>0</v>
      </c>
      <c r="X16" s="63">
        <f t="shared" si="9"/>
        <v>0</v>
      </c>
      <c r="Y16" s="63">
        <f t="shared" si="9"/>
        <v>0</v>
      </c>
      <c r="Z16" s="63">
        <f t="shared" si="9"/>
        <v>0</v>
      </c>
      <c r="AA16" s="63" t="e">
        <f t="shared" si="9"/>
        <v>#VALUE!</v>
      </c>
      <c r="AB16" s="63">
        <f t="shared" si="9"/>
        <v>0</v>
      </c>
      <c r="AC16" s="63">
        <f t="shared" si="9"/>
        <v>0</v>
      </c>
      <c r="AD16" s="63">
        <f t="shared" si="9"/>
        <v>0</v>
      </c>
      <c r="AE16" s="63">
        <f t="shared" si="9"/>
        <v>0</v>
      </c>
      <c r="AF16" s="63">
        <f t="shared" si="9"/>
        <v>0</v>
      </c>
      <c r="AG16" s="63">
        <f t="shared" si="9"/>
        <v>0</v>
      </c>
      <c r="AH16" s="63">
        <f t="shared" si="9"/>
        <v>0</v>
      </c>
      <c r="AI16" s="63">
        <f t="shared" ref="AI16:BJ16" si="10">AI31</f>
        <v>0</v>
      </c>
      <c r="AJ16" s="63">
        <f t="shared" si="10"/>
        <v>0</v>
      </c>
      <c r="AK16" s="63">
        <f t="shared" si="10"/>
        <v>0</v>
      </c>
      <c r="AL16" s="63">
        <f t="shared" si="10"/>
        <v>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0</v>
      </c>
      <c r="AB19" s="370">
        <f t="shared" si="11"/>
        <v>0</v>
      </c>
      <c r="AC19" s="370">
        <f t="shared" si="11"/>
        <v>0</v>
      </c>
      <c r="AD19" s="370">
        <f t="shared" si="11"/>
        <v>0</v>
      </c>
      <c r="AE19" s="370">
        <f t="shared" si="11"/>
        <v>0</v>
      </c>
      <c r="AF19" s="370">
        <f t="shared" si="11"/>
        <v>0</v>
      </c>
      <c r="AG19" s="370">
        <f t="shared" si="11"/>
        <v>0</v>
      </c>
      <c r="AH19" s="370">
        <f t="shared" si="11"/>
        <v>0</v>
      </c>
      <c r="AI19" s="370">
        <f t="shared" si="11"/>
        <v>0</v>
      </c>
      <c r="AJ19" s="370">
        <f t="shared" si="11"/>
        <v>0</v>
      </c>
      <c r="AK19" s="370">
        <f t="shared" si="11"/>
        <v>0</v>
      </c>
      <c r="AL19" s="370">
        <f t="shared" si="11"/>
        <v>0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0</v>
      </c>
      <c r="AB20" s="180">
        <f t="shared" si="12"/>
        <v>0</v>
      </c>
      <c r="AC20" s="180">
        <f t="shared" si="12"/>
        <v>0</v>
      </c>
      <c r="AD20" s="180">
        <f t="shared" si="12"/>
        <v>0</v>
      </c>
      <c r="AE20" s="180">
        <f t="shared" si="12"/>
        <v>0</v>
      </c>
      <c r="AF20" s="180">
        <f t="shared" si="12"/>
        <v>0</v>
      </c>
      <c r="AG20" s="180">
        <f t="shared" si="12"/>
        <v>0</v>
      </c>
      <c r="AH20" s="180">
        <f t="shared" si="12"/>
        <v>0</v>
      </c>
      <c r="AI20" s="180">
        <f t="shared" si="12"/>
        <v>0</v>
      </c>
      <c r="AJ20" s="180">
        <f t="shared" ref="AJ20:BO20" si="13">AJ19*AJ55</f>
        <v>0</v>
      </c>
      <c r="AK20" s="180">
        <f t="shared" si="13"/>
        <v>0</v>
      </c>
      <c r="AL20" s="180">
        <f t="shared" si="13"/>
        <v>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0</v>
      </c>
      <c r="AB21" s="104">
        <f t="shared" si="14"/>
        <v>0</v>
      </c>
      <c r="AC21" s="104">
        <f t="shared" si="14"/>
        <v>0</v>
      </c>
      <c r="AD21" s="104">
        <f t="shared" si="14"/>
        <v>0</v>
      </c>
      <c r="AE21" s="104">
        <f t="shared" si="14"/>
        <v>0</v>
      </c>
      <c r="AF21" s="104">
        <f t="shared" si="14"/>
        <v>0</v>
      </c>
      <c r="AG21" s="104">
        <f t="shared" si="14"/>
        <v>0</v>
      </c>
      <c r="AH21" s="104">
        <f t="shared" si="14"/>
        <v>0</v>
      </c>
      <c r="AI21" s="104">
        <f t="shared" ref="AI21:BJ21" si="15">AI19*AI67</f>
        <v>0</v>
      </c>
      <c r="AJ21" s="104">
        <f t="shared" si="15"/>
        <v>0</v>
      </c>
      <c r="AK21" s="104">
        <f t="shared" si="15"/>
        <v>0</v>
      </c>
      <c r="AL21" s="104">
        <f t="shared" si="15"/>
        <v>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0</v>
      </c>
      <c r="P22" s="63">
        <f t="shared" si="16"/>
        <v>0</v>
      </c>
      <c r="Q22" s="63">
        <f t="shared" si="16"/>
        <v>0</v>
      </c>
      <c r="R22" s="63">
        <f t="shared" si="16"/>
        <v>0</v>
      </c>
      <c r="S22" s="63">
        <f t="shared" si="16"/>
        <v>0</v>
      </c>
      <c r="T22" s="63">
        <f t="shared" si="16"/>
        <v>0</v>
      </c>
      <c r="U22" s="63">
        <f t="shared" si="16"/>
        <v>0</v>
      </c>
      <c r="V22" s="63">
        <f t="shared" si="16"/>
        <v>0</v>
      </c>
      <c r="W22" s="63">
        <f t="shared" si="16"/>
        <v>0</v>
      </c>
      <c r="X22" s="63">
        <f t="shared" si="16"/>
        <v>0</v>
      </c>
      <c r="Y22" s="63">
        <f t="shared" si="16"/>
        <v>0</v>
      </c>
      <c r="Z22" s="63">
        <f t="shared" si="16"/>
        <v>0</v>
      </c>
      <c r="AA22" s="63">
        <f t="shared" si="16"/>
        <v>8.99</v>
      </c>
      <c r="AB22" s="63">
        <f t="shared" si="16"/>
        <v>14.57</v>
      </c>
      <c r="AC22" s="63">
        <f t="shared" si="16"/>
        <v>16.43</v>
      </c>
      <c r="AD22" s="63">
        <f t="shared" si="16"/>
        <v>16.43</v>
      </c>
      <c r="AE22" s="63">
        <f t="shared" si="16"/>
        <v>17.98</v>
      </c>
      <c r="AF22" s="63">
        <f t="shared" si="16"/>
        <v>19.84</v>
      </c>
      <c r="AG22" s="63">
        <f t="shared" si="16"/>
        <v>16.43</v>
      </c>
      <c r="AH22" s="63">
        <f t="shared" si="16"/>
        <v>17.98</v>
      </c>
      <c r="AI22" s="63">
        <f t="shared" si="16"/>
        <v>14.57</v>
      </c>
      <c r="AJ22" s="63">
        <f t="shared" si="16"/>
        <v>14.57</v>
      </c>
      <c r="AK22" s="63">
        <f t="shared" si="16"/>
        <v>14.57</v>
      </c>
      <c r="AL22" s="63">
        <f t="shared" si="16"/>
        <v>8.99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64735</v>
      </c>
      <c r="P23" s="63">
        <f t="shared" si="17"/>
        <v>100045</v>
      </c>
      <c r="Q23" s="63">
        <f t="shared" si="17"/>
        <v>117700</v>
      </c>
      <c r="R23" s="63">
        <f t="shared" si="17"/>
        <v>117700</v>
      </c>
      <c r="S23" s="63">
        <f t="shared" si="17"/>
        <v>129470</v>
      </c>
      <c r="T23" s="63">
        <f t="shared" si="17"/>
        <v>141240</v>
      </c>
      <c r="U23" s="63">
        <f t="shared" si="17"/>
        <v>117700</v>
      </c>
      <c r="V23" s="63">
        <f t="shared" si="17"/>
        <v>129470</v>
      </c>
      <c r="W23" s="63">
        <f t="shared" si="17"/>
        <v>100045</v>
      </c>
      <c r="X23" s="63">
        <f t="shared" si="17"/>
        <v>100045</v>
      </c>
      <c r="Y23" s="63">
        <f t="shared" si="17"/>
        <v>100045</v>
      </c>
      <c r="Z23" s="63">
        <f t="shared" si="17"/>
        <v>64735</v>
      </c>
      <c r="AA23" s="63">
        <f t="shared" si="17"/>
        <v>8.99</v>
      </c>
      <c r="AB23" s="63">
        <f t="shared" si="17"/>
        <v>14.57</v>
      </c>
      <c r="AC23" s="63">
        <f t="shared" si="17"/>
        <v>16.43</v>
      </c>
      <c r="AD23" s="63">
        <f t="shared" si="17"/>
        <v>16.43</v>
      </c>
      <c r="AE23" s="63">
        <f t="shared" si="17"/>
        <v>17.98</v>
      </c>
      <c r="AF23" s="63">
        <f t="shared" si="17"/>
        <v>19.84</v>
      </c>
      <c r="AG23" s="63">
        <f t="shared" si="17"/>
        <v>16.43</v>
      </c>
      <c r="AH23" s="63">
        <f t="shared" si="17"/>
        <v>17.98</v>
      </c>
      <c r="AI23" s="63">
        <f t="shared" si="17"/>
        <v>14.57</v>
      </c>
      <c r="AJ23" s="63">
        <f t="shared" si="17"/>
        <v>14.57</v>
      </c>
      <c r="AK23" s="63">
        <f t="shared" si="17"/>
        <v>14.57</v>
      </c>
      <c r="AL23" s="63">
        <f t="shared" si="17"/>
        <v>8.99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0.30555555555555558</v>
      </c>
      <c r="P24" s="96">
        <f t="shared" si="18"/>
        <v>0.30555555555555558</v>
      </c>
      <c r="Q24" s="96">
        <f t="shared" si="18"/>
        <v>0.30555555555555558</v>
      </c>
      <c r="R24" s="96">
        <f t="shared" si="18"/>
        <v>0.30555555555555558</v>
      </c>
      <c r="S24" s="96">
        <f t="shared" si="18"/>
        <v>0.30555555555555558</v>
      </c>
      <c r="T24" s="96">
        <f t="shared" si="18"/>
        <v>0.30555555555555558</v>
      </c>
      <c r="U24" s="96">
        <f t="shared" si="18"/>
        <v>0.30555555555555558</v>
      </c>
      <c r="V24" s="96">
        <f t="shared" si="18"/>
        <v>0.30555555555555558</v>
      </c>
      <c r="W24" s="96">
        <f t="shared" si="18"/>
        <v>0.30555555555555558</v>
      </c>
      <c r="X24" s="96">
        <f t="shared" si="18"/>
        <v>0.30555555555555558</v>
      </c>
      <c r="Y24" s="96">
        <f t="shared" si="18"/>
        <v>0.30555555555555558</v>
      </c>
      <c r="Z24" s="96">
        <f t="shared" si="18"/>
        <v>0.30555555555555558</v>
      </c>
      <c r="AA24" s="96">
        <f t="shared" si="18"/>
        <v>1</v>
      </c>
      <c r="AB24" s="96">
        <f t="shared" si="18"/>
        <v>1</v>
      </c>
      <c r="AC24" s="96">
        <f t="shared" si="18"/>
        <v>1</v>
      </c>
      <c r="AD24" s="96">
        <f t="shared" si="18"/>
        <v>1</v>
      </c>
      <c r="AE24" s="96">
        <f t="shared" si="18"/>
        <v>1</v>
      </c>
      <c r="AF24" s="96">
        <f t="shared" si="18"/>
        <v>1</v>
      </c>
      <c r="AG24" s="96">
        <f t="shared" si="18"/>
        <v>1</v>
      </c>
      <c r="AH24" s="96">
        <f t="shared" si="18"/>
        <v>1</v>
      </c>
      <c r="AI24" s="96">
        <f t="shared" si="18"/>
        <v>1</v>
      </c>
      <c r="AJ24" s="96">
        <f t="shared" si="18"/>
        <v>1</v>
      </c>
      <c r="AK24" s="96">
        <f t="shared" si="18"/>
        <v>1</v>
      </c>
      <c r="AL24" s="96">
        <f t="shared" si="18"/>
        <v>1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0</v>
      </c>
      <c r="AB27" s="370">
        <f t="shared" si="19"/>
        <v>0</v>
      </c>
      <c r="AC27" s="370">
        <f t="shared" si="19"/>
        <v>0</v>
      </c>
      <c r="AD27" s="370">
        <f t="shared" si="19"/>
        <v>0</v>
      </c>
      <c r="AE27" s="370">
        <f t="shared" si="19"/>
        <v>0</v>
      </c>
      <c r="AF27" s="370">
        <f t="shared" si="19"/>
        <v>0</v>
      </c>
      <c r="AG27" s="101">
        <f t="shared" si="19"/>
        <v>0</v>
      </c>
      <c r="AH27" s="101">
        <f t="shared" si="19"/>
        <v>0</v>
      </c>
      <c r="AI27" s="101">
        <f t="shared" si="19"/>
        <v>0</v>
      </c>
      <c r="AJ27" s="101">
        <f t="shared" si="19"/>
        <v>0</v>
      </c>
      <c r="AK27" s="101">
        <f t="shared" si="19"/>
        <v>0</v>
      </c>
      <c r="AL27" s="101">
        <f t="shared" si="19"/>
        <v>0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104650</v>
      </c>
      <c r="P28" s="180">
        <f t="shared" si="20"/>
        <v>0</v>
      </c>
      <c r="Q28" s="180">
        <f t="shared" si="20"/>
        <v>0</v>
      </c>
      <c r="R28" s="180">
        <f t="shared" si="20"/>
        <v>0</v>
      </c>
      <c r="S28" s="180">
        <f t="shared" si="20"/>
        <v>0</v>
      </c>
      <c r="T28" s="180">
        <f t="shared" si="20"/>
        <v>0</v>
      </c>
      <c r="U28" s="180">
        <f t="shared" si="20"/>
        <v>0</v>
      </c>
      <c r="V28" s="180">
        <f t="shared" si="20"/>
        <v>0</v>
      </c>
      <c r="W28" s="180">
        <f t="shared" si="20"/>
        <v>0</v>
      </c>
      <c r="X28" s="180">
        <f t="shared" si="20"/>
        <v>0</v>
      </c>
      <c r="Y28" s="180">
        <f t="shared" si="20"/>
        <v>0</v>
      </c>
      <c r="Z28" s="180">
        <f t="shared" si="20"/>
        <v>0</v>
      </c>
      <c r="AA28" s="180" t="e">
        <f t="shared" si="20"/>
        <v>#VALUE!</v>
      </c>
      <c r="AB28" s="180">
        <f t="shared" si="20"/>
        <v>0</v>
      </c>
      <c r="AC28" s="180">
        <f t="shared" si="20"/>
        <v>0</v>
      </c>
      <c r="AD28" s="180">
        <f t="shared" si="20"/>
        <v>0</v>
      </c>
      <c r="AE28" s="180">
        <f t="shared" si="20"/>
        <v>0</v>
      </c>
      <c r="AF28" s="180">
        <f t="shared" si="20"/>
        <v>0</v>
      </c>
      <c r="AG28" s="180">
        <f t="shared" si="20"/>
        <v>0</v>
      </c>
      <c r="AH28" s="180">
        <f t="shared" si="20"/>
        <v>0</v>
      </c>
      <c r="AI28" s="180">
        <f t="shared" si="20"/>
        <v>0</v>
      </c>
      <c r="AJ28" s="180">
        <f t="shared" si="20"/>
        <v>0</v>
      </c>
      <c r="AK28" s="180">
        <f t="shared" si="20"/>
        <v>0</v>
      </c>
      <c r="AL28" s="180">
        <f t="shared" si="20"/>
        <v>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-57460350</v>
      </c>
      <c r="P29" s="63">
        <f t="shared" si="21"/>
        <v>0</v>
      </c>
      <c r="Q29" s="63">
        <f t="shared" si="21"/>
        <v>0</v>
      </c>
      <c r="R29" s="63">
        <f t="shared" si="21"/>
        <v>0</v>
      </c>
      <c r="S29" s="63">
        <f t="shared" si="21"/>
        <v>0</v>
      </c>
      <c r="T29" s="63">
        <f t="shared" si="21"/>
        <v>0</v>
      </c>
      <c r="U29" s="63">
        <f t="shared" si="21"/>
        <v>0</v>
      </c>
      <c r="V29" s="63">
        <f t="shared" si="21"/>
        <v>0</v>
      </c>
      <c r="W29" s="63">
        <f t="shared" si="21"/>
        <v>0</v>
      </c>
      <c r="X29" s="63">
        <f t="shared" si="21"/>
        <v>0</v>
      </c>
      <c r="Y29" s="63">
        <f t="shared" si="21"/>
        <v>0</v>
      </c>
      <c r="Z29" s="63">
        <f t="shared" si="21"/>
        <v>0</v>
      </c>
      <c r="AA29" s="63" t="e">
        <f t="shared" si="21"/>
        <v>#VALUE!</v>
      </c>
      <c r="AB29" s="63">
        <f t="shared" si="21"/>
        <v>0</v>
      </c>
      <c r="AC29" s="63">
        <f t="shared" si="21"/>
        <v>0</v>
      </c>
      <c r="AD29" s="63">
        <f t="shared" si="21"/>
        <v>0</v>
      </c>
      <c r="AE29" s="63">
        <f t="shared" si="21"/>
        <v>0</v>
      </c>
      <c r="AF29" s="63">
        <f t="shared" si="21"/>
        <v>0</v>
      </c>
      <c r="AG29" s="63">
        <f t="shared" si="21"/>
        <v>0</v>
      </c>
      <c r="AH29" s="63">
        <f t="shared" si="21"/>
        <v>0</v>
      </c>
      <c r="AI29" s="63">
        <f t="shared" si="21"/>
        <v>0</v>
      </c>
      <c r="AJ29" s="63">
        <f t="shared" si="21"/>
        <v>0</v>
      </c>
      <c r="AK29" s="63">
        <f t="shared" si="21"/>
        <v>0</v>
      </c>
      <c r="AL29" s="63">
        <f t="shared" si="21"/>
        <v>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115000</v>
      </c>
      <c r="P30" s="63">
        <f t="shared" si="22"/>
        <v>0</v>
      </c>
      <c r="Q30" s="63">
        <f t="shared" si="22"/>
        <v>0</v>
      </c>
      <c r="R30" s="63">
        <f t="shared" si="22"/>
        <v>0</v>
      </c>
      <c r="S30" s="63">
        <f t="shared" si="22"/>
        <v>0</v>
      </c>
      <c r="T30" s="63">
        <f t="shared" si="22"/>
        <v>0</v>
      </c>
      <c r="U30" s="63">
        <f t="shared" si="22"/>
        <v>0</v>
      </c>
      <c r="V30" s="63">
        <f t="shared" si="22"/>
        <v>0</v>
      </c>
      <c r="W30" s="63">
        <f t="shared" si="22"/>
        <v>0</v>
      </c>
      <c r="X30" s="63">
        <f t="shared" si="22"/>
        <v>0</v>
      </c>
      <c r="Y30" s="63">
        <f t="shared" si="22"/>
        <v>0</v>
      </c>
      <c r="Z30" s="63">
        <f t="shared" si="22"/>
        <v>0</v>
      </c>
      <c r="AA30" s="63" t="e">
        <f t="shared" si="22"/>
        <v>#VALUE!</v>
      </c>
      <c r="AB30" s="63">
        <f t="shared" si="22"/>
        <v>0</v>
      </c>
      <c r="AC30" s="63">
        <f t="shared" si="22"/>
        <v>0</v>
      </c>
      <c r="AD30" s="63">
        <f t="shared" si="22"/>
        <v>0</v>
      </c>
      <c r="AE30" s="63">
        <f t="shared" si="22"/>
        <v>0</v>
      </c>
      <c r="AF30" s="63">
        <f t="shared" si="22"/>
        <v>0</v>
      </c>
      <c r="AG30" s="63">
        <f t="shared" si="22"/>
        <v>0</v>
      </c>
      <c r="AH30" s="63">
        <f t="shared" si="22"/>
        <v>0</v>
      </c>
      <c r="AI30" s="63">
        <f t="shared" si="22"/>
        <v>0</v>
      </c>
      <c r="AJ30" s="63">
        <f t="shared" si="22"/>
        <v>0</v>
      </c>
      <c r="AK30" s="63">
        <f t="shared" si="22"/>
        <v>0</v>
      </c>
      <c r="AL30" s="63">
        <f t="shared" si="22"/>
        <v>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-57345350</v>
      </c>
      <c r="P31" s="63">
        <f t="shared" si="23"/>
        <v>0</v>
      </c>
      <c r="Q31" s="63">
        <f t="shared" si="23"/>
        <v>0</v>
      </c>
      <c r="R31" s="63">
        <f t="shared" si="23"/>
        <v>0</v>
      </c>
      <c r="S31" s="63">
        <f t="shared" si="23"/>
        <v>0</v>
      </c>
      <c r="T31" s="63">
        <f t="shared" si="23"/>
        <v>0</v>
      </c>
      <c r="U31" s="63">
        <f t="shared" si="23"/>
        <v>0</v>
      </c>
      <c r="V31" s="63">
        <f t="shared" si="23"/>
        <v>0</v>
      </c>
      <c r="W31" s="63">
        <f t="shared" si="23"/>
        <v>0</v>
      </c>
      <c r="X31" s="63">
        <f t="shared" si="23"/>
        <v>0</v>
      </c>
      <c r="Y31" s="63">
        <f t="shared" si="23"/>
        <v>0</v>
      </c>
      <c r="Z31" s="63">
        <f t="shared" si="23"/>
        <v>0</v>
      </c>
      <c r="AA31" s="63" t="e">
        <f t="shared" si="23"/>
        <v>#VALUE!</v>
      </c>
      <c r="AB31" s="63">
        <f t="shared" si="23"/>
        <v>0</v>
      </c>
      <c r="AC31" s="63">
        <f t="shared" si="23"/>
        <v>0</v>
      </c>
      <c r="AD31" s="63">
        <f t="shared" si="23"/>
        <v>0</v>
      </c>
      <c r="AE31" s="63">
        <f t="shared" si="23"/>
        <v>0</v>
      </c>
      <c r="AF31" s="63">
        <f t="shared" si="23"/>
        <v>0</v>
      </c>
      <c r="AG31" s="63">
        <f t="shared" si="23"/>
        <v>0</v>
      </c>
      <c r="AH31" s="63">
        <f t="shared" si="23"/>
        <v>0</v>
      </c>
      <c r="AI31" s="63">
        <f t="shared" si="23"/>
        <v>0</v>
      </c>
      <c r="AJ31" s="63">
        <f t="shared" si="23"/>
        <v>0</v>
      </c>
      <c r="AK31" s="63">
        <f t="shared" si="23"/>
        <v>0</v>
      </c>
      <c r="AL31" s="63">
        <f t="shared" si="23"/>
        <v>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-261.07603004780333</v>
      </c>
      <c r="P32" s="96">
        <f t="shared" si="24"/>
        <v>0</v>
      </c>
      <c r="Q32" s="96">
        <f t="shared" si="24"/>
        <v>0</v>
      </c>
      <c r="R32" s="96">
        <f t="shared" si="24"/>
        <v>0</v>
      </c>
      <c r="S32" s="96">
        <f t="shared" si="24"/>
        <v>0</v>
      </c>
      <c r="T32" s="96">
        <f t="shared" si="24"/>
        <v>0</v>
      </c>
      <c r="U32" s="96">
        <f t="shared" si="24"/>
        <v>0</v>
      </c>
      <c r="V32" s="96">
        <f t="shared" si="24"/>
        <v>0</v>
      </c>
      <c r="W32" s="96">
        <f t="shared" si="24"/>
        <v>0</v>
      </c>
      <c r="X32" s="96">
        <f t="shared" si="24"/>
        <v>0</v>
      </c>
      <c r="Y32" s="96">
        <f t="shared" si="24"/>
        <v>0</v>
      </c>
      <c r="Z32" s="96">
        <f t="shared" si="24"/>
        <v>0</v>
      </c>
      <c r="AA32" s="96" t="e">
        <f t="shared" si="24"/>
        <v>#VALUE!</v>
      </c>
      <c r="AB32" s="96">
        <f t="shared" si="24"/>
        <v>0</v>
      </c>
      <c r="AC32" s="96">
        <f t="shared" si="24"/>
        <v>0</v>
      </c>
      <c r="AD32" s="96">
        <f t="shared" si="24"/>
        <v>0</v>
      </c>
      <c r="AE32" s="96">
        <f t="shared" si="24"/>
        <v>0</v>
      </c>
      <c r="AF32" s="96">
        <f t="shared" si="24"/>
        <v>0</v>
      </c>
      <c r="AG32" s="96">
        <f t="shared" si="24"/>
        <v>0</v>
      </c>
      <c r="AH32" s="96">
        <f t="shared" si="24"/>
        <v>0</v>
      </c>
      <c r="AI32" s="96">
        <f t="shared" ref="AI32:BJ32" si="25">IF(AI30+AI28&gt;0,(+AI31/(AI30+AI28)),0)</f>
        <v>0</v>
      </c>
      <c r="AJ32" s="96">
        <f t="shared" si="25"/>
        <v>0</v>
      </c>
      <c r="AK32" s="96">
        <f t="shared" si="25"/>
        <v>0</v>
      </c>
      <c r="AL32" s="96">
        <f t="shared" si="25"/>
        <v>0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0</v>
      </c>
      <c r="AB35" s="370">
        <f t="shared" si="26"/>
        <v>0</v>
      </c>
      <c r="AC35" s="370">
        <f t="shared" si="26"/>
        <v>0</v>
      </c>
      <c r="AD35" s="370">
        <f t="shared" si="26"/>
        <v>0</v>
      </c>
      <c r="AE35" s="370">
        <f t="shared" si="26"/>
        <v>0</v>
      </c>
      <c r="AF35" s="370">
        <f t="shared" si="26"/>
        <v>0</v>
      </c>
      <c r="AG35" s="370">
        <f t="shared" si="26"/>
        <v>0</v>
      </c>
      <c r="AH35" s="370">
        <f t="shared" si="26"/>
        <v>0</v>
      </c>
      <c r="AI35" s="370">
        <f t="shared" ref="AI35:BJ35" si="27">AI19+AI27</f>
        <v>0</v>
      </c>
      <c r="AJ35" s="370">
        <f t="shared" si="27"/>
        <v>0</v>
      </c>
      <c r="AK35" s="370">
        <f t="shared" si="27"/>
        <v>0</v>
      </c>
      <c r="AL35" s="370">
        <f t="shared" si="27"/>
        <v>0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316510</v>
      </c>
      <c r="P36" s="63">
        <f t="shared" si="28"/>
        <v>327420</v>
      </c>
      <c r="Q36" s="63">
        <f t="shared" si="28"/>
        <v>385200</v>
      </c>
      <c r="R36" s="63">
        <f t="shared" si="28"/>
        <v>385200</v>
      </c>
      <c r="S36" s="63">
        <f t="shared" si="28"/>
        <v>423720</v>
      </c>
      <c r="T36" s="63">
        <f t="shared" si="28"/>
        <v>462240</v>
      </c>
      <c r="U36" s="63">
        <f t="shared" si="28"/>
        <v>385200</v>
      </c>
      <c r="V36" s="63">
        <f t="shared" si="28"/>
        <v>423720</v>
      </c>
      <c r="W36" s="63">
        <f t="shared" si="28"/>
        <v>327420</v>
      </c>
      <c r="X36" s="63">
        <f t="shared" si="28"/>
        <v>327420</v>
      </c>
      <c r="Y36" s="63">
        <f t="shared" si="28"/>
        <v>327420</v>
      </c>
      <c r="Z36" s="63">
        <f t="shared" si="28"/>
        <v>211860</v>
      </c>
      <c r="AA36" s="63" t="e">
        <f t="shared" si="28"/>
        <v>#VALUE!</v>
      </c>
      <c r="AB36" s="63">
        <f t="shared" si="28"/>
        <v>0</v>
      </c>
      <c r="AC36" s="63">
        <f t="shared" si="28"/>
        <v>0</v>
      </c>
      <c r="AD36" s="63">
        <f t="shared" si="28"/>
        <v>0</v>
      </c>
      <c r="AE36" s="63">
        <f t="shared" si="28"/>
        <v>0</v>
      </c>
      <c r="AF36" s="63">
        <f t="shared" si="28"/>
        <v>0</v>
      </c>
      <c r="AG36" s="63">
        <f t="shared" si="28"/>
        <v>0</v>
      </c>
      <c r="AH36" s="63">
        <f t="shared" si="28"/>
        <v>0</v>
      </c>
      <c r="AI36" s="63">
        <f t="shared" ref="AI36:BJ36" si="29">AI28+AI20</f>
        <v>0</v>
      </c>
      <c r="AJ36" s="63">
        <f t="shared" si="29"/>
        <v>0</v>
      </c>
      <c r="AK36" s="63">
        <f t="shared" si="29"/>
        <v>0</v>
      </c>
      <c r="AL36" s="63">
        <f t="shared" si="29"/>
        <v>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-57395615</v>
      </c>
      <c r="P37" s="63">
        <f t="shared" si="30"/>
        <v>100045</v>
      </c>
      <c r="Q37" s="63">
        <f t="shared" si="30"/>
        <v>117700</v>
      </c>
      <c r="R37" s="63">
        <f t="shared" si="30"/>
        <v>117700</v>
      </c>
      <c r="S37" s="63">
        <f t="shared" si="30"/>
        <v>129470</v>
      </c>
      <c r="T37" s="63">
        <f t="shared" si="30"/>
        <v>141240</v>
      </c>
      <c r="U37" s="63">
        <f t="shared" si="30"/>
        <v>117700</v>
      </c>
      <c r="V37" s="63">
        <f t="shared" si="30"/>
        <v>129470</v>
      </c>
      <c r="W37" s="63">
        <f t="shared" si="30"/>
        <v>100045</v>
      </c>
      <c r="X37" s="63">
        <f t="shared" si="30"/>
        <v>100045</v>
      </c>
      <c r="Y37" s="63">
        <f t="shared" si="30"/>
        <v>100045</v>
      </c>
      <c r="Z37" s="63">
        <f t="shared" si="30"/>
        <v>64735</v>
      </c>
      <c r="AA37" s="63" t="e">
        <f t="shared" si="30"/>
        <v>#VALUE!</v>
      </c>
      <c r="AB37" s="63">
        <f t="shared" si="30"/>
        <v>0</v>
      </c>
      <c r="AC37" s="63">
        <f t="shared" si="30"/>
        <v>0</v>
      </c>
      <c r="AD37" s="63">
        <f t="shared" si="30"/>
        <v>0</v>
      </c>
      <c r="AE37" s="63">
        <f t="shared" si="30"/>
        <v>0</v>
      </c>
      <c r="AF37" s="63">
        <f t="shared" si="30"/>
        <v>0</v>
      </c>
      <c r="AG37" s="63">
        <f t="shared" si="30"/>
        <v>0</v>
      </c>
      <c r="AH37" s="63">
        <f t="shared" si="30"/>
        <v>0</v>
      </c>
      <c r="AI37" s="63">
        <f t="shared" ref="AI37:BJ37" si="31">AI21+AI29</f>
        <v>0</v>
      </c>
      <c r="AJ37" s="63">
        <f t="shared" si="31"/>
        <v>0</v>
      </c>
      <c r="AK37" s="63">
        <f t="shared" si="31"/>
        <v>0</v>
      </c>
      <c r="AL37" s="63">
        <f t="shared" si="31"/>
        <v>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115000</v>
      </c>
      <c r="P38" s="63">
        <f t="shared" si="32"/>
        <v>0</v>
      </c>
      <c r="Q38" s="63">
        <f t="shared" si="32"/>
        <v>0</v>
      </c>
      <c r="R38" s="63">
        <f t="shared" si="32"/>
        <v>0</v>
      </c>
      <c r="S38" s="63">
        <f t="shared" si="32"/>
        <v>0</v>
      </c>
      <c r="T38" s="63">
        <f t="shared" si="32"/>
        <v>0</v>
      </c>
      <c r="U38" s="63">
        <f t="shared" si="32"/>
        <v>0</v>
      </c>
      <c r="V38" s="63">
        <f t="shared" si="32"/>
        <v>0</v>
      </c>
      <c r="W38" s="63">
        <f t="shared" si="32"/>
        <v>0</v>
      </c>
      <c r="X38" s="63">
        <f t="shared" si="32"/>
        <v>0</v>
      </c>
      <c r="Y38" s="63">
        <f t="shared" si="32"/>
        <v>0</v>
      </c>
      <c r="Z38" s="63">
        <f t="shared" si="32"/>
        <v>0</v>
      </c>
      <c r="AA38" s="63" t="e">
        <f t="shared" si="32"/>
        <v>#VALUE!</v>
      </c>
      <c r="AB38" s="63">
        <f t="shared" si="32"/>
        <v>14.57</v>
      </c>
      <c r="AC38" s="63">
        <f t="shared" si="32"/>
        <v>16.43</v>
      </c>
      <c r="AD38" s="63">
        <f t="shared" si="32"/>
        <v>16.43</v>
      </c>
      <c r="AE38" s="63">
        <f t="shared" si="32"/>
        <v>17.98</v>
      </c>
      <c r="AF38" s="63">
        <f t="shared" si="32"/>
        <v>19.84</v>
      </c>
      <c r="AG38" s="63">
        <f t="shared" si="32"/>
        <v>16.43</v>
      </c>
      <c r="AH38" s="63">
        <f t="shared" si="32"/>
        <v>17.98</v>
      </c>
      <c r="AI38" s="63">
        <f t="shared" ref="AI38:BJ38" si="33">AI22+AI30</f>
        <v>14.57</v>
      </c>
      <c r="AJ38" s="63">
        <f t="shared" si="33"/>
        <v>14.57</v>
      </c>
      <c r="AK38" s="63">
        <f t="shared" si="33"/>
        <v>14.57</v>
      </c>
      <c r="AL38" s="63">
        <f t="shared" si="33"/>
        <v>8.99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-57280615</v>
      </c>
      <c r="P39" s="63">
        <f t="shared" si="34"/>
        <v>100045</v>
      </c>
      <c r="Q39" s="63">
        <f t="shared" si="34"/>
        <v>117700</v>
      </c>
      <c r="R39" s="63">
        <f t="shared" si="34"/>
        <v>117700</v>
      </c>
      <c r="S39" s="63">
        <f t="shared" si="34"/>
        <v>129470</v>
      </c>
      <c r="T39" s="63">
        <f t="shared" si="34"/>
        <v>141240</v>
      </c>
      <c r="U39" s="63">
        <f t="shared" si="34"/>
        <v>117700</v>
      </c>
      <c r="V39" s="63">
        <f t="shared" si="34"/>
        <v>129470</v>
      </c>
      <c r="W39" s="63">
        <f t="shared" si="34"/>
        <v>100045</v>
      </c>
      <c r="X39" s="63">
        <f t="shared" si="34"/>
        <v>100045</v>
      </c>
      <c r="Y39" s="63">
        <f t="shared" si="34"/>
        <v>100045</v>
      </c>
      <c r="Z39" s="63">
        <f t="shared" si="34"/>
        <v>64735</v>
      </c>
      <c r="AA39" s="63" t="e">
        <f t="shared" si="34"/>
        <v>#VALUE!</v>
      </c>
      <c r="AB39" s="63">
        <f t="shared" si="34"/>
        <v>14.57</v>
      </c>
      <c r="AC39" s="63">
        <f t="shared" si="34"/>
        <v>16.43</v>
      </c>
      <c r="AD39" s="63">
        <f t="shared" si="34"/>
        <v>16.43</v>
      </c>
      <c r="AE39" s="63">
        <f t="shared" si="34"/>
        <v>17.98</v>
      </c>
      <c r="AF39" s="63">
        <f t="shared" si="34"/>
        <v>19.84</v>
      </c>
      <c r="AG39" s="63">
        <f t="shared" si="34"/>
        <v>16.43</v>
      </c>
      <c r="AH39" s="63">
        <f t="shared" si="34"/>
        <v>17.98</v>
      </c>
      <c r="AI39" s="63">
        <f t="shared" ref="AI39:BJ39" si="35">AI23+AI31</f>
        <v>14.57</v>
      </c>
      <c r="AJ39" s="63">
        <f t="shared" si="35"/>
        <v>14.57</v>
      </c>
      <c r="AK39" s="63">
        <f t="shared" si="35"/>
        <v>14.57</v>
      </c>
      <c r="AL39" s="63">
        <f t="shared" si="35"/>
        <v>8.99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Z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Z51" si="38">D$46</f>
        <v>0</v>
      </c>
      <c r="E51" s="169">
        <f t="shared" si="38"/>
        <v>0</v>
      </c>
      <c r="F51" s="169">
        <f t="shared" si="38"/>
        <v>5</v>
      </c>
      <c r="G51" s="169">
        <f t="shared" si="38"/>
        <v>6</v>
      </c>
      <c r="H51" s="169">
        <f t="shared" si="38"/>
        <v>7</v>
      </c>
      <c r="I51" s="169">
        <f t="shared" si="38"/>
        <v>5</v>
      </c>
      <c r="J51" s="169">
        <f t="shared" si="38"/>
        <v>6</v>
      </c>
      <c r="K51" s="169">
        <f t="shared" si="38"/>
        <v>4</v>
      </c>
      <c r="L51" s="169">
        <f t="shared" si="38"/>
        <v>4</v>
      </c>
      <c r="M51" s="169">
        <f t="shared" si="38"/>
        <v>4</v>
      </c>
      <c r="N51" s="169">
        <f t="shared" si="38"/>
        <v>2</v>
      </c>
      <c r="O51" s="169">
        <f t="shared" si="38"/>
        <v>11</v>
      </c>
      <c r="P51" s="169">
        <f t="shared" si="38"/>
        <v>17</v>
      </c>
      <c r="Q51" s="169">
        <f t="shared" si="38"/>
        <v>20</v>
      </c>
      <c r="R51" s="169">
        <f t="shared" si="38"/>
        <v>20</v>
      </c>
      <c r="S51" s="169">
        <f t="shared" si="38"/>
        <v>22</v>
      </c>
      <c r="T51" s="169">
        <f t="shared" si="38"/>
        <v>24</v>
      </c>
      <c r="U51" s="169">
        <f t="shared" si="38"/>
        <v>20</v>
      </c>
      <c r="V51" s="169">
        <f t="shared" si="38"/>
        <v>22</v>
      </c>
      <c r="W51" s="169">
        <f t="shared" si="38"/>
        <v>17</v>
      </c>
      <c r="X51" s="169">
        <f t="shared" si="38"/>
        <v>17</v>
      </c>
      <c r="Y51" s="169">
        <f t="shared" si="38"/>
        <v>17</v>
      </c>
      <c r="Z51" s="169">
        <f t="shared" si="38"/>
        <v>11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2127</v>
      </c>
    </row>
    <row r="52" spans="1:63" outlineLevel="1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39">IF(D51&gt;0,D56/D51,0)</f>
        <v>0</v>
      </c>
      <c r="E55" s="70">
        <f t="shared" si="39"/>
        <v>0</v>
      </c>
      <c r="F55" s="70">
        <f t="shared" si="39"/>
        <v>16380</v>
      </c>
      <c r="G55" s="70">
        <f t="shared" si="39"/>
        <v>16380</v>
      </c>
      <c r="H55" s="70">
        <f t="shared" si="39"/>
        <v>16380</v>
      </c>
      <c r="I55" s="70">
        <f t="shared" si="39"/>
        <v>16380</v>
      </c>
      <c r="J55" s="70">
        <f t="shared" si="39"/>
        <v>16380</v>
      </c>
      <c r="K55" s="70">
        <f t="shared" si="39"/>
        <v>16380</v>
      </c>
      <c r="L55" s="70">
        <f t="shared" si="39"/>
        <v>16380</v>
      </c>
      <c r="M55" s="70">
        <f t="shared" si="39"/>
        <v>16380</v>
      </c>
      <c r="N55" s="70">
        <f t="shared" si="39"/>
        <v>16380</v>
      </c>
      <c r="O55" s="70">
        <f t="shared" si="39"/>
        <v>19260</v>
      </c>
      <c r="P55" s="70">
        <f t="shared" si="39"/>
        <v>19260</v>
      </c>
      <c r="Q55" s="70">
        <f t="shared" si="39"/>
        <v>19260</v>
      </c>
      <c r="R55" s="70">
        <f t="shared" si="39"/>
        <v>19260</v>
      </c>
      <c r="S55" s="70">
        <f t="shared" si="39"/>
        <v>19260</v>
      </c>
      <c r="T55" s="70">
        <f t="shared" si="39"/>
        <v>19260</v>
      </c>
      <c r="U55" s="70">
        <f t="shared" si="39"/>
        <v>19260</v>
      </c>
      <c r="V55" s="70">
        <f t="shared" si="39"/>
        <v>19260</v>
      </c>
      <c r="W55" s="70">
        <f t="shared" si="39"/>
        <v>19260</v>
      </c>
      <c r="X55" s="70">
        <f t="shared" si="39"/>
        <v>19260</v>
      </c>
      <c r="Y55" s="70">
        <f t="shared" si="39"/>
        <v>19260</v>
      </c>
      <c r="Z55" s="70">
        <f t="shared" si="39"/>
        <v>19260</v>
      </c>
      <c r="AA55" s="70">
        <f t="shared" si="39"/>
        <v>21935</v>
      </c>
      <c r="AB55" s="70">
        <f t="shared" si="39"/>
        <v>21935</v>
      </c>
      <c r="AC55" s="70">
        <f t="shared" si="39"/>
        <v>21935</v>
      </c>
      <c r="AD55" s="70">
        <f t="shared" si="39"/>
        <v>21935</v>
      </c>
      <c r="AE55" s="70">
        <f t="shared" si="39"/>
        <v>21935</v>
      </c>
      <c r="AF55" s="70">
        <f t="shared" si="39"/>
        <v>21935</v>
      </c>
      <c r="AG55" s="70">
        <f t="shared" si="39"/>
        <v>21935</v>
      </c>
      <c r="AH55" s="70">
        <f t="shared" si="39"/>
        <v>21935</v>
      </c>
      <c r="AI55" s="70">
        <f t="shared" si="39"/>
        <v>21935</v>
      </c>
      <c r="AJ55" s="70">
        <f t="shared" si="39"/>
        <v>21935</v>
      </c>
      <c r="AK55" s="70">
        <f t="shared" si="39"/>
        <v>21935</v>
      </c>
      <c r="AL55" s="70">
        <f t="shared" si="39"/>
        <v>21935</v>
      </c>
      <c r="AM55" s="70" t="e">
        <f t="shared" si="39"/>
        <v>#VALUE!</v>
      </c>
      <c r="AN55" s="70" t="e">
        <f t="shared" si="39"/>
        <v>#VALUE!</v>
      </c>
      <c r="AO55" s="70" t="e">
        <f t="shared" si="39"/>
        <v>#VALUE!</v>
      </c>
      <c r="AP55" s="70" t="e">
        <f t="shared" si="39"/>
        <v>#VALUE!</v>
      </c>
      <c r="AQ55" s="70" t="e">
        <f t="shared" si="39"/>
        <v>#VALUE!</v>
      </c>
      <c r="AR55" s="70" t="e">
        <f t="shared" si="39"/>
        <v>#VALUE!</v>
      </c>
      <c r="AS55" s="70" t="e">
        <f t="shared" si="39"/>
        <v>#VALUE!</v>
      </c>
      <c r="AT55" s="70" t="e">
        <f t="shared" si="39"/>
        <v>#VALUE!</v>
      </c>
      <c r="AU55" s="70" t="e">
        <f t="shared" si="39"/>
        <v>#VALUE!</v>
      </c>
      <c r="AV55" s="70" t="e">
        <f t="shared" si="39"/>
        <v>#VALUE!</v>
      </c>
      <c r="AW55" s="70" t="e">
        <f t="shared" si="39"/>
        <v>#VALUE!</v>
      </c>
      <c r="AX55" s="70" t="e">
        <f t="shared" si="39"/>
        <v>#VALUE!</v>
      </c>
      <c r="AY55" s="70">
        <f t="shared" si="39"/>
        <v>18000</v>
      </c>
      <c r="AZ55" s="70">
        <f t="shared" si="39"/>
        <v>18000</v>
      </c>
      <c r="BA55" s="70">
        <f t="shared" si="39"/>
        <v>18000</v>
      </c>
      <c r="BB55" s="70">
        <f t="shared" si="39"/>
        <v>18000</v>
      </c>
      <c r="BC55" s="70">
        <f t="shared" si="39"/>
        <v>18000</v>
      </c>
      <c r="BD55" s="70">
        <f t="shared" si="39"/>
        <v>18000</v>
      </c>
      <c r="BE55" s="70">
        <f t="shared" si="39"/>
        <v>18000</v>
      </c>
      <c r="BF55" s="70">
        <f t="shared" si="39"/>
        <v>18000</v>
      </c>
      <c r="BG55" s="70">
        <f t="shared" si="39"/>
        <v>18000</v>
      </c>
      <c r="BH55" s="70">
        <f t="shared" si="39"/>
        <v>18000</v>
      </c>
      <c r="BI55" s="70">
        <f t="shared" si="39"/>
        <v>18000</v>
      </c>
      <c r="BJ55" s="70">
        <f t="shared" si="39"/>
        <v>18000</v>
      </c>
    </row>
    <row r="56" spans="1:63" outlineLevel="1" x14ac:dyDescent="0.15">
      <c r="A56" s="44" t="s">
        <v>344</v>
      </c>
      <c r="C56" s="178">
        <f t="shared" ref="C56:AH56" si="40">C52*(1-C53)</f>
        <v>0</v>
      </c>
      <c r="D56" s="178">
        <f t="shared" si="40"/>
        <v>0</v>
      </c>
      <c r="E56" s="178">
        <f t="shared" si="40"/>
        <v>0</v>
      </c>
      <c r="F56" s="178">
        <f t="shared" si="40"/>
        <v>81900</v>
      </c>
      <c r="G56" s="178">
        <f t="shared" si="40"/>
        <v>98280</v>
      </c>
      <c r="H56" s="178">
        <f t="shared" si="40"/>
        <v>114660</v>
      </c>
      <c r="I56" s="178">
        <f t="shared" si="40"/>
        <v>81900</v>
      </c>
      <c r="J56" s="178">
        <f t="shared" si="40"/>
        <v>98280</v>
      </c>
      <c r="K56" s="178">
        <f t="shared" si="40"/>
        <v>65520</v>
      </c>
      <c r="L56" s="178">
        <f t="shared" si="40"/>
        <v>65520</v>
      </c>
      <c r="M56" s="178">
        <f t="shared" si="40"/>
        <v>65520</v>
      </c>
      <c r="N56" s="178">
        <f t="shared" si="40"/>
        <v>32760</v>
      </c>
      <c r="O56" s="178">
        <f t="shared" si="40"/>
        <v>211860</v>
      </c>
      <c r="P56" s="178">
        <f t="shared" si="40"/>
        <v>327420</v>
      </c>
      <c r="Q56" s="178">
        <f t="shared" si="40"/>
        <v>385200</v>
      </c>
      <c r="R56" s="178">
        <f t="shared" si="40"/>
        <v>385200</v>
      </c>
      <c r="S56" s="178">
        <f t="shared" si="40"/>
        <v>423720</v>
      </c>
      <c r="T56" s="178">
        <f t="shared" si="40"/>
        <v>462240</v>
      </c>
      <c r="U56" s="178">
        <f t="shared" si="40"/>
        <v>385200</v>
      </c>
      <c r="V56" s="178">
        <f t="shared" si="40"/>
        <v>423720</v>
      </c>
      <c r="W56" s="178">
        <f t="shared" si="40"/>
        <v>327420</v>
      </c>
      <c r="X56" s="178">
        <f t="shared" si="40"/>
        <v>327420</v>
      </c>
      <c r="Y56" s="178">
        <f t="shared" si="40"/>
        <v>327420</v>
      </c>
      <c r="Z56" s="178">
        <f t="shared" si="40"/>
        <v>211860</v>
      </c>
      <c r="AA56" s="178">
        <f t="shared" si="40"/>
        <v>636115</v>
      </c>
      <c r="AB56" s="178">
        <f t="shared" si="40"/>
        <v>1030945</v>
      </c>
      <c r="AC56" s="178">
        <f t="shared" si="40"/>
        <v>1162555</v>
      </c>
      <c r="AD56" s="178">
        <f t="shared" si="40"/>
        <v>1162555</v>
      </c>
      <c r="AE56" s="178">
        <f t="shared" si="40"/>
        <v>1272230</v>
      </c>
      <c r="AF56" s="178">
        <f t="shared" si="40"/>
        <v>1403840</v>
      </c>
      <c r="AG56" s="178">
        <f t="shared" si="40"/>
        <v>1162555</v>
      </c>
      <c r="AH56" s="178">
        <f t="shared" si="40"/>
        <v>1272230</v>
      </c>
      <c r="AI56" s="178">
        <f t="shared" ref="AI56:BJ56" si="41">AI52*(1-AI53)</f>
        <v>1030945</v>
      </c>
      <c r="AJ56" s="178">
        <f t="shared" si="41"/>
        <v>1030945</v>
      </c>
      <c r="AK56" s="178">
        <f t="shared" si="41"/>
        <v>1030945</v>
      </c>
      <c r="AL56" s="178">
        <f t="shared" si="41"/>
        <v>636115</v>
      </c>
      <c r="AM56" s="178" t="e">
        <f t="shared" si="41"/>
        <v>#VALUE!</v>
      </c>
      <c r="AN56" s="178" t="e">
        <f t="shared" si="41"/>
        <v>#VALUE!</v>
      </c>
      <c r="AO56" s="178" t="e">
        <f t="shared" si="41"/>
        <v>#VALUE!</v>
      </c>
      <c r="AP56" s="178" t="e">
        <f t="shared" si="41"/>
        <v>#VALUE!</v>
      </c>
      <c r="AQ56" s="178" t="e">
        <f t="shared" si="41"/>
        <v>#VALUE!</v>
      </c>
      <c r="AR56" s="178" t="e">
        <f t="shared" si="41"/>
        <v>#VALUE!</v>
      </c>
      <c r="AS56" s="178" t="e">
        <f t="shared" si="41"/>
        <v>#VALUE!</v>
      </c>
      <c r="AT56" s="178" t="e">
        <f t="shared" si="41"/>
        <v>#VALUE!</v>
      </c>
      <c r="AU56" s="178" t="e">
        <f t="shared" si="41"/>
        <v>#VALUE!</v>
      </c>
      <c r="AV56" s="178" t="e">
        <f t="shared" si="41"/>
        <v>#VALUE!</v>
      </c>
      <c r="AW56" s="178" t="e">
        <f t="shared" si="41"/>
        <v>#VALUE!</v>
      </c>
      <c r="AX56" s="178" t="e">
        <f t="shared" si="41"/>
        <v>#VALUE!</v>
      </c>
      <c r="AY56" s="178">
        <f t="shared" si="41"/>
        <v>594000</v>
      </c>
      <c r="AZ56" s="178">
        <f t="shared" si="41"/>
        <v>954000</v>
      </c>
      <c r="BA56" s="178">
        <f t="shared" si="41"/>
        <v>1062000</v>
      </c>
      <c r="BB56" s="178">
        <f t="shared" si="41"/>
        <v>1062000</v>
      </c>
      <c r="BC56" s="178">
        <f t="shared" si="41"/>
        <v>1188000</v>
      </c>
      <c r="BD56" s="178">
        <f t="shared" si="41"/>
        <v>1296000</v>
      </c>
      <c r="BE56" s="178">
        <f t="shared" si="41"/>
        <v>1062000</v>
      </c>
      <c r="BF56" s="178">
        <f t="shared" si="41"/>
        <v>1188000</v>
      </c>
      <c r="BG56" s="178">
        <f t="shared" si="41"/>
        <v>954000</v>
      </c>
      <c r="BH56" s="178">
        <f t="shared" si="41"/>
        <v>954000</v>
      </c>
      <c r="BI56" s="178">
        <f t="shared" si="41"/>
        <v>954000</v>
      </c>
      <c r="BJ56" s="178">
        <f t="shared" si="41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19931743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467630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2">SUM(D60:D63)</f>
        <v>0</v>
      </c>
      <c r="E65" s="63">
        <f t="shared" si="42"/>
        <v>0</v>
      </c>
      <c r="F65" s="63">
        <f t="shared" si="42"/>
        <v>62500</v>
      </c>
      <c r="G65" s="63">
        <f t="shared" si="42"/>
        <v>75000</v>
      </c>
      <c r="H65" s="63">
        <f t="shared" si="42"/>
        <v>87500</v>
      </c>
      <c r="I65" s="63">
        <f t="shared" si="42"/>
        <v>62500</v>
      </c>
      <c r="J65" s="63">
        <f t="shared" si="42"/>
        <v>75000</v>
      </c>
      <c r="K65" s="63">
        <f t="shared" si="42"/>
        <v>50000</v>
      </c>
      <c r="L65" s="63">
        <f t="shared" si="42"/>
        <v>50000</v>
      </c>
      <c r="M65" s="63">
        <f t="shared" si="42"/>
        <v>50000</v>
      </c>
      <c r="N65" s="63">
        <f t="shared" si="42"/>
        <v>25000</v>
      </c>
      <c r="O65" s="63">
        <f>SUM(O60:O63)</f>
        <v>147125</v>
      </c>
      <c r="P65" s="63">
        <f t="shared" ref="P65:BJ65" si="43">SUM(P60:P63)</f>
        <v>227375</v>
      </c>
      <c r="Q65" s="63">
        <f t="shared" si="43"/>
        <v>267500</v>
      </c>
      <c r="R65" s="63">
        <f t="shared" si="43"/>
        <v>267500</v>
      </c>
      <c r="S65" s="63">
        <f t="shared" si="43"/>
        <v>294250</v>
      </c>
      <c r="T65" s="63">
        <f t="shared" si="43"/>
        <v>321000</v>
      </c>
      <c r="U65" s="63">
        <f t="shared" si="43"/>
        <v>267500</v>
      </c>
      <c r="V65" s="63">
        <f t="shared" si="43"/>
        <v>294250</v>
      </c>
      <c r="W65" s="63">
        <f t="shared" si="43"/>
        <v>227375</v>
      </c>
      <c r="X65" s="63">
        <f t="shared" si="43"/>
        <v>227375</v>
      </c>
      <c r="Y65" s="63">
        <f t="shared" si="43"/>
        <v>227375</v>
      </c>
      <c r="Z65" s="63">
        <f t="shared" si="43"/>
        <v>147125</v>
      </c>
      <c r="AA65" s="63">
        <f t="shared" si="43"/>
        <v>828501</v>
      </c>
      <c r="AB65" s="63">
        <f t="shared" si="43"/>
        <v>1342743</v>
      </c>
      <c r="AC65" s="63">
        <f t="shared" si="43"/>
        <v>1514157</v>
      </c>
      <c r="AD65" s="63">
        <f t="shared" si="43"/>
        <v>1514157</v>
      </c>
      <c r="AE65" s="63">
        <f t="shared" si="43"/>
        <v>1657002</v>
      </c>
      <c r="AF65" s="63">
        <f t="shared" si="43"/>
        <v>1828416</v>
      </c>
      <c r="AG65" s="63">
        <f t="shared" si="43"/>
        <v>1514157</v>
      </c>
      <c r="AH65" s="63">
        <f t="shared" si="43"/>
        <v>1657002</v>
      </c>
      <c r="AI65" s="63">
        <f t="shared" si="43"/>
        <v>1342743</v>
      </c>
      <c r="AJ65" s="63">
        <f t="shared" si="43"/>
        <v>1342743</v>
      </c>
      <c r="AK65" s="63">
        <f t="shared" si="43"/>
        <v>1342743</v>
      </c>
      <c r="AL65" s="63">
        <f t="shared" si="43"/>
        <v>828501</v>
      </c>
      <c r="AM65" s="63">
        <f t="shared" si="43"/>
        <v>46438</v>
      </c>
      <c r="AN65" s="63">
        <f t="shared" si="43"/>
        <v>74900</v>
      </c>
      <c r="AO65" s="63">
        <f t="shared" si="43"/>
        <v>83888</v>
      </c>
      <c r="AP65" s="63">
        <f t="shared" si="43"/>
        <v>83888</v>
      </c>
      <c r="AQ65" s="63">
        <f t="shared" si="43"/>
        <v>92876</v>
      </c>
      <c r="AR65" s="63">
        <f t="shared" si="43"/>
        <v>101864</v>
      </c>
      <c r="AS65" s="63">
        <f t="shared" si="43"/>
        <v>83888</v>
      </c>
      <c r="AT65" s="63">
        <f t="shared" si="43"/>
        <v>92876</v>
      </c>
      <c r="AU65" s="63">
        <f t="shared" si="43"/>
        <v>74900</v>
      </c>
      <c r="AV65" s="63">
        <f t="shared" si="43"/>
        <v>74900</v>
      </c>
      <c r="AW65" s="63">
        <f t="shared" si="43"/>
        <v>74900</v>
      </c>
      <c r="AX65" s="63">
        <f t="shared" si="43"/>
        <v>46438</v>
      </c>
      <c r="AY65" s="63">
        <f t="shared" si="43"/>
        <v>412500</v>
      </c>
      <c r="AZ65" s="63">
        <f t="shared" si="43"/>
        <v>662500</v>
      </c>
      <c r="BA65" s="63">
        <f t="shared" si="43"/>
        <v>737500</v>
      </c>
      <c r="BB65" s="63">
        <f t="shared" si="43"/>
        <v>737500</v>
      </c>
      <c r="BC65" s="63">
        <f t="shared" si="43"/>
        <v>825000</v>
      </c>
      <c r="BD65" s="63">
        <f t="shared" si="43"/>
        <v>900000</v>
      </c>
      <c r="BE65" s="63">
        <f t="shared" si="43"/>
        <v>737500</v>
      </c>
      <c r="BF65" s="63">
        <f t="shared" si="43"/>
        <v>825000</v>
      </c>
      <c r="BG65" s="63">
        <f t="shared" si="43"/>
        <v>662500</v>
      </c>
      <c r="BH65" s="63">
        <f t="shared" si="43"/>
        <v>662500</v>
      </c>
      <c r="BI65" s="63">
        <f t="shared" si="43"/>
        <v>662500</v>
      </c>
      <c r="BJ65" s="63">
        <f t="shared" si="43"/>
        <v>412500</v>
      </c>
      <c r="BK65" s="118">
        <f>SUM(C65:BJ65)</f>
        <v>29335371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4">IF(C51&gt;0,(C56-C65)/C51,0)</f>
        <v>0</v>
      </c>
      <c r="D67" s="63">
        <f t="shared" si="44"/>
        <v>0</v>
      </c>
      <c r="E67" s="63">
        <f t="shared" si="44"/>
        <v>0</v>
      </c>
      <c r="F67" s="63">
        <f t="shared" si="44"/>
        <v>3880</v>
      </c>
      <c r="G67" s="63">
        <f t="shared" si="44"/>
        <v>3880</v>
      </c>
      <c r="H67" s="63">
        <f t="shared" si="44"/>
        <v>3880</v>
      </c>
      <c r="I67" s="63">
        <f t="shared" si="44"/>
        <v>3880</v>
      </c>
      <c r="J67" s="63">
        <f t="shared" si="44"/>
        <v>3880</v>
      </c>
      <c r="K67" s="63">
        <f t="shared" si="44"/>
        <v>3880</v>
      </c>
      <c r="L67" s="63">
        <f t="shared" si="44"/>
        <v>3880</v>
      </c>
      <c r="M67" s="63">
        <f t="shared" si="44"/>
        <v>3880</v>
      </c>
      <c r="N67" s="63">
        <f t="shared" si="44"/>
        <v>3880</v>
      </c>
      <c r="O67" s="63">
        <f t="shared" si="44"/>
        <v>5885</v>
      </c>
      <c r="P67" s="63">
        <f t="shared" si="44"/>
        <v>5885</v>
      </c>
      <c r="Q67" s="63">
        <f t="shared" si="44"/>
        <v>5885</v>
      </c>
      <c r="R67" s="63">
        <f t="shared" si="44"/>
        <v>5885</v>
      </c>
      <c r="S67" s="63">
        <f t="shared" si="44"/>
        <v>5885</v>
      </c>
      <c r="T67" s="63">
        <f t="shared" si="44"/>
        <v>5885</v>
      </c>
      <c r="U67" s="63">
        <f t="shared" si="44"/>
        <v>5885</v>
      </c>
      <c r="V67" s="63">
        <f t="shared" si="44"/>
        <v>5885</v>
      </c>
      <c r="W67" s="63">
        <f t="shared" si="44"/>
        <v>5885</v>
      </c>
      <c r="X67" s="63">
        <f t="shared" si="44"/>
        <v>5885</v>
      </c>
      <c r="Y67" s="63">
        <f t="shared" si="44"/>
        <v>5885</v>
      </c>
      <c r="Z67" s="63">
        <f t="shared" si="44"/>
        <v>5885</v>
      </c>
      <c r="AA67" s="63">
        <f t="shared" si="44"/>
        <v>-6634</v>
      </c>
      <c r="AB67" s="63">
        <f t="shared" si="44"/>
        <v>-6634</v>
      </c>
      <c r="AC67" s="63">
        <f t="shared" si="44"/>
        <v>-6634</v>
      </c>
      <c r="AD67" s="63">
        <f t="shared" si="44"/>
        <v>-6634</v>
      </c>
      <c r="AE67" s="63">
        <f t="shared" si="44"/>
        <v>-6634</v>
      </c>
      <c r="AF67" s="63">
        <f t="shared" si="44"/>
        <v>-6634</v>
      </c>
      <c r="AG67" s="63">
        <f t="shared" si="44"/>
        <v>-6634</v>
      </c>
      <c r="AH67" s="63">
        <f t="shared" si="44"/>
        <v>-6634</v>
      </c>
      <c r="AI67" s="63">
        <f t="shared" ref="AI67:BJ67" si="45">IF(AI51&gt;0,(AI56-AI65)/AI51,0)</f>
        <v>-6634</v>
      </c>
      <c r="AJ67" s="63">
        <f t="shared" si="45"/>
        <v>-6634</v>
      </c>
      <c r="AK67" s="63">
        <f t="shared" si="45"/>
        <v>-6634</v>
      </c>
      <c r="AL67" s="63">
        <f t="shared" si="45"/>
        <v>-6634</v>
      </c>
      <c r="AM67" s="63" t="e">
        <f t="shared" si="45"/>
        <v>#VALUE!</v>
      </c>
      <c r="AN67" s="63" t="e">
        <f t="shared" si="45"/>
        <v>#VALUE!</v>
      </c>
      <c r="AO67" s="63" t="e">
        <f t="shared" si="45"/>
        <v>#VALUE!</v>
      </c>
      <c r="AP67" s="63" t="e">
        <f t="shared" si="45"/>
        <v>#VALUE!</v>
      </c>
      <c r="AQ67" s="63" t="e">
        <f t="shared" si="45"/>
        <v>#VALUE!</v>
      </c>
      <c r="AR67" s="63" t="e">
        <f t="shared" si="45"/>
        <v>#VALUE!</v>
      </c>
      <c r="AS67" s="63" t="e">
        <f t="shared" si="45"/>
        <v>#VALUE!</v>
      </c>
      <c r="AT67" s="63" t="e">
        <f t="shared" si="45"/>
        <v>#VALUE!</v>
      </c>
      <c r="AU67" s="63" t="e">
        <f t="shared" si="45"/>
        <v>#VALUE!</v>
      </c>
      <c r="AV67" s="63" t="e">
        <f t="shared" si="45"/>
        <v>#VALUE!</v>
      </c>
      <c r="AW67" s="63" t="e">
        <f t="shared" si="45"/>
        <v>#VALUE!</v>
      </c>
      <c r="AX67" s="63" t="e">
        <f t="shared" si="45"/>
        <v>#VALUE!</v>
      </c>
      <c r="AY67" s="63">
        <f t="shared" si="45"/>
        <v>5500</v>
      </c>
      <c r="AZ67" s="63">
        <f t="shared" si="45"/>
        <v>5500</v>
      </c>
      <c r="BA67" s="63">
        <f t="shared" si="45"/>
        <v>5500</v>
      </c>
      <c r="BB67" s="63">
        <f t="shared" si="45"/>
        <v>5500</v>
      </c>
      <c r="BC67" s="63">
        <f t="shared" si="45"/>
        <v>5500</v>
      </c>
      <c r="BD67" s="63">
        <f t="shared" si="45"/>
        <v>5500</v>
      </c>
      <c r="BE67" s="63">
        <f t="shared" si="45"/>
        <v>5500</v>
      </c>
      <c r="BF67" s="63">
        <f t="shared" si="45"/>
        <v>5500</v>
      </c>
      <c r="BG67" s="63">
        <f t="shared" si="45"/>
        <v>5500</v>
      </c>
      <c r="BH67" s="63">
        <f t="shared" si="45"/>
        <v>5500</v>
      </c>
      <c r="BI67" s="63">
        <f t="shared" si="45"/>
        <v>5500</v>
      </c>
      <c r="BJ67" s="63">
        <f t="shared" si="45"/>
        <v>5500</v>
      </c>
    </row>
    <row r="68" spans="1:63" outlineLevel="1" x14ac:dyDescent="0.15">
      <c r="A68" s="47" t="s">
        <v>648</v>
      </c>
      <c r="C68" s="63">
        <f t="shared" ref="C68:AH68" si="46">C56-C65</f>
        <v>0</v>
      </c>
      <c r="D68" s="63">
        <f t="shared" si="46"/>
        <v>0</v>
      </c>
      <c r="E68" s="63">
        <f t="shared" si="46"/>
        <v>0</v>
      </c>
      <c r="F68" s="63">
        <f t="shared" si="46"/>
        <v>19400</v>
      </c>
      <c r="G68" s="63">
        <f t="shared" si="46"/>
        <v>23280</v>
      </c>
      <c r="H68" s="63">
        <f t="shared" si="46"/>
        <v>27160</v>
      </c>
      <c r="I68" s="63">
        <f t="shared" si="46"/>
        <v>19400</v>
      </c>
      <c r="J68" s="63">
        <f t="shared" si="46"/>
        <v>23280</v>
      </c>
      <c r="K68" s="63">
        <f t="shared" si="46"/>
        <v>15520</v>
      </c>
      <c r="L68" s="63">
        <f t="shared" si="46"/>
        <v>15520</v>
      </c>
      <c r="M68" s="63">
        <f t="shared" si="46"/>
        <v>15520</v>
      </c>
      <c r="N68" s="63">
        <f t="shared" si="46"/>
        <v>7760</v>
      </c>
      <c r="O68" s="63">
        <f t="shared" si="46"/>
        <v>64735</v>
      </c>
      <c r="P68" s="63">
        <f t="shared" si="46"/>
        <v>100045</v>
      </c>
      <c r="Q68" s="63">
        <f t="shared" si="46"/>
        <v>117700</v>
      </c>
      <c r="R68" s="63">
        <f t="shared" si="46"/>
        <v>117700</v>
      </c>
      <c r="S68" s="63">
        <f t="shared" si="46"/>
        <v>129470</v>
      </c>
      <c r="T68" s="63">
        <f t="shared" si="46"/>
        <v>141240</v>
      </c>
      <c r="U68" s="63">
        <f t="shared" si="46"/>
        <v>117700</v>
      </c>
      <c r="V68" s="63">
        <f t="shared" si="46"/>
        <v>129470</v>
      </c>
      <c r="W68" s="63">
        <f t="shared" si="46"/>
        <v>100045</v>
      </c>
      <c r="X68" s="63">
        <f t="shared" si="46"/>
        <v>100045</v>
      </c>
      <c r="Y68" s="63">
        <f t="shared" si="46"/>
        <v>100045</v>
      </c>
      <c r="Z68" s="63">
        <f t="shared" si="46"/>
        <v>64735</v>
      </c>
      <c r="AA68" s="63">
        <f t="shared" si="46"/>
        <v>-192386</v>
      </c>
      <c r="AB68" s="63">
        <f t="shared" si="46"/>
        <v>-311798</v>
      </c>
      <c r="AC68" s="63">
        <f t="shared" si="46"/>
        <v>-351602</v>
      </c>
      <c r="AD68" s="63">
        <f t="shared" si="46"/>
        <v>-351602</v>
      </c>
      <c r="AE68" s="63">
        <f t="shared" si="46"/>
        <v>-384772</v>
      </c>
      <c r="AF68" s="63">
        <f t="shared" si="46"/>
        <v>-424576</v>
      </c>
      <c r="AG68" s="63">
        <f t="shared" si="46"/>
        <v>-351602</v>
      </c>
      <c r="AH68" s="63">
        <f t="shared" si="46"/>
        <v>-384772</v>
      </c>
      <c r="AI68" s="63">
        <f t="shared" ref="AI68:BJ68" si="47">AI56-AI65</f>
        <v>-311798</v>
      </c>
      <c r="AJ68" s="63">
        <f t="shared" si="47"/>
        <v>-311798</v>
      </c>
      <c r="AK68" s="63">
        <f t="shared" si="47"/>
        <v>-311798</v>
      </c>
      <c r="AL68" s="63">
        <f t="shared" si="47"/>
        <v>-192386</v>
      </c>
      <c r="AM68" s="63" t="e">
        <f t="shared" si="47"/>
        <v>#VALUE!</v>
      </c>
      <c r="AN68" s="63" t="e">
        <f t="shared" si="47"/>
        <v>#VALUE!</v>
      </c>
      <c r="AO68" s="63" t="e">
        <f t="shared" si="47"/>
        <v>#VALUE!</v>
      </c>
      <c r="AP68" s="63" t="e">
        <f t="shared" si="47"/>
        <v>#VALUE!</v>
      </c>
      <c r="AQ68" s="63" t="e">
        <f t="shared" si="47"/>
        <v>#VALUE!</v>
      </c>
      <c r="AR68" s="63" t="e">
        <f t="shared" si="47"/>
        <v>#VALUE!</v>
      </c>
      <c r="AS68" s="63" t="e">
        <f t="shared" si="47"/>
        <v>#VALUE!</v>
      </c>
      <c r="AT68" s="63" t="e">
        <f t="shared" si="47"/>
        <v>#VALUE!</v>
      </c>
      <c r="AU68" s="63" t="e">
        <f t="shared" si="47"/>
        <v>#VALUE!</v>
      </c>
      <c r="AV68" s="63" t="e">
        <f t="shared" si="47"/>
        <v>#VALUE!</v>
      </c>
      <c r="AW68" s="63" t="e">
        <f t="shared" si="47"/>
        <v>#VALUE!</v>
      </c>
      <c r="AX68" s="63" t="e">
        <f t="shared" si="47"/>
        <v>#VALUE!</v>
      </c>
      <c r="AY68" s="63">
        <f t="shared" si="47"/>
        <v>181500</v>
      </c>
      <c r="AZ68" s="63">
        <f t="shared" si="47"/>
        <v>291500</v>
      </c>
      <c r="BA68" s="63">
        <f t="shared" si="47"/>
        <v>324500</v>
      </c>
      <c r="BB68" s="63">
        <f t="shared" si="47"/>
        <v>324500</v>
      </c>
      <c r="BC68" s="63">
        <f t="shared" si="47"/>
        <v>363000</v>
      </c>
      <c r="BD68" s="63">
        <f t="shared" si="47"/>
        <v>396000</v>
      </c>
      <c r="BE68" s="63">
        <f t="shared" si="47"/>
        <v>324500</v>
      </c>
      <c r="BF68" s="63">
        <f t="shared" si="47"/>
        <v>363000</v>
      </c>
      <c r="BG68" s="63">
        <f t="shared" si="47"/>
        <v>291500</v>
      </c>
      <c r="BH68" s="63">
        <f t="shared" si="47"/>
        <v>291500</v>
      </c>
      <c r="BI68" s="63">
        <f t="shared" si="47"/>
        <v>291500</v>
      </c>
      <c r="BJ68" s="63">
        <f t="shared" si="47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8">IF(D68&gt;0,(D68/D56),0)</f>
        <v>0</v>
      </c>
      <c r="E69" s="46">
        <f t="shared" si="48"/>
        <v>0</v>
      </c>
      <c r="F69" s="46">
        <f t="shared" si="48"/>
        <v>0.23687423687423687</v>
      </c>
      <c r="G69" s="46">
        <f t="shared" si="48"/>
        <v>0.23687423687423687</v>
      </c>
      <c r="H69" s="46">
        <f t="shared" si="48"/>
        <v>0.23687423687423687</v>
      </c>
      <c r="I69" s="46">
        <f t="shared" si="48"/>
        <v>0.23687423687423687</v>
      </c>
      <c r="J69" s="46">
        <f t="shared" si="48"/>
        <v>0.23687423687423687</v>
      </c>
      <c r="K69" s="46">
        <f t="shared" si="48"/>
        <v>0.23687423687423687</v>
      </c>
      <c r="L69" s="46">
        <f t="shared" si="48"/>
        <v>0.23687423687423687</v>
      </c>
      <c r="M69" s="46">
        <f t="shared" si="48"/>
        <v>0.23687423687423687</v>
      </c>
      <c r="N69" s="46">
        <f t="shared" si="48"/>
        <v>0.23687423687423687</v>
      </c>
      <c r="O69" s="46">
        <f t="shared" si="48"/>
        <v>0.30555555555555558</v>
      </c>
      <c r="P69" s="46">
        <f t="shared" si="48"/>
        <v>0.30555555555555558</v>
      </c>
      <c r="Q69" s="46">
        <f t="shared" si="48"/>
        <v>0.30555555555555558</v>
      </c>
      <c r="R69" s="46">
        <f t="shared" si="48"/>
        <v>0.30555555555555558</v>
      </c>
      <c r="S69" s="46">
        <f t="shared" si="48"/>
        <v>0.30555555555555558</v>
      </c>
      <c r="T69" s="46">
        <f t="shared" si="48"/>
        <v>0.30555555555555558</v>
      </c>
      <c r="U69" s="46">
        <f t="shared" si="48"/>
        <v>0.30555555555555558</v>
      </c>
      <c r="V69" s="46">
        <f t="shared" si="48"/>
        <v>0.30555555555555558</v>
      </c>
      <c r="W69" s="46">
        <f t="shared" si="48"/>
        <v>0.30555555555555558</v>
      </c>
      <c r="X69" s="46">
        <f t="shared" si="48"/>
        <v>0.30555555555555558</v>
      </c>
      <c r="Y69" s="46">
        <f t="shared" si="48"/>
        <v>0.30555555555555558</v>
      </c>
      <c r="Z69" s="46">
        <f t="shared" si="48"/>
        <v>0.30555555555555558</v>
      </c>
      <c r="AA69" s="46">
        <f t="shared" si="48"/>
        <v>0</v>
      </c>
      <c r="AB69" s="46">
        <f t="shared" si="48"/>
        <v>0</v>
      </c>
      <c r="AC69" s="46">
        <f t="shared" si="48"/>
        <v>0</v>
      </c>
      <c r="AD69" s="46">
        <f t="shared" si="48"/>
        <v>0</v>
      </c>
      <c r="AE69" s="46">
        <f t="shared" si="48"/>
        <v>0</v>
      </c>
      <c r="AF69" s="46">
        <f t="shared" si="48"/>
        <v>0</v>
      </c>
      <c r="AG69" s="46">
        <f t="shared" si="48"/>
        <v>0</v>
      </c>
      <c r="AH69" s="46">
        <f t="shared" si="48"/>
        <v>0</v>
      </c>
      <c r="AI69" s="46">
        <f t="shared" si="48"/>
        <v>0</v>
      </c>
      <c r="AJ69" s="46">
        <f t="shared" si="48"/>
        <v>0</v>
      </c>
      <c r="AK69" s="46">
        <f t="shared" si="48"/>
        <v>0</v>
      </c>
      <c r="AL69" s="46">
        <f t="shared" si="48"/>
        <v>0</v>
      </c>
      <c r="AM69" s="46" t="e">
        <f t="shared" si="48"/>
        <v>#VALUE!</v>
      </c>
      <c r="AN69" s="46" t="e">
        <f t="shared" si="48"/>
        <v>#VALUE!</v>
      </c>
      <c r="AO69" s="46" t="e">
        <f t="shared" si="48"/>
        <v>#VALUE!</v>
      </c>
      <c r="AP69" s="46" t="e">
        <f t="shared" si="48"/>
        <v>#VALUE!</v>
      </c>
      <c r="AQ69" s="46" t="e">
        <f t="shared" si="48"/>
        <v>#VALUE!</v>
      </c>
      <c r="AR69" s="46" t="e">
        <f t="shared" si="48"/>
        <v>#VALUE!</v>
      </c>
      <c r="AS69" s="46" t="e">
        <f t="shared" si="48"/>
        <v>#VALUE!</v>
      </c>
      <c r="AT69" s="46" t="e">
        <f t="shared" si="48"/>
        <v>#VALUE!</v>
      </c>
      <c r="AU69" s="46" t="e">
        <f t="shared" si="48"/>
        <v>#VALUE!</v>
      </c>
      <c r="AV69" s="46" t="e">
        <f t="shared" si="48"/>
        <v>#VALUE!</v>
      </c>
      <c r="AW69" s="46" t="e">
        <f t="shared" si="48"/>
        <v>#VALUE!</v>
      </c>
      <c r="AX69" s="46" t="e">
        <f t="shared" si="48"/>
        <v>#VALUE!</v>
      </c>
      <c r="AY69" s="46">
        <f t="shared" si="48"/>
        <v>0.30555555555555558</v>
      </c>
      <c r="AZ69" s="46">
        <f t="shared" si="48"/>
        <v>0.30555555555555558</v>
      </c>
      <c r="BA69" s="46">
        <f t="shared" si="48"/>
        <v>0.30555555555555558</v>
      </c>
      <c r="BB69" s="46">
        <f t="shared" si="48"/>
        <v>0.30555555555555558</v>
      </c>
      <c r="BC69" s="46">
        <f t="shared" si="48"/>
        <v>0.30555555555555558</v>
      </c>
      <c r="BD69" s="46">
        <f t="shared" si="48"/>
        <v>0.30555555555555558</v>
      </c>
      <c r="BE69" s="46">
        <f t="shared" si="48"/>
        <v>0.30555555555555558</v>
      </c>
      <c r="BF69" s="46">
        <f t="shared" si="48"/>
        <v>0.30555555555555558</v>
      </c>
      <c r="BG69" s="46">
        <f t="shared" si="48"/>
        <v>0.30555555555555558</v>
      </c>
      <c r="BH69" s="46">
        <f t="shared" si="48"/>
        <v>0.30555555555555558</v>
      </c>
      <c r="BI69" s="46">
        <f t="shared" si="48"/>
        <v>0.30555555555555558</v>
      </c>
      <c r="BJ69" s="46">
        <f t="shared" si="48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49">C51-C75</f>
        <v>0</v>
      </c>
      <c r="D74" s="169">
        <f t="shared" si="49"/>
        <v>0</v>
      </c>
      <c r="E74" s="169">
        <f t="shared" si="49"/>
        <v>0</v>
      </c>
      <c r="F74" s="169">
        <f t="shared" si="49"/>
        <v>3</v>
      </c>
      <c r="G74" s="169">
        <f t="shared" si="49"/>
        <v>4</v>
      </c>
      <c r="H74" s="169">
        <f t="shared" si="49"/>
        <v>5</v>
      </c>
      <c r="I74" s="169">
        <f t="shared" si="49"/>
        <v>3</v>
      </c>
      <c r="J74" s="169">
        <f t="shared" si="49"/>
        <v>4</v>
      </c>
      <c r="K74" s="169">
        <f t="shared" si="49"/>
        <v>3</v>
      </c>
      <c r="L74" s="169">
        <f t="shared" si="49"/>
        <v>3</v>
      </c>
      <c r="M74" s="169">
        <f t="shared" si="49"/>
        <v>3</v>
      </c>
      <c r="N74" s="169">
        <f t="shared" si="49"/>
        <v>1</v>
      </c>
      <c r="O74" s="169">
        <f t="shared" si="49"/>
        <v>-29414</v>
      </c>
      <c r="P74" s="169">
        <f t="shared" si="49"/>
        <v>-45458</v>
      </c>
      <c r="Q74" s="169">
        <f t="shared" si="49"/>
        <v>-53480</v>
      </c>
      <c r="R74" s="33">
        <f t="shared" si="49"/>
        <v>-53480</v>
      </c>
      <c r="S74" s="33">
        <f t="shared" si="49"/>
        <v>-58828</v>
      </c>
      <c r="T74" s="33">
        <f t="shared" si="49"/>
        <v>-64176</v>
      </c>
      <c r="U74" s="33">
        <f t="shared" si="49"/>
        <v>-53480</v>
      </c>
      <c r="V74" s="33">
        <f t="shared" si="49"/>
        <v>-58828</v>
      </c>
      <c r="W74" s="33">
        <f t="shared" si="49"/>
        <v>-45458</v>
      </c>
      <c r="X74" s="33">
        <f t="shared" si="49"/>
        <v>-45458</v>
      </c>
      <c r="Y74" s="33">
        <f t="shared" si="49"/>
        <v>-45458</v>
      </c>
      <c r="Z74" s="33">
        <f t="shared" si="49"/>
        <v>-29414</v>
      </c>
      <c r="AA74" s="33">
        <f t="shared" si="49"/>
        <v>29</v>
      </c>
      <c r="AB74" s="33">
        <f t="shared" si="49"/>
        <v>47</v>
      </c>
      <c r="AC74" s="33">
        <f t="shared" si="49"/>
        <v>53</v>
      </c>
      <c r="AD74" s="33">
        <f t="shared" si="49"/>
        <v>53</v>
      </c>
      <c r="AE74" s="33">
        <f t="shared" si="49"/>
        <v>58</v>
      </c>
      <c r="AF74" s="33">
        <f t="shared" si="49"/>
        <v>64</v>
      </c>
      <c r="AG74" s="33">
        <f t="shared" si="49"/>
        <v>53</v>
      </c>
      <c r="AH74" s="33">
        <f t="shared" si="49"/>
        <v>58</v>
      </c>
      <c r="AI74" s="33">
        <f t="shared" ref="AI74:BJ74" si="50">AI51-AI75</f>
        <v>47</v>
      </c>
      <c r="AJ74" s="33">
        <f t="shared" si="50"/>
        <v>47</v>
      </c>
      <c r="AK74" s="33">
        <f t="shared" si="50"/>
        <v>47</v>
      </c>
      <c r="AL74" s="33">
        <f t="shared" si="50"/>
        <v>29</v>
      </c>
      <c r="AM74" s="33" t="e">
        <f t="shared" si="50"/>
        <v>#REF!</v>
      </c>
      <c r="AN74" s="33" t="e">
        <f t="shared" si="50"/>
        <v>#REF!</v>
      </c>
      <c r="AO74" s="33" t="e">
        <f t="shared" si="50"/>
        <v>#REF!</v>
      </c>
      <c r="AP74" s="33" t="e">
        <f t="shared" si="50"/>
        <v>#REF!</v>
      </c>
      <c r="AQ74" s="33" t="e">
        <f t="shared" si="50"/>
        <v>#REF!</v>
      </c>
      <c r="AR74" s="33" t="e">
        <f t="shared" si="50"/>
        <v>#REF!</v>
      </c>
      <c r="AS74" s="33" t="e">
        <f t="shared" si="50"/>
        <v>#REF!</v>
      </c>
      <c r="AT74" s="33" t="e">
        <f t="shared" si="50"/>
        <v>#REF!</v>
      </c>
      <c r="AU74" s="33" t="e">
        <f t="shared" si="50"/>
        <v>#REF!</v>
      </c>
      <c r="AV74" s="33" t="e">
        <f t="shared" si="50"/>
        <v>#REF!</v>
      </c>
      <c r="AW74" s="33" t="e">
        <f t="shared" si="50"/>
        <v>#REF!</v>
      </c>
      <c r="AX74" s="33" t="e">
        <f t="shared" si="50"/>
        <v>#REF!</v>
      </c>
      <c r="AY74" s="33">
        <f t="shared" si="50"/>
        <v>-82467</v>
      </c>
      <c r="AZ74" s="33">
        <f t="shared" si="50"/>
        <v>-132447</v>
      </c>
      <c r="BA74" s="33">
        <f t="shared" si="50"/>
        <v>-147441</v>
      </c>
      <c r="BB74" s="33">
        <f t="shared" si="50"/>
        <v>-147441</v>
      </c>
      <c r="BC74" s="33">
        <f t="shared" si="50"/>
        <v>-164934</v>
      </c>
      <c r="BD74" s="33">
        <f t="shared" si="50"/>
        <v>-179928</v>
      </c>
      <c r="BE74" s="33">
        <f t="shared" si="50"/>
        <v>-147441</v>
      </c>
      <c r="BF74" s="33">
        <f t="shared" si="50"/>
        <v>-164934</v>
      </c>
      <c r="BG74" s="33">
        <f t="shared" si="50"/>
        <v>-132447</v>
      </c>
      <c r="BH74" s="33">
        <f t="shared" si="50"/>
        <v>-132447</v>
      </c>
      <c r="BI74" s="33">
        <f t="shared" si="50"/>
        <v>-132447</v>
      </c>
      <c r="BJ74" s="33">
        <f t="shared" si="50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1">ROUNDUP(+D51*D73,0)</f>
        <v>0</v>
      </c>
      <c r="E75" s="169">
        <f t="shared" si="51"/>
        <v>0</v>
      </c>
      <c r="F75" s="169">
        <f t="shared" si="51"/>
        <v>2</v>
      </c>
      <c r="G75" s="169">
        <f t="shared" si="51"/>
        <v>2</v>
      </c>
      <c r="H75" s="169">
        <f t="shared" si="51"/>
        <v>2</v>
      </c>
      <c r="I75" s="169">
        <f t="shared" si="51"/>
        <v>2</v>
      </c>
      <c r="J75" s="169">
        <f t="shared" si="51"/>
        <v>2</v>
      </c>
      <c r="K75" s="169">
        <f t="shared" si="51"/>
        <v>1</v>
      </c>
      <c r="L75" s="169">
        <f t="shared" si="51"/>
        <v>1</v>
      </c>
      <c r="M75" s="169">
        <f t="shared" si="51"/>
        <v>1</v>
      </c>
      <c r="N75" s="169">
        <f t="shared" si="51"/>
        <v>1</v>
      </c>
      <c r="O75" s="169">
        <f t="shared" si="51"/>
        <v>29425</v>
      </c>
      <c r="P75" s="169">
        <f t="shared" si="51"/>
        <v>45475</v>
      </c>
      <c r="Q75" s="169">
        <f t="shared" si="51"/>
        <v>53500</v>
      </c>
      <c r="R75" s="33">
        <f t="shared" si="51"/>
        <v>53500</v>
      </c>
      <c r="S75" s="33">
        <f t="shared" si="51"/>
        <v>58850</v>
      </c>
      <c r="T75" s="33">
        <f t="shared" si="51"/>
        <v>64200</v>
      </c>
      <c r="U75" s="33">
        <f t="shared" si="51"/>
        <v>53500</v>
      </c>
      <c r="V75" s="33">
        <f t="shared" si="51"/>
        <v>58850</v>
      </c>
      <c r="W75" s="33">
        <f t="shared" si="51"/>
        <v>45475</v>
      </c>
      <c r="X75" s="33">
        <f t="shared" si="51"/>
        <v>45475</v>
      </c>
      <c r="Y75" s="33">
        <f t="shared" si="51"/>
        <v>45475</v>
      </c>
      <c r="Z75" s="33">
        <f t="shared" si="51"/>
        <v>29425</v>
      </c>
      <c r="AA75" s="33">
        <f t="shared" si="51"/>
        <v>0</v>
      </c>
      <c r="AB75" s="33">
        <f t="shared" si="51"/>
        <v>0</v>
      </c>
      <c r="AC75" s="33">
        <f t="shared" si="51"/>
        <v>0</v>
      </c>
      <c r="AD75" s="33">
        <f t="shared" si="51"/>
        <v>0</v>
      </c>
      <c r="AE75" s="33">
        <f t="shared" si="51"/>
        <v>0</v>
      </c>
      <c r="AF75" s="33">
        <f t="shared" si="51"/>
        <v>0</v>
      </c>
      <c r="AG75" s="33">
        <f t="shared" si="51"/>
        <v>0</v>
      </c>
      <c r="AH75" s="33">
        <f t="shared" si="51"/>
        <v>0</v>
      </c>
      <c r="AI75" s="33">
        <f t="shared" si="51"/>
        <v>0</v>
      </c>
      <c r="AJ75" s="33">
        <f t="shared" si="51"/>
        <v>0</v>
      </c>
      <c r="AK75" s="33">
        <f t="shared" si="51"/>
        <v>0</v>
      </c>
      <c r="AL75" s="33">
        <f t="shared" si="51"/>
        <v>0</v>
      </c>
      <c r="AM75" s="33" t="e">
        <f t="shared" si="51"/>
        <v>#REF!</v>
      </c>
      <c r="AN75" s="33" t="e">
        <f t="shared" si="51"/>
        <v>#REF!</v>
      </c>
      <c r="AO75" s="33" t="e">
        <f t="shared" si="51"/>
        <v>#REF!</v>
      </c>
      <c r="AP75" s="33" t="e">
        <f t="shared" si="51"/>
        <v>#REF!</v>
      </c>
      <c r="AQ75" s="33" t="e">
        <f t="shared" si="51"/>
        <v>#REF!</v>
      </c>
      <c r="AR75" s="33" t="e">
        <f t="shared" si="51"/>
        <v>#REF!</v>
      </c>
      <c r="AS75" s="33" t="e">
        <f t="shared" si="51"/>
        <v>#REF!</v>
      </c>
      <c r="AT75" s="33" t="e">
        <f t="shared" si="51"/>
        <v>#REF!</v>
      </c>
      <c r="AU75" s="33" t="e">
        <f t="shared" si="51"/>
        <v>#REF!</v>
      </c>
      <c r="AV75" s="33" t="e">
        <f t="shared" si="51"/>
        <v>#REF!</v>
      </c>
      <c r="AW75" s="33" t="e">
        <f t="shared" si="51"/>
        <v>#REF!</v>
      </c>
      <c r="AX75" s="33" t="e">
        <f t="shared" si="51"/>
        <v>#REF!</v>
      </c>
      <c r="AY75" s="33">
        <f t="shared" si="51"/>
        <v>82500</v>
      </c>
      <c r="AZ75" s="33">
        <f t="shared" si="51"/>
        <v>132500</v>
      </c>
      <c r="BA75" s="33">
        <f t="shared" si="51"/>
        <v>147500</v>
      </c>
      <c r="BB75" s="33">
        <f t="shared" si="51"/>
        <v>147500</v>
      </c>
      <c r="BC75" s="33">
        <f t="shared" si="51"/>
        <v>165000</v>
      </c>
      <c r="BD75" s="33">
        <f t="shared" si="51"/>
        <v>180000</v>
      </c>
      <c r="BE75" s="33">
        <f t="shared" si="51"/>
        <v>147500</v>
      </c>
      <c r="BF75" s="33">
        <f t="shared" si="51"/>
        <v>165000</v>
      </c>
      <c r="BG75" s="33">
        <f t="shared" si="51"/>
        <v>132500</v>
      </c>
      <c r="BH75" s="33">
        <f t="shared" si="51"/>
        <v>132500</v>
      </c>
      <c r="BI75" s="33">
        <f t="shared" si="51"/>
        <v>132500</v>
      </c>
      <c r="BJ75" s="33">
        <f t="shared" si="51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2">C79*(1-C80)</f>
        <v>0</v>
      </c>
      <c r="D81" s="63">
        <f t="shared" ref="D81:N81" si="53">D79*(1-D80)</f>
        <v>0</v>
      </c>
      <c r="E81" s="63">
        <f t="shared" si="53"/>
        <v>0</v>
      </c>
      <c r="F81" s="63">
        <f t="shared" si="53"/>
        <v>0</v>
      </c>
      <c r="G81" s="63">
        <f t="shared" si="53"/>
        <v>0</v>
      </c>
      <c r="H81" s="63">
        <f t="shared" si="53"/>
        <v>0</v>
      </c>
      <c r="I81" s="63">
        <f t="shared" si="53"/>
        <v>0</v>
      </c>
      <c r="J81" s="63">
        <f t="shared" si="53"/>
        <v>0</v>
      </c>
      <c r="K81" s="63">
        <f t="shared" si="53"/>
        <v>0</v>
      </c>
      <c r="L81" s="63">
        <f t="shared" si="53"/>
        <v>0</v>
      </c>
      <c r="M81" s="63">
        <f t="shared" si="53"/>
        <v>0</v>
      </c>
      <c r="N81" s="63">
        <f t="shared" si="53"/>
        <v>0</v>
      </c>
      <c r="O81" s="63">
        <f t="shared" si="52"/>
        <v>0</v>
      </c>
      <c r="P81" s="63">
        <f t="shared" si="52"/>
        <v>0</v>
      </c>
      <c r="Q81" s="63">
        <f t="shared" si="52"/>
        <v>0</v>
      </c>
      <c r="R81" s="63">
        <f t="shared" si="52"/>
        <v>0</v>
      </c>
      <c r="S81" s="63">
        <f t="shared" si="52"/>
        <v>0</v>
      </c>
      <c r="T81" s="63">
        <f t="shared" si="52"/>
        <v>0</v>
      </c>
      <c r="U81" s="63">
        <f t="shared" si="52"/>
        <v>0</v>
      </c>
      <c r="V81" s="63">
        <f t="shared" si="52"/>
        <v>0</v>
      </c>
      <c r="W81" s="63">
        <f t="shared" si="52"/>
        <v>0</v>
      </c>
      <c r="X81" s="63">
        <f t="shared" si="52"/>
        <v>0</v>
      </c>
      <c r="Y81" s="63">
        <f t="shared" si="52"/>
        <v>0</v>
      </c>
      <c r="Z81" s="63">
        <f t="shared" si="52"/>
        <v>0</v>
      </c>
      <c r="AA81" s="63">
        <f t="shared" si="52"/>
        <v>8.99</v>
      </c>
      <c r="AB81" s="63">
        <f t="shared" si="52"/>
        <v>14.57</v>
      </c>
      <c r="AC81" s="63">
        <f t="shared" si="52"/>
        <v>16.43</v>
      </c>
      <c r="AD81" s="63">
        <f t="shared" si="52"/>
        <v>16.43</v>
      </c>
      <c r="AE81" s="63">
        <f t="shared" si="52"/>
        <v>17.98</v>
      </c>
      <c r="AF81" s="63">
        <f t="shared" si="52"/>
        <v>19.84</v>
      </c>
      <c r="AG81" s="63">
        <f t="shared" si="52"/>
        <v>16.43</v>
      </c>
      <c r="AH81" s="63">
        <f t="shared" si="52"/>
        <v>17.98</v>
      </c>
      <c r="AI81" s="63">
        <f t="shared" ref="AI81:BJ81" si="54">AI79*(1-AI80)</f>
        <v>14.57</v>
      </c>
      <c r="AJ81" s="63">
        <f t="shared" si="54"/>
        <v>14.57</v>
      </c>
      <c r="AK81" s="63">
        <f t="shared" si="54"/>
        <v>14.57</v>
      </c>
      <c r="AL81" s="63">
        <f t="shared" si="54"/>
        <v>8.99</v>
      </c>
      <c r="AM81" s="63" t="e">
        <f t="shared" si="54"/>
        <v>#REF!</v>
      </c>
      <c r="AN81" s="63" t="e">
        <f t="shared" si="54"/>
        <v>#REF!</v>
      </c>
      <c r="AO81" s="63" t="e">
        <f t="shared" si="54"/>
        <v>#REF!</v>
      </c>
      <c r="AP81" s="63" t="e">
        <f t="shared" si="54"/>
        <v>#REF!</v>
      </c>
      <c r="AQ81" s="63" t="e">
        <f t="shared" si="54"/>
        <v>#REF!</v>
      </c>
      <c r="AR81" s="63" t="e">
        <f t="shared" si="54"/>
        <v>#REF!</v>
      </c>
      <c r="AS81" s="63" t="e">
        <f t="shared" si="54"/>
        <v>#REF!</v>
      </c>
      <c r="AT81" s="63" t="e">
        <f t="shared" si="54"/>
        <v>#REF!</v>
      </c>
      <c r="AU81" s="63" t="e">
        <f t="shared" si="54"/>
        <v>#REF!</v>
      </c>
      <c r="AV81" s="63" t="e">
        <f t="shared" si="54"/>
        <v>#REF!</v>
      </c>
      <c r="AW81" s="63" t="e">
        <f t="shared" si="54"/>
        <v>#REF!</v>
      </c>
      <c r="AX81" s="63" t="e">
        <f t="shared" si="54"/>
        <v>#REF!</v>
      </c>
      <c r="AY81" s="63">
        <f t="shared" si="54"/>
        <v>0</v>
      </c>
      <c r="AZ81" s="63">
        <f t="shared" si="54"/>
        <v>0</v>
      </c>
      <c r="BA81" s="63">
        <f t="shared" si="54"/>
        <v>0</v>
      </c>
      <c r="BB81" s="63">
        <f t="shared" si="54"/>
        <v>0</v>
      </c>
      <c r="BC81" s="63">
        <f t="shared" si="54"/>
        <v>0</v>
      </c>
      <c r="BD81" s="63">
        <f t="shared" si="54"/>
        <v>0</v>
      </c>
      <c r="BE81" s="63">
        <f t="shared" si="54"/>
        <v>0</v>
      </c>
      <c r="BF81" s="63">
        <f t="shared" si="54"/>
        <v>0</v>
      </c>
      <c r="BG81" s="63">
        <f t="shared" si="54"/>
        <v>0</v>
      </c>
      <c r="BH81" s="63">
        <f t="shared" si="54"/>
        <v>0</v>
      </c>
      <c r="BI81" s="63">
        <f t="shared" si="54"/>
        <v>0</v>
      </c>
      <c r="BJ81" s="63">
        <f t="shared" si="54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5">SUM(D81:D82)</f>
        <v>0</v>
      </c>
      <c r="E83" s="63">
        <f t="shared" si="55"/>
        <v>0</v>
      </c>
      <c r="F83" s="63">
        <f t="shared" si="55"/>
        <v>0</v>
      </c>
      <c r="G83" s="63">
        <f t="shared" si="55"/>
        <v>0</v>
      </c>
      <c r="H83" s="63">
        <f t="shared" si="55"/>
        <v>0</v>
      </c>
      <c r="I83" s="63">
        <f t="shared" si="55"/>
        <v>0</v>
      </c>
      <c r="J83" s="63">
        <f t="shared" si="55"/>
        <v>0</v>
      </c>
      <c r="K83" s="63">
        <f t="shared" si="55"/>
        <v>0</v>
      </c>
      <c r="L83" s="63">
        <f t="shared" si="55"/>
        <v>0</v>
      </c>
      <c r="M83" s="63">
        <f t="shared" si="55"/>
        <v>0</v>
      </c>
      <c r="N83" s="63">
        <f t="shared" si="55"/>
        <v>0</v>
      </c>
      <c r="O83" s="63">
        <f t="shared" si="55"/>
        <v>0</v>
      </c>
      <c r="P83" s="63">
        <f t="shared" si="55"/>
        <v>0</v>
      </c>
      <c r="Q83" s="63">
        <f t="shared" si="55"/>
        <v>0</v>
      </c>
      <c r="R83" s="63">
        <f t="shared" si="55"/>
        <v>0</v>
      </c>
      <c r="S83" s="63">
        <f t="shared" si="55"/>
        <v>0</v>
      </c>
      <c r="T83" s="63">
        <f t="shared" si="55"/>
        <v>0</v>
      </c>
      <c r="U83" s="63">
        <f t="shared" si="55"/>
        <v>0</v>
      </c>
      <c r="V83" s="63">
        <f t="shared" si="55"/>
        <v>0</v>
      </c>
      <c r="W83" s="63">
        <f t="shared" si="55"/>
        <v>0</v>
      </c>
      <c r="X83" s="63">
        <f t="shared" si="55"/>
        <v>0</v>
      </c>
      <c r="Y83" s="63">
        <f t="shared" si="55"/>
        <v>0</v>
      </c>
      <c r="Z83" s="63">
        <f t="shared" si="55"/>
        <v>0</v>
      </c>
      <c r="AA83" s="63">
        <f t="shared" si="55"/>
        <v>8.99</v>
      </c>
      <c r="AB83" s="63">
        <f t="shared" si="55"/>
        <v>14.57</v>
      </c>
      <c r="AC83" s="63">
        <f t="shared" si="55"/>
        <v>16.43</v>
      </c>
      <c r="AD83" s="63">
        <f t="shared" si="55"/>
        <v>16.43</v>
      </c>
      <c r="AE83" s="63">
        <f t="shared" si="55"/>
        <v>17.98</v>
      </c>
      <c r="AF83" s="63">
        <f t="shared" si="55"/>
        <v>19.84</v>
      </c>
      <c r="AG83" s="63">
        <f t="shared" si="55"/>
        <v>16.43</v>
      </c>
      <c r="AH83" s="63">
        <f t="shared" si="55"/>
        <v>17.98</v>
      </c>
      <c r="AI83" s="63">
        <f t="shared" si="55"/>
        <v>14.57</v>
      </c>
      <c r="AJ83" s="63">
        <f t="shared" si="55"/>
        <v>14.57</v>
      </c>
      <c r="AK83" s="63">
        <f t="shared" si="55"/>
        <v>14.57</v>
      </c>
      <c r="AL83" s="63">
        <f t="shared" si="55"/>
        <v>8.99</v>
      </c>
      <c r="AM83" s="63" t="e">
        <f t="shared" si="55"/>
        <v>#REF!</v>
      </c>
      <c r="AN83" s="63" t="e">
        <f t="shared" si="55"/>
        <v>#REF!</v>
      </c>
      <c r="AO83" s="63" t="e">
        <f t="shared" si="55"/>
        <v>#REF!</v>
      </c>
      <c r="AP83" s="63" t="e">
        <f t="shared" si="55"/>
        <v>#REF!</v>
      </c>
      <c r="AQ83" s="63" t="e">
        <f t="shared" si="55"/>
        <v>#REF!</v>
      </c>
      <c r="AR83" s="63" t="e">
        <f t="shared" si="55"/>
        <v>#REF!</v>
      </c>
      <c r="AS83" s="63" t="e">
        <f t="shared" si="55"/>
        <v>#REF!</v>
      </c>
      <c r="AT83" s="63" t="e">
        <f t="shared" si="55"/>
        <v>#REF!</v>
      </c>
      <c r="AU83" s="63" t="e">
        <f t="shared" si="55"/>
        <v>#REF!</v>
      </c>
      <c r="AV83" s="63" t="e">
        <f t="shared" si="55"/>
        <v>#REF!</v>
      </c>
      <c r="AW83" s="63" t="e">
        <f t="shared" si="55"/>
        <v>#REF!</v>
      </c>
      <c r="AX83" s="63" t="e">
        <f t="shared" si="55"/>
        <v>#REF!</v>
      </c>
      <c r="AY83" s="63" t="e">
        <f t="shared" si="55"/>
        <v>#REF!</v>
      </c>
      <c r="AZ83" s="63" t="e">
        <f t="shared" si="55"/>
        <v>#REF!</v>
      </c>
      <c r="BA83" s="63" t="e">
        <f t="shared" si="55"/>
        <v>#REF!</v>
      </c>
      <c r="BB83" s="63" t="e">
        <f t="shared" si="55"/>
        <v>#REF!</v>
      </c>
      <c r="BC83" s="63" t="e">
        <f t="shared" si="55"/>
        <v>#REF!</v>
      </c>
      <c r="BD83" s="63" t="e">
        <f t="shared" si="55"/>
        <v>#REF!</v>
      </c>
      <c r="BE83" s="63" t="e">
        <f t="shared" si="55"/>
        <v>#REF!</v>
      </c>
      <c r="BF83" s="63" t="e">
        <f t="shared" si="55"/>
        <v>#REF!</v>
      </c>
      <c r="BG83" s="63" t="e">
        <f t="shared" si="55"/>
        <v>#REF!</v>
      </c>
      <c r="BH83" s="63" t="e">
        <f t="shared" si="55"/>
        <v>#REF!</v>
      </c>
      <c r="BI83" s="63" t="e">
        <f t="shared" si="55"/>
        <v>#REF!</v>
      </c>
      <c r="BJ83" s="63" t="e">
        <f t="shared" si="55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6">SUM(D86:D87)</f>
        <v>0</v>
      </c>
      <c r="E88" s="63">
        <f t="shared" si="56"/>
        <v>0</v>
      </c>
      <c r="F88" s="63">
        <f t="shared" si="56"/>
        <v>5000</v>
      </c>
      <c r="G88" s="63">
        <f t="shared" si="56"/>
        <v>5000</v>
      </c>
      <c r="H88" s="63">
        <f t="shared" si="56"/>
        <v>5000</v>
      </c>
      <c r="I88" s="63">
        <f t="shared" si="56"/>
        <v>5000</v>
      </c>
      <c r="J88" s="63">
        <f t="shared" si="56"/>
        <v>5000</v>
      </c>
      <c r="K88" s="63">
        <f t="shared" si="56"/>
        <v>2500</v>
      </c>
      <c r="L88" s="63">
        <f t="shared" si="56"/>
        <v>2500</v>
      </c>
      <c r="M88" s="63">
        <f t="shared" si="56"/>
        <v>2500</v>
      </c>
      <c r="N88" s="63">
        <f t="shared" si="56"/>
        <v>2500</v>
      </c>
      <c r="O88" s="63">
        <f t="shared" si="56"/>
        <v>0</v>
      </c>
      <c r="P88" s="63">
        <f t="shared" si="56"/>
        <v>0</v>
      </c>
      <c r="Q88" s="63">
        <f t="shared" si="56"/>
        <v>0</v>
      </c>
      <c r="R88" s="63">
        <f t="shared" si="56"/>
        <v>0</v>
      </c>
      <c r="S88" s="63">
        <f t="shared" si="56"/>
        <v>0</v>
      </c>
      <c r="T88" s="63">
        <f t="shared" si="56"/>
        <v>0</v>
      </c>
      <c r="U88" s="63">
        <f t="shared" si="56"/>
        <v>0</v>
      </c>
      <c r="V88" s="63">
        <f t="shared" si="56"/>
        <v>0</v>
      </c>
      <c r="W88" s="63">
        <f t="shared" si="56"/>
        <v>0</v>
      </c>
      <c r="X88" s="63">
        <f t="shared" si="56"/>
        <v>0</v>
      </c>
      <c r="Y88" s="63">
        <f t="shared" si="56"/>
        <v>0</v>
      </c>
      <c r="Z88" s="63">
        <f t="shared" si="56"/>
        <v>0</v>
      </c>
      <c r="AA88" s="63">
        <f t="shared" si="56"/>
        <v>0</v>
      </c>
      <c r="AB88" s="63">
        <f t="shared" si="56"/>
        <v>0</v>
      </c>
      <c r="AC88" s="63">
        <f t="shared" si="56"/>
        <v>0</v>
      </c>
      <c r="AD88" s="63">
        <f t="shared" si="56"/>
        <v>0</v>
      </c>
      <c r="AE88" s="63">
        <f t="shared" si="56"/>
        <v>0</v>
      </c>
      <c r="AF88" s="63">
        <f t="shared" si="56"/>
        <v>0</v>
      </c>
      <c r="AG88" s="63">
        <f t="shared" si="56"/>
        <v>0</v>
      </c>
      <c r="AH88" s="63">
        <f t="shared" si="56"/>
        <v>0</v>
      </c>
      <c r="AI88" s="63">
        <f t="shared" si="56"/>
        <v>0</v>
      </c>
      <c r="AJ88" s="63">
        <f t="shared" si="56"/>
        <v>0</v>
      </c>
      <c r="AK88" s="63">
        <f t="shared" si="56"/>
        <v>0</v>
      </c>
      <c r="AL88" s="63">
        <f t="shared" si="56"/>
        <v>0</v>
      </c>
      <c r="AM88" s="63" t="e">
        <f t="shared" si="56"/>
        <v>#REF!</v>
      </c>
      <c r="AN88" s="63" t="e">
        <f t="shared" si="56"/>
        <v>#REF!</v>
      </c>
      <c r="AO88" s="63" t="e">
        <f t="shared" si="56"/>
        <v>#REF!</v>
      </c>
      <c r="AP88" s="63" t="e">
        <f t="shared" si="56"/>
        <v>#REF!</v>
      </c>
      <c r="AQ88" s="63" t="e">
        <f t="shared" si="56"/>
        <v>#REF!</v>
      </c>
      <c r="AR88" s="63" t="e">
        <f t="shared" si="56"/>
        <v>#REF!</v>
      </c>
      <c r="AS88" s="63" t="e">
        <f t="shared" si="56"/>
        <v>#REF!</v>
      </c>
      <c r="AT88" s="63" t="e">
        <f t="shared" si="56"/>
        <v>#REF!</v>
      </c>
      <c r="AU88" s="63" t="e">
        <f t="shared" si="56"/>
        <v>#REF!</v>
      </c>
      <c r="AV88" s="63" t="e">
        <f t="shared" si="56"/>
        <v>#REF!</v>
      </c>
      <c r="AW88" s="63" t="e">
        <f t="shared" si="56"/>
        <v>#REF!</v>
      </c>
      <c r="AX88" s="63" t="e">
        <f t="shared" si="56"/>
        <v>#REF!</v>
      </c>
      <c r="AY88" s="63" t="e">
        <f t="shared" si="56"/>
        <v>#REF!</v>
      </c>
      <c r="AZ88" s="63" t="e">
        <f t="shared" si="56"/>
        <v>#REF!</v>
      </c>
      <c r="BA88" s="63" t="e">
        <f t="shared" si="56"/>
        <v>#REF!</v>
      </c>
      <c r="BB88" s="63" t="e">
        <f t="shared" si="56"/>
        <v>#REF!</v>
      </c>
      <c r="BC88" s="63" t="e">
        <f t="shared" si="56"/>
        <v>#REF!</v>
      </c>
      <c r="BD88" s="63" t="e">
        <f t="shared" si="56"/>
        <v>#REF!</v>
      </c>
      <c r="BE88" s="63" t="e">
        <f t="shared" si="56"/>
        <v>#REF!</v>
      </c>
      <c r="BF88" s="63" t="e">
        <f t="shared" si="56"/>
        <v>#REF!</v>
      </c>
      <c r="BG88" s="63" t="e">
        <f t="shared" si="56"/>
        <v>#REF!</v>
      </c>
      <c r="BH88" s="63" t="e">
        <f t="shared" si="56"/>
        <v>#REF!</v>
      </c>
      <c r="BI88" s="63" t="e">
        <f t="shared" si="56"/>
        <v>#REF!</v>
      </c>
      <c r="BJ88" s="63" t="e">
        <f t="shared" si="56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3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O92" si="57">D$47</f>
        <v>0</v>
      </c>
      <c r="E92" s="169">
        <f t="shared" si="57"/>
        <v>0</v>
      </c>
      <c r="F92" s="169">
        <f t="shared" si="57"/>
        <v>3</v>
      </c>
      <c r="G92" s="169">
        <f t="shared" si="57"/>
        <v>3</v>
      </c>
      <c r="H92" s="169">
        <f t="shared" si="57"/>
        <v>3</v>
      </c>
      <c r="I92" s="169">
        <f t="shared" si="57"/>
        <v>3</v>
      </c>
      <c r="J92" s="169">
        <f t="shared" si="57"/>
        <v>3</v>
      </c>
      <c r="K92" s="169">
        <f t="shared" si="57"/>
        <v>3</v>
      </c>
      <c r="L92" s="169">
        <f t="shared" si="57"/>
        <v>3</v>
      </c>
      <c r="M92" s="169">
        <f t="shared" si="57"/>
        <v>3</v>
      </c>
      <c r="N92" s="169">
        <f t="shared" si="57"/>
        <v>2</v>
      </c>
      <c r="O92" s="169">
        <f t="shared" si="57"/>
        <v>5</v>
      </c>
      <c r="P92" s="169">
        <f t="shared" ref="P92:AL92" si="58">P$9</f>
        <v>0</v>
      </c>
      <c r="Q92" s="169">
        <f t="shared" si="58"/>
        <v>0</v>
      </c>
      <c r="R92" s="169">
        <f t="shared" si="58"/>
        <v>0</v>
      </c>
      <c r="S92" s="169">
        <f t="shared" si="58"/>
        <v>0</v>
      </c>
      <c r="T92" s="169">
        <f t="shared" si="58"/>
        <v>0</v>
      </c>
      <c r="U92" s="169">
        <f t="shared" si="58"/>
        <v>0</v>
      </c>
      <c r="V92" s="169">
        <f t="shared" si="58"/>
        <v>0</v>
      </c>
      <c r="W92" s="169">
        <f t="shared" si="58"/>
        <v>0</v>
      </c>
      <c r="X92" s="169">
        <f t="shared" si="58"/>
        <v>0</v>
      </c>
      <c r="Y92" s="169">
        <f t="shared" si="58"/>
        <v>0</v>
      </c>
      <c r="Z92" s="169">
        <f t="shared" si="58"/>
        <v>0</v>
      </c>
      <c r="AA92" s="169" t="str">
        <f t="shared" si="58"/>
        <v>YR 3</v>
      </c>
      <c r="AB92" s="169">
        <f t="shared" si="58"/>
        <v>0</v>
      </c>
      <c r="AC92" s="169">
        <f t="shared" si="58"/>
        <v>0</v>
      </c>
      <c r="AD92" s="169">
        <f t="shared" si="58"/>
        <v>0</v>
      </c>
      <c r="AE92" s="169">
        <f t="shared" si="58"/>
        <v>0</v>
      </c>
      <c r="AF92" s="169">
        <f t="shared" si="58"/>
        <v>0</v>
      </c>
      <c r="AG92" s="169">
        <f t="shared" si="58"/>
        <v>0</v>
      </c>
      <c r="AH92" s="169">
        <f t="shared" si="58"/>
        <v>0</v>
      </c>
      <c r="AI92" s="169">
        <f t="shared" si="58"/>
        <v>0</v>
      </c>
      <c r="AJ92" s="169">
        <f t="shared" si="58"/>
        <v>0</v>
      </c>
      <c r="AK92" s="169">
        <f t="shared" si="58"/>
        <v>0</v>
      </c>
      <c r="AL92" s="169">
        <f t="shared" si="58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31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'COGS-PRICE-MARGIN_CWS'!$B28*O92</f>
        <v>115000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'COGS-PRICE-MARGIN_CWS'!$C$28</f>
        <v>0.09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20930</v>
      </c>
      <c r="P96" s="70">
        <f t="shared" si="59"/>
        <v>0</v>
      </c>
      <c r="Q96" s="70">
        <f t="shared" si="59"/>
        <v>0</v>
      </c>
      <c r="R96" s="70">
        <f t="shared" si="59"/>
        <v>0</v>
      </c>
      <c r="S96" s="70">
        <f t="shared" si="59"/>
        <v>0</v>
      </c>
      <c r="T96" s="70">
        <f t="shared" si="59"/>
        <v>0</v>
      </c>
      <c r="U96" s="70">
        <f t="shared" si="59"/>
        <v>0</v>
      </c>
      <c r="V96" s="70">
        <f t="shared" si="59"/>
        <v>0</v>
      </c>
      <c r="W96" s="70">
        <f t="shared" si="59"/>
        <v>0</v>
      </c>
      <c r="X96" s="70">
        <f t="shared" si="59"/>
        <v>0</v>
      </c>
      <c r="Y96" s="70">
        <f t="shared" si="59"/>
        <v>0</v>
      </c>
      <c r="Z96" s="70">
        <f t="shared" si="59"/>
        <v>0</v>
      </c>
      <c r="AA96" s="70" t="e">
        <f t="shared" si="59"/>
        <v>#VALUE!</v>
      </c>
      <c r="AB96" s="70">
        <f t="shared" si="59"/>
        <v>0</v>
      </c>
      <c r="AC96" s="70">
        <f t="shared" si="59"/>
        <v>0</v>
      </c>
      <c r="AD96" s="70">
        <f t="shared" si="59"/>
        <v>0</v>
      </c>
      <c r="AE96" s="70">
        <f t="shared" si="59"/>
        <v>0</v>
      </c>
      <c r="AF96" s="70">
        <f t="shared" si="59"/>
        <v>0</v>
      </c>
      <c r="AG96" s="70">
        <f t="shared" si="59"/>
        <v>0</v>
      </c>
      <c r="AH96" s="70">
        <f t="shared" si="59"/>
        <v>0</v>
      </c>
      <c r="AI96" s="70">
        <f t="shared" si="59"/>
        <v>0</v>
      </c>
      <c r="AJ96" s="70">
        <f t="shared" si="59"/>
        <v>0</v>
      </c>
      <c r="AK96" s="70">
        <f t="shared" si="59"/>
        <v>0</v>
      </c>
      <c r="AL96" s="70">
        <f t="shared" si="59"/>
        <v>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104650</v>
      </c>
      <c r="P97" s="178" t="e">
        <f t="shared" si="60"/>
        <v>#VALUE!</v>
      </c>
      <c r="Q97" s="178" t="e">
        <f t="shared" si="60"/>
        <v>#VALUE!</v>
      </c>
      <c r="R97" s="178" t="e">
        <f t="shared" si="60"/>
        <v>#VALUE!</v>
      </c>
      <c r="S97" s="178" t="e">
        <f t="shared" si="60"/>
        <v>#VALUE!</v>
      </c>
      <c r="T97" s="178" t="e">
        <f t="shared" si="60"/>
        <v>#VALUE!</v>
      </c>
      <c r="U97" s="178" t="e">
        <f t="shared" si="60"/>
        <v>#VALUE!</v>
      </c>
      <c r="V97" s="178" t="e">
        <f t="shared" si="60"/>
        <v>#VALUE!</v>
      </c>
      <c r="W97" s="178" t="e">
        <f t="shared" si="60"/>
        <v>#VALUE!</v>
      </c>
      <c r="X97" s="178" t="e">
        <f t="shared" si="60"/>
        <v>#VALUE!</v>
      </c>
      <c r="Y97" s="178" t="e">
        <f t="shared" si="60"/>
        <v>#VALUE!</v>
      </c>
      <c r="Z97" s="178" t="e">
        <f t="shared" si="60"/>
        <v>#VALUE!</v>
      </c>
      <c r="AA97" s="178" t="e">
        <f t="shared" si="60"/>
        <v>#VALUE!</v>
      </c>
      <c r="AB97" s="178" t="e">
        <f t="shared" si="60"/>
        <v>#VALUE!</v>
      </c>
      <c r="AC97" s="178" t="e">
        <f t="shared" si="60"/>
        <v>#VALUE!</v>
      </c>
      <c r="AD97" s="178" t="e">
        <f t="shared" si="60"/>
        <v>#VALUE!</v>
      </c>
      <c r="AE97" s="178" t="e">
        <f t="shared" si="60"/>
        <v>#VALUE!</v>
      </c>
      <c r="AF97" s="178" t="e">
        <f t="shared" si="60"/>
        <v>#VALUE!</v>
      </c>
      <c r="AG97" s="178" t="e">
        <f t="shared" si="60"/>
        <v>#VALUE!</v>
      </c>
      <c r="AH97" s="178" t="e">
        <f t="shared" si="60"/>
        <v>#VALUE!</v>
      </c>
      <c r="AI97" s="178" t="e">
        <f t="shared" si="60"/>
        <v>#VALUE!</v>
      </c>
      <c r="AJ97" s="178" t="e">
        <f t="shared" si="60"/>
        <v>#VALUE!</v>
      </c>
      <c r="AK97" s="178" t="e">
        <f t="shared" si="60"/>
        <v>#VALUE!</v>
      </c>
      <c r="AL97" s="178" t="e">
        <f t="shared" si="60"/>
        <v>#VALUE!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 t="e">
        <f>SUM(C97:BJ97)</f>
        <v>#VALUE!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169">
        <f>'COGS-PRICE-MARGIN_CWS'!$E28*O92</f>
        <v>65000</v>
      </c>
      <c r="P101" s="97">
        <f>'COGS-PRICE-MARGIN_CWS'!$E120*P92</f>
        <v>0</v>
      </c>
      <c r="Q101" s="97">
        <f>'COGS-PRICE-MARGIN_CWS'!$E120*Q92</f>
        <v>0</v>
      </c>
      <c r="R101" s="97">
        <f>'COGS-PRICE-MARGIN_CWS'!$E120*R92</f>
        <v>0</v>
      </c>
      <c r="S101" s="97">
        <f>'COGS-PRICE-MARGIN_CWS'!$E120*S92</f>
        <v>0</v>
      </c>
      <c r="T101" s="97">
        <f>'COGS-PRICE-MARGIN_CWS'!$E120*T92</f>
        <v>0</v>
      </c>
      <c r="U101" s="97">
        <f>'COGS-PRICE-MARGIN_CWS'!$E120*U92</f>
        <v>0</v>
      </c>
      <c r="V101" s="97">
        <f>'COGS-PRICE-MARGIN_CWS'!$E120*V92</f>
        <v>0</v>
      </c>
      <c r="W101" s="97">
        <f>'COGS-PRICE-MARGIN_CWS'!$E120*W92</f>
        <v>0</v>
      </c>
      <c r="X101" s="97">
        <f>'COGS-PRICE-MARGIN_CWS'!$E120*X92</f>
        <v>0</v>
      </c>
      <c r="Y101" s="97">
        <f>'COGS-PRICE-MARGIN_CWS'!$E120*Y92</f>
        <v>0</v>
      </c>
      <c r="Z101" s="97">
        <f>'COGS-PRICE-MARGIN_CWS'!$E120*Z$50</f>
        <v>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403000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169">
        <f>'COGS-PRICE-MARGIN_CWS'!$E29*O93</f>
        <v>57500000</v>
      </c>
      <c r="P102" s="97">
        <f>'COGS-PRICE-MARGIN_CWS'!$E121*P92</f>
        <v>0</v>
      </c>
      <c r="Q102" s="97">
        <f>'COGS-PRICE-MARGIN_CWS'!$E121*Q92</f>
        <v>0</v>
      </c>
      <c r="R102" s="97">
        <f>'COGS-PRICE-MARGIN_CWS'!$E121*R92</f>
        <v>0</v>
      </c>
      <c r="S102" s="97">
        <f>'COGS-PRICE-MARGIN_CWS'!$E121*S92</f>
        <v>0</v>
      </c>
      <c r="T102" s="97">
        <f>'COGS-PRICE-MARGIN_CWS'!$E121*T92</f>
        <v>0</v>
      </c>
      <c r="U102" s="97">
        <f>'COGS-PRICE-MARGIN_CWS'!$E121*U92</f>
        <v>0</v>
      </c>
      <c r="V102" s="97">
        <f>'COGS-PRICE-MARGIN_CWS'!$E121*V92</f>
        <v>0</v>
      </c>
      <c r="W102" s="97">
        <f>'COGS-PRICE-MARGIN_CWS'!$E121*W92</f>
        <v>0</v>
      </c>
      <c r="X102" s="97">
        <f>'COGS-PRICE-MARGIN_CWS'!$E121*X92</f>
        <v>0</v>
      </c>
      <c r="Y102" s="97">
        <f>'COGS-PRICE-MARGIN_CWS'!$E121*Y92</f>
        <v>0</v>
      </c>
      <c r="Z102" s="97">
        <f>'COGS-PRICE-MARGIN_CWS'!$E121*Z92</f>
        <v>0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57513000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169">
        <f>'COGS-PRICE-MARGIN_CWS'!$E30*O94</f>
        <v>0</v>
      </c>
      <c r="P103" s="97">
        <f>'COGS-PRICE-MARGIN_CWS'!$E122*P92</f>
        <v>0</v>
      </c>
      <c r="Q103" s="97">
        <f>'COGS-PRICE-MARGIN_CWS'!$E122*Q92</f>
        <v>0</v>
      </c>
      <c r="R103" s="97">
        <f>'COGS-PRICE-MARGIN_CWS'!$E122*R92</f>
        <v>0</v>
      </c>
      <c r="S103" s="97">
        <f>'COGS-PRICE-MARGIN_CWS'!$E122*S92</f>
        <v>0</v>
      </c>
      <c r="T103" s="97">
        <f>'COGS-PRICE-MARGIN_CWS'!$E122*T92</f>
        <v>0</v>
      </c>
      <c r="U103" s="97">
        <f>'COGS-PRICE-MARGIN_CWS'!$E122*U92</f>
        <v>0</v>
      </c>
      <c r="V103" s="97">
        <f>'COGS-PRICE-MARGIN_CWS'!$E122*V92</f>
        <v>0</v>
      </c>
      <c r="W103" s="97">
        <f>'COGS-PRICE-MARGIN_CWS'!$E122*W92</f>
        <v>0</v>
      </c>
      <c r="X103" s="97">
        <f>'COGS-PRICE-MARGIN_CWS'!$E122*X92</f>
        <v>0</v>
      </c>
      <c r="Y103" s="97">
        <f>'COGS-PRICE-MARGIN_CWS'!$E122*Y92</f>
        <v>0</v>
      </c>
      <c r="Z103" s="97">
        <f>'COGS-PRICE-MARGIN_CWS'!$E122*Z92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169">
        <f>'COGS-PRICE-MARGIN_CWS'!$E31*O95</f>
        <v>0</v>
      </c>
      <c r="P104" s="97">
        <f>'COGS-PRICE-MARGIN_CWS'!$E123*P92</f>
        <v>0</v>
      </c>
      <c r="Q104" s="97">
        <f>'COGS-PRICE-MARGIN_CWS'!$E123*Q92</f>
        <v>0</v>
      </c>
      <c r="R104" s="97">
        <f>'COGS-PRICE-MARGIN_CWS'!$E123*R92</f>
        <v>0</v>
      </c>
      <c r="S104" s="97">
        <f>'COGS-PRICE-MARGIN_CWS'!$E123*S92</f>
        <v>0</v>
      </c>
      <c r="T104" s="97">
        <f>'COGS-PRICE-MARGIN_CWS'!$E123*T92</f>
        <v>0</v>
      </c>
      <c r="U104" s="97">
        <f>'COGS-PRICE-MARGIN_CWS'!$E123*U92</f>
        <v>0</v>
      </c>
      <c r="V104" s="97">
        <f>'COGS-PRICE-MARGIN_CWS'!$E123*V92</f>
        <v>0</v>
      </c>
      <c r="W104" s="97">
        <f>'COGS-PRICE-MARGIN_CWS'!$E123*W92</f>
        <v>0</v>
      </c>
      <c r="X104" s="97">
        <f>'COGS-PRICE-MARGIN_CWS'!$E123*X92</f>
        <v>0</v>
      </c>
      <c r="Y104" s="97">
        <f>'COGS-PRICE-MARGIN_CWS'!$E123*Y92</f>
        <v>0</v>
      </c>
      <c r="Z104" s="97">
        <f>'COGS-PRICE-MARGIN_CWS'!$E123*Z92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57565000</v>
      </c>
      <c r="P106" s="63">
        <f t="shared" si="61"/>
        <v>0</v>
      </c>
      <c r="Q106" s="63">
        <f t="shared" si="61"/>
        <v>0</v>
      </c>
      <c r="R106" s="63">
        <f t="shared" si="61"/>
        <v>0</v>
      </c>
      <c r="S106" s="63">
        <f t="shared" si="61"/>
        <v>0</v>
      </c>
      <c r="T106" s="63">
        <f t="shared" si="61"/>
        <v>0</v>
      </c>
      <c r="U106" s="63">
        <f t="shared" si="61"/>
        <v>0</v>
      </c>
      <c r="V106" s="63">
        <f t="shared" si="61"/>
        <v>0</v>
      </c>
      <c r="W106" s="63">
        <f t="shared" si="61"/>
        <v>0</v>
      </c>
      <c r="X106" s="63">
        <f t="shared" si="61"/>
        <v>0</v>
      </c>
      <c r="Y106" s="63">
        <f t="shared" si="61"/>
        <v>0</v>
      </c>
      <c r="Z106" s="63">
        <f t="shared" si="61"/>
        <v>0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57916000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-11492070</v>
      </c>
      <c r="P108" s="63">
        <f t="shared" si="62"/>
        <v>0</v>
      </c>
      <c r="Q108" s="63">
        <f t="shared" si="62"/>
        <v>0</v>
      </c>
      <c r="R108" s="63">
        <f t="shared" si="62"/>
        <v>0</v>
      </c>
      <c r="S108" s="63">
        <f t="shared" si="62"/>
        <v>0</v>
      </c>
      <c r="T108" s="63">
        <f t="shared" si="62"/>
        <v>0</v>
      </c>
      <c r="U108" s="63">
        <f t="shared" si="62"/>
        <v>0</v>
      </c>
      <c r="V108" s="63">
        <f t="shared" si="62"/>
        <v>0</v>
      </c>
      <c r="W108" s="63">
        <f t="shared" si="62"/>
        <v>0</v>
      </c>
      <c r="X108" s="63">
        <f t="shared" si="62"/>
        <v>0</v>
      </c>
      <c r="Y108" s="63">
        <f t="shared" si="62"/>
        <v>0</v>
      </c>
      <c r="Z108" s="63">
        <f t="shared" si="62"/>
        <v>0</v>
      </c>
      <c r="AA108" s="63" t="e">
        <f t="shared" si="62"/>
        <v>#VALUE!</v>
      </c>
      <c r="AB108" s="63">
        <f t="shared" si="62"/>
        <v>0</v>
      </c>
      <c r="AC108" s="63">
        <f t="shared" si="62"/>
        <v>0</v>
      </c>
      <c r="AD108" s="63">
        <f t="shared" si="62"/>
        <v>0</v>
      </c>
      <c r="AE108" s="63">
        <f t="shared" si="62"/>
        <v>0</v>
      </c>
      <c r="AF108" s="63">
        <f t="shared" si="62"/>
        <v>0</v>
      </c>
      <c r="AG108" s="63">
        <f t="shared" si="62"/>
        <v>0</v>
      </c>
      <c r="AH108" s="63">
        <f t="shared" si="62"/>
        <v>0</v>
      </c>
      <c r="AI108" s="63">
        <f t="shared" si="62"/>
        <v>0</v>
      </c>
      <c r="AJ108" s="63">
        <f t="shared" si="62"/>
        <v>0</v>
      </c>
      <c r="AK108" s="63">
        <f t="shared" si="62"/>
        <v>0</v>
      </c>
      <c r="AL108" s="63">
        <f t="shared" si="62"/>
        <v>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-57460350</v>
      </c>
      <c r="P109" s="63" t="e">
        <f t="shared" si="64"/>
        <v>#VALUE!</v>
      </c>
      <c r="Q109" s="63" t="e">
        <f t="shared" si="64"/>
        <v>#VALUE!</v>
      </c>
      <c r="R109" s="63" t="e">
        <f t="shared" si="64"/>
        <v>#VALUE!</v>
      </c>
      <c r="S109" s="63" t="e">
        <f t="shared" si="64"/>
        <v>#VALUE!</v>
      </c>
      <c r="T109" s="63" t="e">
        <f t="shared" si="64"/>
        <v>#VALUE!</v>
      </c>
      <c r="U109" s="63" t="e">
        <f t="shared" si="64"/>
        <v>#VALUE!</v>
      </c>
      <c r="V109" s="63" t="e">
        <f t="shared" si="64"/>
        <v>#VALUE!</v>
      </c>
      <c r="W109" s="63" t="e">
        <f t="shared" si="64"/>
        <v>#VALUE!</v>
      </c>
      <c r="X109" s="63" t="e">
        <f t="shared" si="64"/>
        <v>#VALUE!</v>
      </c>
      <c r="Y109" s="63" t="e">
        <f t="shared" si="64"/>
        <v>#VALUE!</v>
      </c>
      <c r="Z109" s="63" t="e">
        <f t="shared" si="64"/>
        <v>#VALUE!</v>
      </c>
      <c r="AA109" s="63" t="e">
        <f t="shared" si="64"/>
        <v>#VALUE!</v>
      </c>
      <c r="AB109" s="63" t="e">
        <f t="shared" si="64"/>
        <v>#VALUE!</v>
      </c>
      <c r="AC109" s="63" t="e">
        <f t="shared" si="64"/>
        <v>#VALUE!</v>
      </c>
      <c r="AD109" s="63" t="e">
        <f t="shared" si="64"/>
        <v>#VALUE!</v>
      </c>
      <c r="AE109" s="63" t="e">
        <f t="shared" si="64"/>
        <v>#VALUE!</v>
      </c>
      <c r="AF109" s="63" t="e">
        <f t="shared" si="64"/>
        <v>#VALUE!</v>
      </c>
      <c r="AG109" s="63" t="e">
        <f t="shared" si="64"/>
        <v>#VALUE!</v>
      </c>
      <c r="AH109" s="63" t="e">
        <f t="shared" si="64"/>
        <v>#VALUE!</v>
      </c>
      <c r="AI109" s="63" t="e">
        <f t="shared" si="64"/>
        <v>#VALUE!</v>
      </c>
      <c r="AJ109" s="63" t="e">
        <f t="shared" si="64"/>
        <v>#VALUE!</v>
      </c>
      <c r="AK109" s="63" t="e">
        <f t="shared" si="64"/>
        <v>#VALUE!</v>
      </c>
      <c r="AL109" s="63" t="e">
        <f t="shared" si="64"/>
        <v>#VALUE!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 t="e">
        <f>SUM(C109:BJ109)</f>
        <v>#VALUE!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</v>
      </c>
      <c r="P110" s="46" t="e">
        <f t="shared" si="65"/>
        <v>#VALUE!</v>
      </c>
      <c r="Q110" s="46" t="e">
        <f t="shared" si="65"/>
        <v>#VALUE!</v>
      </c>
      <c r="R110" s="46" t="e">
        <f t="shared" si="65"/>
        <v>#VALUE!</v>
      </c>
      <c r="S110" s="46" t="e">
        <f t="shared" si="65"/>
        <v>#VALUE!</v>
      </c>
      <c r="T110" s="46" t="e">
        <f t="shared" si="65"/>
        <v>#VALUE!</v>
      </c>
      <c r="U110" s="46" t="e">
        <f t="shared" si="65"/>
        <v>#VALUE!</v>
      </c>
      <c r="V110" s="46" t="e">
        <f t="shared" si="65"/>
        <v>#VALUE!</v>
      </c>
      <c r="W110" s="46" t="e">
        <f t="shared" si="65"/>
        <v>#VALUE!</v>
      </c>
      <c r="X110" s="46" t="e">
        <f t="shared" si="65"/>
        <v>#VALUE!</v>
      </c>
      <c r="Y110" s="46" t="e">
        <f t="shared" si="65"/>
        <v>#VALUE!</v>
      </c>
      <c r="Z110" s="46" t="e">
        <f t="shared" si="65"/>
        <v>#VALUE!</v>
      </c>
      <c r="AA110" s="46" t="e">
        <f t="shared" si="65"/>
        <v>#VALUE!</v>
      </c>
      <c r="AB110" s="46" t="e">
        <f t="shared" si="65"/>
        <v>#VALUE!</v>
      </c>
      <c r="AC110" s="46" t="e">
        <f t="shared" si="65"/>
        <v>#VALUE!</v>
      </c>
      <c r="AD110" s="46" t="e">
        <f t="shared" si="65"/>
        <v>#VALUE!</v>
      </c>
      <c r="AE110" s="46" t="e">
        <f t="shared" si="65"/>
        <v>#VALUE!</v>
      </c>
      <c r="AF110" s="46" t="e">
        <f t="shared" si="65"/>
        <v>#VALUE!</v>
      </c>
      <c r="AG110" s="46" t="e">
        <f t="shared" si="65"/>
        <v>#VALUE!</v>
      </c>
      <c r="AH110" s="46" t="e">
        <f t="shared" si="65"/>
        <v>#VALUE!</v>
      </c>
      <c r="AI110" s="46" t="e">
        <f t="shared" ref="AI110:BN110" si="66">IF(AI109&gt;0,(AI109/AI97),0)</f>
        <v>#VALUE!</v>
      </c>
      <c r="AJ110" s="46" t="e">
        <f t="shared" si="66"/>
        <v>#VALUE!</v>
      </c>
      <c r="AK110" s="46" t="e">
        <f t="shared" si="66"/>
        <v>#VALUE!</v>
      </c>
      <c r="AL110" s="46" t="e">
        <f t="shared" si="66"/>
        <v>#VALUE!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'COGS-PRICE-MARGIN_CWS'!$B139</f>
        <v>0</v>
      </c>
      <c r="P114" s="98">
        <f>'COGS-PRICE-MARGIN_CWS'!$B139</f>
        <v>0</v>
      </c>
      <c r="Q114" s="98">
        <f>'COGS-PRICE-MARGIN_CWS'!$B139</f>
        <v>0</v>
      </c>
      <c r="R114" s="98">
        <f>'COGS-PRICE-MARGIN_CWS'!$B139</f>
        <v>0</v>
      </c>
      <c r="S114" s="98">
        <f>'COGS-PRICE-MARGIN_CWS'!$B139</f>
        <v>0</v>
      </c>
      <c r="T114" s="98">
        <f>'COGS-PRICE-MARGIN_CWS'!$B139</f>
        <v>0</v>
      </c>
      <c r="U114" s="98">
        <f>'COGS-PRICE-MARGIN_CWS'!$B139</f>
        <v>0</v>
      </c>
      <c r="V114" s="98">
        <f>'COGS-PRICE-MARGIN_CWS'!$B139</f>
        <v>0</v>
      </c>
      <c r="W114" s="98">
        <f>'COGS-PRICE-MARGIN_CWS'!$B139</f>
        <v>0</v>
      </c>
      <c r="X114" s="98">
        <f>'COGS-PRICE-MARGIN_CWS'!$B139</f>
        <v>0</v>
      </c>
      <c r="Y114" s="98">
        <f>'COGS-PRICE-MARGIN_CWS'!$B139</f>
        <v>0</v>
      </c>
      <c r="Z114" s="98">
        <f>'COGS-PRICE-MARGIN_CWS'!$B139</f>
        <v>0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5</v>
      </c>
      <c r="P115" s="102">
        <f t="shared" si="67"/>
        <v>0</v>
      </c>
      <c r="Q115" s="102">
        <f t="shared" si="67"/>
        <v>0</v>
      </c>
      <c r="R115" s="102">
        <f t="shared" si="67"/>
        <v>0</v>
      </c>
      <c r="S115" s="102">
        <f t="shared" si="67"/>
        <v>0</v>
      </c>
      <c r="T115" s="102">
        <f t="shared" si="67"/>
        <v>0</v>
      </c>
      <c r="U115" s="102">
        <f t="shared" si="67"/>
        <v>0</v>
      </c>
      <c r="V115" s="102">
        <f t="shared" si="67"/>
        <v>0</v>
      </c>
      <c r="W115" s="102">
        <f t="shared" si="67"/>
        <v>0</v>
      </c>
      <c r="X115" s="102">
        <f t="shared" si="67"/>
        <v>0</v>
      </c>
      <c r="Y115" s="102">
        <f t="shared" si="67"/>
        <v>0</v>
      </c>
      <c r="Z115" s="102">
        <f t="shared" si="67"/>
        <v>0</v>
      </c>
      <c r="AA115" s="102" t="e">
        <f t="shared" si="67"/>
        <v>#VALUE!</v>
      </c>
      <c r="AB115" s="102">
        <f t="shared" si="67"/>
        <v>0</v>
      </c>
      <c r="AC115" s="102">
        <f t="shared" si="67"/>
        <v>0</v>
      </c>
      <c r="AD115" s="102">
        <f t="shared" si="67"/>
        <v>0</v>
      </c>
      <c r="AE115" s="102">
        <f t="shared" si="67"/>
        <v>0</v>
      </c>
      <c r="AF115" s="102">
        <f t="shared" si="67"/>
        <v>0</v>
      </c>
      <c r="AG115" s="102">
        <f t="shared" si="67"/>
        <v>0</v>
      </c>
      <c r="AH115" s="102">
        <f t="shared" si="67"/>
        <v>0</v>
      </c>
      <c r="AI115" s="102">
        <f t="shared" ref="AI115:BN115" si="68">AI92-AI116</f>
        <v>0</v>
      </c>
      <c r="AJ115" s="102">
        <f t="shared" si="68"/>
        <v>0</v>
      </c>
      <c r="AK115" s="102">
        <f t="shared" si="68"/>
        <v>0</v>
      </c>
      <c r="AL115" s="102">
        <f t="shared" si="68"/>
        <v>0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 t="e">
        <f>SUM(C115:BJ115)</f>
        <v>#VALUE!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0</v>
      </c>
      <c r="P116" s="102">
        <f t="shared" si="69"/>
        <v>0</v>
      </c>
      <c r="Q116" s="102">
        <f t="shared" si="69"/>
        <v>0</v>
      </c>
      <c r="R116" s="102">
        <f t="shared" si="69"/>
        <v>0</v>
      </c>
      <c r="S116" s="102">
        <f t="shared" si="69"/>
        <v>0</v>
      </c>
      <c r="T116" s="102">
        <f t="shared" si="69"/>
        <v>0</v>
      </c>
      <c r="U116" s="102">
        <f t="shared" si="69"/>
        <v>0</v>
      </c>
      <c r="V116" s="102">
        <f t="shared" si="69"/>
        <v>0</v>
      </c>
      <c r="W116" s="102">
        <f t="shared" si="69"/>
        <v>0</v>
      </c>
      <c r="X116" s="102">
        <f t="shared" si="69"/>
        <v>0</v>
      </c>
      <c r="Y116" s="102">
        <f t="shared" si="69"/>
        <v>0</v>
      </c>
      <c r="Z116" s="102">
        <f t="shared" si="69"/>
        <v>0</v>
      </c>
      <c r="AA116" s="102" t="e">
        <f t="shared" si="69"/>
        <v>#VALUE!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 t="e">
        <f>SUM(C116:BJ116)</f>
        <v>#VALUE!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'COGS-PRICE-MARGIN_CWS'!$B39*C115</f>
        <v>0</v>
      </c>
      <c r="D119" s="169">
        <f>'COGS-PRICE-MARGIN_CWS'!$B39*D115</f>
        <v>0</v>
      </c>
      <c r="E119" s="169">
        <f>'COGS-PRICE-MARGIN_CWS'!$B39*E115</f>
        <v>0</v>
      </c>
      <c r="F119" s="169">
        <f>'COGS-PRICE-MARGIN_CWS'!$B39*F115</f>
        <v>0</v>
      </c>
      <c r="G119" s="169">
        <f>'COGS-PRICE-MARGIN_CWS'!$B39*G115</f>
        <v>0</v>
      </c>
      <c r="H119" s="169">
        <f>'COGS-PRICE-MARGIN_CWS'!$B39*H115</f>
        <v>0</v>
      </c>
      <c r="I119" s="169">
        <f>'COGS-PRICE-MARGIN_CWS'!$B39*I115</f>
        <v>0</v>
      </c>
      <c r="J119" s="169">
        <f>'COGS-PRICE-MARGIN_CWS'!$B39*J115</f>
        <v>0</v>
      </c>
      <c r="K119" s="169">
        <f>'COGS-PRICE-MARGIN_CWS'!$B39*K115</f>
        <v>0</v>
      </c>
      <c r="L119" s="169">
        <f>'COGS-PRICE-MARGIN_CWS'!$B39*L115</f>
        <v>0</v>
      </c>
      <c r="M119" s="169">
        <f>'COGS-PRICE-MARGIN_CWS'!$B39*M115</f>
        <v>0</v>
      </c>
      <c r="N119" s="169">
        <f>'COGS-PRICE-MARGIN_CWS'!$B39*N115</f>
        <v>0</v>
      </c>
      <c r="O119" s="169">
        <f>'COGS-PRICE-MARGIN_CWS'!$B128*O115</f>
        <v>115000</v>
      </c>
      <c r="P119" s="169">
        <f>'COGS-PRICE-MARGIN_CWS'!$B128*P115</f>
        <v>0</v>
      </c>
      <c r="Q119" s="169">
        <f>'COGS-PRICE-MARGIN_CWS'!$B128*Q115</f>
        <v>0</v>
      </c>
      <c r="R119" s="169">
        <f>'COGS-PRICE-MARGIN_CWS'!$B128*R115</f>
        <v>0</v>
      </c>
      <c r="S119" s="169">
        <f>'COGS-PRICE-MARGIN_CWS'!$B128*S115</f>
        <v>0</v>
      </c>
      <c r="T119" s="169">
        <f>'COGS-PRICE-MARGIN_CWS'!$B128*T115</f>
        <v>0</v>
      </c>
      <c r="U119" s="169">
        <f>'COGS-PRICE-MARGIN_CWS'!$B128*U115</f>
        <v>0</v>
      </c>
      <c r="V119" s="169">
        <f>'COGS-PRICE-MARGIN_CWS'!$B128*V115</f>
        <v>0</v>
      </c>
      <c r="W119" s="169">
        <f>'COGS-PRICE-MARGIN_CWS'!$B128*W115</f>
        <v>0</v>
      </c>
      <c r="X119" s="169">
        <f>'COGS-PRICE-MARGIN_CWS'!$B128*X115</f>
        <v>0</v>
      </c>
      <c r="Y119" s="169">
        <f>'COGS-PRICE-MARGIN_CWS'!$B128*Y115</f>
        <v>0</v>
      </c>
      <c r="Z119" s="169">
        <f>'COGS-PRICE-MARGIN_CWS'!$B128*Z115</f>
        <v>0</v>
      </c>
      <c r="AA119" s="90" t="e">
        <f>'COGS-PRICE-MARGIN_CWS'!$B178*AA115</f>
        <v>#VALUE!</v>
      </c>
      <c r="AB119" s="90">
        <f>'COGS-PRICE-MARGIN_CWS'!$B178*AB115</f>
        <v>0</v>
      </c>
      <c r="AC119" s="90">
        <f>'COGS-PRICE-MARGIN_CWS'!$B178*AC115</f>
        <v>0</v>
      </c>
      <c r="AD119" s="90">
        <f>'COGS-PRICE-MARGIN_CWS'!$B178*AD115</f>
        <v>0</v>
      </c>
      <c r="AE119" s="90">
        <f>'COGS-PRICE-MARGIN_CWS'!$B178*AE115</f>
        <v>0</v>
      </c>
      <c r="AF119" s="90">
        <f>'COGS-PRICE-MARGIN_CWS'!$B178*AF115</f>
        <v>0</v>
      </c>
      <c r="AG119" s="90">
        <f>'COGS-PRICE-MARGIN_CWS'!$B178*AG115</f>
        <v>0</v>
      </c>
      <c r="AH119" s="90">
        <f>'COGS-PRICE-MARGIN_CWS'!$B178*AH115</f>
        <v>0</v>
      </c>
      <c r="AI119" s="90">
        <f>'COGS-PRICE-MARGIN_CWS'!$B178*AI115</f>
        <v>0</v>
      </c>
      <c r="AJ119" s="90">
        <f>'COGS-PRICE-MARGIN_CWS'!$B178*AJ115</f>
        <v>0</v>
      </c>
      <c r="AK119" s="90">
        <f>'COGS-PRICE-MARGIN_CWS'!$B178*AK115</f>
        <v>0</v>
      </c>
      <c r="AL119" s="90">
        <f>'COGS-PRICE-MARGIN_CWS'!$B178*AL115</f>
        <v>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 t="e">
        <f>SUM(C119:BJ119)</f>
        <v>#VALUE!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'COGS-PRICE-MARGIN_CWS'!$C$36</f>
        <v>0</v>
      </c>
      <c r="P120" s="98">
        <f>'COGS-PRICE-MARGIN_CWS'!$C128</f>
        <v>0</v>
      </c>
      <c r="Q120" s="98">
        <f>'COGS-PRICE-MARGIN_CWS'!$C128</f>
        <v>0</v>
      </c>
      <c r="R120" s="98">
        <f>'COGS-PRICE-MARGIN_CWS'!$C128</f>
        <v>0</v>
      </c>
      <c r="S120" s="98">
        <f>'COGS-PRICE-MARGIN_CWS'!$C128</f>
        <v>0</v>
      </c>
      <c r="T120" s="98">
        <f>'COGS-PRICE-MARGIN_CWS'!$C128</f>
        <v>0</v>
      </c>
      <c r="U120" s="98">
        <f>'COGS-PRICE-MARGIN_CWS'!$C128</f>
        <v>0</v>
      </c>
      <c r="V120" s="98">
        <f>'COGS-PRICE-MARGIN_CWS'!$C128</f>
        <v>0</v>
      </c>
      <c r="W120" s="98">
        <f>'COGS-PRICE-MARGIN_CWS'!$C128</f>
        <v>0</v>
      </c>
      <c r="X120" s="98">
        <f>'COGS-PRICE-MARGIN_CWS'!$C128</f>
        <v>0</v>
      </c>
      <c r="Y120" s="98">
        <f>'COGS-PRICE-MARGIN_CWS'!$C128</f>
        <v>0</v>
      </c>
      <c r="Z120" s="98">
        <f>'COGS-PRICE-MARGIN_CWS'!$C128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115000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 t="e">
        <f t="shared" si="71"/>
        <v>#VALUE!</v>
      </c>
      <c r="AB121" s="169">
        <f t="shared" si="71"/>
        <v>0</v>
      </c>
      <c r="AC121" s="169">
        <f t="shared" si="71"/>
        <v>0</v>
      </c>
      <c r="AD121" s="169">
        <f t="shared" si="71"/>
        <v>0</v>
      </c>
      <c r="AE121" s="169">
        <f t="shared" si="71"/>
        <v>0</v>
      </c>
      <c r="AF121" s="169">
        <f t="shared" si="71"/>
        <v>0</v>
      </c>
      <c r="AG121" s="169">
        <f t="shared" si="71"/>
        <v>0</v>
      </c>
      <c r="AH121" s="169">
        <f t="shared" si="71"/>
        <v>0</v>
      </c>
      <c r="AI121" s="169">
        <f t="shared" si="71"/>
        <v>0</v>
      </c>
      <c r="AJ121" s="169">
        <f t="shared" si="71"/>
        <v>0</v>
      </c>
      <c r="AK121" s="169">
        <f t="shared" si="71"/>
        <v>0</v>
      </c>
      <c r="AL121" s="169">
        <f t="shared" si="71"/>
        <v>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 t="e">
        <f>SUM(C121:BJ121)</f>
        <v>#VALUE!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115000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 t="e">
        <f t="shared" si="72"/>
        <v>#VALUE!</v>
      </c>
      <c r="AB123" s="63">
        <f t="shared" si="72"/>
        <v>0</v>
      </c>
      <c r="AC123" s="63">
        <f t="shared" si="72"/>
        <v>0</v>
      </c>
      <c r="AD123" s="63">
        <f t="shared" si="72"/>
        <v>0</v>
      </c>
      <c r="AE123" s="63">
        <f t="shared" si="72"/>
        <v>0</v>
      </c>
      <c r="AF123" s="63">
        <f t="shared" si="72"/>
        <v>0</v>
      </c>
      <c r="AG123" s="63">
        <f t="shared" si="72"/>
        <v>0</v>
      </c>
      <c r="AH123" s="63">
        <f t="shared" si="72"/>
        <v>0</v>
      </c>
      <c r="AI123" s="63">
        <f t="shared" si="72"/>
        <v>0</v>
      </c>
      <c r="AJ123" s="63">
        <f t="shared" si="72"/>
        <v>0</v>
      </c>
      <c r="AK123" s="63">
        <f t="shared" si="72"/>
        <v>0</v>
      </c>
      <c r="AL123" s="63">
        <f t="shared" si="72"/>
        <v>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16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'COGS-PRICE-MARGIN_CWS'!$B136*O116</f>
        <v>0</v>
      </c>
      <c r="P126" s="63">
        <f>'COGS-PRICE-MARGIN_CWS'!$B136*P116</f>
        <v>0</v>
      </c>
      <c r="Q126" s="63">
        <f>'COGS-PRICE-MARGIN_CWS'!$B136*Q116</f>
        <v>0</v>
      </c>
      <c r="R126" s="169">
        <f>'COGS-PRICE-MARGIN_CWS'!$B136*R116</f>
        <v>0</v>
      </c>
      <c r="S126" s="169">
        <f>'COGS-PRICE-MARGIN_CWS'!$B136*S116</f>
        <v>0</v>
      </c>
      <c r="T126" s="169">
        <f>'COGS-PRICE-MARGIN_CWS'!$B136*T116</f>
        <v>0</v>
      </c>
      <c r="U126" s="169">
        <f>'COGS-PRICE-MARGIN_CWS'!$B136*U116</f>
        <v>0</v>
      </c>
      <c r="V126" s="169">
        <f>'COGS-PRICE-MARGIN_CWS'!$B136*V116</f>
        <v>0</v>
      </c>
      <c r="W126" s="169">
        <f>'COGS-PRICE-MARGIN_CWS'!$B136*W116</f>
        <v>0</v>
      </c>
      <c r="X126" s="169">
        <f>'COGS-PRICE-MARGIN_CWS'!$B136*X116</f>
        <v>0</v>
      </c>
      <c r="Y126" s="169">
        <f>'COGS-PRICE-MARGIN_CWS'!$B136*Y116</f>
        <v>0</v>
      </c>
      <c r="Z126" s="169">
        <f>'COGS-PRICE-MARGIN_CWS'!$B136*Z116</f>
        <v>0</v>
      </c>
      <c r="AA126" s="90" t="e">
        <f>'COGS-PRICE-MARGIN_CWS'!$B186*AA116</f>
        <v>#VALUE!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0</v>
      </c>
      <c r="P128" s="63">
        <f t="shared" si="73"/>
        <v>0</v>
      </c>
      <c r="Q128" s="63">
        <f t="shared" si="73"/>
        <v>0</v>
      </c>
      <c r="R128" s="63">
        <f t="shared" si="73"/>
        <v>0</v>
      </c>
      <c r="S128" s="63">
        <f t="shared" si="73"/>
        <v>0</v>
      </c>
      <c r="T128" s="63">
        <f t="shared" si="73"/>
        <v>0</v>
      </c>
      <c r="U128" s="63">
        <f t="shared" si="73"/>
        <v>0</v>
      </c>
      <c r="V128" s="63">
        <f t="shared" si="73"/>
        <v>0</v>
      </c>
      <c r="W128" s="63">
        <f t="shared" si="73"/>
        <v>0</v>
      </c>
      <c r="X128" s="63">
        <f t="shared" si="73"/>
        <v>0</v>
      </c>
      <c r="Y128" s="63">
        <f t="shared" si="73"/>
        <v>0</v>
      </c>
      <c r="Z128" s="63">
        <f t="shared" si="73"/>
        <v>0</v>
      </c>
      <c r="AA128" s="63" t="e">
        <f t="shared" si="73"/>
        <v>#VALUE!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431510</v>
      </c>
      <c r="P132" s="63" t="e">
        <f t="shared" si="74"/>
        <v>#VALUE!</v>
      </c>
      <c r="Q132" s="63" t="e">
        <f t="shared" si="74"/>
        <v>#VALUE!</v>
      </c>
      <c r="R132" s="63" t="e">
        <f t="shared" si="74"/>
        <v>#VALUE!</v>
      </c>
      <c r="S132" s="63" t="e">
        <f t="shared" si="74"/>
        <v>#VALUE!</v>
      </c>
      <c r="T132" s="63" t="e">
        <f t="shared" si="74"/>
        <v>#VALUE!</v>
      </c>
      <c r="U132" s="63" t="e">
        <f t="shared" si="74"/>
        <v>#VALUE!</v>
      </c>
      <c r="V132" s="63" t="e">
        <f t="shared" si="74"/>
        <v>#VALUE!</v>
      </c>
      <c r="W132" s="63" t="e">
        <f t="shared" si="74"/>
        <v>#VALUE!</v>
      </c>
      <c r="X132" s="63" t="e">
        <f t="shared" si="74"/>
        <v>#VALUE!</v>
      </c>
      <c r="Y132" s="63" t="e">
        <f t="shared" si="74"/>
        <v>#VALUE!</v>
      </c>
      <c r="Z132" s="63" t="e">
        <f t="shared" si="74"/>
        <v>#VALUE!</v>
      </c>
      <c r="AA132" s="63" t="e">
        <f t="shared" si="74"/>
        <v>#VALUE!</v>
      </c>
      <c r="AB132" s="63" t="e">
        <f t="shared" si="74"/>
        <v>#VALUE!</v>
      </c>
      <c r="AC132" s="63" t="e">
        <f t="shared" si="74"/>
        <v>#VALUE!</v>
      </c>
      <c r="AD132" s="63" t="e">
        <f t="shared" si="74"/>
        <v>#VALUE!</v>
      </c>
      <c r="AE132" s="63" t="e">
        <f t="shared" si="74"/>
        <v>#VALUE!</v>
      </c>
      <c r="AF132" s="63" t="e">
        <f t="shared" si="74"/>
        <v>#VALUE!</v>
      </c>
      <c r="AG132" s="63" t="e">
        <f t="shared" si="74"/>
        <v>#VALUE!</v>
      </c>
      <c r="AH132" s="63" t="e">
        <f t="shared" si="74"/>
        <v>#VALUE!</v>
      </c>
      <c r="AI132" s="63" t="e">
        <f t="shared" si="74"/>
        <v>#VALUE!</v>
      </c>
      <c r="AJ132" s="63" t="e">
        <f t="shared" si="74"/>
        <v>#VALUE!</v>
      </c>
      <c r="AK132" s="63" t="e">
        <f t="shared" si="74"/>
        <v>#VALUE!</v>
      </c>
      <c r="AL132" s="63" t="e">
        <f t="shared" si="74"/>
        <v>#VALUE!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#VALUE!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-57280615</v>
      </c>
      <c r="P133" s="63" t="e">
        <f t="shared" si="75"/>
        <v>#VALUE!</v>
      </c>
      <c r="Q133" s="63" t="e">
        <f t="shared" si="75"/>
        <v>#VALUE!</v>
      </c>
      <c r="R133" s="63" t="e">
        <f t="shared" si="75"/>
        <v>#VALUE!</v>
      </c>
      <c r="S133" s="63" t="e">
        <f t="shared" si="75"/>
        <v>#VALUE!</v>
      </c>
      <c r="T133" s="63" t="e">
        <f t="shared" si="75"/>
        <v>#VALUE!</v>
      </c>
      <c r="U133" s="63" t="e">
        <f t="shared" si="75"/>
        <v>#VALUE!</v>
      </c>
      <c r="V133" s="63" t="e">
        <f t="shared" si="75"/>
        <v>#VALUE!</v>
      </c>
      <c r="W133" s="63" t="e">
        <f t="shared" si="75"/>
        <v>#VALUE!</v>
      </c>
      <c r="X133" s="63" t="e">
        <f t="shared" si="75"/>
        <v>#VALUE!</v>
      </c>
      <c r="Y133" s="63" t="e">
        <f t="shared" si="75"/>
        <v>#VALUE!</v>
      </c>
      <c r="Z133" s="63" t="e">
        <f t="shared" si="75"/>
        <v>#VALUE!</v>
      </c>
      <c r="AA133" s="63" t="e">
        <f t="shared" si="75"/>
        <v>#VALUE!</v>
      </c>
      <c r="AB133" s="63" t="e">
        <f t="shared" si="75"/>
        <v>#VALUE!</v>
      </c>
      <c r="AC133" s="63" t="e">
        <f t="shared" si="75"/>
        <v>#VALUE!</v>
      </c>
      <c r="AD133" s="63" t="e">
        <f t="shared" si="75"/>
        <v>#VALUE!</v>
      </c>
      <c r="AE133" s="63" t="e">
        <f t="shared" si="75"/>
        <v>#VALUE!</v>
      </c>
      <c r="AF133" s="63" t="e">
        <f t="shared" si="75"/>
        <v>#VALUE!</v>
      </c>
      <c r="AG133" s="63" t="e">
        <f t="shared" si="75"/>
        <v>#VALUE!</v>
      </c>
      <c r="AH133" s="63" t="e">
        <f t="shared" si="75"/>
        <v>#VALUE!</v>
      </c>
      <c r="AI133" s="63" t="e">
        <f t="shared" si="75"/>
        <v>#VALUE!</v>
      </c>
      <c r="AJ133" s="63" t="e">
        <f t="shared" si="75"/>
        <v>#VALUE!</v>
      </c>
      <c r="AK133" s="63" t="e">
        <f t="shared" si="75"/>
        <v>#VALUE!</v>
      </c>
      <c r="AL133" s="63" t="e">
        <f t="shared" si="75"/>
        <v>#VALUE!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6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-57280615</v>
      </c>
      <c r="P28" s="9" t="e">
        <f>COGS_DB!P13</f>
        <v>#VALUE!</v>
      </c>
      <c r="Q28" s="9" t="e">
        <f>COGS_DB!Q13</f>
        <v>#VALUE!</v>
      </c>
      <c r="R28" s="9" t="e">
        <f>COGS_DB!R13</f>
        <v>#VALUE!</v>
      </c>
      <c r="S28" s="9" t="e">
        <f>COGS_DB!S13</f>
        <v>#VALUE!</v>
      </c>
      <c r="T28" s="9" t="e">
        <f>COGS_DB!T13</f>
        <v>#VALUE!</v>
      </c>
      <c r="U28" s="9" t="e">
        <f>COGS_DB!U13</f>
        <v>#VALUE!</v>
      </c>
      <c r="V28" s="9" t="e">
        <f>COGS_DB!V13</f>
        <v>#VALUE!</v>
      </c>
      <c r="W28" s="9" t="e">
        <f>COGS_DB!W13</f>
        <v>#VALUE!</v>
      </c>
      <c r="X28" s="9" t="e">
        <f>COGS_DB!X13</f>
        <v>#VALUE!</v>
      </c>
      <c r="Y28" s="9" t="e">
        <f>COGS_DB!Y13</f>
        <v>#VALUE!</v>
      </c>
      <c r="Z28" s="9" t="e">
        <f>COGS_DB!Z13</f>
        <v>#VALUE!</v>
      </c>
      <c r="AA28" s="9" t="e">
        <f>COGS_DB!AA13</f>
        <v>#VALUE!</v>
      </c>
      <c r="AB28" s="9" t="e">
        <f>COGS_DB!AB13</f>
        <v>#VALUE!</v>
      </c>
      <c r="AC28" s="9" t="e">
        <f>COGS_DB!AC13</f>
        <v>#VALUE!</v>
      </c>
      <c r="AD28" s="9" t="e">
        <f>COGS_DB!AD13</f>
        <v>#VALUE!</v>
      </c>
      <c r="AE28" s="9" t="e">
        <f>COGS_DB!AE13</f>
        <v>#VALUE!</v>
      </c>
      <c r="AF28" s="9" t="e">
        <f>COGS_DB!AF13</f>
        <v>#VALUE!</v>
      </c>
      <c r="AG28" s="9" t="e">
        <f>COGS_DB!AG13</f>
        <v>#VALUE!</v>
      </c>
      <c r="AH28" s="9" t="e">
        <f>COGS_DB!AH13</f>
        <v>#VALUE!</v>
      </c>
      <c r="AI28" s="9" t="e">
        <f>COGS_DB!AI13</f>
        <v>#VALUE!</v>
      </c>
      <c r="AJ28" s="9" t="e">
        <f>COGS_DB!AJ13</f>
        <v>#VALUE!</v>
      </c>
      <c r="AK28" s="9" t="e">
        <f>COGS_DB!AK13</f>
        <v>#VALUE!</v>
      </c>
      <c r="AL28" s="9" t="e">
        <f>COGS_DB!AL13</f>
        <v>#VALUE!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64735</v>
      </c>
      <c r="P29" s="9">
        <f>COGS_DB!P15</f>
        <v>100045</v>
      </c>
      <c r="Q29" s="9">
        <f>COGS_DB!Q15</f>
        <v>117700</v>
      </c>
      <c r="R29" s="9">
        <f>COGS_DB!R15</f>
        <v>117700</v>
      </c>
      <c r="S29" s="9">
        <f>COGS_DB!S15</f>
        <v>129470</v>
      </c>
      <c r="T29" s="9">
        <f>COGS_DB!T15</f>
        <v>141240</v>
      </c>
      <c r="U29" s="9">
        <f>COGS_DB!U15</f>
        <v>117700</v>
      </c>
      <c r="V29" s="9">
        <f>COGS_DB!V15</f>
        <v>129470</v>
      </c>
      <c r="W29" s="9">
        <f>COGS_DB!W15</f>
        <v>100045</v>
      </c>
      <c r="X29" s="9">
        <f>COGS_DB!X15</f>
        <v>100045</v>
      </c>
      <c r="Y29" s="9">
        <f>COGS_DB!Y15</f>
        <v>100045</v>
      </c>
      <c r="Z29" s="9">
        <f>COGS_DB!Z15</f>
        <v>64735</v>
      </c>
      <c r="AA29" s="9">
        <f>COGS_DB!AA15</f>
        <v>8.99</v>
      </c>
      <c r="AB29" s="9">
        <f>COGS_DB!AB15</f>
        <v>14.57</v>
      </c>
      <c r="AC29" s="9">
        <f>COGS_DB!AC15</f>
        <v>16.43</v>
      </c>
      <c r="AD29" s="9">
        <f>COGS_DB!AD15</f>
        <v>16.43</v>
      </c>
      <c r="AE29" s="9">
        <f>COGS_DB!AE15</f>
        <v>17.98</v>
      </c>
      <c r="AF29" s="9">
        <f>COGS_DB!AF15</f>
        <v>19.84</v>
      </c>
      <c r="AG29" s="9">
        <f>COGS_DB!AG15</f>
        <v>16.43</v>
      </c>
      <c r="AH29" s="9">
        <f>COGS_DB!AH15</f>
        <v>17.98</v>
      </c>
      <c r="AI29" s="9">
        <f>COGS_DB!AI15</f>
        <v>14.57</v>
      </c>
      <c r="AJ29" s="9">
        <f>COGS_DB!AJ15</f>
        <v>14.57</v>
      </c>
      <c r="AK29" s="9">
        <f>COGS_DB!AK15</f>
        <v>14.57</v>
      </c>
      <c r="AL29" s="9">
        <f>COGS_DB!AL15</f>
        <v>8.99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-57345350</v>
      </c>
      <c r="P30" s="9">
        <f>COGS_DB!P16</f>
        <v>0</v>
      </c>
      <c r="Q30" s="9">
        <f>COGS_DB!Q16</f>
        <v>0</v>
      </c>
      <c r="R30" s="9">
        <f>COGS_DB!R16</f>
        <v>0</v>
      </c>
      <c r="S30" s="9">
        <f>COGS_DB!S16</f>
        <v>0</v>
      </c>
      <c r="T30" s="9">
        <f>COGS_DB!T16</f>
        <v>0</v>
      </c>
      <c r="U30" s="9">
        <f>COGS_DB!U16</f>
        <v>0</v>
      </c>
      <c r="V30" s="9">
        <f>COGS_DB!V16</f>
        <v>0</v>
      </c>
      <c r="W30" s="9">
        <f>COGS_DB!W16</f>
        <v>0</v>
      </c>
      <c r="X30" s="9">
        <f>COGS_DB!X16</f>
        <v>0</v>
      </c>
      <c r="Y30" s="9">
        <f>COGS_DB!Y16</f>
        <v>0</v>
      </c>
      <c r="Z30" s="9">
        <f>COGS_DB!Z16</f>
        <v>0</v>
      </c>
      <c r="AA30" s="9" t="e">
        <f>COGS_DB!AA16</f>
        <v>#VALUE!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-132.7445829760608</v>
      </c>
      <c r="P31" s="98" t="e">
        <f>COGS_DB!P14</f>
        <v>#VALUE!</v>
      </c>
      <c r="Q31" s="98" t="e">
        <f>COGS_DB!Q14</f>
        <v>#VALUE!</v>
      </c>
      <c r="R31" s="98" t="e">
        <f>COGS_DB!R14</f>
        <v>#VALUE!</v>
      </c>
      <c r="S31" s="98" t="e">
        <f>COGS_DB!S14</f>
        <v>#VALUE!</v>
      </c>
      <c r="T31" s="98" t="e">
        <f>COGS_DB!T14</f>
        <v>#VALUE!</v>
      </c>
      <c r="U31" s="98" t="e">
        <f>COGS_DB!U14</f>
        <v>#VALUE!</v>
      </c>
      <c r="V31" s="98" t="e">
        <f>COGS_DB!V14</f>
        <v>#VALUE!</v>
      </c>
      <c r="W31" s="98" t="e">
        <f>COGS_DB!W14</f>
        <v>#VALUE!</v>
      </c>
      <c r="X31" s="98" t="e">
        <f>COGS_DB!X14</f>
        <v>#VALUE!</v>
      </c>
      <c r="Y31" s="98" t="e">
        <f>COGS_DB!Y14</f>
        <v>#VALUE!</v>
      </c>
      <c r="Z31" s="98" t="e">
        <f>COGS_DB!Z14</f>
        <v>#VALUE!</v>
      </c>
      <c r="AA31" s="98" t="e">
        <f>COGS_DB!AA14</f>
        <v>#VALUE!</v>
      </c>
      <c r="AB31" s="98" t="e">
        <f>COGS_DB!AB14</f>
        <v>#VALUE!</v>
      </c>
      <c r="AC31" s="98" t="e">
        <f>COGS_DB!AC14</f>
        <v>#VALUE!</v>
      </c>
      <c r="AD31" s="98" t="e">
        <f>COGS_DB!AD14</f>
        <v>#VALUE!</v>
      </c>
      <c r="AE31" s="98" t="e">
        <f>COGS_DB!AE14</f>
        <v>#VALUE!</v>
      </c>
      <c r="AF31" s="98" t="e">
        <f>COGS_DB!AF14</f>
        <v>#VALUE!</v>
      </c>
      <c r="AG31" s="98" t="e">
        <f>COGS_DB!AG14</f>
        <v>#VALUE!</v>
      </c>
      <c r="AH31" s="98" t="e">
        <f>COGS_DB!AH14</f>
        <v>#VALUE!</v>
      </c>
      <c r="AI31" s="98" t="e">
        <f>COGS_DB!AI14</f>
        <v>#VALUE!</v>
      </c>
      <c r="AJ31" s="98" t="e">
        <f>COGS_DB!AJ14</f>
        <v>#VALUE!</v>
      </c>
      <c r="AK31" s="98" t="e">
        <f>COGS_DB!AK14</f>
        <v>#VALUE!</v>
      </c>
      <c r="AL31" s="98" t="e">
        <f>COGS_DB!AL14</f>
        <v>#VALUE!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431510</v>
      </c>
      <c r="P32" s="9" t="e">
        <f>COGS_DB!P12</f>
        <v>#VALUE!</v>
      </c>
      <c r="Q32" s="9" t="e">
        <f>COGS_DB!Q12</f>
        <v>#VALUE!</v>
      </c>
      <c r="R32" s="9" t="e">
        <f>COGS_DB!R12</f>
        <v>#VALUE!</v>
      </c>
      <c r="S32" s="9" t="e">
        <f>COGS_DB!S12</f>
        <v>#VALUE!</v>
      </c>
      <c r="T32" s="9" t="e">
        <f>COGS_DB!T12</f>
        <v>#VALUE!</v>
      </c>
      <c r="U32" s="9" t="e">
        <f>COGS_DB!U12</f>
        <v>#VALUE!</v>
      </c>
      <c r="V32" s="9" t="e">
        <f>COGS_DB!V12</f>
        <v>#VALUE!</v>
      </c>
      <c r="W32" s="9" t="e">
        <f>COGS_DB!W12</f>
        <v>#VALUE!</v>
      </c>
      <c r="X32" s="9" t="e">
        <f>COGS_DB!X12</f>
        <v>#VALUE!</v>
      </c>
      <c r="Y32" s="9" t="e">
        <f>COGS_DB!Y12</f>
        <v>#VALUE!</v>
      </c>
      <c r="Z32" s="9" t="e">
        <f>COGS_DB!Z12</f>
        <v>#VALUE!</v>
      </c>
      <c r="AA32" s="9" t="e">
        <f>COGS_DB!AA12</f>
        <v>#VALUE!</v>
      </c>
      <c r="AB32" s="9" t="e">
        <f>COGS_DB!AB12</f>
        <v>#VALUE!</v>
      </c>
      <c r="AC32" s="9" t="e">
        <f>COGS_DB!AC12</f>
        <v>#VALUE!</v>
      </c>
      <c r="AD32" s="9" t="e">
        <f>COGS_DB!AD12</f>
        <v>#VALUE!</v>
      </c>
      <c r="AE32" s="9" t="e">
        <f>COGS_DB!AE12</f>
        <v>#VALUE!</v>
      </c>
      <c r="AF32" s="9" t="e">
        <f>COGS_DB!AF12</f>
        <v>#VALUE!</v>
      </c>
      <c r="AG32" s="9" t="e">
        <f>COGS_DB!AG12</f>
        <v>#VALUE!</v>
      </c>
      <c r="AH32" s="9" t="e">
        <f>COGS_DB!AH12</f>
        <v>#VALUE!</v>
      </c>
      <c r="AI32" s="9" t="e">
        <f>COGS_DB!AI12</f>
        <v>#VALUE!</v>
      </c>
      <c r="AJ32" s="9" t="e">
        <f>COGS_DB!AJ12</f>
        <v>#VALUE!</v>
      </c>
      <c r="AK32" s="9" t="e">
        <f>COGS_DB!AK12</f>
        <v>#VALUE!</v>
      </c>
      <c r="AL32" s="9" t="e">
        <f>COGS_DB!AL12</f>
        <v>#VALUE!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 t="e">
        <f>COGS_DB!E3</f>
        <v>#VALUE!</v>
      </c>
      <c r="E36" s="9" t="e">
        <f>COGS_DB!G3</f>
        <v>#VALUE!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0</v>
      </c>
      <c r="AB36" s="9">
        <f>COGS_DB!AB20</f>
        <v>0</v>
      </c>
      <c r="AC36" s="9">
        <f>COGS_DB!AC20</f>
        <v>0</v>
      </c>
      <c r="AD36" s="9">
        <f>COGS_DB!AD20</f>
        <v>0</v>
      </c>
      <c r="AE36" s="9">
        <f>COGS_DB!AE20</f>
        <v>0</v>
      </c>
      <c r="AF36" s="9">
        <f>COGS_DB!AF20</f>
        <v>0</v>
      </c>
      <c r="AG36" s="9">
        <f>COGS_DB!AG20</f>
        <v>0</v>
      </c>
      <c r="AH36" s="9">
        <f>COGS_DB!AH20</f>
        <v>0</v>
      </c>
      <c r="AI36" s="9">
        <f>COGS_DB!AI20</f>
        <v>0</v>
      </c>
      <c r="AJ36" s="9">
        <f>COGS_DB!AJ20</f>
        <v>0</v>
      </c>
      <c r="AK36" s="9">
        <f>COGS_DB!AK20</f>
        <v>0</v>
      </c>
      <c r="AL36" s="9">
        <f>COGS_DB!AL20</f>
        <v>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 t="e">
        <f>COGS_DB!E4</f>
        <v>#VALUE!</v>
      </c>
      <c r="E37" s="9" t="e">
        <f>COGS_DB!G4</f>
        <v>#VALUE!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0</v>
      </c>
      <c r="AB37" s="9">
        <f>COGS_DB!AB21</f>
        <v>0</v>
      </c>
      <c r="AC37" s="9">
        <f>COGS_DB!AC21</f>
        <v>0</v>
      </c>
      <c r="AD37" s="9">
        <f>COGS_DB!AD21</f>
        <v>0</v>
      </c>
      <c r="AE37" s="9">
        <f>COGS_DB!AE21</f>
        <v>0</v>
      </c>
      <c r="AF37" s="9">
        <f>COGS_DB!AF21</f>
        <v>0</v>
      </c>
      <c r="AG37" s="9">
        <f>COGS_DB!AG21</f>
        <v>0</v>
      </c>
      <c r="AH37" s="9">
        <f>COGS_DB!AH21</f>
        <v>0</v>
      </c>
      <c r="AI37" s="9">
        <f>COGS_DB!AI21</f>
        <v>0</v>
      </c>
      <c r="AJ37" s="9">
        <f>COGS_DB!AJ21</f>
        <v>0</v>
      </c>
      <c r="AK37" s="9">
        <f>COGS_DB!AK21</f>
        <v>0</v>
      </c>
      <c r="AL37" s="9">
        <f>COGS_DB!AL21</f>
        <v>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1282930</v>
      </c>
      <c r="E38" s="9">
        <f>COGS_DB!G6</f>
        <v>181.35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0.30555555555555558</v>
      </c>
      <c r="P38" s="9">
        <f>COGS_DB!P24</f>
        <v>0.30555555555555558</v>
      </c>
      <c r="Q38" s="9">
        <f>COGS_DB!Q24</f>
        <v>0.30555555555555558</v>
      </c>
      <c r="R38" s="9">
        <f>COGS_DB!R24</f>
        <v>0.30555555555555558</v>
      </c>
      <c r="S38" s="9">
        <f>COGS_DB!S24</f>
        <v>0.30555555555555558</v>
      </c>
      <c r="T38" s="9">
        <f>COGS_DB!T24</f>
        <v>0.30555555555555558</v>
      </c>
      <c r="U38" s="9">
        <f>COGS_DB!U24</f>
        <v>0.30555555555555558</v>
      </c>
      <c r="V38" s="9">
        <f>COGS_DB!V24</f>
        <v>0.30555555555555558</v>
      </c>
      <c r="W38" s="9">
        <f>COGS_DB!W24</f>
        <v>0.30555555555555558</v>
      </c>
      <c r="X38" s="9">
        <f>COGS_DB!X24</f>
        <v>0.30555555555555558</v>
      </c>
      <c r="Y38" s="9">
        <f>COGS_DB!Y24</f>
        <v>0.30555555555555558</v>
      </c>
      <c r="Z38" s="9">
        <f>COGS_DB!Z24</f>
        <v>0.30555555555555558</v>
      </c>
      <c r="AA38" s="9">
        <f>COGS_DB!AA24</f>
        <v>1</v>
      </c>
      <c r="AB38" s="9">
        <f>COGS_DB!AB24</f>
        <v>1</v>
      </c>
      <c r="AC38" s="9">
        <f>COGS_DB!AC24</f>
        <v>1</v>
      </c>
      <c r="AD38" s="9">
        <f>COGS_DB!AD24</f>
        <v>1</v>
      </c>
      <c r="AE38" s="9">
        <f>COGS_DB!AE24</f>
        <v>1</v>
      </c>
      <c r="AF38" s="9">
        <f>COGS_DB!AF24</f>
        <v>1</v>
      </c>
      <c r="AG38" s="9">
        <f>COGS_DB!AG24</f>
        <v>1</v>
      </c>
      <c r="AH38" s="9">
        <f>COGS_DB!AH24</f>
        <v>1</v>
      </c>
      <c r="AI38" s="9">
        <f>COGS_DB!AI24</f>
        <v>1</v>
      </c>
      <c r="AJ38" s="9">
        <f>COGS_DB!AJ24</f>
        <v>1</v>
      </c>
      <c r="AK38" s="9">
        <f>COGS_DB!AK24</f>
        <v>1</v>
      </c>
      <c r="AL38" s="9">
        <f>COGS_DB!AL24</f>
        <v>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-57345350</v>
      </c>
      <c r="E39" s="9" t="e">
        <f>COGS_DB!G7</f>
        <v>#VALUE!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 t="e">
        <f>COGS_DB!E5</f>
        <v>#VALUE!</v>
      </c>
      <c r="E42" s="116" t="e">
        <f>COGS_DB!G5</f>
        <v>#VALUE!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64735</v>
      </c>
      <c r="P42" s="9">
        <f>COGS_DB!P23</f>
        <v>100045</v>
      </c>
      <c r="Q42" s="9">
        <f>COGS_DB!Q23</f>
        <v>117700</v>
      </c>
      <c r="R42" s="9">
        <f>COGS_DB!R23</f>
        <v>117700</v>
      </c>
      <c r="S42" s="9">
        <f>COGS_DB!S23</f>
        <v>129470</v>
      </c>
      <c r="T42" s="9">
        <f>COGS_DB!T23</f>
        <v>141240</v>
      </c>
      <c r="U42" s="9">
        <f>COGS_DB!U23</f>
        <v>117700</v>
      </c>
      <c r="V42" s="9">
        <f>COGS_DB!V23</f>
        <v>129470</v>
      </c>
      <c r="W42" s="9">
        <f>COGS_DB!W23</f>
        <v>100045</v>
      </c>
      <c r="X42" s="9">
        <f>COGS_DB!X23</f>
        <v>100045</v>
      </c>
      <c r="Y42" s="9">
        <f>COGS_DB!Y23</f>
        <v>100045</v>
      </c>
      <c r="Z42" s="9">
        <f>COGS_DB!Z23</f>
        <v>64735</v>
      </c>
      <c r="AA42" s="9">
        <f>COGS_DB!AA23</f>
        <v>8.99</v>
      </c>
      <c r="AB42" s="9">
        <f>COGS_DB!AB23</f>
        <v>14.57</v>
      </c>
      <c r="AC42" s="9">
        <f>COGS_DB!AC23</f>
        <v>16.43</v>
      </c>
      <c r="AD42" s="9">
        <f>COGS_DB!AD23</f>
        <v>16.43</v>
      </c>
      <c r="AE42" s="9">
        <f>COGS_DB!AE23</f>
        <v>17.98</v>
      </c>
      <c r="AF42" s="9">
        <f>COGS_DB!AF23</f>
        <v>19.84</v>
      </c>
      <c r="AG42" s="9">
        <f>COGS_DB!AG23</f>
        <v>16.43</v>
      </c>
      <c r="AH42" s="9">
        <f>COGS_DB!AH23</f>
        <v>17.98</v>
      </c>
      <c r="AI42" s="9">
        <f>COGS_DB!AI23</f>
        <v>14.57</v>
      </c>
      <c r="AJ42" s="9">
        <f>COGS_DB!AJ23</f>
        <v>14.57</v>
      </c>
      <c r="AK42" s="9">
        <f>COGS_DB!AK23</f>
        <v>14.57</v>
      </c>
      <c r="AL42" s="9">
        <f>COGS_DB!AL23</f>
        <v>8.99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 t="e">
        <f>COGS_DB!F6</f>
        <v>#VALUE!</v>
      </c>
      <c r="E43" s="116" t="e">
        <f>COGS_DB!H6</f>
        <v>#VALUE!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 t="e">
        <f>COGS_DB!F7</f>
        <v>#VALUE!</v>
      </c>
      <c r="E44" s="98" t="e">
        <f>COGS_DB!H7</f>
        <v>#VALUE!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46</vt:i4>
      </vt:variant>
    </vt:vector>
  </HeadingPairs>
  <TitlesOfParts>
    <vt:vector size="109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2023-04-13T02:50:51Z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