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EA03C50-19B0-B144-A3C2-CC7577DF81DB}" xr6:coauthVersionLast="47" xr6:coauthVersionMax="47" xr10:uidLastSave="{00000000-0000-0000-0000-000000000000}"/>
  <bookViews>
    <workbookView xWindow="0" yWindow="500" windowWidth="28560" windowHeight="20500" firstSheet="30" activeTab="36" xr2:uid="{360FB051-2420-3E49-AAF6-CD5C2BC7BA3E}"/>
    <workbookView xWindow="8380" yWindow="2000" windowWidth="22440" windowHeight="16940" firstSheet="23" activeTab="29" xr2:uid="{58786023-626A-2B4E-BA66-46DB9DCEE17B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X87" i="82" l="1"/>
  <c r="AW87" i="82"/>
  <c r="AV87" i="82"/>
  <c r="AU87" i="82"/>
  <c r="AT87" i="82"/>
  <c r="AS87" i="82"/>
  <c r="AR87" i="82"/>
  <c r="AQ87" i="82"/>
  <c r="AP87" i="82"/>
  <c r="AO87" i="82"/>
  <c r="AN87" i="82"/>
  <c r="AX86" i="82"/>
  <c r="AW86" i="82"/>
  <c r="AV86" i="82"/>
  <c r="AU86" i="82"/>
  <c r="AT86" i="82"/>
  <c r="AS86" i="82"/>
  <c r="AR86" i="82"/>
  <c r="AQ86" i="82"/>
  <c r="AP86" i="82"/>
  <c r="AO86" i="82"/>
  <c r="AN86" i="82"/>
  <c r="AM87" i="82"/>
  <c r="AM86" i="82"/>
  <c r="AX82" i="82"/>
  <c r="AW82" i="82"/>
  <c r="AV82" i="82"/>
  <c r="AU82" i="82"/>
  <c r="AT82" i="82"/>
  <c r="AS82" i="82"/>
  <c r="AR82" i="82"/>
  <c r="AQ82" i="82"/>
  <c r="AP82" i="82"/>
  <c r="AO82" i="82"/>
  <c r="AN82" i="82"/>
  <c r="AX81" i="82"/>
  <c r="AW81" i="82"/>
  <c r="AP81" i="82"/>
  <c r="AO81" i="82"/>
  <c r="AX80" i="82"/>
  <c r="AW80" i="82"/>
  <c r="AV80" i="82"/>
  <c r="AU80" i="82"/>
  <c r="AT80" i="82"/>
  <c r="AS80" i="82"/>
  <c r="AR80" i="82"/>
  <c r="AQ80" i="82"/>
  <c r="AP80" i="82"/>
  <c r="AO80" i="82"/>
  <c r="AN80" i="82"/>
  <c r="AX79" i="82"/>
  <c r="AW79" i="82"/>
  <c r="AV79" i="82"/>
  <c r="AV81" i="82" s="1"/>
  <c r="AU79" i="82"/>
  <c r="AU81" i="82" s="1"/>
  <c r="AT79" i="82"/>
  <c r="AT81" i="82" s="1"/>
  <c r="AS79" i="82"/>
  <c r="AS81" i="82" s="1"/>
  <c r="AR79" i="82"/>
  <c r="AR81" i="82" s="1"/>
  <c r="AQ79" i="82"/>
  <c r="AQ81" i="82" s="1"/>
  <c r="AP79" i="82"/>
  <c r="AO79" i="82"/>
  <c r="AN79" i="82"/>
  <c r="AN81" i="82" s="1"/>
  <c r="BJ82" i="82"/>
  <c r="BI82" i="82"/>
  <c r="BH82" i="82"/>
  <c r="BG82" i="82"/>
  <c r="BF82" i="82"/>
  <c r="BE82" i="82"/>
  <c r="BD82" i="82"/>
  <c r="BC82" i="82"/>
  <c r="BB82" i="82"/>
  <c r="BA82" i="82"/>
  <c r="AZ82" i="82"/>
  <c r="AY82" i="82"/>
  <c r="AM82" i="82"/>
  <c r="AM80" i="82"/>
  <c r="AM79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63" i="82"/>
  <c r="AW63" i="82"/>
  <c r="AV63" i="82"/>
  <c r="AU63" i="82"/>
  <c r="AT63" i="82"/>
  <c r="AS63" i="82"/>
  <c r="AR63" i="82"/>
  <c r="AQ63" i="82"/>
  <c r="AP63" i="82"/>
  <c r="AO63" i="82"/>
  <c r="AN63" i="82"/>
  <c r="AX62" i="82"/>
  <c r="AW62" i="82"/>
  <c r="AV62" i="82"/>
  <c r="AU62" i="82"/>
  <c r="AT62" i="82"/>
  <c r="AS62" i="82"/>
  <c r="AR62" i="82"/>
  <c r="AQ62" i="82"/>
  <c r="AP62" i="82"/>
  <c r="AO62" i="82"/>
  <c r="AN62" i="82"/>
  <c r="AX61" i="82"/>
  <c r="AW61" i="82"/>
  <c r="AV61" i="82"/>
  <c r="AU61" i="82"/>
  <c r="AT61" i="82"/>
  <c r="AS61" i="82"/>
  <c r="AR61" i="82"/>
  <c r="AQ61" i="82"/>
  <c r="AP61" i="82"/>
  <c r="AO61" i="82"/>
  <c r="AN61" i="82"/>
  <c r="AX60" i="82"/>
  <c r="AW60" i="82"/>
  <c r="AV60" i="82"/>
  <c r="AU60" i="82"/>
  <c r="AT60" i="82"/>
  <c r="AS60" i="82"/>
  <c r="AR60" i="82"/>
  <c r="AQ60" i="82"/>
  <c r="AP60" i="82"/>
  <c r="AO60" i="82"/>
  <c r="AN60" i="82"/>
  <c r="AM63" i="82"/>
  <c r="AM62" i="82"/>
  <c r="AM61" i="82"/>
  <c r="AM60" i="82"/>
  <c r="AX53" i="82"/>
  <c r="AW53" i="82"/>
  <c r="AV53" i="82"/>
  <c r="AU53" i="82"/>
  <c r="AT53" i="82"/>
  <c r="AS53" i="82"/>
  <c r="AR53" i="82"/>
  <c r="AQ53" i="82"/>
  <c r="AP53" i="82"/>
  <c r="AO53" i="82"/>
  <c r="AN53" i="82"/>
  <c r="AX52" i="82"/>
  <c r="AW52" i="82"/>
  <c r="AV52" i="82"/>
  <c r="AU52" i="82"/>
  <c r="AT52" i="82"/>
  <c r="AS52" i="82"/>
  <c r="AR52" i="82"/>
  <c r="AQ52" i="82"/>
  <c r="AP52" i="82"/>
  <c r="AO52" i="82"/>
  <c r="AN52" i="82"/>
  <c r="AM53" i="82"/>
  <c r="AM52" i="82"/>
  <c r="AX51" i="82"/>
  <c r="AW51" i="82"/>
  <c r="AV51" i="82"/>
  <c r="AU51" i="82"/>
  <c r="AT51" i="82"/>
  <c r="AS51" i="82"/>
  <c r="AR51" i="82"/>
  <c r="AQ51" i="82"/>
  <c r="AP51" i="82"/>
  <c r="AO51" i="82"/>
  <c r="AN51" i="82"/>
  <c r="AM51" i="82"/>
  <c r="AX47" i="82"/>
  <c r="AW47" i="82"/>
  <c r="AV47" i="82"/>
  <c r="AU47" i="82"/>
  <c r="AU46" i="82" s="1"/>
  <c r="AU19" i="82" s="1"/>
  <c r="AU35" i="82" s="1"/>
  <c r="AT47" i="82"/>
  <c r="AT46" i="82" s="1"/>
  <c r="AT19" i="82" s="1"/>
  <c r="AT35" i="82" s="1"/>
  <c r="AS47" i="82"/>
  <c r="AS46" i="82" s="1"/>
  <c r="AS19" i="82" s="1"/>
  <c r="AR47" i="82"/>
  <c r="AR27" i="82" s="1"/>
  <c r="AQ47" i="82"/>
  <c r="AP47" i="82"/>
  <c r="AO47" i="82"/>
  <c r="AN47" i="82"/>
  <c r="AM47" i="82"/>
  <c r="AM46" i="82" s="1"/>
  <c r="AM19" i="82" s="1"/>
  <c r="AM35" i="82" s="1"/>
  <c r="AX46" i="82"/>
  <c r="AX19" i="82" s="1"/>
  <c r="AX35" i="82" s="1"/>
  <c r="AW46" i="82"/>
  <c r="AV46" i="82"/>
  <c r="AQ46" i="82"/>
  <c r="AQ19" i="82" s="1"/>
  <c r="AQ35" i="82" s="1"/>
  <c r="AP46" i="82"/>
  <c r="AP19" i="82" s="1"/>
  <c r="AP35" i="82" s="1"/>
  <c r="AO46" i="82"/>
  <c r="AN46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Q27" i="82"/>
  <c r="AP27" i="82"/>
  <c r="AO27" i="82"/>
  <c r="AN27" i="82"/>
  <c r="AM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W19" i="82"/>
  <c r="AV19" i="82"/>
  <c r="AO19" i="82"/>
  <c r="AN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BJ114" i="82"/>
  <c r="BJ116" i="82" s="1"/>
  <c r="BJ115" i="82" s="1"/>
  <c r="BI114" i="82"/>
  <c r="BI116" i="82" s="1"/>
  <c r="BI115" i="82" s="1"/>
  <c r="BH114" i="82"/>
  <c r="BH116" i="82" s="1"/>
  <c r="BH126" i="82" s="1"/>
  <c r="BH128" i="82" s="1"/>
  <c r="BG114" i="82"/>
  <c r="BG116" i="82" s="1"/>
  <c r="BG126" i="82" s="1"/>
  <c r="BG128" i="82" s="1"/>
  <c r="BF114" i="82"/>
  <c r="BE114" i="82"/>
  <c r="BD114" i="82"/>
  <c r="BD116" i="82" s="1"/>
  <c r="BC114" i="82"/>
  <c r="BB114" i="82"/>
  <c r="BA114" i="82"/>
  <c r="BA116" i="82" s="1"/>
  <c r="BA115" i="82" s="1"/>
  <c r="AZ114" i="82"/>
  <c r="AZ116" i="82" s="1"/>
  <c r="AZ115" i="82" s="1"/>
  <c r="AY114" i="82"/>
  <c r="AY116" i="82" s="1"/>
  <c r="AX114" i="82"/>
  <c r="AW114" i="82"/>
  <c r="AW116" i="82" s="1"/>
  <c r="AV114" i="82"/>
  <c r="AU114" i="82"/>
  <c r="AT114" i="82"/>
  <c r="AS114" i="82"/>
  <c r="AR114" i="82"/>
  <c r="AR116" i="82" s="1"/>
  <c r="AQ114" i="82"/>
  <c r="AQ116" i="82" s="1"/>
  <c r="AP114" i="82"/>
  <c r="AO114" i="82"/>
  <c r="AO116" i="82" s="1"/>
  <c r="AN114" i="82"/>
  <c r="AM114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BJ92" i="82"/>
  <c r="BJ101" i="82"/>
  <c r="BI92" i="82"/>
  <c r="BI101" i="82"/>
  <c r="BH92" i="82"/>
  <c r="BH101" i="82"/>
  <c r="BG92" i="82"/>
  <c r="BG96" i="82"/>
  <c r="BG28" i="82" s="1"/>
  <c r="BF92" i="82"/>
  <c r="BF96" i="82"/>
  <c r="BF28" i="82" s="1"/>
  <c r="BE92" i="82"/>
  <c r="BE101" i="82"/>
  <c r="BD92" i="82"/>
  <c r="BD103" i="82"/>
  <c r="BC92" i="82"/>
  <c r="BC93" i="82"/>
  <c r="BC97" i="82" s="1"/>
  <c r="BB92" i="82"/>
  <c r="BB93" i="82"/>
  <c r="BB97" i="82" s="1"/>
  <c r="BA92" i="82"/>
  <c r="BA96" i="82"/>
  <c r="BA28" i="82" s="1"/>
  <c r="AZ92" i="82"/>
  <c r="AZ96" i="82"/>
  <c r="AZ28" i="82" s="1"/>
  <c r="AY92" i="82"/>
  <c r="AY104" i="82"/>
  <c r="AX92" i="82"/>
  <c r="AX96" i="82"/>
  <c r="AX28" i="82" s="1"/>
  <c r="AW92" i="82"/>
  <c r="AW96" i="82"/>
  <c r="AW28" i="82" s="1"/>
  <c r="AV92" i="82"/>
  <c r="AV96" i="82"/>
  <c r="AV28" i="82" s="1"/>
  <c r="AU92" i="82"/>
  <c r="AU102" i="82"/>
  <c r="AT92" i="82"/>
  <c r="AT96" i="82"/>
  <c r="AS92" i="82"/>
  <c r="AS96" i="82"/>
  <c r="AR92" i="82"/>
  <c r="AR96" i="82"/>
  <c r="AQ92" i="82"/>
  <c r="AQ96" i="82"/>
  <c r="AQ28" i="82" s="1"/>
  <c r="AP92" i="82"/>
  <c r="AP96" i="82"/>
  <c r="AP28" i="82" s="1"/>
  <c r="AO92" i="82"/>
  <c r="AO96" i="82"/>
  <c r="AO28" i="82" s="1"/>
  <c r="AN92" i="82"/>
  <c r="AN96" i="82"/>
  <c r="AN28" i="82" s="1"/>
  <c r="AM92" i="82"/>
  <c r="AM10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BC108" i="82"/>
  <c r="BC29" i="82" s="1"/>
  <c r="AM103" i="82"/>
  <c r="BD108" i="82"/>
  <c r="BD29" i="82" s="1"/>
  <c r="AM108" i="82"/>
  <c r="AM29" i="82" s="1"/>
  <c r="AT108" i="82"/>
  <c r="AT29" i="82" s="1"/>
  <c r="BB108" i="82"/>
  <c r="BB29" i="82" s="1"/>
  <c r="BJ108" i="82"/>
  <c r="BJ29" i="82" s="1"/>
  <c r="AX108" i="82"/>
  <c r="AX29" i="82" s="1"/>
  <c r="AW108" i="82"/>
  <c r="AO103" i="82"/>
  <c r="AQ108" i="82"/>
  <c r="AQ29" i="82" s="1"/>
  <c r="AY108" i="82"/>
  <c r="AY29" i="82" s="1"/>
  <c r="BG108" i="82"/>
  <c r="BG29" i="82" s="1"/>
  <c r="BE108" i="82"/>
  <c r="BE29" i="82" s="1"/>
  <c r="BF108" i="82"/>
  <c r="BF29" i="82" s="1"/>
  <c r="AR108" i="82"/>
  <c r="AZ108" i="82"/>
  <c r="AZ29" i="82" s="1"/>
  <c r="BH108" i="82"/>
  <c r="BH29" i="82" s="1"/>
  <c r="AO108" i="82"/>
  <c r="AP108" i="82"/>
  <c r="AP29" i="82" s="1"/>
  <c r="AS108" i="82"/>
  <c r="BA108" i="82"/>
  <c r="BA29" i="82" s="1"/>
  <c r="BI108" i="82"/>
  <c r="BI29" i="82" s="1"/>
  <c r="BE103" i="82"/>
  <c r="AU93" i="82"/>
  <c r="AU97" i="82" s="1"/>
  <c r="AU96" i="82"/>
  <c r="AM93" i="82"/>
  <c r="AM97" i="82" s="1"/>
  <c r="AO93" i="82"/>
  <c r="AO97" i="82" s="1"/>
  <c r="AO101" i="82"/>
  <c r="AT93" i="82"/>
  <c r="AT97" i="82"/>
  <c r="AM96" i="82"/>
  <c r="BJ93" i="82"/>
  <c r="BJ97" i="82" s="1"/>
  <c r="BC96" i="82"/>
  <c r="BC28" i="82" s="1"/>
  <c r="BI96" i="82"/>
  <c r="BI28" i="82" s="1"/>
  <c r="BD93" i="82"/>
  <c r="BD97" i="82"/>
  <c r="AY96" i="82"/>
  <c r="AY28" i="82" s="1"/>
  <c r="AN93" i="82"/>
  <c r="AN97" i="82" s="1"/>
  <c r="BE93" i="82"/>
  <c r="BE97" i="82" s="1"/>
  <c r="BF103" i="82"/>
  <c r="BH96" i="82"/>
  <c r="BH28" i="82" s="1"/>
  <c r="BK122" i="82"/>
  <c r="AP101" i="82"/>
  <c r="AN103" i="82"/>
  <c r="BB96" i="82"/>
  <c r="BB28" i="82" s="1"/>
  <c r="BJ96" i="82"/>
  <c r="BJ28" i="82" s="1"/>
  <c r="AV93" i="82"/>
  <c r="AV97" i="82" s="1"/>
  <c r="AP103" i="82"/>
  <c r="BD96" i="82"/>
  <c r="BD28" i="82" s="1"/>
  <c r="AW93" i="82"/>
  <c r="AW97" i="82" s="1"/>
  <c r="BC103" i="82"/>
  <c r="BE96" i="82"/>
  <c r="BE28" i="82" s="1"/>
  <c r="AQ103" i="82"/>
  <c r="AQ102" i="82"/>
  <c r="AQ93" i="82"/>
  <c r="AQ97" i="82" s="1"/>
  <c r="BG103" i="82"/>
  <c r="BG104" i="82"/>
  <c r="BG93" i="82"/>
  <c r="BG97" i="82" s="1"/>
  <c r="BG101" i="82"/>
  <c r="AZ103" i="82"/>
  <c r="AZ93" i="82"/>
  <c r="AZ97" i="82" s="1"/>
  <c r="AS103" i="82"/>
  <c r="AS102" i="82"/>
  <c r="AS116" i="82"/>
  <c r="AS115" i="82" s="1"/>
  <c r="AS119" i="82" s="1"/>
  <c r="AS121" i="82" s="1"/>
  <c r="AS93" i="82"/>
  <c r="BA103" i="82"/>
  <c r="BA104" i="82"/>
  <c r="BA93" i="82"/>
  <c r="BA97" i="82" s="1"/>
  <c r="BI103" i="82"/>
  <c r="BI126" i="82"/>
  <c r="BI128" i="82" s="1"/>
  <c r="BI93" i="82"/>
  <c r="BI97" i="82" s="1"/>
  <c r="AS101" i="82"/>
  <c r="BB101" i="82"/>
  <c r="BI104" i="82"/>
  <c r="AY101" i="82"/>
  <c r="AQ101" i="82"/>
  <c r="AR103" i="82"/>
  <c r="AR93" i="82"/>
  <c r="AR97" i="82" s="1"/>
  <c r="AR102" i="82"/>
  <c r="BH103" i="82"/>
  <c r="BH93" i="82"/>
  <c r="BH97" i="82"/>
  <c r="BH104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15" i="82" s="1"/>
  <c r="AP119" i="82" s="1"/>
  <c r="AP121" i="82" s="1"/>
  <c r="AP123" i="82" s="1"/>
  <c r="AX102" i="82"/>
  <c r="AX116" i="82"/>
  <c r="BF116" i="82"/>
  <c r="BF126" i="82" s="1"/>
  <c r="BF128" i="82" s="1"/>
  <c r="AX101" i="82"/>
  <c r="AX103" i="82"/>
  <c r="BK127" i="82"/>
  <c r="AU116" i="82"/>
  <c r="AU115" i="82" s="1"/>
  <c r="AU119" i="82" s="1"/>
  <c r="AU121" i="82" s="1"/>
  <c r="AU123" i="82" s="1"/>
  <c r="BF93" i="82"/>
  <c r="AU103" i="82"/>
  <c r="AM116" i="82"/>
  <c r="BC104" i="82"/>
  <c r="BC116" i="82"/>
  <c r="BC126" i="82"/>
  <c r="BC128" i="82" s="1"/>
  <c r="AX93" i="82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AU101" i="82"/>
  <c r="AV103" i="82"/>
  <c r="BF104" i="82"/>
  <c r="AP93" i="82"/>
  <c r="AO102" i="82"/>
  <c r="AW102" i="82"/>
  <c r="BE116" i="82"/>
  <c r="BE126" i="82" s="1"/>
  <c r="BE128" i="82" s="1"/>
  <c r="BE104" i="82"/>
  <c r="AM101" i="82"/>
  <c r="AW101" i="82"/>
  <c r="BF101" i="82"/>
  <c r="AW103" i="82"/>
  <c r="BF115" i="82"/>
  <c r="BE115" i="82"/>
  <c r="AS123" i="82"/>
  <c r="BC115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E250" i="46" s="1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D241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D175" i="46" s="1"/>
  <c r="A166" i="46"/>
  <c r="E164" i="46"/>
  <c r="AN104" i="82" s="1"/>
  <c r="B164" i="46"/>
  <c r="A164" i="46"/>
  <c r="D163" i="46"/>
  <c r="F163" i="46" s="1"/>
  <c r="F162" i="46"/>
  <c r="D161" i="46"/>
  <c r="F161" i="46" s="1"/>
  <c r="G161" i="46" s="1"/>
  <c r="E158" i="46"/>
  <c r="E175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E116" i="46" s="1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E191" i="46"/>
  <c r="E241" i="46"/>
  <c r="F228" i="46"/>
  <c r="G219" i="46"/>
  <c r="F248" i="46"/>
  <c r="G244" i="46"/>
  <c r="F236" i="46"/>
  <c r="G236" i="46" s="1"/>
  <c r="D223" i="46"/>
  <c r="D248" i="46"/>
  <c r="D250" i="46" s="1"/>
  <c r="F186" i="46"/>
  <c r="D123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N54" i="48" s="1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63" i="48" s="1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63" i="48" s="1"/>
  <c r="AV65" i="48" s="1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X39" i="48"/>
  <c r="H43" i="51"/>
  <c r="AW39" i="48"/>
  <c r="AG39" i="48"/>
  <c r="AH39" i="48"/>
  <c r="AO39" i="48"/>
  <c r="AI39" i="48"/>
  <c r="AP39" i="48"/>
  <c r="AJ39" i="48"/>
  <c r="AS39" i="48"/>
  <c r="AC39" i="48"/>
  <c r="AK39" i="48"/>
  <c r="X27" i="50"/>
  <c r="BC39" i="48"/>
  <c r="AQ39" i="48"/>
  <c r="AR39" i="48"/>
  <c r="AT39" i="48"/>
  <c r="AD39" i="48"/>
  <c r="AL39" i="48"/>
  <c r="G43" i="51" s="1"/>
  <c r="P27" i="50"/>
  <c r="AM39" i="48"/>
  <c r="AU39" i="48"/>
  <c r="AE39" i="48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BH333" i="6"/>
  <c r="G96" i="68"/>
  <c r="O323" i="6"/>
  <c r="K131" i="91" s="1"/>
  <c r="K132" i="91" s="1"/>
  <c r="AS333" i="6"/>
  <c r="AN131" i="91"/>
  <c r="AN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BE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F35" i="82"/>
  <c r="BB35" i="82"/>
  <c r="BC35" i="82"/>
  <c r="BI35" i="82"/>
  <c r="BD35" i="82"/>
  <c r="BA35" i="82"/>
  <c r="BH35" i="82"/>
  <c r="AZ35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V35" i="82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W35" i="82"/>
  <c r="AO35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M28" i="82" l="1"/>
  <c r="AR29" i="82"/>
  <c r="AV29" i="82"/>
  <c r="AS27" i="82"/>
  <c r="AS35" i="82" s="1"/>
  <c r="AR28" i="82"/>
  <c r="AO29" i="82"/>
  <c r="AT28" i="82"/>
  <c r="AR46" i="82"/>
  <c r="AR19" i="82" s="1"/>
  <c r="AR35" i="82" s="1"/>
  <c r="AU28" i="82"/>
  <c r="AW29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K96" i="68"/>
  <c r="AQ54" i="48"/>
  <c r="AN67" i="49"/>
  <c r="AO63" i="48"/>
  <c r="BD54" i="48"/>
  <c r="AL67" i="49"/>
  <c r="B125" i="46"/>
  <c r="D150" i="46"/>
  <c r="AY126" i="82"/>
  <c r="AY128" i="82" s="1"/>
  <c r="AY115" i="82"/>
  <c r="AY81" i="48"/>
  <c r="AY71" i="48"/>
  <c r="AY75" i="48" s="1"/>
  <c r="AY77" i="48" s="1"/>
  <c r="AY88" i="48" s="1"/>
  <c r="AP126" i="82"/>
  <c r="AP128" i="82" s="1"/>
  <c r="AP30" i="82" s="1"/>
  <c r="BE71" i="48"/>
  <c r="BE75" i="48" s="1"/>
  <c r="BE77" i="48" s="1"/>
  <c r="F178" i="46"/>
  <c r="BA119" i="82"/>
  <c r="BA121" i="82" s="1"/>
  <c r="BA123" i="82" s="1"/>
  <c r="E200" i="46"/>
  <c r="F154" i="46"/>
  <c r="G154" i="46" s="1"/>
  <c r="E166" i="46"/>
  <c r="BA126" i="82"/>
  <c r="BA128" i="82" s="1"/>
  <c r="D189" i="46"/>
  <c r="AP104" i="82"/>
  <c r="AP106" i="82" s="1"/>
  <c r="AP97" i="82"/>
  <c r="BF97" i="82"/>
  <c r="BC81" i="48"/>
  <c r="BC71" i="48"/>
  <c r="BC75" i="48" s="1"/>
  <c r="BC77" i="48" s="1"/>
  <c r="AN81" i="48"/>
  <c r="AN71" i="48"/>
  <c r="AN75" i="48" s="1"/>
  <c r="AN77" i="48" s="1"/>
  <c r="AQ115" i="82"/>
  <c r="AQ119" i="82" s="1"/>
  <c r="AQ121" i="82" s="1"/>
  <c r="AQ123" i="82" s="1"/>
  <c r="AQ126" i="82"/>
  <c r="AQ128" i="82" s="1"/>
  <c r="AR126" i="82"/>
  <c r="AR128" i="82" s="1"/>
  <c r="AR115" i="82"/>
  <c r="AR119" i="82" s="1"/>
  <c r="AR121" i="82" s="1"/>
  <c r="AR123" i="82" s="1"/>
  <c r="BD115" i="82"/>
  <c r="BD126" i="82"/>
  <c r="BD128" i="82" s="1"/>
  <c r="AO115" i="82"/>
  <c r="AO119" i="82" s="1"/>
  <c r="AO121" i="82" s="1"/>
  <c r="AO123" i="82" s="1"/>
  <c r="AO126" i="82"/>
  <c r="AO128" i="82" s="1"/>
  <c r="AW126" i="82"/>
  <c r="AW128" i="82" s="1"/>
  <c r="AW115" i="82"/>
  <c r="AW119" i="82" s="1"/>
  <c r="AW121" i="82" s="1"/>
  <c r="AW123" i="82" s="1"/>
  <c r="AW30" i="82" s="1"/>
  <c r="AU71" i="48"/>
  <c r="AU75" i="48" s="1"/>
  <c r="AU77" i="48" s="1"/>
  <c r="BI71" i="48"/>
  <c r="BI75" i="48" s="1"/>
  <c r="BI77" i="48" s="1"/>
  <c r="F96" i="46"/>
  <c r="F194" i="46"/>
  <c r="F198" i="46" s="1"/>
  <c r="AY119" i="82"/>
  <c r="AY121" i="82" s="1"/>
  <c r="AY123" i="82" s="1"/>
  <c r="AY30" i="82" s="1"/>
  <c r="BH115" i="82"/>
  <c r="BG115" i="82"/>
  <c r="AX97" i="82"/>
  <c r="AS97" i="82"/>
  <c r="Y96" i="68"/>
  <c r="D191" i="46"/>
  <c r="F108" i="46"/>
  <c r="F238" i="46"/>
  <c r="F239" i="46" s="1"/>
  <c r="AU126" i="82"/>
  <c r="AU128" i="82" s="1"/>
  <c r="AU30" i="82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N115" i="82"/>
  <c r="AN119" i="82" s="1"/>
  <c r="AN121" i="82" s="1"/>
  <c r="AN123" i="82" s="1"/>
  <c r="AN30" i="82" s="1"/>
  <c r="AT115" i="82"/>
  <c r="AT119" i="82" s="1"/>
  <c r="AT121" i="82" s="1"/>
  <c r="AT123" i="82" s="1"/>
  <c r="AT30" i="82" s="1"/>
  <c r="AU104" i="82"/>
  <c r="G33" i="46"/>
  <c r="G228" i="46"/>
  <c r="AR71" i="48"/>
  <c r="AR75" i="48" s="1"/>
  <c r="AR77" i="48" s="1"/>
  <c r="AR88" i="48" s="1"/>
  <c r="F78" i="46"/>
  <c r="G78" i="46" s="1"/>
  <c r="AM104" i="82"/>
  <c r="AM106" i="82" s="1"/>
  <c r="AM109" i="82" s="1"/>
  <c r="AM110" i="82" s="1"/>
  <c r="AX88" i="48"/>
  <c r="G119" i="46"/>
  <c r="AN106" i="82"/>
  <c r="E225" i="46"/>
  <c r="BB115" i="82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AY59" i="48"/>
  <c r="AY63" i="48" s="1"/>
  <c r="AY65" i="48" s="1"/>
  <c r="BB59" i="48"/>
  <c r="BB63" i="48" s="1"/>
  <c r="BB65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N109" i="82"/>
  <c r="AN110" i="82" s="1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U54" i="48"/>
  <c r="AQ81" i="48"/>
  <c r="AQ88" i="48" s="1"/>
  <c r="D108" i="46"/>
  <c r="F111" i="46"/>
  <c r="E125" i="46"/>
  <c r="F169" i="46"/>
  <c r="BG102" i="82"/>
  <c r="BG106" i="82" s="1"/>
  <c r="BG109" i="82" s="1"/>
  <c r="BG110" i="82" s="1"/>
  <c r="BI102" i="82"/>
  <c r="BI106" i="82" s="1"/>
  <c r="AZ102" i="82"/>
  <c r="AZ106" i="82" s="1"/>
  <c r="AZ109" i="82" s="1"/>
  <c r="AZ110" i="82" s="1"/>
  <c r="BC102" i="82"/>
  <c r="BC106" i="82" s="1"/>
  <c r="BC109" i="82" s="1"/>
  <c r="BC110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BI109" i="82"/>
  <c r="BI110" i="82" s="1"/>
  <c r="W96" i="68"/>
  <c r="AM54" i="48"/>
  <c r="D58" i="46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BJ119" i="82"/>
  <c r="BJ121" i="82" s="1"/>
  <c r="BJ123" i="82" s="1"/>
  <c r="AZ119" i="82"/>
  <c r="AZ121" i="82" s="1"/>
  <c r="AZ123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F67" i="49"/>
  <c r="BI119" i="82"/>
  <c r="BI121" i="82" s="1"/>
  <c r="BI123" i="82" s="1"/>
  <c r="BI30" i="82" s="1"/>
  <c r="AU106" i="82"/>
  <c r="AU109" i="82" s="1"/>
  <c r="AU110" i="82" s="1"/>
  <c r="AS104" i="82"/>
  <c r="AS106" i="82" s="1"/>
  <c r="AS109" i="82" s="1"/>
  <c r="AS110" i="82" s="1"/>
  <c r="AS126" i="82"/>
  <c r="AS128" i="82" s="1"/>
  <c r="AS30" i="82" s="1"/>
  <c r="AZ126" i="82"/>
  <c r="AZ128" i="82" s="1"/>
  <c r="BJ126" i="82"/>
  <c r="BJ128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R109" i="82" s="1"/>
  <c r="AR110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S28" i="82" l="1"/>
  <c r="AS29" i="82"/>
  <c r="G204" i="46"/>
  <c r="F208" i="46"/>
  <c r="G208" i="46" s="1"/>
  <c r="BD59" i="48"/>
  <c r="BD63" i="48" s="1"/>
  <c r="BD65" i="48" s="1"/>
  <c r="AZ88" i="48"/>
  <c r="AN88" i="48"/>
  <c r="AP32" i="82"/>
  <c r="AP31" i="82"/>
  <c r="AP16" i="82" s="1"/>
  <c r="AP30" i="52" s="1"/>
  <c r="AP109" i="82"/>
  <c r="AP110" i="82" s="1"/>
  <c r="F183" i="46"/>
  <c r="G183" i="46" s="1"/>
  <c r="G178" i="46"/>
  <c r="AM30" i="82"/>
  <c r="AM32" i="82" s="1"/>
  <c r="AR30" i="82"/>
  <c r="AR32" i="82" s="1"/>
  <c r="BA30" i="82"/>
  <c r="AU32" i="82"/>
  <c r="AU31" i="82"/>
  <c r="AU16" i="82" s="1"/>
  <c r="AU30" i="52" s="1"/>
  <c r="AR31" i="82"/>
  <c r="AR16" i="82" s="1"/>
  <c r="AR30" i="52" s="1"/>
  <c r="AY31" i="82"/>
  <c r="AY16" i="82" s="1"/>
  <c r="AY32" i="82"/>
  <c r="BL128" i="82"/>
  <c r="BE59" i="48"/>
  <c r="BE63" i="48" s="1"/>
  <c r="BE65" i="48" s="1"/>
  <c r="BE89" i="48" s="1"/>
  <c r="BI59" i="48"/>
  <c r="BI63" i="48" s="1"/>
  <c r="AS88" i="48"/>
  <c r="G50" i="46"/>
  <c r="G41" i="46"/>
  <c r="AQ30" i="82"/>
  <c r="AT31" i="82"/>
  <c r="AT16" i="82" s="1"/>
  <c r="AT30" i="52" s="1"/>
  <c r="AT32" i="82"/>
  <c r="F25" i="46"/>
  <c r="G25" i="46" s="1"/>
  <c r="BG59" i="48"/>
  <c r="BG63" i="48" s="1"/>
  <c r="BG65" i="48" s="1"/>
  <c r="BH59" i="48"/>
  <c r="BH63" i="48" s="1"/>
  <c r="BH65" i="48" s="1"/>
  <c r="AW65" i="48"/>
  <c r="AW89" i="48" s="1"/>
  <c r="D41" i="46"/>
  <c r="AN31" i="82"/>
  <c r="AN16" i="82" s="1"/>
  <c r="AN30" i="52" s="1"/>
  <c r="AN32" i="82"/>
  <c r="D75" i="46"/>
  <c r="G194" i="46"/>
  <c r="G108" i="46"/>
  <c r="BC59" i="48"/>
  <c r="BC63" i="48" s="1"/>
  <c r="AZ59" i="48"/>
  <c r="AZ63" i="48" s="1"/>
  <c r="AZ65" i="48" s="1"/>
  <c r="AW31" i="82"/>
  <c r="AW16" i="82" s="1"/>
  <c r="AW30" i="52" s="1"/>
  <c r="AW32" i="82"/>
  <c r="AZ30" i="82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BI65" i="48"/>
  <c r="BI89" i="48" s="1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O31" i="82"/>
  <c r="AO16" i="82" s="1"/>
  <c r="AO30" i="52" s="1"/>
  <c r="AO32" i="82"/>
  <c r="G86" i="46"/>
  <c r="F89" i="46"/>
  <c r="BJ66" i="48"/>
  <c r="BJ89" i="48"/>
  <c r="D66" i="46"/>
  <c r="BG66" i="48"/>
  <c r="BG89" i="48"/>
  <c r="AT324" i="6"/>
  <c r="AP131" i="91"/>
  <c r="AP132" i="91" s="1"/>
  <c r="BF32" i="82"/>
  <c r="BF31" i="82"/>
  <c r="BF16" i="82" s="1"/>
  <c r="BF30" i="52" s="1"/>
  <c r="G214" i="46"/>
  <c r="F216" i="46"/>
  <c r="G216" i="46" s="1"/>
  <c r="F173" i="46"/>
  <c r="G169" i="46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AY66" i="48"/>
  <c r="AY89" i="48"/>
  <c r="BC31" i="82"/>
  <c r="BC16" i="82" s="1"/>
  <c r="BC30" i="52" s="1"/>
  <c r="BC32" i="82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G111" i="46"/>
  <c r="F114" i="46"/>
  <c r="BG32" i="82"/>
  <c r="BG31" i="82"/>
  <c r="BG16" i="82" s="1"/>
  <c r="BG30" i="52" s="1"/>
  <c r="G139" i="46"/>
  <c r="F141" i="46"/>
  <c r="G141" i="46" s="1"/>
  <c r="D91" i="46"/>
  <c r="BH66" i="48"/>
  <c r="BH89" i="48"/>
  <c r="BI66" i="48"/>
  <c r="BG131" i="91"/>
  <c r="BG132" i="91" s="1"/>
  <c r="BK324" i="6"/>
  <c r="BN96" i="68"/>
  <c r="AZ32" i="82"/>
  <c r="AZ31" i="82"/>
  <c r="AZ16" i="82" s="1"/>
  <c r="AZ30" i="52" s="1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F225" i="46" l="1"/>
  <c r="G225" i="46" s="1"/>
  <c r="BA32" i="82"/>
  <c r="BA31" i="82"/>
  <c r="BA16" i="82" s="1"/>
  <c r="BA30" i="52" s="1"/>
  <c r="AM31" i="82"/>
  <c r="AM16" i="82" s="1"/>
  <c r="AQ31" i="82"/>
  <c r="AQ16" i="82" s="1"/>
  <c r="AQ30" i="52" s="1"/>
  <c r="AQ32" i="82"/>
  <c r="K7" i="82"/>
  <c r="G39" i="52" s="1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I7" i="82"/>
  <c r="F39" i="52" s="1"/>
  <c r="AM30" i="52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J32" i="82"/>
  <c r="BL30" i="82"/>
  <c r="BL29" i="82"/>
  <c r="BJ31" i="82"/>
  <c r="BJ16" i="82" s="1"/>
  <c r="BJ30" i="52" s="1"/>
  <c r="AU66" i="48"/>
  <c r="AU89" i="48"/>
  <c r="BB13" i="48"/>
  <c r="F76" i="52"/>
  <c r="BB51" i="82"/>
  <c r="F6" i="48"/>
  <c r="O9" i="48"/>
  <c r="O50" i="48" s="1"/>
  <c r="BF13" i="48"/>
  <c r="BF51" i="82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AZ51" i="8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BA51" i="82"/>
  <c r="E76" i="52"/>
  <c r="AJ72" i="48"/>
  <c r="AJ81" i="48" s="1"/>
  <c r="BG51" i="82"/>
  <c r="K76" i="52"/>
  <c r="BG13" i="48"/>
  <c r="Q9" i="48"/>
  <c r="Q50" i="48" s="1"/>
  <c r="BH13" i="48"/>
  <c r="L76" i="52"/>
  <c r="BH51" i="82"/>
  <c r="K6" i="48"/>
  <c r="M6" i="48"/>
  <c r="Z59" i="48"/>
  <c r="Z60" i="48"/>
  <c r="Z51" i="48"/>
  <c r="Z54" i="48" s="1"/>
  <c r="AC8" i="48"/>
  <c r="AC13" i="48" s="1"/>
  <c r="I6" i="48"/>
  <c r="O54" i="47"/>
  <c r="E29" i="47" s="1"/>
  <c r="AY51" i="82"/>
  <c r="C76" i="52"/>
  <c r="AY13" i="48"/>
  <c r="BC51" i="82"/>
  <c r="BC13" i="48"/>
  <c r="G76" i="52"/>
  <c r="H6" i="48"/>
  <c r="AL9" i="48"/>
  <c r="AL50" i="48" s="1"/>
  <c r="BJ51" i="82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BD51" i="82"/>
  <c r="H76" i="52"/>
  <c r="N6" i="48"/>
  <c r="BI51" i="82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BE51" i="82"/>
  <c r="I76" i="52"/>
  <c r="J6" i="48"/>
  <c r="D28" i="47"/>
  <c r="AK9" i="48"/>
  <c r="AK50" i="48" s="1"/>
  <c r="AC58" i="48" l="1"/>
  <c r="T8" i="48"/>
  <c r="T13" i="48" s="1"/>
  <c r="T60" i="48"/>
  <c r="Z8" i="48"/>
  <c r="Z13" i="48" s="1"/>
  <c r="Z61" i="48"/>
  <c r="AJ61" i="48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V47" i="82"/>
  <c r="U47" i="82"/>
  <c r="S47" i="82"/>
  <c r="R47" i="82"/>
  <c r="Z47" i="82"/>
  <c r="P47" i="82"/>
  <c r="X47" i="82"/>
  <c r="X46" i="82" s="1"/>
  <c r="V46" i="82"/>
  <c r="Q47" i="82"/>
  <c r="Q46" i="82" s="1"/>
  <c r="Y47" i="82"/>
  <c r="Y46" i="82" s="1"/>
  <c r="W46" i="82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Z71" i="48"/>
  <c r="Z75" i="48" s="1"/>
  <c r="Z77" i="48" s="1"/>
  <c r="Z88" i="48" s="1"/>
  <c r="U63" i="48"/>
  <c r="U65" i="48" s="1"/>
  <c r="Q8" i="48"/>
  <c r="Q13" i="48" s="1"/>
  <c r="S111" i="59" s="1"/>
  <c r="BI63" i="82"/>
  <c r="BI60" i="82"/>
  <c r="BI61" i="82"/>
  <c r="BI75" i="82"/>
  <c r="BI86" i="82" s="1"/>
  <c r="BI62" i="82"/>
  <c r="BI52" i="82"/>
  <c r="BI5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Q35" i="48"/>
  <c r="Q34" i="48" s="1"/>
  <c r="Q23" i="48"/>
  <c r="R38" i="50"/>
  <c r="R39" i="50" s="1"/>
  <c r="R51" i="52" s="1"/>
  <c r="R15" i="92"/>
  <c r="R25" i="50"/>
  <c r="Q21" i="71"/>
  <c r="Q22" i="48"/>
  <c r="Q24" i="48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AJ63" i="48"/>
  <c r="AJ65" i="48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52" i="82"/>
  <c r="BD5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AY61" i="82"/>
  <c r="AY63" i="82"/>
  <c r="AY60" i="82"/>
  <c r="AY52" i="82"/>
  <c r="AY56" i="82" s="1"/>
  <c r="AY55" i="82" s="1"/>
  <c r="AY20" i="82" s="1"/>
  <c r="AY62" i="82"/>
  <c r="AY75" i="82"/>
  <c r="AY86" i="82" s="1"/>
  <c r="Z63" i="48"/>
  <c r="Z65" i="48" s="1"/>
  <c r="K47" i="82"/>
  <c r="K46" i="82" s="1"/>
  <c r="BA75" i="82"/>
  <c r="BA86" i="82" s="1"/>
  <c r="BA61" i="82"/>
  <c r="BA52" i="82"/>
  <c r="BA56" i="82" s="1"/>
  <c r="BA55" i="82" s="1"/>
  <c r="BA20" i="82" s="1"/>
  <c r="BA60" i="82"/>
  <c r="BA62" i="82"/>
  <c r="BA63" i="82"/>
  <c r="BB60" i="82"/>
  <c r="BB62" i="82"/>
  <c r="BB75" i="82"/>
  <c r="BB86" i="82" s="1"/>
  <c r="BB61" i="82"/>
  <c r="BB63" i="82"/>
  <c r="BB52" i="82"/>
  <c r="BB56" i="82" s="1"/>
  <c r="BB55" i="82" s="1"/>
  <c r="BB20" i="8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 s="1"/>
  <c r="BG20" i="82" s="1"/>
  <c r="BG63" i="82"/>
  <c r="BG62" i="82"/>
  <c r="BJ62" i="82"/>
  <c r="BJ75" i="82"/>
  <c r="BJ86" i="82" s="1"/>
  <c r="BJ61" i="82"/>
  <c r="BJ52" i="82"/>
  <c r="BJ56" i="82" s="1"/>
  <c r="BJ60" i="82"/>
  <c r="BJ63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AH8" i="48" l="1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56" i="82"/>
  <c r="AO55" i="82" s="1"/>
  <c r="AO20" i="82" s="1"/>
  <c r="AO75" i="82"/>
  <c r="AO88" i="82" s="1"/>
  <c r="AP75" i="82"/>
  <c r="AP88" i="82" s="1"/>
  <c r="AP56" i="82"/>
  <c r="AP55" i="82" s="1"/>
  <c r="AP20" i="82" s="1"/>
  <c r="Z92" i="82"/>
  <c r="Z27" i="82"/>
  <c r="AW56" i="82"/>
  <c r="AW55" i="82" s="1"/>
  <c r="AW20" i="82" s="1"/>
  <c r="AW75" i="82"/>
  <c r="AW88" i="82" s="1"/>
  <c r="AS75" i="82"/>
  <c r="AS88" i="82" s="1"/>
  <c r="AS56" i="82"/>
  <c r="AS55" i="82" s="1"/>
  <c r="AS20" i="82" s="1"/>
  <c r="AB51" i="82"/>
  <c r="AB19" i="82"/>
  <c r="AL27" i="82"/>
  <c r="AL92" i="82"/>
  <c r="AV56" i="82"/>
  <c r="AV55" i="82" s="1"/>
  <c r="AV20" i="82" s="1"/>
  <c r="AV75" i="82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75" i="82"/>
  <c r="AM88" i="82" s="1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35" i="82" s="1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75" i="82"/>
  <c r="AR88" i="82" s="1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AU88" i="82" s="1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56" i="82"/>
  <c r="AN55" i="82" s="1"/>
  <c r="AN20" i="82" s="1"/>
  <c r="AN75" i="82"/>
  <c r="AN88" i="82" s="1"/>
  <c r="AN65" i="82"/>
  <c r="AN67" i="82" s="1"/>
  <c r="AN21" i="82" s="1"/>
  <c r="AN37" i="82" s="1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75" i="82"/>
  <c r="AX88" i="82" s="1"/>
  <c r="AX74" i="82"/>
  <c r="AX83" i="82" s="1"/>
  <c r="AX65" i="82"/>
  <c r="AX55" i="82"/>
  <c r="AX20" i="82" s="1"/>
  <c r="AQ75" i="82"/>
  <c r="AQ88" i="82" s="1"/>
  <c r="AQ56" i="82"/>
  <c r="AL46" i="82"/>
  <c r="AK27" i="82"/>
  <c r="AK92" i="82"/>
  <c r="AK46" i="82"/>
  <c r="AT56" i="82"/>
  <c r="AT75" i="82"/>
  <c r="AT88" i="82" s="1"/>
  <c r="BD74" i="82"/>
  <c r="BD79" i="82" s="1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Y26" i="48" s="1"/>
  <c r="AA115" i="59" s="1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X30" i="50" s="1"/>
  <c r="BE74" i="82"/>
  <c r="BE79" i="82" s="1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79" i="82" s="1"/>
  <c r="BF81" i="82" s="1"/>
  <c r="AZ74" i="82"/>
  <c r="AZ79" i="82" s="1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79" i="82" s="1"/>
  <c r="BH81" i="82" s="1"/>
  <c r="BJ26" i="48"/>
  <c r="BL115" i="59" s="1"/>
  <c r="BC74" i="82"/>
  <c r="BC79" i="82" s="1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79" i="82" s="1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O88" i="48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BC114" i="59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AZ67" i="82"/>
  <c r="AZ21" i="82" s="1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M36" i="52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79" i="82" s="1"/>
  <c r="BG81" i="82" s="1"/>
  <c r="BJ7" i="52"/>
  <c r="BL114" i="59"/>
  <c r="BL116" i="59" s="1"/>
  <c r="BJ28" i="48"/>
  <c r="R63" i="48"/>
  <c r="R65" i="48" s="1"/>
  <c r="W7" i="52"/>
  <c r="W28" i="48"/>
  <c r="Y114" i="59"/>
  <c r="W34" i="48"/>
  <c r="BA68" i="82"/>
  <c r="V47" i="50"/>
  <c r="S114" i="59"/>
  <c r="S116" i="59" s="1"/>
  <c r="Q7" i="52"/>
  <c r="Q28" i="48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79" i="82" s="1"/>
  <c r="BI81" i="82" s="1"/>
  <c r="AX67" i="82" l="1"/>
  <c r="AX21" i="82" s="1"/>
  <c r="AN74" i="82"/>
  <c r="AN83" i="82" s="1"/>
  <c r="AW74" i="82"/>
  <c r="AW83" i="82" s="1"/>
  <c r="AW132" i="82" s="1"/>
  <c r="AW12" i="82" s="1"/>
  <c r="AI35" i="82"/>
  <c r="AX22" i="82"/>
  <c r="AX23" i="82" s="1"/>
  <c r="AN22" i="82"/>
  <c r="AW22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0" i="50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BA28" i="48"/>
  <c r="BE116" i="59"/>
  <c r="BF68" i="82"/>
  <c r="BD68" i="82"/>
  <c r="AN37" i="52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X132" i="82"/>
  <c r="AX12" i="82" s="1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T115" i="82"/>
  <c r="T119" i="82" s="1"/>
  <c r="T121" i="82" s="1"/>
  <c r="T123" i="82" s="1"/>
  <c r="T30" i="82" s="1"/>
  <c r="AU74" i="82"/>
  <c r="AU83" i="82" s="1"/>
  <c r="AU22" i="82" s="1"/>
  <c r="AC35" i="82"/>
  <c r="AA71" i="48"/>
  <c r="AA75" i="48" s="1"/>
  <c r="AA77" i="48" s="1"/>
  <c r="AA88" i="48" s="1"/>
  <c r="AR74" i="82"/>
  <c r="AR83" i="82" s="1"/>
  <c r="AR22" i="82" s="1"/>
  <c r="S19" i="82"/>
  <c r="S35" i="82" s="1"/>
  <c r="S51" i="82"/>
  <c r="AI7" i="52"/>
  <c r="AK114" i="59"/>
  <c r="AK116" i="59" s="1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1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1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P83" i="82" s="1"/>
  <c r="AP22" i="82" s="1"/>
  <c r="AI103" i="82"/>
  <c r="AI93" i="82"/>
  <c r="AI97" i="82" s="1"/>
  <c r="AI96" i="82" s="1"/>
  <c r="AI28" i="82" s="1"/>
  <c r="AI102" i="82"/>
  <c r="AI104" i="82"/>
  <c r="AI101" i="82"/>
  <c r="AI116" i="82"/>
  <c r="AI126" i="82" s="1"/>
  <c r="AI128" i="82" s="1"/>
  <c r="H28" i="51"/>
  <c r="AG101" i="82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T83" i="82" s="1"/>
  <c r="AT22" i="82" s="1"/>
  <c r="AX68" i="82"/>
  <c r="AR47" i="50"/>
  <c r="AS30" i="50" s="1"/>
  <c r="AX26" i="48"/>
  <c r="AZ115" i="59" s="1"/>
  <c r="AU68" i="82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61" i="82"/>
  <c r="AI75" i="82"/>
  <c r="AI86" i="82" s="1"/>
  <c r="AI55" i="82"/>
  <c r="AI20" i="82" s="1"/>
  <c r="AI36" i="52" s="1"/>
  <c r="AS47" i="50"/>
  <c r="AT30" i="50" s="1"/>
  <c r="AT34" i="50" s="1"/>
  <c r="D109" i="49"/>
  <c r="AH44" i="48"/>
  <c r="AV67" i="82"/>
  <c r="AV21" i="82" s="1"/>
  <c r="AL102" i="82"/>
  <c r="AL104" i="82"/>
  <c r="AL101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6" i="82" s="1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W74" i="82"/>
  <c r="W79" i="82" s="1"/>
  <c r="W81" i="82" s="1"/>
  <c r="AQ55" i="82"/>
  <c r="AQ20" i="82" s="1"/>
  <c r="AX36" i="52"/>
  <c r="AX36" i="82"/>
  <c r="D46" i="49"/>
  <c r="AR38" i="48"/>
  <c r="AR40" i="48" s="1"/>
  <c r="P51" i="82"/>
  <c r="P19" i="82"/>
  <c r="P35" i="82" s="1"/>
  <c r="AR132" i="82"/>
  <c r="AR12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1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Q83" i="82" s="1"/>
  <c r="AQ22" i="82" s="1"/>
  <c r="AF104" i="82"/>
  <c r="AF101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Z116" i="59" s="1"/>
  <c r="AU65" i="82"/>
  <c r="AU67" i="82" s="1"/>
  <c r="AU21" i="82" s="1"/>
  <c r="AA63" i="48"/>
  <c r="AA65" i="48" s="1"/>
  <c r="AX114" i="59"/>
  <c r="AX116" i="59" s="1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1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S83" i="82" s="1"/>
  <c r="AS22" i="82" s="1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Q132" i="82"/>
  <c r="AQ12" i="82" s="1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T67" i="82"/>
  <c r="AT21" i="82" s="1"/>
  <c r="AK19" i="82"/>
  <c r="AK35" i="82" s="1"/>
  <c r="AK51" i="82"/>
  <c r="AX39" i="52"/>
  <c r="AX24" i="82"/>
  <c r="AX38" i="52" s="1"/>
  <c r="AX38" i="82"/>
  <c r="AR44" i="48"/>
  <c r="D119" i="49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AM81" i="82" s="1"/>
  <c r="AM83" i="82" s="1"/>
  <c r="AM22" i="82" s="1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1" i="82"/>
  <c r="AH106" i="82" s="1"/>
  <c r="AH109" i="82" s="1"/>
  <c r="AH110" i="82" s="1"/>
  <c r="AH116" i="82"/>
  <c r="AH126" i="82" s="1"/>
  <c r="AH128" i="82" s="1"/>
  <c r="AK102" i="82"/>
  <c r="AK104" i="82"/>
  <c r="AK101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N132" i="82"/>
  <c r="AN12" i="82" s="1"/>
  <c r="AC102" i="82"/>
  <c r="AC104" i="82"/>
  <c r="AC101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S115" i="82"/>
  <c r="S119" i="82" s="1"/>
  <c r="S121" i="82" s="1"/>
  <c r="S123" i="82" s="1"/>
  <c r="S30" i="82" s="1"/>
  <c r="AP26" i="48"/>
  <c r="AR115" i="59" s="1"/>
  <c r="AU34" i="48"/>
  <c r="AU44" i="48"/>
  <c r="D122" i="49"/>
  <c r="AO34" i="48"/>
  <c r="D116" i="49"/>
  <c r="AO44" i="48"/>
  <c r="AV74" i="82"/>
  <c r="AV83" i="82" s="1"/>
  <c r="AV88" i="82"/>
  <c r="AO74" i="82"/>
  <c r="AO83" i="82" s="1"/>
  <c r="AO22" i="82" s="1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BD28" i="48"/>
  <c r="BD29" i="48" s="1"/>
  <c r="BF117" i="59" s="1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AN133" i="82"/>
  <c r="AN13" i="82" s="1"/>
  <c r="AN28" i="52" s="1"/>
  <c r="AN69" i="82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N38" i="82" l="1"/>
  <c r="AN39" i="52"/>
  <c r="AN23" i="82"/>
  <c r="AN24" i="82" s="1"/>
  <c r="AN38" i="52" s="1"/>
  <c r="AW133" i="82"/>
  <c r="AW13" i="82" s="1"/>
  <c r="AW28" i="52" s="1"/>
  <c r="AP132" i="82"/>
  <c r="AP12" i="82" s="1"/>
  <c r="AP32" i="52" s="1"/>
  <c r="AR68" i="82"/>
  <c r="AQ67" i="82"/>
  <c r="AQ21" i="82" s="1"/>
  <c r="AQ37" i="52" s="1"/>
  <c r="AR37" i="82"/>
  <c r="AR23" i="82"/>
  <c r="AR42" i="52" s="1"/>
  <c r="AQ23" i="82"/>
  <c r="AQ42" i="52" s="1"/>
  <c r="AH28" i="48"/>
  <c r="AH29" i="48" s="1"/>
  <c r="AJ117" i="59" s="1"/>
  <c r="AU132" i="82"/>
  <c r="AU12" i="82" s="1"/>
  <c r="AU32" i="52" s="1"/>
  <c r="AW39" i="52"/>
  <c r="AW38" i="82"/>
  <c r="AT132" i="82"/>
  <c r="AT12" i="82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T28" i="48"/>
  <c r="T29" i="48" s="1"/>
  <c r="V117" i="59" s="1"/>
  <c r="AC65" i="82"/>
  <c r="AC67" i="82" s="1"/>
  <c r="AC21" i="82" s="1"/>
  <c r="F15" i="92"/>
  <c r="AV22" i="82"/>
  <c r="AV38" i="82" s="1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Z108" i="82"/>
  <c r="Z29" i="82" s="1"/>
  <c r="U115" i="82"/>
  <c r="U119" i="82" s="1"/>
  <c r="U121" i="82" s="1"/>
  <c r="U123" i="82" s="1"/>
  <c r="U30" i="82" s="1"/>
  <c r="U32" i="82" s="1"/>
  <c r="Y65" i="82"/>
  <c r="Y67" i="82" s="1"/>
  <c r="Y21" i="82" s="1"/>
  <c r="Y37" i="52" s="1"/>
  <c r="W65" i="82"/>
  <c r="W67" i="82" s="1"/>
  <c r="W21" i="82" s="1"/>
  <c r="V116" i="59"/>
  <c r="AF116" i="59"/>
  <c r="G38" i="51"/>
  <c r="E21" i="71"/>
  <c r="Z115" i="82"/>
  <c r="Z119" i="82" s="1"/>
  <c r="Z121" i="82" s="1"/>
  <c r="Z123" i="82" s="1"/>
  <c r="Z30" i="82" s="1"/>
  <c r="Z31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V132" i="82"/>
  <c r="AV12" i="82" s="1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U31" i="82" s="1"/>
  <c r="U16" i="82" s="1"/>
  <c r="U30" i="5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133" i="82"/>
  <c r="AT13" i="82" s="1"/>
  <c r="AT28" i="52" s="1"/>
  <c r="AT69" i="82"/>
  <c r="AN51" i="52"/>
  <c r="G13" i="50"/>
  <c r="AM132" i="82"/>
  <c r="AM12" i="82" s="1"/>
  <c r="AJ115" i="82"/>
  <c r="Y74" i="82"/>
  <c r="Y79" i="82" s="1"/>
  <c r="Y81" i="82" s="1"/>
  <c r="Y109" i="82"/>
  <c r="Y110" i="82" s="1"/>
  <c r="AL115" i="82"/>
  <c r="AV37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R133" i="82"/>
  <c r="AR13" i="82" s="1"/>
  <c r="AR28" i="52" s="1"/>
  <c r="AR69" i="82"/>
  <c r="AD115" i="82"/>
  <c r="AO67" i="82"/>
  <c r="AO21" i="82" s="1"/>
  <c r="AO68" i="82"/>
  <c r="D102" i="49"/>
  <c r="AA44" i="48"/>
  <c r="T106" i="82"/>
  <c r="T108" i="82" s="1"/>
  <c r="T29" i="82" s="1"/>
  <c r="T31" i="82" s="1"/>
  <c r="T16" i="82" s="1"/>
  <c r="T30" i="5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C106" i="82"/>
  <c r="AP37" i="52"/>
  <c r="AP37" i="82"/>
  <c r="AP23" i="82"/>
  <c r="AP24" i="82" s="1"/>
  <c r="AP38" i="52" s="1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AQ32" i="52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133" i="82"/>
  <c r="AP13" i="82" s="1"/>
  <c r="AP28" i="52" s="1"/>
  <c r="AP69" i="82"/>
  <c r="AU39" i="52"/>
  <c r="AU38" i="82"/>
  <c r="Q37" i="52"/>
  <c r="AO10" i="52"/>
  <c r="AQ125" i="59"/>
  <c r="AQ127" i="59" s="1"/>
  <c r="AC37" i="52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S28" i="48"/>
  <c r="AS29" i="48" s="1"/>
  <c r="AU117" i="59" s="1"/>
  <c r="AR8" i="52"/>
  <c r="AT120" i="59"/>
  <c r="AT122" i="59" s="1"/>
  <c r="W37" i="52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AX42" i="52"/>
  <c r="AX39" i="82"/>
  <c r="AX15" i="82"/>
  <c r="AX29" i="52" s="1"/>
  <c r="BD116" i="49"/>
  <c r="BN116" i="49" s="1"/>
  <c r="AR116" i="49"/>
  <c r="AK106" i="82"/>
  <c r="AK109" i="82" s="1"/>
  <c r="AK110" i="82" s="1"/>
  <c r="AT23" i="82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AS38" i="82"/>
  <c r="AS39" i="52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133" i="82"/>
  <c r="AU13" i="82" s="1"/>
  <c r="AU28" i="52" s="1"/>
  <c r="AU69" i="82"/>
  <c r="BF118" i="49"/>
  <c r="BN118" i="49" s="1"/>
  <c r="AT118" i="49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N32" i="52"/>
  <c r="AN14" i="82"/>
  <c r="AN31" i="52" s="1"/>
  <c r="AM39" i="52"/>
  <c r="AM38" i="82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S132" i="82"/>
  <c r="AS12" i="82" s="1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U116" i="59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W68" i="82"/>
  <c r="W69" i="82" s="1"/>
  <c r="Y36" i="82"/>
  <c r="AO132" i="82"/>
  <c r="AO12" i="82" s="1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X32" i="52"/>
  <c r="AJ120" i="59"/>
  <c r="AH8" i="52"/>
  <c r="Q74" i="82"/>
  <c r="Q79" i="82" s="1"/>
  <c r="Q81" i="82" s="1"/>
  <c r="AO38" i="82"/>
  <c r="AO39" i="52"/>
  <c r="BJ122" i="49"/>
  <c r="BN122" i="49" s="1"/>
  <c r="AX122" i="49"/>
  <c r="V96" i="82"/>
  <c r="V28" i="82" s="1"/>
  <c r="V36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AV133" i="82"/>
  <c r="AV13" i="82" s="1"/>
  <c r="AV28" i="52" s="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133" i="82"/>
  <c r="AQ13" i="82" s="1"/>
  <c r="AQ28" i="52" s="1"/>
  <c r="AQ69" i="82"/>
  <c r="AW37" i="82"/>
  <c r="AW23" i="82"/>
  <c r="AW24" i="82" s="1"/>
  <c r="AW38" i="52" s="1"/>
  <c r="AW37" i="52"/>
  <c r="AX133" i="82"/>
  <c r="AX13" i="82" s="1"/>
  <c r="AX28" i="52" s="1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AR39" i="52"/>
  <c r="AR38" i="82"/>
  <c r="AR24" i="82"/>
  <c r="AR38" i="52" s="1"/>
  <c r="W106" i="82"/>
  <c r="W109" i="82" s="1"/>
  <c r="W110" i="82" s="1"/>
  <c r="AS120" i="59"/>
  <c r="AS122" i="59" s="1"/>
  <c r="AS129" i="59" s="1"/>
  <c r="AQ8" i="52"/>
  <c r="Y34" i="50"/>
  <c r="Y42" i="50" s="1"/>
  <c r="K44" i="48"/>
  <c r="M125" i="59" s="1"/>
  <c r="D13" i="49"/>
  <c r="F38" i="50"/>
  <c r="F39" i="50" s="1"/>
  <c r="F51" i="52" s="1"/>
  <c r="AW14" i="82"/>
  <c r="AW31" i="52" s="1"/>
  <c r="AW32" i="52"/>
  <c r="AU10" i="52"/>
  <c r="AW125" i="59"/>
  <c r="AW127" i="59" s="1"/>
  <c r="S106" i="82"/>
  <c r="S108" i="82" s="1"/>
  <c r="S29" i="82" s="1"/>
  <c r="S31" i="82" s="1"/>
  <c r="AC68" i="82"/>
  <c r="AC69" i="82" s="1"/>
  <c r="AH115" i="82"/>
  <c r="AA102" i="82"/>
  <c r="AA101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23" i="82"/>
  <c r="AU24" i="82" s="1"/>
  <c r="AU38" i="52" s="1"/>
  <c r="AU37" i="52"/>
  <c r="AQ39" i="52"/>
  <c r="AQ24" i="82"/>
  <c r="AQ38" i="52" s="1"/>
  <c r="AQ38" i="82"/>
  <c r="AJ108" i="82"/>
  <c r="AJ29" i="82" s="1"/>
  <c r="AR32" i="52"/>
  <c r="AQ36" i="52"/>
  <c r="AQ36" i="82"/>
  <c r="V65" i="82"/>
  <c r="V68" i="82" s="1"/>
  <c r="V69" i="82" s="1"/>
  <c r="AT39" i="52"/>
  <c r="AT24" i="82"/>
  <c r="AT38" i="52" s="1"/>
  <c r="AT38" i="82"/>
  <c r="AI115" i="82"/>
  <c r="AP38" i="82"/>
  <c r="AP39" i="52"/>
  <c r="AE108" i="82"/>
  <c r="AE29" i="82" s="1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A28" i="48"/>
  <c r="AA29" i="48" s="1"/>
  <c r="AC117" i="59" s="1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R14" i="82" l="1"/>
  <c r="AR31" i="52" s="1"/>
  <c r="AX14" i="82"/>
  <c r="AX31" i="52" s="1"/>
  <c r="AQ14" i="82"/>
  <c r="AQ31" i="52" s="1"/>
  <c r="AT14" i="82"/>
  <c r="AT31" i="52" s="1"/>
  <c r="AN15" i="82"/>
  <c r="AN29" i="52" s="1"/>
  <c r="AV24" i="82"/>
  <c r="AV38" i="52" s="1"/>
  <c r="AU14" i="82"/>
  <c r="AU31" i="52" s="1"/>
  <c r="AP14" i="82"/>
  <c r="AP31" i="52" s="1"/>
  <c r="AN39" i="82"/>
  <c r="AN42" i="52"/>
  <c r="AT32" i="52"/>
  <c r="AR15" i="82"/>
  <c r="AR29" i="52" s="1"/>
  <c r="AV23" i="82"/>
  <c r="AV42" i="52" s="1"/>
  <c r="AR39" i="82"/>
  <c r="AQ37" i="82"/>
  <c r="AQ15" i="82"/>
  <c r="AQ29" i="52" s="1"/>
  <c r="AQ39" i="82"/>
  <c r="Y35" i="50"/>
  <c r="AI108" i="82"/>
  <c r="AI29" i="82" s="1"/>
  <c r="AI37" i="82" s="1"/>
  <c r="AA34" i="50"/>
  <c r="AL74" i="82"/>
  <c r="Z16" i="82"/>
  <c r="Z30" i="52" s="1"/>
  <c r="Z32" i="82"/>
  <c r="AJ74" i="82"/>
  <c r="AK74" i="82"/>
  <c r="AE31" i="82"/>
  <c r="AE16" i="82" s="1"/>
  <c r="AE30" i="5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S68" i="82"/>
  <c r="S69" i="82" s="1"/>
  <c r="AD65" i="82"/>
  <c r="AD67" i="82" s="1"/>
  <c r="AD21" i="82" s="1"/>
  <c r="AD37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AV39" i="52"/>
  <c r="Y68" i="82"/>
  <c r="Y69" i="82" s="1"/>
  <c r="Z65" i="82"/>
  <c r="Z67" i="82" s="1"/>
  <c r="Z21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O32" i="52"/>
  <c r="AO14" i="82"/>
  <c r="AO31" i="52" s="1"/>
  <c r="AU35" i="50"/>
  <c r="AU42" i="50"/>
  <c r="AS32" i="52"/>
  <c r="AZ51" i="49"/>
  <c r="BL51" i="49"/>
  <c r="BN51" i="49" s="1"/>
  <c r="AE55" i="82"/>
  <c r="AE20" i="82" s="1"/>
  <c r="AE36" i="52" s="1"/>
  <c r="V67" i="82"/>
  <c r="V21" i="82" s="1"/>
  <c r="W37" i="82"/>
  <c r="Z37" i="82"/>
  <c r="Z37" i="52"/>
  <c r="AO133" i="82"/>
  <c r="AO13" i="82" s="1"/>
  <c r="AO28" i="52" s="1"/>
  <c r="AO69" i="82"/>
  <c r="T55" i="82"/>
  <c r="T20" i="82" s="1"/>
  <c r="T36" i="52" s="1"/>
  <c r="AV39" i="82"/>
  <c r="I3" i="82"/>
  <c r="AM32" i="52"/>
  <c r="U37" i="82"/>
  <c r="BJ49" i="49"/>
  <c r="BN49" i="49" s="1"/>
  <c r="AX49" i="49"/>
  <c r="P31" i="82"/>
  <c r="P16" i="82" s="1"/>
  <c r="P30" i="52" s="1"/>
  <c r="P32" i="82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T39" i="82"/>
  <c r="AT42" i="52"/>
  <c r="AT15" i="82"/>
  <c r="AT29" i="52" s="1"/>
  <c r="AK79" i="82"/>
  <c r="AK81" i="82" s="1"/>
  <c r="AH65" i="82"/>
  <c r="AH67" i="82" s="1"/>
  <c r="AH21" i="82" s="1"/>
  <c r="AO37" i="52"/>
  <c r="AO23" i="82"/>
  <c r="AO24" i="82" s="1"/>
  <c r="AO38" i="52" s="1"/>
  <c r="AO37" i="82"/>
  <c r="AU8" i="52"/>
  <c r="AW120" i="59"/>
  <c r="AW122" i="59" s="1"/>
  <c r="AW129" i="59" s="1"/>
  <c r="R55" i="82"/>
  <c r="R20" i="82" s="1"/>
  <c r="AX13" i="52"/>
  <c r="AM12" i="52"/>
  <c r="AW39" i="82"/>
  <c r="AW15" i="82"/>
  <c r="AW29" i="52" s="1"/>
  <c r="AW4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Q20" i="52"/>
  <c r="AR7" i="92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V14" i="82"/>
  <c r="AV31" i="52" s="1"/>
  <c r="AV32" i="52"/>
  <c r="AM29" i="48"/>
  <c r="AO117" i="59" s="1"/>
  <c r="H33" i="51"/>
  <c r="H34" i="51" s="1"/>
  <c r="AA96" i="82"/>
  <c r="AA28" i="82" s="1"/>
  <c r="AA65" i="82"/>
  <c r="AA67" i="82" s="1"/>
  <c r="AA21" i="82" s="1"/>
  <c r="AL79" i="82"/>
  <c r="AL81" i="82" s="1"/>
  <c r="AE32" i="82"/>
  <c r="AN8" i="52"/>
  <c r="AP120" i="59"/>
  <c r="AP122" i="59" s="1"/>
  <c r="AE74" i="82"/>
  <c r="X36" i="82"/>
  <c r="AP15" i="82"/>
  <c r="AP29" i="52" s="1"/>
  <c r="AP39" i="82"/>
  <c r="AP42" i="5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S67" i="82"/>
  <c r="S21" i="82" s="1"/>
  <c r="BC42" i="49"/>
  <c r="BN42" i="49" s="1"/>
  <c r="AQ42" i="49"/>
  <c r="BD43" i="49"/>
  <c r="BN43" i="49" s="1"/>
  <c r="AR43" i="49"/>
  <c r="AI8" i="52"/>
  <c r="AK120" i="59"/>
  <c r="Z68" i="82"/>
  <c r="Z69" i="82" s="1"/>
  <c r="AM133" i="82"/>
  <c r="AM13" i="82" s="1"/>
  <c r="AM14" i="82" s="1"/>
  <c r="AM31" i="52" s="1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23" i="82"/>
  <c r="AM24" i="82" s="1"/>
  <c r="AM38" i="52" s="1"/>
  <c r="AM37" i="52"/>
  <c r="AH74" i="82"/>
  <c r="AS133" i="82"/>
  <c r="AS13" i="82" s="1"/>
  <c r="AS28" i="52" s="1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U15" i="82"/>
  <c r="AU29" i="52" s="1"/>
  <c r="AU39" i="82"/>
  <c r="AU42" i="52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S37" i="52"/>
  <c r="AS37" i="82"/>
  <c r="AS23" i="82"/>
  <c r="AS24" i="82" s="1"/>
  <c r="AS38" i="52" s="1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V15" i="82" l="1"/>
  <c r="AV29" i="52" s="1"/>
  <c r="AS14" i="82"/>
  <c r="AS31" i="52" s="1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AH68" i="82"/>
  <c r="AH69" i="82" s="1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M42" i="52"/>
  <c r="AM39" i="82"/>
  <c r="AM15" i="82"/>
  <c r="AY7" i="92"/>
  <c r="AX20" i="52"/>
  <c r="AR20" i="52"/>
  <c r="AS7" i="92"/>
  <c r="AS42" i="52"/>
  <c r="AS15" i="82"/>
  <c r="AS29" i="52" s="1"/>
  <c r="AS39" i="8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AM28" i="52"/>
  <c r="I4" i="82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J7" i="82"/>
  <c r="F44" i="52" s="1"/>
  <c r="F36" i="5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O42" i="52"/>
  <c r="AO39" i="82"/>
  <c r="AO15" i="82"/>
  <c r="AO29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L87" i="82"/>
  <c r="L88" i="82" s="1"/>
  <c r="L45" i="48"/>
  <c r="K28" i="51"/>
  <c r="J82" i="82"/>
  <c r="J83" i="82" s="1"/>
  <c r="J41" i="48"/>
  <c r="BG139" i="49"/>
  <c r="BG141" i="49" s="1"/>
  <c r="BN83" i="49"/>
  <c r="AQ45" i="48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41" i="48"/>
  <c r="AI66" i="49"/>
  <c r="AI68" i="49" s="1"/>
  <c r="AP9" i="52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E22" i="116"/>
  <c r="F13" i="59"/>
  <c r="E23" i="116" s="1"/>
  <c r="BB83" i="82"/>
  <c r="BB41" i="48"/>
  <c r="M132" i="82"/>
  <c r="M12" i="82" s="1"/>
  <c r="BI83" i="82"/>
  <c r="BI41" i="48"/>
  <c r="AJ66" i="49"/>
  <c r="AJ68" i="49" s="1"/>
  <c r="N32" i="82"/>
  <c r="AC82" i="82"/>
  <c r="AC83" i="82" s="1"/>
  <c r="AC41" i="48"/>
  <c r="Q87" i="82"/>
  <c r="Q88" i="82" s="1"/>
  <c r="Q45" i="48"/>
  <c r="BJ83" i="82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1" i="48"/>
  <c r="AI87" i="48"/>
  <c r="AI93" i="48" s="1"/>
  <c r="AI86" i="48"/>
  <c r="AI92" i="48" s="1"/>
  <c r="V82" i="82"/>
  <c r="V83" i="82" s="1"/>
  <c r="V41" i="48"/>
  <c r="AR45" i="48"/>
  <c r="J87" i="82"/>
  <c r="J88" i="82" s="1"/>
  <c r="J45" i="48"/>
  <c r="J91" i="48" s="1"/>
  <c r="BD139" i="49"/>
  <c r="BD141" i="49" s="1"/>
  <c r="BN80" i="49"/>
  <c r="AW41" i="48"/>
  <c r="AW90" i="48" s="1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T45" i="48"/>
  <c r="E35" i="50"/>
  <c r="E42" i="50"/>
  <c r="BB87" i="82"/>
  <c r="BB88" i="82" s="1"/>
  <c r="BB45" i="48"/>
  <c r="AV45" i="48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F22" i="82"/>
  <c r="F23" i="82" s="1"/>
  <c r="T82" i="82"/>
  <c r="T83" i="82" s="1"/>
  <c r="T41" i="48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3" i="82"/>
  <c r="BG41" i="48"/>
  <c r="AX45" i="48"/>
  <c r="AI9" i="52" l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I6" i="82"/>
  <c r="AM29" i="52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I5" i="82"/>
  <c r="F42" i="52" s="1"/>
  <c r="F37" i="5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W20" i="5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3" i="82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41" i="48"/>
  <c r="AS90" i="48" s="1"/>
  <c r="AV41" i="48"/>
  <c r="AV90" i="48" s="1"/>
  <c r="AH22" i="82"/>
  <c r="AH133" i="82"/>
  <c r="AH13" i="82" s="1"/>
  <c r="AH28" i="52" s="1"/>
  <c r="J22" i="82"/>
  <c r="BL66" i="50"/>
  <c r="BN68" i="50" s="1"/>
  <c r="BL43" i="50"/>
  <c r="AD133" i="82" l="1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J6" i="82"/>
  <c r="F43" i="52" s="1"/>
  <c r="F38" i="52"/>
  <c r="AA32" i="82"/>
  <c r="H18" i="59"/>
  <c r="G28" i="116" s="1"/>
  <c r="AO129" i="59"/>
  <c r="N39" i="82"/>
  <c r="AH14" i="82"/>
  <c r="AH31" i="52" s="1"/>
  <c r="AD14" i="82"/>
  <c r="AD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V20" i="52" s="1"/>
  <c r="G14" i="82"/>
  <c r="G31" i="52" s="1"/>
  <c r="AE129" i="59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AZ41" i="48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BC14" i="82" l="1"/>
  <c r="BC31" i="52" s="1"/>
  <c r="AE14" i="82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3" i="82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BL90" i="48" l="1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BK13" i="52" l="1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Q209" i="6" l="1"/>
  <c r="AM210" i="6"/>
  <c r="AK209" i="6"/>
  <c r="BN210" i="6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W150" i="59" l="1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I563" i="6" l="1"/>
  <c r="BI565" i="6" s="1"/>
  <c r="M164" i="91"/>
  <c r="M37" i="92" s="1"/>
  <c r="AH553" i="6"/>
  <c r="BJ223" i="6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AT21" i="52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H42" i="71" s="1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H35" i="64" l="1"/>
  <c r="U207" i="59"/>
  <c r="BC9" i="92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F69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A8" i="92" l="1"/>
  <c r="BC45" i="64"/>
  <c r="BB207" i="59"/>
  <c r="BD566" i="6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F13" i="9" l="1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3" i="111" l="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<sst xmlns="http://schemas.openxmlformats.org/spreadsheetml/2006/main" count="7631" uniqueCount="1247">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</sst>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95000</c:v>
                </c:pt>
                <c:pt idx="37">
                  <c:v>157500</c:v>
                </c:pt>
                <c:pt idx="38">
                  <c:v>176500</c:v>
                </c:pt>
                <c:pt idx="39">
                  <c:v>176500</c:v>
                </c:pt>
                <c:pt idx="40">
                  <c:v>195500</c:v>
                </c:pt>
                <c:pt idx="41">
                  <c:v>214500</c:v>
                </c:pt>
                <c:pt idx="42">
                  <c:v>176500</c:v>
                </c:pt>
                <c:pt idx="43">
                  <c:v>195500</c:v>
                </c:pt>
                <c:pt idx="44">
                  <c:v>157500</c:v>
                </c:pt>
                <c:pt idx="45">
                  <c:v>157500</c:v>
                </c:pt>
                <c:pt idx="46">
                  <c:v>157500</c:v>
                </c:pt>
                <c:pt idx="47">
                  <c:v>95000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95000</c:v>
                </c:pt>
                <c:pt idx="37">
                  <c:v>157500</c:v>
                </c:pt>
                <c:pt idx="38">
                  <c:v>176500</c:v>
                </c:pt>
                <c:pt idx="39">
                  <c:v>176500</c:v>
                </c:pt>
                <c:pt idx="40">
                  <c:v>195500</c:v>
                </c:pt>
                <c:pt idx="41">
                  <c:v>214500</c:v>
                </c:pt>
                <c:pt idx="42">
                  <c:v>176500</c:v>
                </c:pt>
                <c:pt idx="43">
                  <c:v>195500</c:v>
                </c:pt>
                <c:pt idx="44">
                  <c:v>157500</c:v>
                </c:pt>
                <c:pt idx="45">
                  <c:v>157500</c:v>
                </c:pt>
                <c:pt idx="46">
                  <c:v>157500</c:v>
                </c:pt>
                <c:pt idx="47">
                  <c:v>95000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6" sqref="B46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72">
        <v>15</v>
      </c>
      <c r="E29" s="372">
        <v>15</v>
      </c>
      <c r="F29" s="372">
        <v>15</v>
      </c>
      <c r="G29" s="372">
        <v>15</v>
      </c>
      <c r="H29" s="372">
        <v>15</v>
      </c>
      <c r="I29" s="372">
        <v>15</v>
      </c>
      <c r="J29" s="372">
        <v>15</v>
      </c>
      <c r="K29" s="372">
        <v>15</v>
      </c>
      <c r="L29" s="372">
        <v>15</v>
      </c>
      <c r="M29" s="372">
        <v>15</v>
      </c>
      <c r="N29" s="372">
        <v>15</v>
      </c>
      <c r="O29" s="372">
        <v>15</v>
      </c>
      <c r="P29" s="372">
        <v>15</v>
      </c>
      <c r="Q29" s="372">
        <v>15</v>
      </c>
      <c r="R29" s="372">
        <v>15</v>
      </c>
      <c r="S29" s="372">
        <v>15</v>
      </c>
      <c r="T29" s="372">
        <v>15</v>
      </c>
      <c r="U29" s="372">
        <v>15</v>
      </c>
      <c r="V29" s="372">
        <v>15</v>
      </c>
      <c r="W29" s="372">
        <v>15</v>
      </c>
      <c r="X29" s="372">
        <v>15</v>
      </c>
      <c r="Y29" s="372">
        <v>15</v>
      </c>
      <c r="Z29" s="372">
        <v>15</v>
      </c>
      <c r="AA29" s="37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73"/>
      <c r="D46" s="373"/>
      <c r="E46" s="373"/>
      <c r="F46" s="373"/>
      <c r="G46" s="373">
        <v>10000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3500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topLeftCell="A21" workbookViewId="1">
      <selection activeCell="F42" sqref="F42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workbookViewId="1"/>
    <sheetView tabSelected="1" topLeftCell="A151" workbookViewId="2">
      <selection activeCell="C161" sqref="C161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1" ySplit="10" topLeftCell="AL69" activePane="bottomRight" state="frozen"/>
      <selection pane="topRight" activeCell="B1" sqref="B1"/>
      <selection pane="bottomLeft" activeCell="A11" sqref="A11"/>
      <selection pane="bottomRight" activeCell="AN86" sqref="AN86:AX87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>
        <f>SUM(AM12:AX12)</f>
        <v>5830000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>
        <f>SUM(AM13:AX13)</f>
        <v>1955000</v>
      </c>
      <c r="J4" s="63"/>
      <c r="K4" s="63" t="e">
        <f>SUM(AY13:BJ13)</f>
        <v>#REF!</v>
      </c>
      <c r="M4" s="322" t="e">
        <f>SUM(C4:K4)</f>
        <v>#REF!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>
        <f>I4/I3</f>
        <v>0.33533447684391082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>
        <f>SUM(AM15:AX15)</f>
        <v>1955000</v>
      </c>
      <c r="J6" s="96">
        <f>I6/I3</f>
        <v>0.33533447684391082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0</v>
      </c>
      <c r="J7" s="96">
        <f>I7/I3</f>
        <v>0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>
        <f t="shared" si="2"/>
        <v>282500</v>
      </c>
      <c r="AN12" s="63">
        <f t="shared" si="2"/>
        <v>470000</v>
      </c>
      <c r="AO12" s="63">
        <f t="shared" si="2"/>
        <v>526500</v>
      </c>
      <c r="AP12" s="63">
        <f t="shared" si="2"/>
        <v>526500</v>
      </c>
      <c r="AQ12" s="63">
        <f t="shared" si="2"/>
        <v>583000</v>
      </c>
      <c r="AR12" s="63">
        <f t="shared" si="2"/>
        <v>639500</v>
      </c>
      <c r="AS12" s="63">
        <f t="shared" si="2"/>
        <v>526500</v>
      </c>
      <c r="AT12" s="63">
        <f t="shared" si="2"/>
        <v>583000</v>
      </c>
      <c r="AU12" s="63">
        <f t="shared" si="2"/>
        <v>470000</v>
      </c>
      <c r="AV12" s="63">
        <f t="shared" si="2"/>
        <v>470000</v>
      </c>
      <c r="AW12" s="63">
        <f t="shared" si="2"/>
        <v>470000</v>
      </c>
      <c r="AX12" s="63">
        <f t="shared" si="2"/>
        <v>282500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>
        <f t="shared" si="5"/>
        <v>95000</v>
      </c>
      <c r="AN13" s="63">
        <f t="shared" si="5"/>
        <v>157500</v>
      </c>
      <c r="AO13" s="63">
        <f t="shared" si="5"/>
        <v>176500</v>
      </c>
      <c r="AP13" s="63">
        <f t="shared" si="5"/>
        <v>176500</v>
      </c>
      <c r="AQ13" s="63">
        <f t="shared" si="5"/>
        <v>195500</v>
      </c>
      <c r="AR13" s="63">
        <f t="shared" si="5"/>
        <v>214500</v>
      </c>
      <c r="AS13" s="63">
        <f t="shared" si="5"/>
        <v>176500</v>
      </c>
      <c r="AT13" s="63">
        <f t="shared" si="5"/>
        <v>195500</v>
      </c>
      <c r="AU13" s="63">
        <f t="shared" si="5"/>
        <v>157500</v>
      </c>
      <c r="AV13" s="63">
        <f t="shared" si="5"/>
        <v>157500</v>
      </c>
      <c r="AW13" s="63">
        <f t="shared" si="5"/>
        <v>157500</v>
      </c>
      <c r="AX13" s="63">
        <f t="shared" si="5"/>
        <v>95000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>
        <f t="shared" si="6"/>
        <v>0.33628318584070799</v>
      </c>
      <c r="AN14" s="96">
        <f t="shared" si="6"/>
        <v>0.33510638297872342</v>
      </c>
      <c r="AO14" s="96">
        <f t="shared" si="6"/>
        <v>0.33523266856600192</v>
      </c>
      <c r="AP14" s="96">
        <f t="shared" si="6"/>
        <v>0.33523266856600192</v>
      </c>
      <c r="AQ14" s="96">
        <f t="shared" si="6"/>
        <v>0.33533447684391082</v>
      </c>
      <c r="AR14" s="96">
        <f t="shared" si="6"/>
        <v>0.33541829554339325</v>
      </c>
      <c r="AS14" s="96">
        <f t="shared" si="6"/>
        <v>0.33523266856600192</v>
      </c>
      <c r="AT14" s="96">
        <f t="shared" si="6"/>
        <v>0.33533447684391082</v>
      </c>
      <c r="AU14" s="96">
        <f t="shared" si="6"/>
        <v>0.33510638297872342</v>
      </c>
      <c r="AV14" s="96">
        <f t="shared" si="6"/>
        <v>0.33510638297872342</v>
      </c>
      <c r="AW14" s="96">
        <f t="shared" si="6"/>
        <v>0.33510638297872342</v>
      </c>
      <c r="AX14" s="96">
        <f t="shared" si="6"/>
        <v>0.33628318584070799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>
        <f t="shared" si="8"/>
        <v>95000</v>
      </c>
      <c r="AN15" s="63">
        <f t="shared" si="8"/>
        <v>157500</v>
      </c>
      <c r="AO15" s="63">
        <f t="shared" si="8"/>
        <v>176500</v>
      </c>
      <c r="AP15" s="63">
        <f t="shared" si="8"/>
        <v>176500</v>
      </c>
      <c r="AQ15" s="63">
        <f t="shared" si="8"/>
        <v>195500</v>
      </c>
      <c r="AR15" s="63">
        <f t="shared" si="8"/>
        <v>214500</v>
      </c>
      <c r="AS15" s="63">
        <f t="shared" si="8"/>
        <v>176500</v>
      </c>
      <c r="AT15" s="63">
        <f t="shared" si="8"/>
        <v>195500</v>
      </c>
      <c r="AU15" s="63">
        <f t="shared" si="8"/>
        <v>157500</v>
      </c>
      <c r="AV15" s="63">
        <f t="shared" si="8"/>
        <v>157500</v>
      </c>
      <c r="AW15" s="63">
        <f t="shared" si="8"/>
        <v>157500</v>
      </c>
      <c r="AX15" s="63">
        <f t="shared" si="8"/>
        <v>95000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J20" si="13">AJ19*AJ55</f>
        <v>414000</v>
      </c>
      <c r="AK20" s="180">
        <f t="shared" si="13"/>
        <v>414000</v>
      </c>
      <c r="AL20" s="180">
        <f t="shared" si="13"/>
        <v>252000</v>
      </c>
      <c r="AM20" s="180">
        <f t="shared" si="13"/>
        <v>270000</v>
      </c>
      <c r="AN20" s="180">
        <f t="shared" si="13"/>
        <v>450000</v>
      </c>
      <c r="AO20" s="180">
        <f t="shared" si="13"/>
        <v>504000</v>
      </c>
      <c r="AP20" s="180">
        <f t="shared" si="13"/>
        <v>504000</v>
      </c>
      <c r="AQ20" s="180">
        <f t="shared" si="13"/>
        <v>558000</v>
      </c>
      <c r="AR20" s="180">
        <f t="shared" si="13"/>
        <v>612000</v>
      </c>
      <c r="AS20" s="180">
        <f t="shared" si="13"/>
        <v>504000</v>
      </c>
      <c r="AT20" s="180">
        <f t="shared" si="13"/>
        <v>558000</v>
      </c>
      <c r="AU20" s="180">
        <f t="shared" si="13"/>
        <v>450000</v>
      </c>
      <c r="AV20" s="180">
        <f t="shared" si="13"/>
        <v>450000</v>
      </c>
      <c r="AW20" s="180">
        <f t="shared" si="13"/>
        <v>450000</v>
      </c>
      <c r="AX20" s="180">
        <f t="shared" si="13"/>
        <v>270000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>
        <f t="shared" si="15"/>
        <v>82500</v>
      </c>
      <c r="AN21" s="104">
        <f t="shared" si="15"/>
        <v>137500</v>
      </c>
      <c r="AO21" s="104">
        <f t="shared" si="15"/>
        <v>154000</v>
      </c>
      <c r="AP21" s="104">
        <f t="shared" si="15"/>
        <v>154000</v>
      </c>
      <c r="AQ21" s="104">
        <f t="shared" si="15"/>
        <v>170500</v>
      </c>
      <c r="AR21" s="104">
        <f t="shared" si="15"/>
        <v>187000</v>
      </c>
      <c r="AS21" s="104">
        <f t="shared" si="15"/>
        <v>154000</v>
      </c>
      <c r="AT21" s="104">
        <f t="shared" si="15"/>
        <v>170500</v>
      </c>
      <c r="AU21" s="104">
        <f t="shared" si="15"/>
        <v>137500</v>
      </c>
      <c r="AV21" s="104">
        <f t="shared" si="15"/>
        <v>137500</v>
      </c>
      <c r="AW21" s="104">
        <f t="shared" si="15"/>
        <v>137500</v>
      </c>
      <c r="AX21" s="104">
        <f t="shared" si="15"/>
        <v>82500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>
        <f t="shared" si="16"/>
        <v>12500</v>
      </c>
      <c r="AN22" s="63">
        <f t="shared" si="16"/>
        <v>20000</v>
      </c>
      <c r="AO22" s="63">
        <f t="shared" si="16"/>
        <v>22500</v>
      </c>
      <c r="AP22" s="63">
        <f t="shared" si="16"/>
        <v>22500</v>
      </c>
      <c r="AQ22" s="63">
        <f t="shared" si="16"/>
        <v>25000</v>
      </c>
      <c r="AR22" s="63">
        <f t="shared" si="16"/>
        <v>27500</v>
      </c>
      <c r="AS22" s="63">
        <f t="shared" si="16"/>
        <v>22500</v>
      </c>
      <c r="AT22" s="63">
        <f t="shared" si="16"/>
        <v>25000</v>
      </c>
      <c r="AU22" s="63">
        <f t="shared" si="16"/>
        <v>20000</v>
      </c>
      <c r="AV22" s="63">
        <f t="shared" si="16"/>
        <v>20000</v>
      </c>
      <c r="AW22" s="63">
        <f t="shared" si="16"/>
        <v>20000</v>
      </c>
      <c r="AX22" s="63">
        <f t="shared" si="16"/>
        <v>12500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>
        <f t="shared" si="17"/>
        <v>95000</v>
      </c>
      <c r="AN23" s="63">
        <f t="shared" si="17"/>
        <v>157500</v>
      </c>
      <c r="AO23" s="63">
        <f t="shared" si="17"/>
        <v>176500</v>
      </c>
      <c r="AP23" s="63">
        <f t="shared" si="17"/>
        <v>176500</v>
      </c>
      <c r="AQ23" s="63">
        <f t="shared" si="17"/>
        <v>195500</v>
      </c>
      <c r="AR23" s="63">
        <f t="shared" si="17"/>
        <v>214500</v>
      </c>
      <c r="AS23" s="63">
        <f t="shared" si="17"/>
        <v>176500</v>
      </c>
      <c r="AT23" s="63">
        <f t="shared" si="17"/>
        <v>195500</v>
      </c>
      <c r="AU23" s="63">
        <f t="shared" si="17"/>
        <v>157500</v>
      </c>
      <c r="AV23" s="63">
        <f t="shared" si="17"/>
        <v>157500</v>
      </c>
      <c r="AW23" s="63">
        <f t="shared" si="17"/>
        <v>157500</v>
      </c>
      <c r="AX23" s="63">
        <f t="shared" si="17"/>
        <v>95000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>
        <f t="shared" si="18"/>
        <v>0.33628318584070799</v>
      </c>
      <c r="AN24" s="96">
        <f t="shared" si="18"/>
        <v>0.33510638297872342</v>
      </c>
      <c r="AO24" s="96">
        <f t="shared" si="18"/>
        <v>0.33523266856600192</v>
      </c>
      <c r="AP24" s="96">
        <f t="shared" si="18"/>
        <v>0.33523266856600192</v>
      </c>
      <c r="AQ24" s="96">
        <f t="shared" si="18"/>
        <v>0.33533447684391082</v>
      </c>
      <c r="AR24" s="96">
        <f t="shared" si="18"/>
        <v>0.33541829554339325</v>
      </c>
      <c r="AS24" s="96">
        <f t="shared" si="18"/>
        <v>0.33523266856600192</v>
      </c>
      <c r="AT24" s="96">
        <f t="shared" si="18"/>
        <v>0.33533447684391082</v>
      </c>
      <c r="AU24" s="96">
        <f t="shared" si="18"/>
        <v>0.33510638297872342</v>
      </c>
      <c r="AV24" s="96">
        <f t="shared" si="18"/>
        <v>0.33510638297872342</v>
      </c>
      <c r="AW24" s="96">
        <f t="shared" si="18"/>
        <v>0.33510638297872342</v>
      </c>
      <c r="AX24" s="96">
        <f t="shared" si="18"/>
        <v>0.33628318584070799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>
        <f t="shared" si="29"/>
        <v>270000</v>
      </c>
      <c r="AN36" s="63">
        <f t="shared" si="29"/>
        <v>450000</v>
      </c>
      <c r="AO36" s="63">
        <f t="shared" si="29"/>
        <v>504000</v>
      </c>
      <c r="AP36" s="63">
        <f t="shared" si="29"/>
        <v>504000</v>
      </c>
      <c r="AQ36" s="63">
        <f t="shared" si="29"/>
        <v>558000</v>
      </c>
      <c r="AR36" s="63">
        <f t="shared" si="29"/>
        <v>612000</v>
      </c>
      <c r="AS36" s="63">
        <f t="shared" si="29"/>
        <v>504000</v>
      </c>
      <c r="AT36" s="63">
        <f t="shared" si="29"/>
        <v>558000</v>
      </c>
      <c r="AU36" s="63">
        <f t="shared" si="29"/>
        <v>450000</v>
      </c>
      <c r="AV36" s="63">
        <f t="shared" si="29"/>
        <v>450000</v>
      </c>
      <c r="AW36" s="63">
        <f t="shared" si="29"/>
        <v>450000</v>
      </c>
      <c r="AX36" s="63">
        <f t="shared" si="29"/>
        <v>270000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>
        <f t="shared" si="31"/>
        <v>82500</v>
      </c>
      <c r="AN37" s="63">
        <f t="shared" si="31"/>
        <v>137500</v>
      </c>
      <c r="AO37" s="63">
        <f t="shared" si="31"/>
        <v>154000</v>
      </c>
      <c r="AP37" s="63">
        <f t="shared" si="31"/>
        <v>154000</v>
      </c>
      <c r="AQ37" s="63">
        <f t="shared" si="31"/>
        <v>170500</v>
      </c>
      <c r="AR37" s="63">
        <f t="shared" si="31"/>
        <v>187000</v>
      </c>
      <c r="AS37" s="63">
        <f t="shared" si="31"/>
        <v>154000</v>
      </c>
      <c r="AT37" s="63">
        <f t="shared" si="31"/>
        <v>170500</v>
      </c>
      <c r="AU37" s="63">
        <f t="shared" si="31"/>
        <v>137500</v>
      </c>
      <c r="AV37" s="63">
        <f t="shared" si="31"/>
        <v>137500</v>
      </c>
      <c r="AW37" s="63">
        <f t="shared" si="31"/>
        <v>137500</v>
      </c>
      <c r="AX37" s="63">
        <f t="shared" si="31"/>
        <v>82500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>
        <f t="shared" si="33"/>
        <v>12500</v>
      </c>
      <c r="AN38" s="63">
        <f t="shared" si="33"/>
        <v>20000</v>
      </c>
      <c r="AO38" s="63">
        <f t="shared" si="33"/>
        <v>22500</v>
      </c>
      <c r="AP38" s="63">
        <f t="shared" si="33"/>
        <v>22500</v>
      </c>
      <c r="AQ38" s="63">
        <f t="shared" si="33"/>
        <v>25000</v>
      </c>
      <c r="AR38" s="63">
        <f t="shared" si="33"/>
        <v>27500</v>
      </c>
      <c r="AS38" s="63">
        <f t="shared" si="33"/>
        <v>22500</v>
      </c>
      <c r="AT38" s="63">
        <f t="shared" si="33"/>
        <v>25000</v>
      </c>
      <c r="AU38" s="63">
        <f t="shared" si="33"/>
        <v>20000</v>
      </c>
      <c r="AV38" s="63">
        <f t="shared" si="33"/>
        <v>20000</v>
      </c>
      <c r="AW38" s="63">
        <f t="shared" si="33"/>
        <v>20000</v>
      </c>
      <c r="AX38" s="63">
        <f t="shared" si="33"/>
        <v>12500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>
        <f t="shared" si="35"/>
        <v>95000</v>
      </c>
      <c r="AN39" s="63">
        <f t="shared" si="35"/>
        <v>157500</v>
      </c>
      <c r="AO39" s="63">
        <f t="shared" si="35"/>
        <v>176500</v>
      </c>
      <c r="AP39" s="63">
        <f t="shared" si="35"/>
        <v>176500</v>
      </c>
      <c r="AQ39" s="63">
        <f t="shared" si="35"/>
        <v>195500</v>
      </c>
      <c r="AR39" s="63">
        <f t="shared" si="35"/>
        <v>214500</v>
      </c>
      <c r="AS39" s="63">
        <f t="shared" si="35"/>
        <v>176500</v>
      </c>
      <c r="AT39" s="63">
        <f t="shared" si="35"/>
        <v>195500</v>
      </c>
      <c r="AU39" s="63">
        <f t="shared" si="35"/>
        <v>157500</v>
      </c>
      <c r="AV39" s="63">
        <f t="shared" si="35"/>
        <v>157500</v>
      </c>
      <c r="AW39" s="63">
        <f t="shared" si="35"/>
        <v>157500</v>
      </c>
      <c r="AX39" s="63">
        <f t="shared" si="35"/>
        <v>95000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 cm="1">
        <f t="array" ref="AM44:AX44">PronosticoVentaAñ4</f>
        <v>31</v>
      </c>
      <c r="AN44" s="169">
        <v>50</v>
      </c>
      <c r="AO44" s="169">
        <v>56</v>
      </c>
      <c r="AP44" s="169">
        <v>56</v>
      </c>
      <c r="AQ44" s="169">
        <v>62</v>
      </c>
      <c r="AR44" s="169">
        <v>68</v>
      </c>
      <c r="AS44" s="169">
        <v>56</v>
      </c>
      <c r="AT44" s="34">
        <v>62</v>
      </c>
      <c r="AU44" s="34">
        <v>50</v>
      </c>
      <c r="AV44" s="34">
        <v>50</v>
      </c>
      <c r="AW44" s="34">
        <v>50</v>
      </c>
      <c r="AX44" s="34">
        <v>31</v>
      </c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X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X51" si="43">D$46</f>
        <v>0</v>
      </c>
      <c r="E51" s="169">
        <f t="shared" si="43"/>
        <v>0</v>
      </c>
      <c r="F51" s="169">
        <f t="shared" si="43"/>
        <v>5</v>
      </c>
      <c r="G51" s="169">
        <f t="shared" si="43"/>
        <v>6</v>
      </c>
      <c r="H51" s="169">
        <f t="shared" si="43"/>
        <v>7</v>
      </c>
      <c r="I51" s="169">
        <f t="shared" si="43"/>
        <v>5</v>
      </c>
      <c r="J51" s="169">
        <f t="shared" si="43"/>
        <v>6</v>
      </c>
      <c r="K51" s="169">
        <f t="shared" si="43"/>
        <v>4</v>
      </c>
      <c r="L51" s="169">
        <f t="shared" si="43"/>
        <v>4</v>
      </c>
      <c r="M51" s="169">
        <f t="shared" si="43"/>
        <v>4</v>
      </c>
      <c r="N51" s="169">
        <f t="shared" si="43"/>
        <v>2</v>
      </c>
      <c r="O51" s="169">
        <f t="shared" si="43"/>
        <v>11</v>
      </c>
      <c r="P51" s="169">
        <f t="shared" si="43"/>
        <v>17</v>
      </c>
      <c r="Q51" s="169">
        <f t="shared" si="43"/>
        <v>20</v>
      </c>
      <c r="R51" s="169">
        <f t="shared" si="43"/>
        <v>20</v>
      </c>
      <c r="S51" s="169">
        <f t="shared" si="43"/>
        <v>22</v>
      </c>
      <c r="T51" s="169">
        <f t="shared" si="43"/>
        <v>24</v>
      </c>
      <c r="U51" s="169">
        <f t="shared" si="43"/>
        <v>20</v>
      </c>
      <c r="V51" s="169">
        <f t="shared" si="43"/>
        <v>22</v>
      </c>
      <c r="W51" s="169">
        <f t="shared" si="43"/>
        <v>17</v>
      </c>
      <c r="X51" s="169">
        <f t="shared" si="43"/>
        <v>17</v>
      </c>
      <c r="Y51" s="169">
        <f t="shared" si="43"/>
        <v>17</v>
      </c>
      <c r="Z51" s="169">
        <f t="shared" si="43"/>
        <v>11</v>
      </c>
      <c r="AA51" s="169">
        <f t="shared" si="43"/>
        <v>14</v>
      </c>
      <c r="AB51" s="169">
        <f t="shared" si="43"/>
        <v>23</v>
      </c>
      <c r="AC51" s="169">
        <f t="shared" si="43"/>
        <v>26</v>
      </c>
      <c r="AD51" s="169">
        <f t="shared" si="43"/>
        <v>26</v>
      </c>
      <c r="AE51" s="169">
        <f t="shared" si="43"/>
        <v>29</v>
      </c>
      <c r="AF51" s="169">
        <f t="shared" si="43"/>
        <v>32</v>
      </c>
      <c r="AG51" s="169">
        <f t="shared" si="43"/>
        <v>26</v>
      </c>
      <c r="AH51" s="169">
        <f t="shared" si="43"/>
        <v>29</v>
      </c>
      <c r="AI51" s="169">
        <f t="shared" si="43"/>
        <v>23</v>
      </c>
      <c r="AJ51" s="169">
        <f t="shared" si="43"/>
        <v>23</v>
      </c>
      <c r="AK51" s="169">
        <f t="shared" si="43"/>
        <v>23</v>
      </c>
      <c r="AL51" s="169">
        <f t="shared" si="43"/>
        <v>14</v>
      </c>
      <c r="AM51" s="169">
        <f t="shared" si="43"/>
        <v>15</v>
      </c>
      <c r="AN51" s="169">
        <f t="shared" si="43"/>
        <v>25</v>
      </c>
      <c r="AO51" s="169">
        <f t="shared" si="43"/>
        <v>28</v>
      </c>
      <c r="AP51" s="169">
        <f t="shared" si="43"/>
        <v>28</v>
      </c>
      <c r="AQ51" s="169">
        <f t="shared" si="43"/>
        <v>31</v>
      </c>
      <c r="AR51" s="169">
        <f t="shared" si="43"/>
        <v>34</v>
      </c>
      <c r="AS51" s="169">
        <f t="shared" si="43"/>
        <v>28</v>
      </c>
      <c r="AT51" s="169">
        <f t="shared" si="43"/>
        <v>31</v>
      </c>
      <c r="AU51" s="169">
        <f t="shared" si="43"/>
        <v>25</v>
      </c>
      <c r="AV51" s="169">
        <f t="shared" si="43"/>
        <v>25</v>
      </c>
      <c r="AW51" s="169">
        <f t="shared" si="43"/>
        <v>25</v>
      </c>
      <c r="AX51" s="169">
        <f t="shared" si="43"/>
        <v>15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1518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>
        <f>'COGS-PRICE-MARGIN_CWS'!$B154*AM51</f>
        <v>270000</v>
      </c>
      <c r="AN52" s="63">
        <f>'COGS-PRICE-MARGIN_CWS'!$B154*AN51</f>
        <v>450000</v>
      </c>
      <c r="AO52" s="63">
        <f>'COGS-PRICE-MARGIN_CWS'!$B154*AO51</f>
        <v>504000</v>
      </c>
      <c r="AP52" s="63">
        <f>'COGS-PRICE-MARGIN_CWS'!$B154*AP51</f>
        <v>504000</v>
      </c>
      <c r="AQ52" s="63">
        <f>'COGS-PRICE-MARGIN_CWS'!$B154*AQ51</f>
        <v>558000</v>
      </c>
      <c r="AR52" s="63">
        <f>'COGS-PRICE-MARGIN_CWS'!$B154*AR51</f>
        <v>612000</v>
      </c>
      <c r="AS52" s="63">
        <f>'COGS-PRICE-MARGIN_CWS'!$B154*AS51</f>
        <v>504000</v>
      </c>
      <c r="AT52" s="63">
        <f>'COGS-PRICE-MARGIN_CWS'!$B154*AT51</f>
        <v>558000</v>
      </c>
      <c r="AU52" s="63">
        <f>'COGS-PRICE-MARGIN_CWS'!$B154*AU51</f>
        <v>450000</v>
      </c>
      <c r="AV52" s="63">
        <f>'COGS-PRICE-MARGIN_CWS'!$B154*AV51</f>
        <v>450000</v>
      </c>
      <c r="AW52" s="63">
        <f>'COGS-PRICE-MARGIN_CWS'!$B154*AW51</f>
        <v>450000</v>
      </c>
      <c r="AX52" s="63">
        <f>'COGS-PRICE-MARGIN_CWS'!$B154*AX51</f>
        <v>270000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>
        <f>SUM(C52:BJ52)</f>
        <v>27598680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4">IF(D51&gt;0,D56/D51,0)</f>
        <v>0</v>
      </c>
      <c r="E55" s="70">
        <f t="shared" si="44"/>
        <v>0</v>
      </c>
      <c r="F55" s="70">
        <f t="shared" si="44"/>
        <v>16380</v>
      </c>
      <c r="G55" s="70">
        <f t="shared" si="44"/>
        <v>16380</v>
      </c>
      <c r="H55" s="70">
        <f t="shared" si="44"/>
        <v>16380</v>
      </c>
      <c r="I55" s="70">
        <f t="shared" si="44"/>
        <v>16380</v>
      </c>
      <c r="J55" s="70">
        <f t="shared" si="44"/>
        <v>16380</v>
      </c>
      <c r="K55" s="70">
        <f t="shared" si="44"/>
        <v>16380</v>
      </c>
      <c r="L55" s="70">
        <f t="shared" si="44"/>
        <v>16380</v>
      </c>
      <c r="M55" s="70">
        <f t="shared" si="44"/>
        <v>16380</v>
      </c>
      <c r="N55" s="70">
        <f t="shared" si="44"/>
        <v>16380</v>
      </c>
      <c r="O55" s="70">
        <f t="shared" si="44"/>
        <v>19260</v>
      </c>
      <c r="P55" s="70">
        <f t="shared" si="44"/>
        <v>19260</v>
      </c>
      <c r="Q55" s="70">
        <f t="shared" si="44"/>
        <v>19260</v>
      </c>
      <c r="R55" s="70">
        <f t="shared" si="44"/>
        <v>19260</v>
      </c>
      <c r="S55" s="70">
        <f t="shared" si="44"/>
        <v>19260</v>
      </c>
      <c r="T55" s="70">
        <f t="shared" si="44"/>
        <v>19260</v>
      </c>
      <c r="U55" s="70">
        <f t="shared" si="44"/>
        <v>19260</v>
      </c>
      <c r="V55" s="70">
        <f t="shared" si="44"/>
        <v>19260</v>
      </c>
      <c r="W55" s="70">
        <f t="shared" si="44"/>
        <v>19260</v>
      </c>
      <c r="X55" s="70">
        <f t="shared" si="44"/>
        <v>19260</v>
      </c>
      <c r="Y55" s="70">
        <f t="shared" si="44"/>
        <v>19260</v>
      </c>
      <c r="Z55" s="70">
        <f t="shared" si="44"/>
        <v>19260</v>
      </c>
      <c r="AA55" s="70">
        <f t="shared" si="44"/>
        <v>18000</v>
      </c>
      <c r="AB55" s="70">
        <f t="shared" si="44"/>
        <v>18000</v>
      </c>
      <c r="AC55" s="70">
        <f t="shared" si="44"/>
        <v>18000</v>
      </c>
      <c r="AD55" s="70">
        <f t="shared" si="44"/>
        <v>18000</v>
      </c>
      <c r="AE55" s="70">
        <f t="shared" si="44"/>
        <v>18000</v>
      </c>
      <c r="AF55" s="70">
        <f t="shared" si="44"/>
        <v>18000</v>
      </c>
      <c r="AG55" s="70">
        <f t="shared" si="44"/>
        <v>18000</v>
      </c>
      <c r="AH55" s="70">
        <f t="shared" si="44"/>
        <v>18000</v>
      </c>
      <c r="AI55" s="70">
        <f t="shared" si="44"/>
        <v>18000</v>
      </c>
      <c r="AJ55" s="70">
        <f t="shared" si="44"/>
        <v>18000</v>
      </c>
      <c r="AK55" s="70">
        <f t="shared" si="44"/>
        <v>18000</v>
      </c>
      <c r="AL55" s="70">
        <f t="shared" si="44"/>
        <v>18000</v>
      </c>
      <c r="AM55" s="70">
        <f t="shared" si="44"/>
        <v>18000</v>
      </c>
      <c r="AN55" s="70">
        <f t="shared" si="44"/>
        <v>18000</v>
      </c>
      <c r="AO55" s="70">
        <f t="shared" si="44"/>
        <v>18000</v>
      </c>
      <c r="AP55" s="70">
        <f t="shared" si="44"/>
        <v>18000</v>
      </c>
      <c r="AQ55" s="70">
        <f t="shared" si="44"/>
        <v>18000</v>
      </c>
      <c r="AR55" s="70">
        <f t="shared" si="44"/>
        <v>18000</v>
      </c>
      <c r="AS55" s="70">
        <f t="shared" si="44"/>
        <v>18000</v>
      </c>
      <c r="AT55" s="70">
        <f t="shared" si="44"/>
        <v>18000</v>
      </c>
      <c r="AU55" s="70">
        <f t="shared" si="44"/>
        <v>18000</v>
      </c>
      <c r="AV55" s="70">
        <f t="shared" si="44"/>
        <v>18000</v>
      </c>
      <c r="AW55" s="70">
        <f t="shared" si="44"/>
        <v>18000</v>
      </c>
      <c r="AX55" s="70">
        <f t="shared" si="44"/>
        <v>18000</v>
      </c>
      <c r="AY55" s="70">
        <f t="shared" si="44"/>
        <v>18000</v>
      </c>
      <c r="AZ55" s="70">
        <f t="shared" si="44"/>
        <v>18000</v>
      </c>
      <c r="BA55" s="70">
        <f t="shared" si="44"/>
        <v>18000</v>
      </c>
      <c r="BB55" s="70">
        <f t="shared" si="44"/>
        <v>18000</v>
      </c>
      <c r="BC55" s="70">
        <f t="shared" si="44"/>
        <v>18000</v>
      </c>
      <c r="BD55" s="70">
        <f t="shared" si="44"/>
        <v>18000</v>
      </c>
      <c r="BE55" s="70">
        <f t="shared" si="44"/>
        <v>18000</v>
      </c>
      <c r="BF55" s="70">
        <f t="shared" si="44"/>
        <v>18000</v>
      </c>
      <c r="BG55" s="70">
        <f t="shared" si="44"/>
        <v>18000</v>
      </c>
      <c r="BH55" s="70">
        <f t="shared" si="44"/>
        <v>18000</v>
      </c>
      <c r="BI55" s="70">
        <f t="shared" si="44"/>
        <v>18000</v>
      </c>
      <c r="BJ55" s="70">
        <f t="shared" si="44"/>
        <v>18000</v>
      </c>
    </row>
    <row r="56" spans="1:63" outlineLevel="1" x14ac:dyDescent="0.15">
      <c r="A56" s="44" t="s">
        <v>344</v>
      </c>
      <c r="C56" s="178">
        <f t="shared" ref="C56:AH56" si="45">C52*(1-C53)</f>
        <v>0</v>
      </c>
      <c r="D56" s="178">
        <f t="shared" si="45"/>
        <v>0</v>
      </c>
      <c r="E56" s="178">
        <f t="shared" si="45"/>
        <v>0</v>
      </c>
      <c r="F56" s="178">
        <f t="shared" si="45"/>
        <v>81900</v>
      </c>
      <c r="G56" s="178">
        <f t="shared" si="45"/>
        <v>98280</v>
      </c>
      <c r="H56" s="178">
        <f t="shared" si="45"/>
        <v>114660</v>
      </c>
      <c r="I56" s="178">
        <f t="shared" si="45"/>
        <v>81900</v>
      </c>
      <c r="J56" s="178">
        <f t="shared" si="45"/>
        <v>98280</v>
      </c>
      <c r="K56" s="178">
        <f t="shared" si="45"/>
        <v>65520</v>
      </c>
      <c r="L56" s="178">
        <f t="shared" si="45"/>
        <v>65520</v>
      </c>
      <c r="M56" s="178">
        <f t="shared" si="45"/>
        <v>65520</v>
      </c>
      <c r="N56" s="178">
        <f t="shared" si="45"/>
        <v>32760</v>
      </c>
      <c r="O56" s="178">
        <f t="shared" si="45"/>
        <v>211860</v>
      </c>
      <c r="P56" s="178">
        <f t="shared" si="45"/>
        <v>327420</v>
      </c>
      <c r="Q56" s="178">
        <f t="shared" si="45"/>
        <v>385200</v>
      </c>
      <c r="R56" s="178">
        <f t="shared" si="45"/>
        <v>385200</v>
      </c>
      <c r="S56" s="178">
        <f t="shared" si="45"/>
        <v>423720</v>
      </c>
      <c r="T56" s="178">
        <f t="shared" si="45"/>
        <v>462240</v>
      </c>
      <c r="U56" s="178">
        <f t="shared" si="45"/>
        <v>385200</v>
      </c>
      <c r="V56" s="178">
        <f t="shared" si="45"/>
        <v>423720</v>
      </c>
      <c r="W56" s="178">
        <f t="shared" si="45"/>
        <v>327420</v>
      </c>
      <c r="X56" s="178">
        <f t="shared" si="45"/>
        <v>327420</v>
      </c>
      <c r="Y56" s="178">
        <f t="shared" si="45"/>
        <v>327420</v>
      </c>
      <c r="Z56" s="178">
        <f t="shared" si="45"/>
        <v>211860</v>
      </c>
      <c r="AA56" s="178">
        <f t="shared" si="45"/>
        <v>252000</v>
      </c>
      <c r="AB56" s="178">
        <f t="shared" si="45"/>
        <v>414000</v>
      </c>
      <c r="AC56" s="178">
        <f t="shared" si="45"/>
        <v>468000</v>
      </c>
      <c r="AD56" s="178">
        <f t="shared" si="45"/>
        <v>468000</v>
      </c>
      <c r="AE56" s="178">
        <f t="shared" si="45"/>
        <v>522000</v>
      </c>
      <c r="AF56" s="178">
        <f t="shared" si="45"/>
        <v>576000</v>
      </c>
      <c r="AG56" s="178">
        <f t="shared" si="45"/>
        <v>468000</v>
      </c>
      <c r="AH56" s="178">
        <f t="shared" si="45"/>
        <v>522000</v>
      </c>
      <c r="AI56" s="178">
        <f t="shared" ref="AI56:BJ56" si="46">AI52*(1-AI53)</f>
        <v>414000</v>
      </c>
      <c r="AJ56" s="178">
        <f t="shared" si="46"/>
        <v>414000</v>
      </c>
      <c r="AK56" s="178">
        <f t="shared" si="46"/>
        <v>414000</v>
      </c>
      <c r="AL56" s="178">
        <f t="shared" si="46"/>
        <v>252000</v>
      </c>
      <c r="AM56" s="178">
        <f t="shared" si="46"/>
        <v>270000</v>
      </c>
      <c r="AN56" s="178">
        <f t="shared" si="46"/>
        <v>450000</v>
      </c>
      <c r="AO56" s="178">
        <f t="shared" si="46"/>
        <v>504000</v>
      </c>
      <c r="AP56" s="178">
        <f t="shared" si="46"/>
        <v>504000</v>
      </c>
      <c r="AQ56" s="178">
        <f t="shared" si="46"/>
        <v>558000</v>
      </c>
      <c r="AR56" s="178">
        <f t="shared" si="46"/>
        <v>612000</v>
      </c>
      <c r="AS56" s="178">
        <f t="shared" si="46"/>
        <v>504000</v>
      </c>
      <c r="AT56" s="178">
        <f t="shared" si="46"/>
        <v>558000</v>
      </c>
      <c r="AU56" s="178">
        <f t="shared" si="46"/>
        <v>450000</v>
      </c>
      <c r="AV56" s="178">
        <f t="shared" si="46"/>
        <v>450000</v>
      </c>
      <c r="AW56" s="178">
        <f t="shared" si="46"/>
        <v>450000</v>
      </c>
      <c r="AX56" s="178">
        <f t="shared" si="46"/>
        <v>270000</v>
      </c>
      <c r="AY56" s="178">
        <f t="shared" si="46"/>
        <v>594000</v>
      </c>
      <c r="AZ56" s="178">
        <f t="shared" si="46"/>
        <v>954000</v>
      </c>
      <c r="BA56" s="178">
        <f t="shared" si="46"/>
        <v>1062000</v>
      </c>
      <c r="BB56" s="178">
        <f t="shared" si="46"/>
        <v>1062000</v>
      </c>
      <c r="BC56" s="178">
        <f t="shared" si="46"/>
        <v>1188000</v>
      </c>
      <c r="BD56" s="178">
        <f t="shared" si="46"/>
        <v>1296000</v>
      </c>
      <c r="BE56" s="178">
        <f t="shared" si="46"/>
        <v>1062000</v>
      </c>
      <c r="BF56" s="178">
        <f t="shared" si="46"/>
        <v>1188000</v>
      </c>
      <c r="BG56" s="178">
        <f t="shared" si="46"/>
        <v>954000</v>
      </c>
      <c r="BH56" s="178">
        <f t="shared" si="46"/>
        <v>954000</v>
      </c>
      <c r="BI56" s="178">
        <f t="shared" si="46"/>
        <v>954000</v>
      </c>
      <c r="BJ56" s="178">
        <f t="shared" si="46"/>
        <v>594000</v>
      </c>
      <c r="BK56" s="118">
        <f>SUM(C56:BJ56)</f>
        <v>27529020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'COGS-PRICE-MARGIN_CWS'!$E154*AM$51</f>
        <v>180000</v>
      </c>
      <c r="AN60" s="63">
        <f>'COGS-PRICE-MARGIN_CWS'!$E154*AN$51</f>
        <v>300000</v>
      </c>
      <c r="AO60" s="63">
        <f>'COGS-PRICE-MARGIN_CWS'!$E154*AO$51</f>
        <v>336000</v>
      </c>
      <c r="AP60" s="63">
        <f>'COGS-PRICE-MARGIN_CWS'!$E154*AP$51</f>
        <v>336000</v>
      </c>
      <c r="AQ60" s="63">
        <f>'COGS-PRICE-MARGIN_CWS'!$E154*AQ$51</f>
        <v>372000</v>
      </c>
      <c r="AR60" s="63">
        <f>'COGS-PRICE-MARGIN_CWS'!$E154*AR$51</f>
        <v>408000</v>
      </c>
      <c r="AS60" s="63">
        <f>'COGS-PRICE-MARGIN_CWS'!$E154*AS$51</f>
        <v>336000</v>
      </c>
      <c r="AT60" s="63">
        <f>'COGS-PRICE-MARGIN_CWS'!$E154*AT$51</f>
        <v>372000</v>
      </c>
      <c r="AU60" s="63">
        <f>'COGS-PRICE-MARGIN_CWS'!$E154*AU$51</f>
        <v>300000</v>
      </c>
      <c r="AV60" s="63">
        <f>'COGS-PRICE-MARGIN_CWS'!$E154*AV$51</f>
        <v>300000</v>
      </c>
      <c r="AW60" s="63">
        <f>'COGS-PRICE-MARGIN_CWS'!$E154*AW$51</f>
        <v>300000</v>
      </c>
      <c r="AX60" s="63">
        <f>'COGS-PRICE-MARGIN_CWS'!$E154*AX$51</f>
        <v>180000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18399120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'COGS-PRICE-MARGIN_CWS'!$E155*AM$51</f>
        <v>7500</v>
      </c>
      <c r="AN61" s="63">
        <f>'COGS-PRICE-MARGIN_CWS'!$E155*AN$51</f>
        <v>12500</v>
      </c>
      <c r="AO61" s="63">
        <f>'COGS-PRICE-MARGIN_CWS'!$E155*AO$51</f>
        <v>14000</v>
      </c>
      <c r="AP61" s="63">
        <f>'COGS-PRICE-MARGIN_CWS'!$E155*AP$51</f>
        <v>14000</v>
      </c>
      <c r="AQ61" s="63">
        <f>'COGS-PRICE-MARGIN_CWS'!$E155*AQ$51</f>
        <v>15500</v>
      </c>
      <c r="AR61" s="63">
        <f>'COGS-PRICE-MARGIN_CWS'!$E155*AR$51</f>
        <v>17000</v>
      </c>
      <c r="AS61" s="63">
        <f>'COGS-PRICE-MARGIN_CWS'!$E155*AS$51</f>
        <v>14000</v>
      </c>
      <c r="AT61" s="63">
        <f>'COGS-PRICE-MARGIN_CWS'!$E155*AT$51</f>
        <v>15500</v>
      </c>
      <c r="AU61" s="63">
        <f>'COGS-PRICE-MARGIN_CWS'!$E155*AU$51</f>
        <v>12500</v>
      </c>
      <c r="AV61" s="63">
        <f>'COGS-PRICE-MARGIN_CWS'!$E155*AV$51</f>
        <v>12500</v>
      </c>
      <c r="AW61" s="63">
        <f>'COGS-PRICE-MARGIN_CWS'!$E155*AW$51</f>
        <v>12500</v>
      </c>
      <c r="AX61" s="63">
        <f>'COGS-PRICE-MARGIN_CWS'!$E155*AX$51</f>
        <v>7500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766630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7">SUM(D60:D63)</f>
        <v>0</v>
      </c>
      <c r="E65" s="63">
        <f t="shared" si="47"/>
        <v>0</v>
      </c>
      <c r="F65" s="63">
        <f t="shared" si="47"/>
        <v>62500</v>
      </c>
      <c r="G65" s="63">
        <f t="shared" si="47"/>
        <v>75000</v>
      </c>
      <c r="H65" s="63">
        <f t="shared" si="47"/>
        <v>87500</v>
      </c>
      <c r="I65" s="63">
        <f t="shared" si="47"/>
        <v>62500</v>
      </c>
      <c r="J65" s="63">
        <f t="shared" si="47"/>
        <v>75000</v>
      </c>
      <c r="K65" s="63">
        <f t="shared" si="47"/>
        <v>50000</v>
      </c>
      <c r="L65" s="63">
        <f t="shared" si="47"/>
        <v>50000</v>
      </c>
      <c r="M65" s="63">
        <f t="shared" si="47"/>
        <v>50000</v>
      </c>
      <c r="N65" s="63">
        <f t="shared" si="47"/>
        <v>25000</v>
      </c>
      <c r="O65" s="63">
        <f>SUM(O60:O63)</f>
        <v>147125</v>
      </c>
      <c r="P65" s="63">
        <f t="shared" ref="P65:BJ65" si="48">SUM(P60:P63)</f>
        <v>227375</v>
      </c>
      <c r="Q65" s="63">
        <f t="shared" si="48"/>
        <v>267500</v>
      </c>
      <c r="R65" s="63">
        <f t="shared" si="48"/>
        <v>267500</v>
      </c>
      <c r="S65" s="63">
        <f t="shared" si="48"/>
        <v>294250</v>
      </c>
      <c r="T65" s="63">
        <f t="shared" si="48"/>
        <v>321000</v>
      </c>
      <c r="U65" s="63">
        <f t="shared" si="48"/>
        <v>267500</v>
      </c>
      <c r="V65" s="63">
        <f t="shared" si="48"/>
        <v>294250</v>
      </c>
      <c r="W65" s="63">
        <f t="shared" si="48"/>
        <v>227375</v>
      </c>
      <c r="X65" s="63">
        <f t="shared" si="48"/>
        <v>227375</v>
      </c>
      <c r="Y65" s="63">
        <f t="shared" si="48"/>
        <v>227375</v>
      </c>
      <c r="Z65" s="63">
        <f t="shared" si="48"/>
        <v>147125</v>
      </c>
      <c r="AA65" s="63">
        <f t="shared" si="48"/>
        <v>175000</v>
      </c>
      <c r="AB65" s="63">
        <f t="shared" si="48"/>
        <v>287500</v>
      </c>
      <c r="AC65" s="63">
        <f t="shared" si="48"/>
        <v>325000</v>
      </c>
      <c r="AD65" s="63">
        <f t="shared" si="48"/>
        <v>325000</v>
      </c>
      <c r="AE65" s="63">
        <f t="shared" si="48"/>
        <v>362500</v>
      </c>
      <c r="AF65" s="63">
        <f t="shared" si="48"/>
        <v>400000</v>
      </c>
      <c r="AG65" s="63">
        <f t="shared" si="48"/>
        <v>325000</v>
      </c>
      <c r="AH65" s="63">
        <f t="shared" si="48"/>
        <v>362500</v>
      </c>
      <c r="AI65" s="63">
        <f t="shared" si="48"/>
        <v>287500</v>
      </c>
      <c r="AJ65" s="63">
        <f t="shared" si="48"/>
        <v>287500</v>
      </c>
      <c r="AK65" s="63">
        <f t="shared" si="48"/>
        <v>287500</v>
      </c>
      <c r="AL65" s="63">
        <f t="shared" si="48"/>
        <v>175000</v>
      </c>
      <c r="AM65" s="63">
        <f t="shared" si="48"/>
        <v>187500</v>
      </c>
      <c r="AN65" s="63">
        <f t="shared" si="48"/>
        <v>312500</v>
      </c>
      <c r="AO65" s="63">
        <f t="shared" si="48"/>
        <v>350000</v>
      </c>
      <c r="AP65" s="63">
        <f t="shared" si="48"/>
        <v>350000</v>
      </c>
      <c r="AQ65" s="63">
        <f t="shared" si="48"/>
        <v>387500</v>
      </c>
      <c r="AR65" s="63">
        <f t="shared" si="48"/>
        <v>425000</v>
      </c>
      <c r="AS65" s="63">
        <f t="shared" si="48"/>
        <v>350000</v>
      </c>
      <c r="AT65" s="63">
        <f t="shared" si="48"/>
        <v>387500</v>
      </c>
      <c r="AU65" s="63">
        <f t="shared" si="48"/>
        <v>312500</v>
      </c>
      <c r="AV65" s="63">
        <f t="shared" si="48"/>
        <v>312500</v>
      </c>
      <c r="AW65" s="63">
        <f t="shared" si="48"/>
        <v>312500</v>
      </c>
      <c r="AX65" s="63">
        <f t="shared" si="48"/>
        <v>187500</v>
      </c>
      <c r="AY65" s="63">
        <f t="shared" si="48"/>
        <v>412500</v>
      </c>
      <c r="AZ65" s="63">
        <f t="shared" si="48"/>
        <v>662500</v>
      </c>
      <c r="BA65" s="63">
        <f t="shared" si="48"/>
        <v>737500</v>
      </c>
      <c r="BB65" s="63">
        <f t="shared" si="48"/>
        <v>737500</v>
      </c>
      <c r="BC65" s="63">
        <f t="shared" si="48"/>
        <v>825000</v>
      </c>
      <c r="BD65" s="63">
        <f t="shared" si="48"/>
        <v>900000</v>
      </c>
      <c r="BE65" s="63">
        <f t="shared" si="48"/>
        <v>737500</v>
      </c>
      <c r="BF65" s="63">
        <f t="shared" si="48"/>
        <v>825000</v>
      </c>
      <c r="BG65" s="63">
        <f t="shared" si="48"/>
        <v>662500</v>
      </c>
      <c r="BH65" s="63">
        <f t="shared" si="48"/>
        <v>662500</v>
      </c>
      <c r="BI65" s="63">
        <f t="shared" si="48"/>
        <v>662500</v>
      </c>
      <c r="BJ65" s="63">
        <f t="shared" si="48"/>
        <v>412500</v>
      </c>
      <c r="BK65" s="118">
        <f>SUM(C65:BJ65)</f>
        <v>19165750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9">IF(C51&gt;0,(C56-C65)/C51,0)</f>
        <v>0</v>
      </c>
      <c r="D67" s="63">
        <f t="shared" si="49"/>
        <v>0</v>
      </c>
      <c r="E67" s="63">
        <f t="shared" si="49"/>
        <v>0</v>
      </c>
      <c r="F67" s="63">
        <f t="shared" si="49"/>
        <v>3880</v>
      </c>
      <c r="G67" s="63">
        <f t="shared" si="49"/>
        <v>3880</v>
      </c>
      <c r="H67" s="63">
        <f t="shared" si="49"/>
        <v>3880</v>
      </c>
      <c r="I67" s="63">
        <f t="shared" si="49"/>
        <v>3880</v>
      </c>
      <c r="J67" s="63">
        <f t="shared" si="49"/>
        <v>3880</v>
      </c>
      <c r="K67" s="63">
        <f t="shared" si="49"/>
        <v>3880</v>
      </c>
      <c r="L67" s="63">
        <f t="shared" si="49"/>
        <v>3880</v>
      </c>
      <c r="M67" s="63">
        <f t="shared" si="49"/>
        <v>3880</v>
      </c>
      <c r="N67" s="63">
        <f t="shared" si="49"/>
        <v>3880</v>
      </c>
      <c r="O67" s="63">
        <f t="shared" si="49"/>
        <v>5885</v>
      </c>
      <c r="P67" s="63">
        <f t="shared" si="49"/>
        <v>5885</v>
      </c>
      <c r="Q67" s="63">
        <f t="shared" si="49"/>
        <v>5885</v>
      </c>
      <c r="R67" s="63">
        <f t="shared" si="49"/>
        <v>5885</v>
      </c>
      <c r="S67" s="63">
        <f t="shared" si="49"/>
        <v>5885</v>
      </c>
      <c r="T67" s="63">
        <f t="shared" si="49"/>
        <v>5885</v>
      </c>
      <c r="U67" s="63">
        <f t="shared" si="49"/>
        <v>5885</v>
      </c>
      <c r="V67" s="63">
        <f t="shared" si="49"/>
        <v>5885</v>
      </c>
      <c r="W67" s="63">
        <f t="shared" si="49"/>
        <v>5885</v>
      </c>
      <c r="X67" s="63">
        <f t="shared" si="49"/>
        <v>5885</v>
      </c>
      <c r="Y67" s="63">
        <f t="shared" si="49"/>
        <v>5885</v>
      </c>
      <c r="Z67" s="63">
        <f t="shared" si="49"/>
        <v>5885</v>
      </c>
      <c r="AA67" s="63">
        <f t="shared" si="49"/>
        <v>5500</v>
      </c>
      <c r="AB67" s="63">
        <f t="shared" si="49"/>
        <v>5500</v>
      </c>
      <c r="AC67" s="63">
        <f t="shared" si="49"/>
        <v>5500</v>
      </c>
      <c r="AD67" s="63">
        <f t="shared" si="49"/>
        <v>5500</v>
      </c>
      <c r="AE67" s="63">
        <f t="shared" si="49"/>
        <v>5500</v>
      </c>
      <c r="AF67" s="63">
        <f t="shared" si="49"/>
        <v>5500</v>
      </c>
      <c r="AG67" s="63">
        <f t="shared" si="49"/>
        <v>5500</v>
      </c>
      <c r="AH67" s="63">
        <f t="shared" si="49"/>
        <v>5500</v>
      </c>
      <c r="AI67" s="63">
        <f t="shared" ref="AI67:BJ67" si="50">IF(AI51&gt;0,(AI56-AI65)/AI51,0)</f>
        <v>5500</v>
      </c>
      <c r="AJ67" s="63">
        <f t="shared" si="50"/>
        <v>5500</v>
      </c>
      <c r="AK67" s="63">
        <f t="shared" si="50"/>
        <v>5500</v>
      </c>
      <c r="AL67" s="63">
        <f t="shared" si="50"/>
        <v>5500</v>
      </c>
      <c r="AM67" s="63">
        <f t="shared" si="50"/>
        <v>5500</v>
      </c>
      <c r="AN67" s="63">
        <f t="shared" si="50"/>
        <v>5500</v>
      </c>
      <c r="AO67" s="63">
        <f t="shared" si="50"/>
        <v>5500</v>
      </c>
      <c r="AP67" s="63">
        <f t="shared" si="50"/>
        <v>5500</v>
      </c>
      <c r="AQ67" s="63">
        <f t="shared" si="50"/>
        <v>5500</v>
      </c>
      <c r="AR67" s="63">
        <f t="shared" si="50"/>
        <v>5500</v>
      </c>
      <c r="AS67" s="63">
        <f t="shared" si="50"/>
        <v>5500</v>
      </c>
      <c r="AT67" s="63">
        <f t="shared" si="50"/>
        <v>5500</v>
      </c>
      <c r="AU67" s="63">
        <f t="shared" si="50"/>
        <v>5500</v>
      </c>
      <c r="AV67" s="63">
        <f t="shared" si="50"/>
        <v>5500</v>
      </c>
      <c r="AW67" s="63">
        <f t="shared" si="50"/>
        <v>5500</v>
      </c>
      <c r="AX67" s="63">
        <f t="shared" si="50"/>
        <v>5500</v>
      </c>
      <c r="AY67" s="63">
        <f t="shared" si="50"/>
        <v>5500</v>
      </c>
      <c r="AZ67" s="63">
        <f t="shared" si="50"/>
        <v>5500</v>
      </c>
      <c r="BA67" s="63">
        <f t="shared" si="50"/>
        <v>5500</v>
      </c>
      <c r="BB67" s="63">
        <f t="shared" si="50"/>
        <v>5500</v>
      </c>
      <c r="BC67" s="63">
        <f t="shared" si="50"/>
        <v>5500</v>
      </c>
      <c r="BD67" s="63">
        <f t="shared" si="50"/>
        <v>5500</v>
      </c>
      <c r="BE67" s="63">
        <f t="shared" si="50"/>
        <v>5500</v>
      </c>
      <c r="BF67" s="63">
        <f t="shared" si="50"/>
        <v>5500</v>
      </c>
      <c r="BG67" s="63">
        <f t="shared" si="50"/>
        <v>5500</v>
      </c>
      <c r="BH67" s="63">
        <f t="shared" si="50"/>
        <v>5500</v>
      </c>
      <c r="BI67" s="63">
        <f t="shared" si="50"/>
        <v>5500</v>
      </c>
      <c r="BJ67" s="63">
        <f t="shared" si="50"/>
        <v>5500</v>
      </c>
    </row>
    <row r="68" spans="1:63" outlineLevel="1" x14ac:dyDescent="0.15">
      <c r="A68" s="47" t="s">
        <v>648</v>
      </c>
      <c r="C68" s="63">
        <f t="shared" ref="C68:AH68" si="51">C56-C65</f>
        <v>0</v>
      </c>
      <c r="D68" s="63">
        <f t="shared" si="51"/>
        <v>0</v>
      </c>
      <c r="E68" s="63">
        <f t="shared" si="51"/>
        <v>0</v>
      </c>
      <c r="F68" s="63">
        <f t="shared" si="51"/>
        <v>19400</v>
      </c>
      <c r="G68" s="63">
        <f t="shared" si="51"/>
        <v>23280</v>
      </c>
      <c r="H68" s="63">
        <f t="shared" si="51"/>
        <v>27160</v>
      </c>
      <c r="I68" s="63">
        <f t="shared" si="51"/>
        <v>19400</v>
      </c>
      <c r="J68" s="63">
        <f t="shared" si="51"/>
        <v>23280</v>
      </c>
      <c r="K68" s="63">
        <f t="shared" si="51"/>
        <v>15520</v>
      </c>
      <c r="L68" s="63">
        <f t="shared" si="51"/>
        <v>15520</v>
      </c>
      <c r="M68" s="63">
        <f t="shared" si="51"/>
        <v>15520</v>
      </c>
      <c r="N68" s="63">
        <f t="shared" si="51"/>
        <v>7760</v>
      </c>
      <c r="O68" s="63">
        <f t="shared" si="51"/>
        <v>64735</v>
      </c>
      <c r="P68" s="63">
        <f t="shared" si="51"/>
        <v>100045</v>
      </c>
      <c r="Q68" s="63">
        <f t="shared" si="51"/>
        <v>117700</v>
      </c>
      <c r="R68" s="63">
        <f t="shared" si="51"/>
        <v>117700</v>
      </c>
      <c r="S68" s="63">
        <f t="shared" si="51"/>
        <v>129470</v>
      </c>
      <c r="T68" s="63">
        <f t="shared" si="51"/>
        <v>141240</v>
      </c>
      <c r="U68" s="63">
        <f t="shared" si="51"/>
        <v>117700</v>
      </c>
      <c r="V68" s="63">
        <f t="shared" si="51"/>
        <v>129470</v>
      </c>
      <c r="W68" s="63">
        <f t="shared" si="51"/>
        <v>100045</v>
      </c>
      <c r="X68" s="63">
        <f t="shared" si="51"/>
        <v>100045</v>
      </c>
      <c r="Y68" s="63">
        <f t="shared" si="51"/>
        <v>100045</v>
      </c>
      <c r="Z68" s="63">
        <f t="shared" si="51"/>
        <v>64735</v>
      </c>
      <c r="AA68" s="63">
        <f t="shared" si="51"/>
        <v>77000</v>
      </c>
      <c r="AB68" s="63">
        <f t="shared" si="51"/>
        <v>126500</v>
      </c>
      <c r="AC68" s="63">
        <f t="shared" si="51"/>
        <v>143000</v>
      </c>
      <c r="AD68" s="63">
        <f t="shared" si="51"/>
        <v>143000</v>
      </c>
      <c r="AE68" s="63">
        <f t="shared" si="51"/>
        <v>159500</v>
      </c>
      <c r="AF68" s="63">
        <f t="shared" si="51"/>
        <v>176000</v>
      </c>
      <c r="AG68" s="63">
        <f t="shared" si="51"/>
        <v>143000</v>
      </c>
      <c r="AH68" s="63">
        <f t="shared" si="51"/>
        <v>159500</v>
      </c>
      <c r="AI68" s="63">
        <f t="shared" ref="AI68:BJ68" si="52">AI56-AI65</f>
        <v>126500</v>
      </c>
      <c r="AJ68" s="63">
        <f t="shared" si="52"/>
        <v>126500</v>
      </c>
      <c r="AK68" s="63">
        <f t="shared" si="52"/>
        <v>126500</v>
      </c>
      <c r="AL68" s="63">
        <f t="shared" si="52"/>
        <v>77000</v>
      </c>
      <c r="AM68" s="63">
        <f t="shared" si="52"/>
        <v>82500</v>
      </c>
      <c r="AN68" s="63">
        <f t="shared" si="52"/>
        <v>137500</v>
      </c>
      <c r="AO68" s="63">
        <f t="shared" si="52"/>
        <v>154000</v>
      </c>
      <c r="AP68" s="63">
        <f t="shared" si="52"/>
        <v>154000</v>
      </c>
      <c r="AQ68" s="63">
        <f t="shared" si="52"/>
        <v>170500</v>
      </c>
      <c r="AR68" s="63">
        <f t="shared" si="52"/>
        <v>187000</v>
      </c>
      <c r="AS68" s="63">
        <f t="shared" si="52"/>
        <v>154000</v>
      </c>
      <c r="AT68" s="63">
        <f t="shared" si="52"/>
        <v>170500</v>
      </c>
      <c r="AU68" s="63">
        <f t="shared" si="52"/>
        <v>137500</v>
      </c>
      <c r="AV68" s="63">
        <f t="shared" si="52"/>
        <v>137500</v>
      </c>
      <c r="AW68" s="63">
        <f t="shared" si="52"/>
        <v>137500</v>
      </c>
      <c r="AX68" s="63">
        <f t="shared" si="52"/>
        <v>82500</v>
      </c>
      <c r="AY68" s="63">
        <f t="shared" si="52"/>
        <v>181500</v>
      </c>
      <c r="AZ68" s="63">
        <f t="shared" si="52"/>
        <v>291500</v>
      </c>
      <c r="BA68" s="63">
        <f t="shared" si="52"/>
        <v>324500</v>
      </c>
      <c r="BB68" s="63">
        <f t="shared" si="52"/>
        <v>324500</v>
      </c>
      <c r="BC68" s="63">
        <f t="shared" si="52"/>
        <v>363000</v>
      </c>
      <c r="BD68" s="63">
        <f t="shared" si="52"/>
        <v>396000</v>
      </c>
      <c r="BE68" s="63">
        <f t="shared" si="52"/>
        <v>324500</v>
      </c>
      <c r="BF68" s="63">
        <f t="shared" si="52"/>
        <v>363000</v>
      </c>
      <c r="BG68" s="63">
        <f t="shared" si="52"/>
        <v>291500</v>
      </c>
      <c r="BH68" s="63">
        <f t="shared" si="52"/>
        <v>291500</v>
      </c>
      <c r="BI68" s="63">
        <f t="shared" si="52"/>
        <v>291500</v>
      </c>
      <c r="BJ68" s="63">
        <f t="shared" si="52"/>
        <v>181500</v>
      </c>
      <c r="BK68" s="118">
        <f>SUM(C68:BJ68)</f>
        <v>8363270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3">IF(D68&gt;0,(D68/D56),0)</f>
        <v>0</v>
      </c>
      <c r="E69" s="46">
        <f t="shared" si="53"/>
        <v>0</v>
      </c>
      <c r="F69" s="46">
        <f t="shared" si="53"/>
        <v>0.23687423687423687</v>
      </c>
      <c r="G69" s="46">
        <f t="shared" si="53"/>
        <v>0.23687423687423687</v>
      </c>
      <c r="H69" s="46">
        <f t="shared" si="53"/>
        <v>0.23687423687423687</v>
      </c>
      <c r="I69" s="46">
        <f t="shared" si="53"/>
        <v>0.23687423687423687</v>
      </c>
      <c r="J69" s="46">
        <f t="shared" si="53"/>
        <v>0.23687423687423687</v>
      </c>
      <c r="K69" s="46">
        <f t="shared" si="53"/>
        <v>0.23687423687423687</v>
      </c>
      <c r="L69" s="46">
        <f t="shared" si="53"/>
        <v>0.23687423687423687</v>
      </c>
      <c r="M69" s="46">
        <f t="shared" si="53"/>
        <v>0.23687423687423687</v>
      </c>
      <c r="N69" s="46">
        <f t="shared" si="53"/>
        <v>0.23687423687423687</v>
      </c>
      <c r="O69" s="46">
        <f t="shared" si="53"/>
        <v>0.30555555555555558</v>
      </c>
      <c r="P69" s="46">
        <f t="shared" si="53"/>
        <v>0.30555555555555558</v>
      </c>
      <c r="Q69" s="46">
        <f t="shared" si="53"/>
        <v>0.30555555555555558</v>
      </c>
      <c r="R69" s="46">
        <f t="shared" si="53"/>
        <v>0.30555555555555558</v>
      </c>
      <c r="S69" s="46">
        <f t="shared" si="53"/>
        <v>0.30555555555555558</v>
      </c>
      <c r="T69" s="46">
        <f t="shared" si="53"/>
        <v>0.30555555555555558</v>
      </c>
      <c r="U69" s="46">
        <f t="shared" si="53"/>
        <v>0.30555555555555558</v>
      </c>
      <c r="V69" s="46">
        <f t="shared" si="53"/>
        <v>0.30555555555555558</v>
      </c>
      <c r="W69" s="46">
        <f t="shared" si="53"/>
        <v>0.30555555555555558</v>
      </c>
      <c r="X69" s="46">
        <f t="shared" si="53"/>
        <v>0.30555555555555558</v>
      </c>
      <c r="Y69" s="46">
        <f t="shared" si="53"/>
        <v>0.30555555555555558</v>
      </c>
      <c r="Z69" s="46">
        <f t="shared" si="53"/>
        <v>0.30555555555555558</v>
      </c>
      <c r="AA69" s="46">
        <f t="shared" si="53"/>
        <v>0.30555555555555558</v>
      </c>
      <c r="AB69" s="46">
        <f t="shared" si="53"/>
        <v>0.30555555555555558</v>
      </c>
      <c r="AC69" s="46">
        <f t="shared" si="53"/>
        <v>0.30555555555555558</v>
      </c>
      <c r="AD69" s="46">
        <f t="shared" si="53"/>
        <v>0.30555555555555558</v>
      </c>
      <c r="AE69" s="46">
        <f t="shared" si="53"/>
        <v>0.30555555555555558</v>
      </c>
      <c r="AF69" s="46">
        <f t="shared" si="53"/>
        <v>0.30555555555555558</v>
      </c>
      <c r="AG69" s="46">
        <f t="shared" si="53"/>
        <v>0.30555555555555558</v>
      </c>
      <c r="AH69" s="46">
        <f t="shared" si="53"/>
        <v>0.30555555555555558</v>
      </c>
      <c r="AI69" s="46">
        <f t="shared" si="53"/>
        <v>0.30555555555555558</v>
      </c>
      <c r="AJ69" s="46">
        <f t="shared" si="53"/>
        <v>0.30555555555555558</v>
      </c>
      <c r="AK69" s="46">
        <f t="shared" si="53"/>
        <v>0.30555555555555558</v>
      </c>
      <c r="AL69" s="46">
        <f t="shared" si="53"/>
        <v>0.30555555555555558</v>
      </c>
      <c r="AM69" s="46">
        <f t="shared" si="53"/>
        <v>0.30555555555555558</v>
      </c>
      <c r="AN69" s="46">
        <f t="shared" si="53"/>
        <v>0.30555555555555558</v>
      </c>
      <c r="AO69" s="46">
        <f t="shared" si="53"/>
        <v>0.30555555555555558</v>
      </c>
      <c r="AP69" s="46">
        <f t="shared" si="53"/>
        <v>0.30555555555555558</v>
      </c>
      <c r="AQ69" s="46">
        <f t="shared" si="53"/>
        <v>0.30555555555555558</v>
      </c>
      <c r="AR69" s="46">
        <f t="shared" si="53"/>
        <v>0.30555555555555558</v>
      </c>
      <c r="AS69" s="46">
        <f t="shared" si="53"/>
        <v>0.30555555555555558</v>
      </c>
      <c r="AT69" s="46">
        <f t="shared" si="53"/>
        <v>0.30555555555555558</v>
      </c>
      <c r="AU69" s="46">
        <f t="shared" si="53"/>
        <v>0.30555555555555558</v>
      </c>
      <c r="AV69" s="46">
        <f t="shared" si="53"/>
        <v>0.30555555555555558</v>
      </c>
      <c r="AW69" s="46">
        <f t="shared" si="53"/>
        <v>0.30555555555555558</v>
      </c>
      <c r="AX69" s="46">
        <f t="shared" si="53"/>
        <v>0.30555555555555558</v>
      </c>
      <c r="AY69" s="46">
        <f t="shared" si="53"/>
        <v>0.30555555555555558</v>
      </c>
      <c r="AZ69" s="46">
        <f t="shared" si="53"/>
        <v>0.30555555555555558</v>
      </c>
      <c r="BA69" s="46">
        <f t="shared" si="53"/>
        <v>0.30555555555555558</v>
      </c>
      <c r="BB69" s="46">
        <f t="shared" si="53"/>
        <v>0.30555555555555558</v>
      </c>
      <c r="BC69" s="46">
        <f t="shared" si="53"/>
        <v>0.30555555555555558</v>
      </c>
      <c r="BD69" s="46">
        <f t="shared" si="53"/>
        <v>0.30555555555555558</v>
      </c>
      <c r="BE69" s="46">
        <f t="shared" si="53"/>
        <v>0.30555555555555558</v>
      </c>
      <c r="BF69" s="46">
        <f t="shared" si="53"/>
        <v>0.30555555555555558</v>
      </c>
      <c r="BG69" s="46">
        <f t="shared" si="53"/>
        <v>0.30555555555555558</v>
      </c>
      <c r="BH69" s="46">
        <f t="shared" si="53"/>
        <v>0.30555555555555558</v>
      </c>
      <c r="BI69" s="46">
        <f t="shared" si="53"/>
        <v>0.30555555555555558</v>
      </c>
      <c r="BJ69" s="46">
        <f t="shared" si="53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4">C51-C75</f>
        <v>0</v>
      </c>
      <c r="D74" s="169">
        <f t="shared" si="54"/>
        <v>0</v>
      </c>
      <c r="E74" s="169">
        <f t="shared" si="54"/>
        <v>0</v>
      </c>
      <c r="F74" s="169">
        <f t="shared" si="54"/>
        <v>3</v>
      </c>
      <c r="G74" s="169">
        <f t="shared" si="54"/>
        <v>4</v>
      </c>
      <c r="H74" s="169">
        <f t="shared" si="54"/>
        <v>5</v>
      </c>
      <c r="I74" s="169">
        <f t="shared" si="54"/>
        <v>3</v>
      </c>
      <c r="J74" s="169">
        <f t="shared" si="54"/>
        <v>4</v>
      </c>
      <c r="K74" s="169">
        <f t="shared" si="54"/>
        <v>3</v>
      </c>
      <c r="L74" s="169">
        <f t="shared" si="54"/>
        <v>3</v>
      </c>
      <c r="M74" s="169">
        <f t="shared" si="54"/>
        <v>3</v>
      </c>
      <c r="N74" s="169">
        <f t="shared" si="54"/>
        <v>1</v>
      </c>
      <c r="O74" s="169">
        <f t="shared" si="54"/>
        <v>8</v>
      </c>
      <c r="P74" s="169">
        <f t="shared" si="54"/>
        <v>12</v>
      </c>
      <c r="Q74" s="169">
        <f t="shared" si="54"/>
        <v>14</v>
      </c>
      <c r="R74" s="169">
        <f t="shared" si="54"/>
        <v>14</v>
      </c>
      <c r="S74" s="169">
        <f t="shared" si="54"/>
        <v>16</v>
      </c>
      <c r="T74" s="169">
        <f t="shared" si="54"/>
        <v>17</v>
      </c>
      <c r="U74" s="169">
        <f t="shared" si="54"/>
        <v>14</v>
      </c>
      <c r="V74" s="169">
        <f t="shared" si="54"/>
        <v>16</v>
      </c>
      <c r="W74" s="169">
        <f t="shared" si="54"/>
        <v>12</v>
      </c>
      <c r="X74" s="169">
        <f t="shared" si="54"/>
        <v>12</v>
      </c>
      <c r="Y74" s="169">
        <f t="shared" si="54"/>
        <v>12</v>
      </c>
      <c r="Z74" s="169">
        <f t="shared" si="54"/>
        <v>8</v>
      </c>
      <c r="AA74" s="169">
        <f t="shared" si="54"/>
        <v>9</v>
      </c>
      <c r="AB74" s="169">
        <f t="shared" si="54"/>
        <v>15</v>
      </c>
      <c r="AC74" s="169">
        <f t="shared" si="54"/>
        <v>17</v>
      </c>
      <c r="AD74" s="169">
        <f t="shared" si="54"/>
        <v>17</v>
      </c>
      <c r="AE74" s="169">
        <f t="shared" si="54"/>
        <v>20</v>
      </c>
      <c r="AF74" s="169">
        <f t="shared" si="54"/>
        <v>22</v>
      </c>
      <c r="AG74" s="169">
        <f t="shared" si="54"/>
        <v>17</v>
      </c>
      <c r="AH74" s="169">
        <f t="shared" si="54"/>
        <v>20</v>
      </c>
      <c r="AI74" s="169">
        <f t="shared" ref="AI74:BJ74" si="55">AI51-AI75</f>
        <v>15</v>
      </c>
      <c r="AJ74" s="169">
        <f t="shared" si="55"/>
        <v>15</v>
      </c>
      <c r="AK74" s="169">
        <f t="shared" si="55"/>
        <v>15</v>
      </c>
      <c r="AL74" s="169">
        <f t="shared" si="55"/>
        <v>9</v>
      </c>
      <c r="AM74" s="169">
        <f t="shared" si="55"/>
        <v>10</v>
      </c>
      <c r="AN74" s="169">
        <f t="shared" si="55"/>
        <v>17</v>
      </c>
      <c r="AO74" s="169">
        <f t="shared" si="55"/>
        <v>19</v>
      </c>
      <c r="AP74" s="169">
        <f t="shared" si="55"/>
        <v>19</v>
      </c>
      <c r="AQ74" s="169">
        <f t="shared" si="55"/>
        <v>21</v>
      </c>
      <c r="AR74" s="169">
        <f t="shared" si="55"/>
        <v>23</v>
      </c>
      <c r="AS74" s="33">
        <f t="shared" si="55"/>
        <v>19</v>
      </c>
      <c r="AT74" s="33">
        <f t="shared" si="55"/>
        <v>21</v>
      </c>
      <c r="AU74" s="33">
        <f t="shared" si="55"/>
        <v>17</v>
      </c>
      <c r="AV74" s="33">
        <f t="shared" si="55"/>
        <v>17</v>
      </c>
      <c r="AW74" s="33">
        <f t="shared" si="55"/>
        <v>17</v>
      </c>
      <c r="AX74" s="33">
        <f t="shared" si="55"/>
        <v>10</v>
      </c>
      <c r="AY74" s="33">
        <f t="shared" si="55"/>
        <v>-82467</v>
      </c>
      <c r="AZ74" s="33">
        <f t="shared" si="55"/>
        <v>-132447</v>
      </c>
      <c r="BA74" s="33">
        <f t="shared" si="55"/>
        <v>-147441</v>
      </c>
      <c r="BB74" s="33">
        <f t="shared" si="55"/>
        <v>-147441</v>
      </c>
      <c r="BC74" s="33">
        <f t="shared" si="55"/>
        <v>-164934</v>
      </c>
      <c r="BD74" s="33">
        <f t="shared" si="55"/>
        <v>-179928</v>
      </c>
      <c r="BE74" s="33">
        <f t="shared" si="55"/>
        <v>-147441</v>
      </c>
      <c r="BF74" s="33">
        <f t="shared" si="55"/>
        <v>-164934</v>
      </c>
      <c r="BG74" s="33">
        <f t="shared" si="55"/>
        <v>-132447</v>
      </c>
      <c r="BH74" s="33">
        <f t="shared" si="55"/>
        <v>-132447</v>
      </c>
      <c r="BI74" s="33">
        <f t="shared" si="55"/>
        <v>-132447</v>
      </c>
      <c r="BJ74" s="33">
        <f t="shared" si="55"/>
        <v>-82467</v>
      </c>
      <c r="BK74" s="118">
        <f>SUM(C74:BJ74)</f>
        <v>-1646256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6">ROUNDUP(+D51*D73,0)</f>
        <v>0</v>
      </c>
      <c r="E75" s="169">
        <f t="shared" si="56"/>
        <v>0</v>
      </c>
      <c r="F75" s="169">
        <f t="shared" si="56"/>
        <v>2</v>
      </c>
      <c r="G75" s="169">
        <f t="shared" si="56"/>
        <v>2</v>
      </c>
      <c r="H75" s="169">
        <f t="shared" si="56"/>
        <v>2</v>
      </c>
      <c r="I75" s="169">
        <f t="shared" si="56"/>
        <v>2</v>
      </c>
      <c r="J75" s="169">
        <f t="shared" si="56"/>
        <v>2</v>
      </c>
      <c r="K75" s="169">
        <f t="shared" si="56"/>
        <v>1</v>
      </c>
      <c r="L75" s="169">
        <f t="shared" si="56"/>
        <v>1</v>
      </c>
      <c r="M75" s="169">
        <f t="shared" si="56"/>
        <v>1</v>
      </c>
      <c r="N75" s="169">
        <f t="shared" si="56"/>
        <v>1</v>
      </c>
      <c r="O75" s="169">
        <f t="shared" si="56"/>
        <v>3</v>
      </c>
      <c r="P75" s="169">
        <f t="shared" si="56"/>
        <v>5</v>
      </c>
      <c r="Q75" s="169">
        <f t="shared" si="56"/>
        <v>6</v>
      </c>
      <c r="R75" s="169">
        <f t="shared" si="56"/>
        <v>6</v>
      </c>
      <c r="S75" s="169">
        <f t="shared" si="56"/>
        <v>6</v>
      </c>
      <c r="T75" s="169">
        <f t="shared" si="56"/>
        <v>7</v>
      </c>
      <c r="U75" s="169">
        <f t="shared" si="56"/>
        <v>6</v>
      </c>
      <c r="V75" s="169">
        <f t="shared" si="56"/>
        <v>6</v>
      </c>
      <c r="W75" s="169">
        <f t="shared" si="56"/>
        <v>5</v>
      </c>
      <c r="X75" s="169">
        <f t="shared" si="56"/>
        <v>5</v>
      </c>
      <c r="Y75" s="169">
        <f t="shared" si="56"/>
        <v>5</v>
      </c>
      <c r="Z75" s="169">
        <f t="shared" si="56"/>
        <v>3</v>
      </c>
      <c r="AA75" s="169">
        <f t="shared" si="56"/>
        <v>5</v>
      </c>
      <c r="AB75" s="169">
        <f t="shared" si="56"/>
        <v>8</v>
      </c>
      <c r="AC75" s="169">
        <f t="shared" si="56"/>
        <v>9</v>
      </c>
      <c r="AD75" s="169">
        <f t="shared" si="56"/>
        <v>9</v>
      </c>
      <c r="AE75" s="169">
        <f t="shared" si="56"/>
        <v>9</v>
      </c>
      <c r="AF75" s="169">
        <f t="shared" si="56"/>
        <v>10</v>
      </c>
      <c r="AG75" s="169">
        <f t="shared" si="56"/>
        <v>9</v>
      </c>
      <c r="AH75" s="169">
        <f t="shared" si="56"/>
        <v>9</v>
      </c>
      <c r="AI75" s="169">
        <f t="shared" si="56"/>
        <v>8</v>
      </c>
      <c r="AJ75" s="169">
        <f t="shared" si="56"/>
        <v>8</v>
      </c>
      <c r="AK75" s="169">
        <f t="shared" si="56"/>
        <v>8</v>
      </c>
      <c r="AL75" s="169">
        <f t="shared" si="56"/>
        <v>5</v>
      </c>
      <c r="AM75" s="169">
        <f t="shared" si="56"/>
        <v>5</v>
      </c>
      <c r="AN75" s="169">
        <f t="shared" si="56"/>
        <v>8</v>
      </c>
      <c r="AO75" s="169">
        <f t="shared" si="56"/>
        <v>9</v>
      </c>
      <c r="AP75" s="169">
        <f t="shared" si="56"/>
        <v>9</v>
      </c>
      <c r="AQ75" s="169">
        <f t="shared" si="56"/>
        <v>10</v>
      </c>
      <c r="AR75" s="169">
        <f t="shared" si="56"/>
        <v>11</v>
      </c>
      <c r="AS75" s="33">
        <f t="shared" si="56"/>
        <v>9</v>
      </c>
      <c r="AT75" s="33">
        <f t="shared" si="56"/>
        <v>10</v>
      </c>
      <c r="AU75" s="33">
        <f t="shared" si="56"/>
        <v>8</v>
      </c>
      <c r="AV75" s="33">
        <f t="shared" si="56"/>
        <v>8</v>
      </c>
      <c r="AW75" s="33">
        <f t="shared" si="56"/>
        <v>8</v>
      </c>
      <c r="AX75" s="33">
        <f t="shared" si="56"/>
        <v>5</v>
      </c>
      <c r="AY75" s="33">
        <f t="shared" si="56"/>
        <v>82500</v>
      </c>
      <c r="AZ75" s="33">
        <f t="shared" si="56"/>
        <v>132500</v>
      </c>
      <c r="BA75" s="33">
        <f t="shared" si="56"/>
        <v>147500</v>
      </c>
      <c r="BB75" s="33">
        <f t="shared" si="56"/>
        <v>147500</v>
      </c>
      <c r="BC75" s="33">
        <f t="shared" si="56"/>
        <v>165000</v>
      </c>
      <c r="BD75" s="33">
        <f t="shared" si="56"/>
        <v>180000</v>
      </c>
      <c r="BE75" s="33">
        <f t="shared" si="56"/>
        <v>147500</v>
      </c>
      <c r="BF75" s="33">
        <f t="shared" si="56"/>
        <v>165000</v>
      </c>
      <c r="BG75" s="33">
        <f t="shared" si="56"/>
        <v>132500</v>
      </c>
      <c r="BH75" s="33">
        <f t="shared" si="56"/>
        <v>132500</v>
      </c>
      <c r="BI75" s="33">
        <f t="shared" si="56"/>
        <v>132500</v>
      </c>
      <c r="BJ75" s="33">
        <f t="shared" si="56"/>
        <v>82500</v>
      </c>
      <c r="BK75" s="118">
        <f>SUM(C75:BJ75)</f>
        <v>1647774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7">C79*(1-C80)</f>
        <v>0</v>
      </c>
      <c r="D81" s="63">
        <f t="shared" ref="D81:N81" si="58">D79*(1-D80)</f>
        <v>0</v>
      </c>
      <c r="E81" s="63">
        <f t="shared" si="58"/>
        <v>0</v>
      </c>
      <c r="F81" s="63">
        <f t="shared" si="58"/>
        <v>0</v>
      </c>
      <c r="G81" s="63">
        <f t="shared" si="58"/>
        <v>0</v>
      </c>
      <c r="H81" s="63">
        <f t="shared" si="58"/>
        <v>0</v>
      </c>
      <c r="I81" s="63">
        <f t="shared" si="58"/>
        <v>0</v>
      </c>
      <c r="J81" s="63">
        <f t="shared" si="58"/>
        <v>0</v>
      </c>
      <c r="K81" s="63">
        <f t="shared" si="58"/>
        <v>0</v>
      </c>
      <c r="L81" s="63">
        <f t="shared" si="58"/>
        <v>0</v>
      </c>
      <c r="M81" s="63">
        <f t="shared" si="58"/>
        <v>0</v>
      </c>
      <c r="N81" s="63">
        <f t="shared" si="58"/>
        <v>0</v>
      </c>
      <c r="O81" s="63">
        <f t="shared" si="57"/>
        <v>0</v>
      </c>
      <c r="P81" s="63">
        <f t="shared" si="57"/>
        <v>0</v>
      </c>
      <c r="Q81" s="63">
        <f t="shared" si="57"/>
        <v>0</v>
      </c>
      <c r="R81" s="63">
        <f t="shared" si="57"/>
        <v>0</v>
      </c>
      <c r="S81" s="63">
        <f t="shared" si="57"/>
        <v>0</v>
      </c>
      <c r="T81" s="63">
        <f t="shared" si="57"/>
        <v>0</v>
      </c>
      <c r="U81" s="63">
        <f t="shared" si="57"/>
        <v>0</v>
      </c>
      <c r="V81" s="63">
        <f t="shared" si="57"/>
        <v>0</v>
      </c>
      <c r="W81" s="63">
        <f t="shared" si="57"/>
        <v>0</v>
      </c>
      <c r="X81" s="63">
        <f t="shared" si="57"/>
        <v>0</v>
      </c>
      <c r="Y81" s="63">
        <f t="shared" si="57"/>
        <v>0</v>
      </c>
      <c r="Z81" s="63">
        <f t="shared" si="57"/>
        <v>0</v>
      </c>
      <c r="AA81" s="63">
        <f t="shared" si="57"/>
        <v>0</v>
      </c>
      <c r="AB81" s="63">
        <f t="shared" si="57"/>
        <v>0</v>
      </c>
      <c r="AC81" s="63">
        <f t="shared" si="57"/>
        <v>0</v>
      </c>
      <c r="AD81" s="63">
        <f t="shared" si="57"/>
        <v>0</v>
      </c>
      <c r="AE81" s="63">
        <f t="shared" si="57"/>
        <v>0</v>
      </c>
      <c r="AF81" s="63">
        <f t="shared" si="57"/>
        <v>0</v>
      </c>
      <c r="AG81" s="63">
        <f t="shared" si="57"/>
        <v>0</v>
      </c>
      <c r="AH81" s="63">
        <f t="shared" si="57"/>
        <v>0</v>
      </c>
      <c r="AI81" s="63">
        <f t="shared" ref="AI81:BJ81" si="59">AI79*(1-AI80)</f>
        <v>0</v>
      </c>
      <c r="AJ81" s="63">
        <f t="shared" si="59"/>
        <v>0</v>
      </c>
      <c r="AK81" s="63">
        <f t="shared" si="59"/>
        <v>0</v>
      </c>
      <c r="AL81" s="63">
        <f t="shared" si="59"/>
        <v>0</v>
      </c>
      <c r="AM81" s="63">
        <f t="shared" si="59"/>
        <v>0</v>
      </c>
      <c r="AN81" s="63">
        <f t="shared" ref="AN81:AX81" si="60">AN79*(1-AN80)</f>
        <v>0</v>
      </c>
      <c r="AO81" s="63">
        <f t="shared" si="60"/>
        <v>0</v>
      </c>
      <c r="AP81" s="63">
        <f t="shared" si="60"/>
        <v>0</v>
      </c>
      <c r="AQ81" s="63">
        <f t="shared" si="60"/>
        <v>0</v>
      </c>
      <c r="AR81" s="63">
        <f t="shared" si="60"/>
        <v>0</v>
      </c>
      <c r="AS81" s="63">
        <f t="shared" si="60"/>
        <v>0</v>
      </c>
      <c r="AT81" s="63">
        <f t="shared" si="60"/>
        <v>0</v>
      </c>
      <c r="AU81" s="63">
        <f t="shared" si="60"/>
        <v>0</v>
      </c>
      <c r="AV81" s="63">
        <f t="shared" si="60"/>
        <v>0</v>
      </c>
      <c r="AW81" s="63">
        <f t="shared" si="60"/>
        <v>0</v>
      </c>
      <c r="AX81" s="63">
        <f t="shared" si="60"/>
        <v>0</v>
      </c>
      <c r="AY81" s="63">
        <f t="shared" si="59"/>
        <v>0</v>
      </c>
      <c r="AZ81" s="63">
        <f t="shared" si="59"/>
        <v>0</v>
      </c>
      <c r="BA81" s="63">
        <f t="shared" si="59"/>
        <v>0</v>
      </c>
      <c r="BB81" s="63">
        <f t="shared" si="59"/>
        <v>0</v>
      </c>
      <c r="BC81" s="63">
        <f t="shared" si="59"/>
        <v>0</v>
      </c>
      <c r="BD81" s="63">
        <f t="shared" si="59"/>
        <v>0</v>
      </c>
      <c r="BE81" s="63">
        <f t="shared" si="59"/>
        <v>0</v>
      </c>
      <c r="BF81" s="63">
        <f t="shared" si="59"/>
        <v>0</v>
      </c>
      <c r="BG81" s="63">
        <f t="shared" si="59"/>
        <v>0</v>
      </c>
      <c r="BH81" s="63">
        <f t="shared" si="59"/>
        <v>0</v>
      </c>
      <c r="BI81" s="63">
        <f t="shared" si="59"/>
        <v>0</v>
      </c>
      <c r="BJ81" s="63">
        <f t="shared" si="59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1">SUM(D81:D82)</f>
        <v>0</v>
      </c>
      <c r="E83" s="63">
        <f t="shared" si="61"/>
        <v>0</v>
      </c>
      <c r="F83" s="63">
        <f t="shared" si="61"/>
        <v>0</v>
      </c>
      <c r="G83" s="63">
        <f t="shared" si="61"/>
        <v>0</v>
      </c>
      <c r="H83" s="63">
        <f t="shared" si="61"/>
        <v>0</v>
      </c>
      <c r="I83" s="63">
        <f t="shared" si="61"/>
        <v>0</v>
      </c>
      <c r="J83" s="63">
        <f t="shared" si="61"/>
        <v>0</v>
      </c>
      <c r="K83" s="63">
        <f t="shared" si="61"/>
        <v>0</v>
      </c>
      <c r="L83" s="63">
        <f t="shared" si="61"/>
        <v>0</v>
      </c>
      <c r="M83" s="63">
        <f t="shared" si="61"/>
        <v>0</v>
      </c>
      <c r="N83" s="63">
        <f t="shared" si="61"/>
        <v>0</v>
      </c>
      <c r="O83" s="63">
        <f t="shared" si="61"/>
        <v>0</v>
      </c>
      <c r="P83" s="63">
        <f t="shared" si="61"/>
        <v>0</v>
      </c>
      <c r="Q83" s="63">
        <f t="shared" si="61"/>
        <v>0</v>
      </c>
      <c r="R83" s="63">
        <f t="shared" si="61"/>
        <v>0</v>
      </c>
      <c r="S83" s="63">
        <f t="shared" si="61"/>
        <v>0</v>
      </c>
      <c r="T83" s="63">
        <f t="shared" si="61"/>
        <v>0</v>
      </c>
      <c r="U83" s="63">
        <f t="shared" si="61"/>
        <v>0</v>
      </c>
      <c r="V83" s="63">
        <f t="shared" si="61"/>
        <v>0</v>
      </c>
      <c r="W83" s="63">
        <f t="shared" si="61"/>
        <v>0</v>
      </c>
      <c r="X83" s="63">
        <f t="shared" si="61"/>
        <v>0</v>
      </c>
      <c r="Y83" s="63">
        <f t="shared" si="61"/>
        <v>0</v>
      </c>
      <c r="Z83" s="63">
        <f t="shared" si="61"/>
        <v>0</v>
      </c>
      <c r="AA83" s="63">
        <f t="shared" si="61"/>
        <v>0</v>
      </c>
      <c r="AB83" s="63">
        <f t="shared" si="61"/>
        <v>0</v>
      </c>
      <c r="AC83" s="63">
        <f t="shared" si="61"/>
        <v>0</v>
      </c>
      <c r="AD83" s="63">
        <f t="shared" si="61"/>
        <v>0</v>
      </c>
      <c r="AE83" s="63">
        <f t="shared" si="61"/>
        <v>0</v>
      </c>
      <c r="AF83" s="63">
        <f t="shared" si="61"/>
        <v>0</v>
      </c>
      <c r="AG83" s="63">
        <f t="shared" si="61"/>
        <v>0</v>
      </c>
      <c r="AH83" s="63">
        <f t="shared" si="61"/>
        <v>0</v>
      </c>
      <c r="AI83" s="63">
        <f t="shared" si="61"/>
        <v>0</v>
      </c>
      <c r="AJ83" s="63">
        <f t="shared" si="61"/>
        <v>0</v>
      </c>
      <c r="AK83" s="63">
        <f t="shared" si="61"/>
        <v>0</v>
      </c>
      <c r="AL83" s="63">
        <f t="shared" si="61"/>
        <v>0</v>
      </c>
      <c r="AM83" s="63">
        <f t="shared" si="61"/>
        <v>0</v>
      </c>
      <c r="AN83" s="63">
        <f t="shared" si="61"/>
        <v>0</v>
      </c>
      <c r="AO83" s="63">
        <f t="shared" si="61"/>
        <v>0</v>
      </c>
      <c r="AP83" s="63">
        <f t="shared" si="61"/>
        <v>0</v>
      </c>
      <c r="AQ83" s="63">
        <f t="shared" si="61"/>
        <v>0</v>
      </c>
      <c r="AR83" s="63">
        <f t="shared" si="61"/>
        <v>0</v>
      </c>
      <c r="AS83" s="63">
        <f t="shared" si="61"/>
        <v>0</v>
      </c>
      <c r="AT83" s="63">
        <f t="shared" si="61"/>
        <v>0</v>
      </c>
      <c r="AU83" s="63">
        <f t="shared" si="61"/>
        <v>0</v>
      </c>
      <c r="AV83" s="63">
        <f t="shared" si="61"/>
        <v>0</v>
      </c>
      <c r="AW83" s="63">
        <f t="shared" si="61"/>
        <v>0</v>
      </c>
      <c r="AX83" s="63">
        <f t="shared" si="61"/>
        <v>0</v>
      </c>
      <c r="AY83" s="63">
        <f t="shared" si="61"/>
        <v>0</v>
      </c>
      <c r="AZ83" s="63">
        <f t="shared" si="61"/>
        <v>0</v>
      </c>
      <c r="BA83" s="63">
        <f t="shared" si="61"/>
        <v>0</v>
      </c>
      <c r="BB83" s="63">
        <f t="shared" si="61"/>
        <v>0</v>
      </c>
      <c r="BC83" s="63">
        <f t="shared" si="61"/>
        <v>0</v>
      </c>
      <c r="BD83" s="63">
        <f t="shared" si="61"/>
        <v>0</v>
      </c>
      <c r="BE83" s="63">
        <f t="shared" si="61"/>
        <v>0</v>
      </c>
      <c r="BF83" s="63">
        <f t="shared" si="61"/>
        <v>0</v>
      </c>
      <c r="BG83" s="63">
        <f t="shared" si="61"/>
        <v>0</v>
      </c>
      <c r="BH83" s="63">
        <f t="shared" si="61"/>
        <v>0</v>
      </c>
      <c r="BI83" s="63">
        <f t="shared" si="61"/>
        <v>0</v>
      </c>
      <c r="BJ83" s="63">
        <f t="shared" si="61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>
        <f>'COGS-PRICE-MARGIN_CWS'!$B169*AM75</f>
        <v>12500</v>
      </c>
      <c r="AN86" s="63">
        <f>'COGS-PRICE-MARGIN_CWS'!$B169*AN75</f>
        <v>20000</v>
      </c>
      <c r="AO86" s="63">
        <f>'COGS-PRICE-MARGIN_CWS'!$B169*AO75</f>
        <v>22500</v>
      </c>
      <c r="AP86" s="63">
        <f>'COGS-PRICE-MARGIN_CWS'!$B169*AP75</f>
        <v>22500</v>
      </c>
      <c r="AQ86" s="63">
        <f>'COGS-PRICE-MARGIN_CWS'!$B169*AQ75</f>
        <v>25000</v>
      </c>
      <c r="AR86" s="63">
        <f>'COGS-PRICE-MARGIN_CWS'!$B169*AR75</f>
        <v>27500</v>
      </c>
      <c r="AS86" s="63">
        <f>'COGS-PRICE-MARGIN_CWS'!$B169*AS75</f>
        <v>22500</v>
      </c>
      <c r="AT86" s="63">
        <f>'COGS-PRICE-MARGIN_CWS'!$B169*AT75</f>
        <v>25000</v>
      </c>
      <c r="AU86" s="63">
        <f>'COGS-PRICE-MARGIN_CWS'!$B169*AU75</f>
        <v>20000</v>
      </c>
      <c r="AV86" s="63">
        <f>'COGS-PRICE-MARGIN_CWS'!$B169*AV75</f>
        <v>20000</v>
      </c>
      <c r="AW86" s="63">
        <f>'COGS-PRICE-MARGIN_CWS'!$B169*AW75</f>
        <v>20000</v>
      </c>
      <c r="AX86" s="63">
        <f>'COGS-PRICE-MARGIN_CWS'!$B169*AX75</f>
        <v>12500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>
        <f>SUM(C86:BJ86)</f>
        <v>696025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2">SUM(D86:D87)</f>
        <v>0</v>
      </c>
      <c r="E88" s="63">
        <f t="shared" si="62"/>
        <v>0</v>
      </c>
      <c r="F88" s="63">
        <f t="shared" si="62"/>
        <v>5000</v>
      </c>
      <c r="G88" s="63">
        <f t="shared" si="62"/>
        <v>5000</v>
      </c>
      <c r="H88" s="63">
        <f t="shared" si="62"/>
        <v>5000</v>
      </c>
      <c r="I88" s="63">
        <f t="shared" si="62"/>
        <v>5000</v>
      </c>
      <c r="J88" s="63">
        <f t="shared" si="62"/>
        <v>5000</v>
      </c>
      <c r="K88" s="63">
        <f t="shared" si="62"/>
        <v>2500</v>
      </c>
      <c r="L88" s="63">
        <f t="shared" si="62"/>
        <v>2500</v>
      </c>
      <c r="M88" s="63">
        <f t="shared" si="62"/>
        <v>2500</v>
      </c>
      <c r="N88" s="63">
        <f t="shared" si="62"/>
        <v>2500</v>
      </c>
      <c r="O88" s="63">
        <f t="shared" si="62"/>
        <v>8025</v>
      </c>
      <c r="P88" s="63">
        <f t="shared" si="62"/>
        <v>13375</v>
      </c>
      <c r="Q88" s="63">
        <f t="shared" si="62"/>
        <v>16050</v>
      </c>
      <c r="R88" s="63">
        <f t="shared" si="62"/>
        <v>16050</v>
      </c>
      <c r="S88" s="63">
        <f t="shared" si="62"/>
        <v>16050</v>
      </c>
      <c r="T88" s="63">
        <f t="shared" si="62"/>
        <v>18725</v>
      </c>
      <c r="U88" s="63">
        <f t="shared" si="62"/>
        <v>16050</v>
      </c>
      <c r="V88" s="63">
        <f t="shared" si="62"/>
        <v>16050</v>
      </c>
      <c r="W88" s="63">
        <f t="shared" si="62"/>
        <v>13375</v>
      </c>
      <c r="X88" s="63">
        <f t="shared" si="62"/>
        <v>13375</v>
      </c>
      <c r="Y88" s="63">
        <f t="shared" si="62"/>
        <v>13375</v>
      </c>
      <c r="Z88" s="63">
        <f t="shared" si="62"/>
        <v>8025</v>
      </c>
      <c r="AA88" s="63">
        <f t="shared" si="62"/>
        <v>12500</v>
      </c>
      <c r="AB88" s="63">
        <f t="shared" si="62"/>
        <v>20000</v>
      </c>
      <c r="AC88" s="63">
        <f t="shared" si="62"/>
        <v>22500</v>
      </c>
      <c r="AD88" s="63">
        <f t="shared" si="62"/>
        <v>22500</v>
      </c>
      <c r="AE88" s="63">
        <f t="shared" si="62"/>
        <v>22500</v>
      </c>
      <c r="AF88" s="63">
        <f t="shared" si="62"/>
        <v>25000</v>
      </c>
      <c r="AG88" s="63">
        <f t="shared" si="62"/>
        <v>22500</v>
      </c>
      <c r="AH88" s="63">
        <f t="shared" si="62"/>
        <v>22500</v>
      </c>
      <c r="AI88" s="63">
        <f t="shared" si="62"/>
        <v>20000</v>
      </c>
      <c r="AJ88" s="63">
        <f t="shared" si="62"/>
        <v>20000</v>
      </c>
      <c r="AK88" s="63">
        <f t="shared" si="62"/>
        <v>20000</v>
      </c>
      <c r="AL88" s="63">
        <f t="shared" si="62"/>
        <v>12500</v>
      </c>
      <c r="AM88" s="63">
        <f t="shared" si="62"/>
        <v>12500</v>
      </c>
      <c r="AN88" s="63">
        <f t="shared" si="62"/>
        <v>20000</v>
      </c>
      <c r="AO88" s="63">
        <f t="shared" si="62"/>
        <v>22500</v>
      </c>
      <c r="AP88" s="63">
        <f t="shared" si="62"/>
        <v>22500</v>
      </c>
      <c r="AQ88" s="63">
        <f t="shared" si="62"/>
        <v>25000</v>
      </c>
      <c r="AR88" s="63">
        <f t="shared" si="62"/>
        <v>27500</v>
      </c>
      <c r="AS88" s="63">
        <f t="shared" si="62"/>
        <v>22500</v>
      </c>
      <c r="AT88" s="63">
        <f t="shared" si="62"/>
        <v>25000</v>
      </c>
      <c r="AU88" s="63">
        <f t="shared" si="62"/>
        <v>20000</v>
      </c>
      <c r="AV88" s="63">
        <f t="shared" si="62"/>
        <v>20000</v>
      </c>
      <c r="AW88" s="63">
        <f t="shared" si="62"/>
        <v>20000</v>
      </c>
      <c r="AX88" s="63">
        <f t="shared" si="62"/>
        <v>12500</v>
      </c>
      <c r="AY88" s="63" t="e">
        <f t="shared" si="62"/>
        <v>#REF!</v>
      </c>
      <c r="AZ88" s="63" t="e">
        <f t="shared" si="62"/>
        <v>#REF!</v>
      </c>
      <c r="BA88" s="63" t="e">
        <f t="shared" si="62"/>
        <v>#REF!</v>
      </c>
      <c r="BB88" s="63" t="e">
        <f t="shared" si="62"/>
        <v>#REF!</v>
      </c>
      <c r="BC88" s="63" t="e">
        <f t="shared" si="62"/>
        <v>#REF!</v>
      </c>
      <c r="BD88" s="63" t="e">
        <f t="shared" si="62"/>
        <v>#REF!</v>
      </c>
      <c r="BE88" s="63" t="e">
        <f t="shared" si="62"/>
        <v>#REF!</v>
      </c>
      <c r="BF88" s="63" t="e">
        <f t="shared" si="62"/>
        <v>#REF!</v>
      </c>
      <c r="BG88" s="63" t="e">
        <f t="shared" si="62"/>
        <v>#REF!</v>
      </c>
      <c r="BH88" s="63" t="e">
        <f t="shared" si="62"/>
        <v>#REF!</v>
      </c>
      <c r="BI88" s="63" t="e">
        <f t="shared" si="62"/>
        <v>#REF!</v>
      </c>
      <c r="BJ88" s="63" t="e">
        <f t="shared" si="6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L92" si="63">D$47</f>
        <v>0</v>
      </c>
      <c r="E92" s="169">
        <f t="shared" si="63"/>
        <v>0</v>
      </c>
      <c r="F92" s="169">
        <f t="shared" si="63"/>
        <v>3</v>
      </c>
      <c r="G92" s="169">
        <f t="shared" si="63"/>
        <v>3</v>
      </c>
      <c r="H92" s="169">
        <f t="shared" si="63"/>
        <v>3</v>
      </c>
      <c r="I92" s="169">
        <f t="shared" si="63"/>
        <v>3</v>
      </c>
      <c r="J92" s="169">
        <f t="shared" si="63"/>
        <v>3</v>
      </c>
      <c r="K92" s="169">
        <f t="shared" si="63"/>
        <v>3</v>
      </c>
      <c r="L92" s="169">
        <f t="shared" si="63"/>
        <v>3</v>
      </c>
      <c r="M92" s="169">
        <f t="shared" si="63"/>
        <v>3</v>
      </c>
      <c r="N92" s="169">
        <f t="shared" si="63"/>
        <v>2</v>
      </c>
      <c r="O92" s="169">
        <f t="shared" si="63"/>
        <v>5</v>
      </c>
      <c r="P92" s="169">
        <f t="shared" si="63"/>
        <v>9</v>
      </c>
      <c r="Q92" s="169">
        <f t="shared" si="63"/>
        <v>9</v>
      </c>
      <c r="R92" s="169">
        <f t="shared" si="63"/>
        <v>9</v>
      </c>
      <c r="S92" s="169">
        <f t="shared" si="63"/>
        <v>10</v>
      </c>
      <c r="T92" s="169">
        <f t="shared" si="63"/>
        <v>11</v>
      </c>
      <c r="U92" s="169">
        <f t="shared" si="63"/>
        <v>9</v>
      </c>
      <c r="V92" s="169">
        <f t="shared" si="63"/>
        <v>10</v>
      </c>
      <c r="W92" s="169">
        <f t="shared" si="63"/>
        <v>9</v>
      </c>
      <c r="X92" s="169">
        <f t="shared" si="63"/>
        <v>9</v>
      </c>
      <c r="Y92" s="169">
        <f t="shared" si="63"/>
        <v>9</v>
      </c>
      <c r="Z92" s="169">
        <f t="shared" si="63"/>
        <v>5</v>
      </c>
      <c r="AA92" s="169">
        <f t="shared" si="63"/>
        <v>15</v>
      </c>
      <c r="AB92" s="169">
        <f t="shared" si="63"/>
        <v>24</v>
      </c>
      <c r="AC92" s="169">
        <f t="shared" si="63"/>
        <v>27</v>
      </c>
      <c r="AD92" s="169">
        <f t="shared" si="63"/>
        <v>27</v>
      </c>
      <c r="AE92" s="169">
        <f t="shared" si="63"/>
        <v>29</v>
      </c>
      <c r="AF92" s="169">
        <f t="shared" si="63"/>
        <v>32</v>
      </c>
      <c r="AG92" s="169">
        <f t="shared" si="63"/>
        <v>27</v>
      </c>
      <c r="AH92" s="169">
        <f t="shared" si="63"/>
        <v>29</v>
      </c>
      <c r="AI92" s="169">
        <f t="shared" si="63"/>
        <v>24</v>
      </c>
      <c r="AJ92" s="169">
        <f t="shared" si="63"/>
        <v>24</v>
      </c>
      <c r="AK92" s="169">
        <f t="shared" si="63"/>
        <v>24</v>
      </c>
      <c r="AL92" s="169">
        <f t="shared" si="63"/>
        <v>15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427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9988440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4">IF(D92&gt;0,D97/D92,0)</f>
        <v>0</v>
      </c>
      <c r="E96" s="70">
        <f t="shared" si="64"/>
        <v>0</v>
      </c>
      <c r="F96" s="70">
        <f t="shared" si="64"/>
        <v>20930</v>
      </c>
      <c r="G96" s="70">
        <f t="shared" si="64"/>
        <v>20930</v>
      </c>
      <c r="H96" s="70">
        <f t="shared" si="64"/>
        <v>20930</v>
      </c>
      <c r="I96" s="70">
        <f t="shared" si="64"/>
        <v>20930</v>
      </c>
      <c r="J96" s="70">
        <f t="shared" si="64"/>
        <v>20930</v>
      </c>
      <c r="K96" s="70">
        <f t="shared" si="64"/>
        <v>20930</v>
      </c>
      <c r="L96" s="70">
        <f t="shared" si="64"/>
        <v>20930</v>
      </c>
      <c r="M96" s="70">
        <f t="shared" si="64"/>
        <v>20930</v>
      </c>
      <c r="N96" s="70">
        <f t="shared" si="64"/>
        <v>20930</v>
      </c>
      <c r="O96" s="70">
        <f t="shared" si="64"/>
        <v>24610</v>
      </c>
      <c r="P96" s="70">
        <f t="shared" si="64"/>
        <v>24610</v>
      </c>
      <c r="Q96" s="70">
        <f t="shared" si="64"/>
        <v>24610</v>
      </c>
      <c r="R96" s="70">
        <f t="shared" si="64"/>
        <v>24610</v>
      </c>
      <c r="S96" s="70">
        <f t="shared" si="64"/>
        <v>24610</v>
      </c>
      <c r="T96" s="70">
        <f t="shared" si="64"/>
        <v>24610</v>
      </c>
      <c r="U96" s="70">
        <f t="shared" si="64"/>
        <v>24610</v>
      </c>
      <c r="V96" s="70">
        <f t="shared" si="64"/>
        <v>24610</v>
      </c>
      <c r="W96" s="70">
        <f t="shared" si="64"/>
        <v>24610</v>
      </c>
      <c r="X96" s="70">
        <f t="shared" si="64"/>
        <v>24610</v>
      </c>
      <c r="Y96" s="70">
        <f t="shared" si="64"/>
        <v>24610</v>
      </c>
      <c r="Z96" s="70">
        <f t="shared" si="64"/>
        <v>24610</v>
      </c>
      <c r="AA96" s="70">
        <f t="shared" si="64"/>
        <v>23000</v>
      </c>
      <c r="AB96" s="70">
        <f t="shared" si="64"/>
        <v>23000</v>
      </c>
      <c r="AC96" s="70">
        <f t="shared" si="64"/>
        <v>23000</v>
      </c>
      <c r="AD96" s="70">
        <f t="shared" si="64"/>
        <v>23000</v>
      </c>
      <c r="AE96" s="70">
        <f t="shared" si="64"/>
        <v>23000</v>
      </c>
      <c r="AF96" s="70">
        <f t="shared" si="64"/>
        <v>23000</v>
      </c>
      <c r="AG96" s="70">
        <f t="shared" si="64"/>
        <v>23000</v>
      </c>
      <c r="AH96" s="70">
        <f t="shared" si="64"/>
        <v>23000</v>
      </c>
      <c r="AI96" s="70">
        <f t="shared" si="64"/>
        <v>23000</v>
      </c>
      <c r="AJ96" s="70">
        <f t="shared" si="64"/>
        <v>23000</v>
      </c>
      <c r="AK96" s="70">
        <f t="shared" si="64"/>
        <v>23000</v>
      </c>
      <c r="AL96" s="70">
        <f t="shared" si="64"/>
        <v>23000</v>
      </c>
      <c r="AM96" s="70">
        <f t="shared" si="64"/>
        <v>0</v>
      </c>
      <c r="AN96" s="70">
        <f t="shared" si="64"/>
        <v>0</v>
      </c>
      <c r="AO96" s="70">
        <f t="shared" si="64"/>
        <v>0</v>
      </c>
      <c r="AP96" s="70">
        <f t="shared" si="64"/>
        <v>0</v>
      </c>
      <c r="AQ96" s="70">
        <f t="shared" si="64"/>
        <v>0</v>
      </c>
      <c r="AR96" s="70">
        <f t="shared" si="64"/>
        <v>0</v>
      </c>
      <c r="AS96" s="70">
        <f t="shared" si="64"/>
        <v>0</v>
      </c>
      <c r="AT96" s="70">
        <f t="shared" si="64"/>
        <v>0</v>
      </c>
      <c r="AU96" s="70">
        <f t="shared" si="64"/>
        <v>0</v>
      </c>
      <c r="AV96" s="70">
        <f t="shared" si="64"/>
        <v>0</v>
      </c>
      <c r="AW96" s="70">
        <f t="shared" si="64"/>
        <v>0</v>
      </c>
      <c r="AX96" s="70">
        <f t="shared" si="64"/>
        <v>0</v>
      </c>
      <c r="AY96" s="70">
        <f t="shared" si="64"/>
        <v>0</v>
      </c>
      <c r="AZ96" s="70">
        <f t="shared" si="64"/>
        <v>0</v>
      </c>
      <c r="BA96" s="70">
        <f t="shared" si="64"/>
        <v>0</v>
      </c>
      <c r="BB96" s="70">
        <f t="shared" si="64"/>
        <v>0</v>
      </c>
      <c r="BC96" s="70">
        <f t="shared" si="64"/>
        <v>0</v>
      </c>
      <c r="BD96" s="70">
        <f t="shared" si="64"/>
        <v>0</v>
      </c>
      <c r="BE96" s="70">
        <f t="shared" si="64"/>
        <v>0</v>
      </c>
      <c r="BF96" s="70">
        <f t="shared" si="64"/>
        <v>0</v>
      </c>
      <c r="BG96" s="70">
        <f t="shared" si="64"/>
        <v>0</v>
      </c>
      <c r="BH96" s="70">
        <f t="shared" si="64"/>
        <v>0</v>
      </c>
      <c r="BI96" s="70">
        <f t="shared" si="64"/>
        <v>0</v>
      </c>
      <c r="BJ96" s="70">
        <f t="shared" si="64"/>
        <v>0</v>
      </c>
    </row>
    <row r="97" spans="1:63" outlineLevel="1" x14ac:dyDescent="0.15">
      <c r="A97" s="44" t="s">
        <v>344</v>
      </c>
      <c r="C97" s="178">
        <f t="shared" ref="C97:BJ97" si="65">C93*(1-C94)</f>
        <v>0</v>
      </c>
      <c r="D97" s="178">
        <f t="shared" si="65"/>
        <v>0</v>
      </c>
      <c r="E97" s="178">
        <f t="shared" si="65"/>
        <v>0</v>
      </c>
      <c r="F97" s="178">
        <f t="shared" si="65"/>
        <v>62790</v>
      </c>
      <c r="G97" s="178">
        <f t="shared" si="65"/>
        <v>62790</v>
      </c>
      <c r="H97" s="178">
        <f t="shared" si="65"/>
        <v>62790</v>
      </c>
      <c r="I97" s="178">
        <f t="shared" si="65"/>
        <v>62790</v>
      </c>
      <c r="J97" s="178">
        <f t="shared" si="65"/>
        <v>62790</v>
      </c>
      <c r="K97" s="178">
        <f t="shared" si="65"/>
        <v>62790</v>
      </c>
      <c r="L97" s="178">
        <f t="shared" si="65"/>
        <v>62790</v>
      </c>
      <c r="M97" s="178">
        <f t="shared" si="65"/>
        <v>62790</v>
      </c>
      <c r="N97" s="178">
        <f t="shared" si="65"/>
        <v>41860</v>
      </c>
      <c r="O97" s="178">
        <f t="shared" si="65"/>
        <v>123050</v>
      </c>
      <c r="P97" s="178">
        <f t="shared" si="65"/>
        <v>221490</v>
      </c>
      <c r="Q97" s="178">
        <f t="shared" si="65"/>
        <v>221490</v>
      </c>
      <c r="R97" s="178">
        <f t="shared" si="65"/>
        <v>221490</v>
      </c>
      <c r="S97" s="178">
        <f t="shared" si="65"/>
        <v>246100</v>
      </c>
      <c r="T97" s="178">
        <f t="shared" si="65"/>
        <v>270710</v>
      </c>
      <c r="U97" s="178">
        <f t="shared" si="65"/>
        <v>221490</v>
      </c>
      <c r="V97" s="178">
        <f t="shared" si="65"/>
        <v>246100</v>
      </c>
      <c r="W97" s="178">
        <f t="shared" si="65"/>
        <v>221490</v>
      </c>
      <c r="X97" s="178">
        <f t="shared" si="65"/>
        <v>221490</v>
      </c>
      <c r="Y97" s="178">
        <f t="shared" si="65"/>
        <v>221490</v>
      </c>
      <c r="Z97" s="178">
        <f t="shared" si="65"/>
        <v>123050</v>
      </c>
      <c r="AA97" s="178">
        <f t="shared" si="65"/>
        <v>345000</v>
      </c>
      <c r="AB97" s="178">
        <f t="shared" si="65"/>
        <v>552000</v>
      </c>
      <c r="AC97" s="178">
        <f t="shared" si="65"/>
        <v>621000</v>
      </c>
      <c r="AD97" s="178">
        <f t="shared" si="65"/>
        <v>621000</v>
      </c>
      <c r="AE97" s="178">
        <f t="shared" si="65"/>
        <v>667000</v>
      </c>
      <c r="AF97" s="178">
        <f t="shared" si="65"/>
        <v>736000</v>
      </c>
      <c r="AG97" s="178">
        <f t="shared" si="65"/>
        <v>621000</v>
      </c>
      <c r="AH97" s="178">
        <f t="shared" si="65"/>
        <v>667000</v>
      </c>
      <c r="AI97" s="178">
        <f t="shared" si="65"/>
        <v>552000</v>
      </c>
      <c r="AJ97" s="178">
        <f t="shared" si="65"/>
        <v>552000</v>
      </c>
      <c r="AK97" s="178">
        <f t="shared" si="65"/>
        <v>552000</v>
      </c>
      <c r="AL97" s="178">
        <f t="shared" si="65"/>
        <v>345000</v>
      </c>
      <c r="AM97" s="178">
        <f t="shared" si="65"/>
        <v>0</v>
      </c>
      <c r="AN97" s="178">
        <f t="shared" si="65"/>
        <v>0</v>
      </c>
      <c r="AO97" s="178">
        <f t="shared" si="65"/>
        <v>0</v>
      </c>
      <c r="AP97" s="178">
        <f t="shared" si="65"/>
        <v>0</v>
      </c>
      <c r="AQ97" s="178">
        <f t="shared" si="65"/>
        <v>0</v>
      </c>
      <c r="AR97" s="178">
        <f t="shared" si="65"/>
        <v>0</v>
      </c>
      <c r="AS97" s="178">
        <f t="shared" si="65"/>
        <v>0</v>
      </c>
      <c r="AT97" s="178">
        <f t="shared" si="65"/>
        <v>0</v>
      </c>
      <c r="AU97" s="178">
        <f t="shared" si="65"/>
        <v>0</v>
      </c>
      <c r="AV97" s="178">
        <f t="shared" si="65"/>
        <v>0</v>
      </c>
      <c r="AW97" s="178">
        <f t="shared" si="65"/>
        <v>0</v>
      </c>
      <c r="AX97" s="178">
        <f t="shared" si="65"/>
        <v>0</v>
      </c>
      <c r="AY97" s="178">
        <f t="shared" si="65"/>
        <v>0</v>
      </c>
      <c r="AZ97" s="178">
        <f t="shared" si="65"/>
        <v>0</v>
      </c>
      <c r="BA97" s="178">
        <f t="shared" si="65"/>
        <v>0</v>
      </c>
      <c r="BB97" s="178">
        <f t="shared" si="65"/>
        <v>0</v>
      </c>
      <c r="BC97" s="178">
        <f t="shared" si="65"/>
        <v>0</v>
      </c>
      <c r="BD97" s="178">
        <f t="shared" si="65"/>
        <v>0</v>
      </c>
      <c r="BE97" s="178">
        <f t="shared" si="65"/>
        <v>0</v>
      </c>
      <c r="BF97" s="178">
        <f t="shared" si="65"/>
        <v>0</v>
      </c>
      <c r="BG97" s="178">
        <f t="shared" si="65"/>
        <v>0</v>
      </c>
      <c r="BH97" s="178">
        <f t="shared" si="65"/>
        <v>0</v>
      </c>
      <c r="BI97" s="178">
        <f t="shared" si="65"/>
        <v>0</v>
      </c>
      <c r="BJ97" s="178">
        <f t="shared" si="65"/>
        <v>0</v>
      </c>
      <c r="BK97" s="118">
        <f>SUM(C97:BJ97)</f>
        <v>9934620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'COGS-PRICE-MARGIN_CWS'!$E28*AA$92</f>
        <v>195000</v>
      </c>
      <c r="AB101" s="97">
        <f>'COGS-PRICE-MARGIN_CWS'!$E28*AB$92</f>
        <v>312000</v>
      </c>
      <c r="AC101" s="97">
        <f>'COGS-PRICE-MARGIN_CWS'!$E28*AC$92</f>
        <v>351000</v>
      </c>
      <c r="AD101" s="97">
        <f>'COGS-PRICE-MARGIN_CWS'!$E28*AD$92</f>
        <v>351000</v>
      </c>
      <c r="AE101" s="97">
        <f>'COGS-PRICE-MARGIN_CWS'!$E28*AE$92</f>
        <v>377000</v>
      </c>
      <c r="AF101" s="97">
        <f>'COGS-PRICE-MARGIN_CWS'!$E28*AF$92</f>
        <v>416000</v>
      </c>
      <c r="AG101" s="97">
        <f>'COGS-PRICE-MARGIN_CWS'!$E28*AG$92</f>
        <v>351000</v>
      </c>
      <c r="AH101" s="97">
        <f>'COGS-PRICE-MARGIN_CWS'!$E28*AH$92</f>
        <v>377000</v>
      </c>
      <c r="AI101" s="97">
        <f>'COGS-PRICE-MARGIN_CWS'!$E28*AI$92</f>
        <v>312000</v>
      </c>
      <c r="AJ101" s="97">
        <f>'COGS-PRICE-MARGIN_CWS'!$E28*AJ$92</f>
        <v>312000</v>
      </c>
      <c r="AK101" s="97">
        <f>'COGS-PRICE-MARGIN_CWS'!$E28*AK$92</f>
        <v>312000</v>
      </c>
      <c r="AL101" s="97">
        <f>'COGS-PRICE-MARGIN_CWS'!$E28*AL$92</f>
        <v>195000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5645640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217140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6">SUM(D101:D104)</f>
        <v>0</v>
      </c>
      <c r="E106" s="63">
        <f t="shared" si="66"/>
        <v>0</v>
      </c>
      <c r="F106" s="63">
        <f t="shared" si="66"/>
        <v>40500</v>
      </c>
      <c r="G106" s="63">
        <f t="shared" si="66"/>
        <v>40500</v>
      </c>
      <c r="H106" s="63">
        <f t="shared" si="66"/>
        <v>40500</v>
      </c>
      <c r="I106" s="63">
        <f t="shared" si="66"/>
        <v>40500</v>
      </c>
      <c r="J106" s="63">
        <f t="shared" si="66"/>
        <v>40500</v>
      </c>
      <c r="K106" s="63">
        <f t="shared" si="66"/>
        <v>40500</v>
      </c>
      <c r="L106" s="63">
        <f t="shared" si="66"/>
        <v>40500</v>
      </c>
      <c r="M106" s="63">
        <f t="shared" si="66"/>
        <v>40500</v>
      </c>
      <c r="N106" s="63">
        <f t="shared" si="66"/>
        <v>27000</v>
      </c>
      <c r="O106" s="63">
        <f t="shared" si="66"/>
        <v>72225</v>
      </c>
      <c r="P106" s="63">
        <f t="shared" si="66"/>
        <v>130005</v>
      </c>
      <c r="Q106" s="63">
        <f t="shared" si="66"/>
        <v>130005</v>
      </c>
      <c r="R106" s="63">
        <f t="shared" si="66"/>
        <v>130005</v>
      </c>
      <c r="S106" s="63">
        <f t="shared" si="66"/>
        <v>144450</v>
      </c>
      <c r="T106" s="63">
        <f t="shared" si="66"/>
        <v>158895</v>
      </c>
      <c r="U106" s="63">
        <f t="shared" si="66"/>
        <v>130005</v>
      </c>
      <c r="V106" s="63">
        <f t="shared" si="66"/>
        <v>144450</v>
      </c>
      <c r="W106" s="63">
        <f t="shared" si="66"/>
        <v>130005</v>
      </c>
      <c r="X106" s="63">
        <f t="shared" si="66"/>
        <v>130005</v>
      </c>
      <c r="Y106" s="63">
        <f t="shared" si="66"/>
        <v>130005</v>
      </c>
      <c r="Z106" s="63">
        <f t="shared" si="66"/>
        <v>72225</v>
      </c>
      <c r="AA106" s="63">
        <f t="shared" si="66"/>
        <v>202500</v>
      </c>
      <c r="AB106" s="63">
        <f t="shared" si="66"/>
        <v>324000</v>
      </c>
      <c r="AC106" s="63">
        <f t="shared" si="66"/>
        <v>364500</v>
      </c>
      <c r="AD106" s="63">
        <f t="shared" si="66"/>
        <v>364500</v>
      </c>
      <c r="AE106" s="63">
        <f t="shared" si="66"/>
        <v>391500</v>
      </c>
      <c r="AF106" s="63">
        <f t="shared" si="66"/>
        <v>432000</v>
      </c>
      <c r="AG106" s="63">
        <f t="shared" si="66"/>
        <v>364500</v>
      </c>
      <c r="AH106" s="63">
        <f t="shared" si="66"/>
        <v>391500</v>
      </c>
      <c r="AI106" s="63">
        <f t="shared" si="66"/>
        <v>324000</v>
      </c>
      <c r="AJ106" s="63">
        <f t="shared" si="66"/>
        <v>324000</v>
      </c>
      <c r="AK106" s="63">
        <f t="shared" si="66"/>
        <v>324000</v>
      </c>
      <c r="AL106" s="63">
        <f t="shared" si="66"/>
        <v>202500</v>
      </c>
      <c r="AM106" s="63">
        <f t="shared" si="66"/>
        <v>0</v>
      </c>
      <c r="AN106" s="63">
        <f t="shared" si="66"/>
        <v>0</v>
      </c>
      <c r="AO106" s="63">
        <f t="shared" si="66"/>
        <v>0</v>
      </c>
      <c r="AP106" s="63">
        <f t="shared" si="66"/>
        <v>0</v>
      </c>
      <c r="AQ106" s="63">
        <f t="shared" si="66"/>
        <v>0</v>
      </c>
      <c r="AR106" s="63">
        <f t="shared" si="66"/>
        <v>0</v>
      </c>
      <c r="AS106" s="63">
        <f t="shared" si="66"/>
        <v>0</v>
      </c>
      <c r="AT106" s="63">
        <f t="shared" si="66"/>
        <v>0</v>
      </c>
      <c r="AU106" s="63">
        <f t="shared" si="66"/>
        <v>0</v>
      </c>
      <c r="AV106" s="63">
        <f t="shared" si="66"/>
        <v>0</v>
      </c>
      <c r="AW106" s="63">
        <f t="shared" si="66"/>
        <v>0</v>
      </c>
      <c r="AX106" s="63">
        <f t="shared" si="66"/>
        <v>0</v>
      </c>
      <c r="AY106" s="63">
        <f t="shared" si="66"/>
        <v>0</v>
      </c>
      <c r="AZ106" s="63">
        <f t="shared" si="66"/>
        <v>0</v>
      </c>
      <c r="BA106" s="63">
        <f t="shared" si="66"/>
        <v>0</v>
      </c>
      <c r="BB106" s="63">
        <f t="shared" si="66"/>
        <v>0</v>
      </c>
      <c r="BC106" s="63">
        <f t="shared" si="66"/>
        <v>0</v>
      </c>
      <c r="BD106" s="63">
        <f t="shared" si="66"/>
        <v>0</v>
      </c>
      <c r="BE106" s="63">
        <f t="shared" si="66"/>
        <v>0</v>
      </c>
      <c r="BF106" s="63">
        <f t="shared" si="66"/>
        <v>0</v>
      </c>
      <c r="BG106" s="63">
        <f t="shared" si="66"/>
        <v>0</v>
      </c>
      <c r="BH106" s="63">
        <f t="shared" si="66"/>
        <v>0</v>
      </c>
      <c r="BI106" s="63">
        <f t="shared" si="66"/>
        <v>0</v>
      </c>
      <c r="BJ106" s="63">
        <f t="shared" si="66"/>
        <v>0</v>
      </c>
      <c r="BK106" s="118">
        <f>SUM(C106:BJ106)</f>
        <v>5862780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7">IF(D92&gt;0,(D97-D106)/D92,0)</f>
        <v>0</v>
      </c>
      <c r="E108" s="63">
        <f t="shared" si="67"/>
        <v>0</v>
      </c>
      <c r="F108" s="63">
        <f t="shared" si="67"/>
        <v>7430</v>
      </c>
      <c r="G108" s="63">
        <f t="shared" si="67"/>
        <v>7430</v>
      </c>
      <c r="H108" s="63">
        <f t="shared" si="67"/>
        <v>7430</v>
      </c>
      <c r="I108" s="63">
        <f t="shared" si="67"/>
        <v>7430</v>
      </c>
      <c r="J108" s="63">
        <f t="shared" si="67"/>
        <v>7430</v>
      </c>
      <c r="K108" s="63">
        <f t="shared" si="67"/>
        <v>7430</v>
      </c>
      <c r="L108" s="63">
        <f t="shared" si="67"/>
        <v>7430</v>
      </c>
      <c r="M108" s="63">
        <f t="shared" si="67"/>
        <v>7430</v>
      </c>
      <c r="N108" s="63">
        <f t="shared" si="67"/>
        <v>7430</v>
      </c>
      <c r="O108" s="63">
        <f t="shared" si="67"/>
        <v>10165</v>
      </c>
      <c r="P108" s="63">
        <f t="shared" si="67"/>
        <v>10165</v>
      </c>
      <c r="Q108" s="63">
        <f t="shared" si="67"/>
        <v>10165</v>
      </c>
      <c r="R108" s="63">
        <f t="shared" si="67"/>
        <v>10165</v>
      </c>
      <c r="S108" s="63">
        <f t="shared" si="67"/>
        <v>10165</v>
      </c>
      <c r="T108" s="63">
        <f t="shared" si="67"/>
        <v>10165</v>
      </c>
      <c r="U108" s="63">
        <f t="shared" si="67"/>
        <v>10165</v>
      </c>
      <c r="V108" s="63">
        <f t="shared" si="67"/>
        <v>10165</v>
      </c>
      <c r="W108" s="63">
        <f t="shared" si="67"/>
        <v>10165</v>
      </c>
      <c r="X108" s="63">
        <f t="shared" si="67"/>
        <v>10165</v>
      </c>
      <c r="Y108" s="63">
        <f t="shared" si="67"/>
        <v>10165</v>
      </c>
      <c r="Z108" s="63">
        <f t="shared" si="67"/>
        <v>10165</v>
      </c>
      <c r="AA108" s="63">
        <f t="shared" si="67"/>
        <v>9500</v>
      </c>
      <c r="AB108" s="63">
        <f t="shared" si="67"/>
        <v>9500</v>
      </c>
      <c r="AC108" s="63">
        <f t="shared" si="67"/>
        <v>9500</v>
      </c>
      <c r="AD108" s="63">
        <f t="shared" si="67"/>
        <v>9500</v>
      </c>
      <c r="AE108" s="63">
        <f t="shared" si="67"/>
        <v>9500</v>
      </c>
      <c r="AF108" s="63">
        <f t="shared" si="67"/>
        <v>9500</v>
      </c>
      <c r="AG108" s="63">
        <f t="shared" si="67"/>
        <v>9500</v>
      </c>
      <c r="AH108" s="63">
        <f t="shared" si="67"/>
        <v>9500</v>
      </c>
      <c r="AI108" s="63">
        <f t="shared" si="67"/>
        <v>9500</v>
      </c>
      <c r="AJ108" s="63">
        <f t="shared" si="67"/>
        <v>9500</v>
      </c>
      <c r="AK108" s="63">
        <f t="shared" si="67"/>
        <v>9500</v>
      </c>
      <c r="AL108" s="63">
        <f t="shared" si="67"/>
        <v>9500</v>
      </c>
      <c r="AM108" s="63">
        <f t="shared" si="67"/>
        <v>0</v>
      </c>
      <c r="AN108" s="63">
        <f t="shared" si="67"/>
        <v>0</v>
      </c>
      <c r="AO108" s="63">
        <f t="shared" si="67"/>
        <v>0</v>
      </c>
      <c r="AP108" s="63">
        <f t="shared" si="67"/>
        <v>0</v>
      </c>
      <c r="AQ108" s="63">
        <f t="shared" si="67"/>
        <v>0</v>
      </c>
      <c r="AR108" s="63">
        <f t="shared" si="67"/>
        <v>0</v>
      </c>
      <c r="AS108" s="63">
        <f t="shared" si="67"/>
        <v>0</v>
      </c>
      <c r="AT108" s="63">
        <f t="shared" si="67"/>
        <v>0</v>
      </c>
      <c r="AU108" s="63">
        <f t="shared" si="67"/>
        <v>0</v>
      </c>
      <c r="AV108" s="63">
        <f t="shared" si="67"/>
        <v>0</v>
      </c>
      <c r="AW108" s="63">
        <f t="shared" si="67"/>
        <v>0</v>
      </c>
      <c r="AX108" s="63">
        <f t="shared" si="67"/>
        <v>0</v>
      </c>
      <c r="AY108" s="63">
        <f t="shared" si="67"/>
        <v>0</v>
      </c>
      <c r="AZ108" s="63">
        <f t="shared" si="67"/>
        <v>0</v>
      </c>
      <c r="BA108" s="63">
        <f t="shared" si="67"/>
        <v>0</v>
      </c>
      <c r="BB108" s="63">
        <f t="shared" si="67"/>
        <v>0</v>
      </c>
      <c r="BC108" s="63">
        <f t="shared" si="67"/>
        <v>0</v>
      </c>
      <c r="BD108" s="63">
        <f t="shared" si="67"/>
        <v>0</v>
      </c>
      <c r="BE108" s="63">
        <f t="shared" si="67"/>
        <v>0</v>
      </c>
      <c r="BF108" s="63">
        <f t="shared" si="67"/>
        <v>0</v>
      </c>
      <c r="BG108" s="63">
        <f t="shared" si="67"/>
        <v>0</v>
      </c>
      <c r="BH108" s="63">
        <f t="shared" si="67"/>
        <v>0</v>
      </c>
      <c r="BI108" s="63">
        <f t="shared" si="67"/>
        <v>0</v>
      </c>
      <c r="BJ108" s="63">
        <f t="shared" si="67"/>
        <v>0</v>
      </c>
    </row>
    <row r="109" spans="1:63" outlineLevel="1" x14ac:dyDescent="0.15">
      <c r="A109" s="47" t="s">
        <v>648</v>
      </c>
      <c r="C109" s="63">
        <f t="shared" ref="C109:E109" si="68">C97-C106</f>
        <v>0</v>
      </c>
      <c r="D109" s="63">
        <f t="shared" si="68"/>
        <v>0</v>
      </c>
      <c r="E109" s="63">
        <f t="shared" si="68"/>
        <v>0</v>
      </c>
      <c r="F109" s="63">
        <f>F97-F106</f>
        <v>22290</v>
      </c>
      <c r="G109" s="63">
        <f t="shared" ref="G109:BJ109" si="69">G97-G106</f>
        <v>22290</v>
      </c>
      <c r="H109" s="63">
        <f t="shared" si="69"/>
        <v>22290</v>
      </c>
      <c r="I109" s="63">
        <f t="shared" si="69"/>
        <v>22290</v>
      </c>
      <c r="J109" s="63">
        <f t="shared" si="69"/>
        <v>22290</v>
      </c>
      <c r="K109" s="63">
        <f t="shared" si="69"/>
        <v>22290</v>
      </c>
      <c r="L109" s="63">
        <f t="shared" si="69"/>
        <v>22290</v>
      </c>
      <c r="M109" s="63">
        <f t="shared" si="69"/>
        <v>22290</v>
      </c>
      <c r="N109" s="63">
        <f t="shared" si="69"/>
        <v>14860</v>
      </c>
      <c r="O109" s="63">
        <f t="shared" si="69"/>
        <v>50825</v>
      </c>
      <c r="P109" s="63">
        <f t="shared" si="69"/>
        <v>91485</v>
      </c>
      <c r="Q109" s="63">
        <f t="shared" si="69"/>
        <v>91485</v>
      </c>
      <c r="R109" s="63">
        <f t="shared" si="69"/>
        <v>91485</v>
      </c>
      <c r="S109" s="63">
        <f t="shared" si="69"/>
        <v>101650</v>
      </c>
      <c r="T109" s="63">
        <f t="shared" si="69"/>
        <v>111815</v>
      </c>
      <c r="U109" s="63">
        <f t="shared" si="69"/>
        <v>91485</v>
      </c>
      <c r="V109" s="63">
        <f t="shared" si="69"/>
        <v>101650</v>
      </c>
      <c r="W109" s="63">
        <f t="shared" si="69"/>
        <v>91485</v>
      </c>
      <c r="X109" s="63">
        <f t="shared" si="69"/>
        <v>91485</v>
      </c>
      <c r="Y109" s="63">
        <f t="shared" si="69"/>
        <v>91485</v>
      </c>
      <c r="Z109" s="63">
        <f t="shared" si="69"/>
        <v>50825</v>
      </c>
      <c r="AA109" s="63">
        <f t="shared" si="69"/>
        <v>142500</v>
      </c>
      <c r="AB109" s="63">
        <f t="shared" si="69"/>
        <v>228000</v>
      </c>
      <c r="AC109" s="63">
        <f t="shared" si="69"/>
        <v>256500</v>
      </c>
      <c r="AD109" s="63">
        <f t="shared" si="69"/>
        <v>256500</v>
      </c>
      <c r="AE109" s="63">
        <f t="shared" si="69"/>
        <v>275500</v>
      </c>
      <c r="AF109" s="63">
        <f t="shared" si="69"/>
        <v>304000</v>
      </c>
      <c r="AG109" s="63">
        <f t="shared" si="69"/>
        <v>256500</v>
      </c>
      <c r="AH109" s="63">
        <f t="shared" si="69"/>
        <v>275500</v>
      </c>
      <c r="AI109" s="63">
        <f t="shared" si="69"/>
        <v>228000</v>
      </c>
      <c r="AJ109" s="63">
        <f t="shared" si="69"/>
        <v>228000</v>
      </c>
      <c r="AK109" s="63">
        <f t="shared" si="69"/>
        <v>228000</v>
      </c>
      <c r="AL109" s="63">
        <f t="shared" si="69"/>
        <v>142500</v>
      </c>
      <c r="AM109" s="63">
        <f t="shared" si="69"/>
        <v>0</v>
      </c>
      <c r="AN109" s="63">
        <f t="shared" si="69"/>
        <v>0</v>
      </c>
      <c r="AO109" s="63">
        <f t="shared" si="69"/>
        <v>0</v>
      </c>
      <c r="AP109" s="63">
        <f t="shared" si="69"/>
        <v>0</v>
      </c>
      <c r="AQ109" s="63">
        <f t="shared" si="69"/>
        <v>0</v>
      </c>
      <c r="AR109" s="63">
        <f t="shared" si="69"/>
        <v>0</v>
      </c>
      <c r="AS109" s="63">
        <f t="shared" si="69"/>
        <v>0</v>
      </c>
      <c r="AT109" s="63">
        <f t="shared" si="69"/>
        <v>0</v>
      </c>
      <c r="AU109" s="63">
        <f t="shared" si="69"/>
        <v>0</v>
      </c>
      <c r="AV109" s="63">
        <f t="shared" si="69"/>
        <v>0</v>
      </c>
      <c r="AW109" s="63">
        <f t="shared" si="69"/>
        <v>0</v>
      </c>
      <c r="AX109" s="63">
        <f t="shared" si="69"/>
        <v>0</v>
      </c>
      <c r="AY109" s="63">
        <f t="shared" si="69"/>
        <v>0</v>
      </c>
      <c r="AZ109" s="63">
        <f t="shared" si="69"/>
        <v>0</v>
      </c>
      <c r="BA109" s="63">
        <f t="shared" si="69"/>
        <v>0</v>
      </c>
      <c r="BB109" s="63">
        <f t="shared" si="69"/>
        <v>0</v>
      </c>
      <c r="BC109" s="63">
        <f t="shared" si="69"/>
        <v>0</v>
      </c>
      <c r="BD109" s="63">
        <f t="shared" si="69"/>
        <v>0</v>
      </c>
      <c r="BE109" s="63">
        <f t="shared" si="69"/>
        <v>0</v>
      </c>
      <c r="BF109" s="63">
        <f t="shared" si="69"/>
        <v>0</v>
      </c>
      <c r="BG109" s="63">
        <f t="shared" si="69"/>
        <v>0</v>
      </c>
      <c r="BH109" s="63">
        <f t="shared" si="69"/>
        <v>0</v>
      </c>
      <c r="BI109" s="63">
        <f t="shared" si="69"/>
        <v>0</v>
      </c>
      <c r="BJ109" s="63">
        <f t="shared" si="69"/>
        <v>0</v>
      </c>
      <c r="BK109" s="118">
        <f>SUM(C109:BJ109)</f>
        <v>4071840</v>
      </c>
    </row>
    <row r="110" spans="1:63" outlineLevel="1" x14ac:dyDescent="0.15">
      <c r="A110" s="47" t="s">
        <v>326</v>
      </c>
      <c r="C110" s="46">
        <f t="shared" ref="C110:AH110" si="70">IF(C109&gt;0,(C109/C97),0)</f>
        <v>0</v>
      </c>
      <c r="D110" s="46">
        <f t="shared" si="70"/>
        <v>0</v>
      </c>
      <c r="E110" s="46">
        <f t="shared" si="70"/>
        <v>0</v>
      </c>
      <c r="F110" s="46">
        <f t="shared" si="70"/>
        <v>0.35499283325370284</v>
      </c>
      <c r="G110" s="46">
        <f t="shared" si="70"/>
        <v>0.35499283325370284</v>
      </c>
      <c r="H110" s="46">
        <f t="shared" si="70"/>
        <v>0.35499283325370284</v>
      </c>
      <c r="I110" s="46">
        <f t="shared" si="70"/>
        <v>0.35499283325370284</v>
      </c>
      <c r="J110" s="46">
        <f t="shared" si="70"/>
        <v>0.35499283325370284</v>
      </c>
      <c r="K110" s="46">
        <f t="shared" si="70"/>
        <v>0.35499283325370284</v>
      </c>
      <c r="L110" s="46">
        <f t="shared" si="70"/>
        <v>0.35499283325370284</v>
      </c>
      <c r="M110" s="46">
        <f t="shared" si="70"/>
        <v>0.35499283325370284</v>
      </c>
      <c r="N110" s="46">
        <f t="shared" si="70"/>
        <v>0.35499283325370284</v>
      </c>
      <c r="O110" s="46">
        <f t="shared" si="70"/>
        <v>0.41304347826086957</v>
      </c>
      <c r="P110" s="46">
        <f t="shared" si="70"/>
        <v>0.41304347826086957</v>
      </c>
      <c r="Q110" s="46">
        <f t="shared" si="70"/>
        <v>0.41304347826086957</v>
      </c>
      <c r="R110" s="46">
        <f t="shared" si="70"/>
        <v>0.41304347826086957</v>
      </c>
      <c r="S110" s="46">
        <f t="shared" si="70"/>
        <v>0.41304347826086957</v>
      </c>
      <c r="T110" s="46">
        <f t="shared" si="70"/>
        <v>0.41304347826086957</v>
      </c>
      <c r="U110" s="46">
        <f t="shared" si="70"/>
        <v>0.41304347826086957</v>
      </c>
      <c r="V110" s="46">
        <f t="shared" si="70"/>
        <v>0.41304347826086957</v>
      </c>
      <c r="W110" s="46">
        <f t="shared" si="70"/>
        <v>0.41304347826086957</v>
      </c>
      <c r="X110" s="46">
        <f t="shared" si="70"/>
        <v>0.41304347826086957</v>
      </c>
      <c r="Y110" s="46">
        <f t="shared" si="70"/>
        <v>0.41304347826086957</v>
      </c>
      <c r="Z110" s="46">
        <f t="shared" si="70"/>
        <v>0.41304347826086957</v>
      </c>
      <c r="AA110" s="46">
        <f t="shared" si="70"/>
        <v>0.41304347826086957</v>
      </c>
      <c r="AB110" s="46">
        <f t="shared" si="70"/>
        <v>0.41304347826086957</v>
      </c>
      <c r="AC110" s="46">
        <f t="shared" si="70"/>
        <v>0.41304347826086957</v>
      </c>
      <c r="AD110" s="46">
        <f t="shared" si="70"/>
        <v>0.41304347826086957</v>
      </c>
      <c r="AE110" s="46">
        <f t="shared" si="70"/>
        <v>0.41304347826086957</v>
      </c>
      <c r="AF110" s="46">
        <f t="shared" si="70"/>
        <v>0.41304347826086957</v>
      </c>
      <c r="AG110" s="46">
        <f t="shared" si="70"/>
        <v>0.41304347826086957</v>
      </c>
      <c r="AH110" s="46">
        <f t="shared" si="70"/>
        <v>0.41304347826086957</v>
      </c>
      <c r="AI110" s="46">
        <f t="shared" ref="AI110:BJ110" si="71">IF(AI109&gt;0,(AI109/AI97),0)</f>
        <v>0.41304347826086957</v>
      </c>
      <c r="AJ110" s="46">
        <f t="shared" si="71"/>
        <v>0.41304347826086957</v>
      </c>
      <c r="AK110" s="46">
        <f t="shared" si="71"/>
        <v>0.41304347826086957</v>
      </c>
      <c r="AL110" s="46">
        <f t="shared" si="71"/>
        <v>0.41304347826086957</v>
      </c>
      <c r="AM110" s="46">
        <f t="shared" si="71"/>
        <v>0</v>
      </c>
      <c r="AN110" s="46">
        <f t="shared" si="71"/>
        <v>0</v>
      </c>
      <c r="AO110" s="46">
        <f t="shared" si="71"/>
        <v>0</v>
      </c>
      <c r="AP110" s="46">
        <f t="shared" si="71"/>
        <v>0</v>
      </c>
      <c r="AQ110" s="46">
        <f t="shared" si="71"/>
        <v>0</v>
      </c>
      <c r="AR110" s="46">
        <f t="shared" si="71"/>
        <v>0</v>
      </c>
      <c r="AS110" s="46">
        <f t="shared" si="71"/>
        <v>0</v>
      </c>
      <c r="AT110" s="46">
        <f t="shared" si="71"/>
        <v>0</v>
      </c>
      <c r="AU110" s="46">
        <f t="shared" si="71"/>
        <v>0</v>
      </c>
      <c r="AV110" s="46">
        <f t="shared" si="71"/>
        <v>0</v>
      </c>
      <c r="AW110" s="46">
        <f t="shared" si="71"/>
        <v>0</v>
      </c>
      <c r="AX110" s="46">
        <f t="shared" si="71"/>
        <v>0</v>
      </c>
      <c r="AY110" s="46">
        <f t="shared" si="71"/>
        <v>0</v>
      </c>
      <c r="AZ110" s="46">
        <f t="shared" si="71"/>
        <v>0</v>
      </c>
      <c r="BA110" s="46">
        <f t="shared" si="71"/>
        <v>0</v>
      </c>
      <c r="BB110" s="46">
        <f t="shared" si="71"/>
        <v>0</v>
      </c>
      <c r="BC110" s="46">
        <f t="shared" si="71"/>
        <v>0</v>
      </c>
      <c r="BD110" s="46">
        <f t="shared" si="71"/>
        <v>0</v>
      </c>
      <c r="BE110" s="46">
        <f t="shared" si="71"/>
        <v>0</v>
      </c>
      <c r="BF110" s="46">
        <f t="shared" si="71"/>
        <v>0</v>
      </c>
      <c r="BG110" s="46">
        <f t="shared" si="71"/>
        <v>0</v>
      </c>
      <c r="BH110" s="46">
        <f t="shared" si="71"/>
        <v>0</v>
      </c>
      <c r="BI110" s="46">
        <f t="shared" si="71"/>
        <v>0</v>
      </c>
      <c r="BJ110" s="46">
        <f t="shared" si="71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2">C92-C116</f>
        <v>0</v>
      </c>
      <c r="D115" s="169">
        <f t="shared" si="72"/>
        <v>0</v>
      </c>
      <c r="E115" s="169">
        <f t="shared" si="72"/>
        <v>0</v>
      </c>
      <c r="F115" s="169">
        <f t="shared" si="72"/>
        <v>2</v>
      </c>
      <c r="G115" s="169">
        <f t="shared" si="72"/>
        <v>2</v>
      </c>
      <c r="H115" s="169">
        <f t="shared" si="72"/>
        <v>2</v>
      </c>
      <c r="I115" s="169">
        <f t="shared" si="72"/>
        <v>2</v>
      </c>
      <c r="J115" s="169">
        <f t="shared" si="72"/>
        <v>2</v>
      </c>
      <c r="K115" s="169">
        <f t="shared" si="72"/>
        <v>2</v>
      </c>
      <c r="L115" s="169">
        <f t="shared" si="72"/>
        <v>2</v>
      </c>
      <c r="M115" s="169">
        <f t="shared" si="72"/>
        <v>2</v>
      </c>
      <c r="N115" s="169">
        <f t="shared" si="72"/>
        <v>1</v>
      </c>
      <c r="O115" s="102">
        <f t="shared" si="72"/>
        <v>3</v>
      </c>
      <c r="P115" s="102">
        <f t="shared" si="72"/>
        <v>6</v>
      </c>
      <c r="Q115" s="102">
        <f t="shared" si="72"/>
        <v>6</v>
      </c>
      <c r="R115" s="102">
        <f t="shared" si="72"/>
        <v>6</v>
      </c>
      <c r="S115" s="102">
        <f t="shared" si="72"/>
        <v>7</v>
      </c>
      <c r="T115" s="102">
        <f t="shared" si="72"/>
        <v>8</v>
      </c>
      <c r="U115" s="102">
        <f t="shared" si="72"/>
        <v>6</v>
      </c>
      <c r="V115" s="102">
        <f t="shared" si="72"/>
        <v>7</v>
      </c>
      <c r="W115" s="102">
        <f t="shared" si="72"/>
        <v>6</v>
      </c>
      <c r="X115" s="102">
        <f t="shared" si="72"/>
        <v>6</v>
      </c>
      <c r="Y115" s="102">
        <f t="shared" si="72"/>
        <v>6</v>
      </c>
      <c r="Z115" s="102">
        <f t="shared" si="72"/>
        <v>3</v>
      </c>
      <c r="AA115" s="102">
        <f t="shared" si="72"/>
        <v>10</v>
      </c>
      <c r="AB115" s="102">
        <f t="shared" si="72"/>
        <v>16</v>
      </c>
      <c r="AC115" s="102">
        <f t="shared" si="72"/>
        <v>18</v>
      </c>
      <c r="AD115" s="102">
        <f t="shared" si="72"/>
        <v>18</v>
      </c>
      <c r="AE115" s="102">
        <f t="shared" si="72"/>
        <v>20</v>
      </c>
      <c r="AF115" s="102">
        <f t="shared" si="72"/>
        <v>22</v>
      </c>
      <c r="AG115" s="102">
        <f t="shared" si="72"/>
        <v>18</v>
      </c>
      <c r="AH115" s="102">
        <f t="shared" si="72"/>
        <v>20</v>
      </c>
      <c r="AI115" s="102">
        <f t="shared" ref="AI115:BJ115" si="73">AI92-AI116</f>
        <v>16</v>
      </c>
      <c r="AJ115" s="102">
        <f t="shared" si="73"/>
        <v>16</v>
      </c>
      <c r="AK115" s="102">
        <f t="shared" si="73"/>
        <v>16</v>
      </c>
      <c r="AL115" s="102">
        <f t="shared" si="73"/>
        <v>10</v>
      </c>
      <c r="AM115" s="102">
        <f t="shared" si="73"/>
        <v>0</v>
      </c>
      <c r="AN115" s="102">
        <f t="shared" si="73"/>
        <v>0</v>
      </c>
      <c r="AO115" s="102">
        <f t="shared" si="73"/>
        <v>0</v>
      </c>
      <c r="AP115" s="102">
        <f t="shared" si="73"/>
        <v>0</v>
      </c>
      <c r="AQ115" s="102">
        <f t="shared" si="73"/>
        <v>0</v>
      </c>
      <c r="AR115" s="102">
        <f t="shared" si="73"/>
        <v>0</v>
      </c>
      <c r="AS115" s="102">
        <f t="shared" si="73"/>
        <v>0</v>
      </c>
      <c r="AT115" s="102">
        <f t="shared" si="73"/>
        <v>0</v>
      </c>
      <c r="AU115" s="102">
        <f t="shared" si="73"/>
        <v>0</v>
      </c>
      <c r="AV115" s="102">
        <f t="shared" si="73"/>
        <v>0</v>
      </c>
      <c r="AW115" s="102">
        <f t="shared" si="73"/>
        <v>0</v>
      </c>
      <c r="AX115" s="102">
        <f t="shared" si="73"/>
        <v>0</v>
      </c>
      <c r="AY115" s="102">
        <f t="shared" si="73"/>
        <v>0</v>
      </c>
      <c r="AZ115" s="102">
        <f t="shared" si="73"/>
        <v>0</v>
      </c>
      <c r="BA115" s="102">
        <f t="shared" si="73"/>
        <v>0</v>
      </c>
      <c r="BB115" s="102">
        <f t="shared" si="73"/>
        <v>0</v>
      </c>
      <c r="BC115" s="102">
        <f t="shared" si="73"/>
        <v>0</v>
      </c>
      <c r="BD115" s="102">
        <f t="shared" si="73"/>
        <v>0</v>
      </c>
      <c r="BE115" s="102">
        <f t="shared" si="73"/>
        <v>0</v>
      </c>
      <c r="BF115" s="102">
        <f t="shared" si="73"/>
        <v>0</v>
      </c>
      <c r="BG115" s="102">
        <f t="shared" si="73"/>
        <v>0</v>
      </c>
      <c r="BH115" s="102">
        <f t="shared" si="73"/>
        <v>0</v>
      </c>
      <c r="BI115" s="102">
        <f t="shared" si="73"/>
        <v>0</v>
      </c>
      <c r="BJ115" s="102">
        <f t="shared" si="73"/>
        <v>0</v>
      </c>
      <c r="BK115" s="103">
        <f>SUM(C115:BJ115)</f>
        <v>287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4">ROUNDUP(+C92*C114,0)</f>
        <v>0</v>
      </c>
      <c r="D116" s="169">
        <f t="shared" si="74"/>
        <v>0</v>
      </c>
      <c r="E116" s="169">
        <f t="shared" si="74"/>
        <v>0</v>
      </c>
      <c r="F116" s="169">
        <f t="shared" si="74"/>
        <v>1</v>
      </c>
      <c r="G116" s="169">
        <f t="shared" si="74"/>
        <v>1</v>
      </c>
      <c r="H116" s="169">
        <f t="shared" si="74"/>
        <v>1</v>
      </c>
      <c r="I116" s="169">
        <f t="shared" si="74"/>
        <v>1</v>
      </c>
      <c r="J116" s="169">
        <f t="shared" si="74"/>
        <v>1</v>
      </c>
      <c r="K116" s="169">
        <f t="shared" si="74"/>
        <v>1</v>
      </c>
      <c r="L116" s="169">
        <f t="shared" si="74"/>
        <v>1</v>
      </c>
      <c r="M116" s="169">
        <f t="shared" si="74"/>
        <v>1</v>
      </c>
      <c r="N116" s="169">
        <f t="shared" si="74"/>
        <v>1</v>
      </c>
      <c r="O116" s="102">
        <f t="shared" si="74"/>
        <v>2</v>
      </c>
      <c r="P116" s="102">
        <f t="shared" si="74"/>
        <v>3</v>
      </c>
      <c r="Q116" s="102">
        <f t="shared" si="74"/>
        <v>3</v>
      </c>
      <c r="R116" s="102">
        <f t="shared" si="74"/>
        <v>3</v>
      </c>
      <c r="S116" s="102">
        <f t="shared" si="74"/>
        <v>3</v>
      </c>
      <c r="T116" s="102">
        <f t="shared" si="74"/>
        <v>3</v>
      </c>
      <c r="U116" s="102">
        <f t="shared" si="74"/>
        <v>3</v>
      </c>
      <c r="V116" s="102">
        <f t="shared" si="74"/>
        <v>3</v>
      </c>
      <c r="W116" s="102">
        <f t="shared" si="74"/>
        <v>3</v>
      </c>
      <c r="X116" s="102">
        <f t="shared" si="74"/>
        <v>3</v>
      </c>
      <c r="Y116" s="102">
        <f t="shared" si="74"/>
        <v>3</v>
      </c>
      <c r="Z116" s="102">
        <f t="shared" si="74"/>
        <v>2</v>
      </c>
      <c r="AA116" s="102">
        <f t="shared" si="74"/>
        <v>5</v>
      </c>
      <c r="AB116" s="102">
        <f t="shared" si="74"/>
        <v>8</v>
      </c>
      <c r="AC116" s="102">
        <f t="shared" si="74"/>
        <v>9</v>
      </c>
      <c r="AD116" s="102">
        <f t="shared" si="74"/>
        <v>9</v>
      </c>
      <c r="AE116" s="102">
        <f t="shared" si="74"/>
        <v>9</v>
      </c>
      <c r="AF116" s="102">
        <f t="shared" si="74"/>
        <v>10</v>
      </c>
      <c r="AG116" s="102">
        <f t="shared" si="74"/>
        <v>9</v>
      </c>
      <c r="AH116" s="102">
        <f t="shared" si="74"/>
        <v>9</v>
      </c>
      <c r="AI116" s="102">
        <f t="shared" ref="AI116:BJ116" si="75">ROUNDUP(+AI92*AI114,0)</f>
        <v>8</v>
      </c>
      <c r="AJ116" s="102">
        <f t="shared" si="75"/>
        <v>8</v>
      </c>
      <c r="AK116" s="102">
        <f t="shared" si="75"/>
        <v>8</v>
      </c>
      <c r="AL116" s="102">
        <f t="shared" si="75"/>
        <v>5</v>
      </c>
      <c r="AM116" s="102">
        <f t="shared" si="75"/>
        <v>0</v>
      </c>
      <c r="AN116" s="102">
        <f t="shared" si="75"/>
        <v>0</v>
      </c>
      <c r="AO116" s="102">
        <f t="shared" si="75"/>
        <v>0</v>
      </c>
      <c r="AP116" s="102">
        <f t="shared" si="75"/>
        <v>0</v>
      </c>
      <c r="AQ116" s="102">
        <f t="shared" si="75"/>
        <v>0</v>
      </c>
      <c r="AR116" s="102">
        <f t="shared" si="75"/>
        <v>0</v>
      </c>
      <c r="AS116" s="102">
        <f t="shared" si="75"/>
        <v>0</v>
      </c>
      <c r="AT116" s="102">
        <f t="shared" si="75"/>
        <v>0</v>
      </c>
      <c r="AU116" s="102">
        <f t="shared" si="75"/>
        <v>0</v>
      </c>
      <c r="AV116" s="102">
        <f t="shared" si="75"/>
        <v>0</v>
      </c>
      <c r="AW116" s="102">
        <f t="shared" si="75"/>
        <v>0</v>
      </c>
      <c r="AX116" s="102">
        <f t="shared" si="75"/>
        <v>0</v>
      </c>
      <c r="AY116" s="102">
        <f t="shared" si="75"/>
        <v>0</v>
      </c>
      <c r="AZ116" s="102">
        <f t="shared" si="75"/>
        <v>0</v>
      </c>
      <c r="BA116" s="102">
        <f t="shared" si="75"/>
        <v>0</v>
      </c>
      <c r="BB116" s="102">
        <f t="shared" si="75"/>
        <v>0</v>
      </c>
      <c r="BC116" s="102">
        <f t="shared" si="75"/>
        <v>0</v>
      </c>
      <c r="BD116" s="102">
        <f t="shared" si="75"/>
        <v>0</v>
      </c>
      <c r="BE116" s="102">
        <f t="shared" si="75"/>
        <v>0</v>
      </c>
      <c r="BF116" s="102">
        <f t="shared" si="75"/>
        <v>0</v>
      </c>
      <c r="BG116" s="102">
        <f t="shared" si="75"/>
        <v>0</v>
      </c>
      <c r="BH116" s="102">
        <f t="shared" si="75"/>
        <v>0</v>
      </c>
      <c r="BI116" s="102">
        <f t="shared" si="75"/>
        <v>0</v>
      </c>
      <c r="BJ116" s="102">
        <f t="shared" si="75"/>
        <v>0</v>
      </c>
      <c r="BK116" s="103">
        <f>SUM(C116:BJ116)</f>
        <v>140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6">C119*(1-C120)</f>
        <v>0</v>
      </c>
      <c r="D121" s="169">
        <f t="shared" si="76"/>
        <v>0</v>
      </c>
      <c r="E121" s="169">
        <f t="shared" si="76"/>
        <v>0</v>
      </c>
      <c r="F121" s="169">
        <f t="shared" si="76"/>
        <v>0</v>
      </c>
      <c r="G121" s="169">
        <f t="shared" si="76"/>
        <v>0</v>
      </c>
      <c r="H121" s="169">
        <f t="shared" si="76"/>
        <v>0</v>
      </c>
      <c r="I121" s="169">
        <f t="shared" si="76"/>
        <v>0</v>
      </c>
      <c r="J121" s="169">
        <f t="shared" si="76"/>
        <v>0</v>
      </c>
      <c r="K121" s="169">
        <f t="shared" si="76"/>
        <v>0</v>
      </c>
      <c r="L121" s="169">
        <f t="shared" si="76"/>
        <v>0</v>
      </c>
      <c r="M121" s="169">
        <f t="shared" si="76"/>
        <v>0</v>
      </c>
      <c r="N121" s="169">
        <f t="shared" si="76"/>
        <v>0</v>
      </c>
      <c r="O121" s="169">
        <f t="shared" si="76"/>
        <v>0</v>
      </c>
      <c r="P121" s="169">
        <f t="shared" si="76"/>
        <v>0</v>
      </c>
      <c r="Q121" s="169">
        <f t="shared" si="76"/>
        <v>0</v>
      </c>
      <c r="R121" s="169">
        <f t="shared" si="76"/>
        <v>0</v>
      </c>
      <c r="S121" s="169">
        <f t="shared" si="76"/>
        <v>0</v>
      </c>
      <c r="T121" s="169">
        <f t="shared" si="76"/>
        <v>0</v>
      </c>
      <c r="U121" s="169">
        <f t="shared" si="76"/>
        <v>0</v>
      </c>
      <c r="V121" s="169">
        <f t="shared" si="76"/>
        <v>0</v>
      </c>
      <c r="W121" s="169">
        <f t="shared" si="76"/>
        <v>0</v>
      </c>
      <c r="X121" s="169">
        <f t="shared" si="76"/>
        <v>0</v>
      </c>
      <c r="Y121" s="169">
        <f t="shared" si="76"/>
        <v>0</v>
      </c>
      <c r="Z121" s="169">
        <f t="shared" si="76"/>
        <v>0</v>
      </c>
      <c r="AA121" s="169">
        <f t="shared" si="76"/>
        <v>0</v>
      </c>
      <c r="AB121" s="169">
        <f t="shared" si="76"/>
        <v>0</v>
      </c>
      <c r="AC121" s="169">
        <f t="shared" si="76"/>
        <v>0</v>
      </c>
      <c r="AD121" s="169">
        <f t="shared" si="76"/>
        <v>0</v>
      </c>
      <c r="AE121" s="169">
        <f t="shared" si="76"/>
        <v>0</v>
      </c>
      <c r="AF121" s="169">
        <f t="shared" si="76"/>
        <v>0</v>
      </c>
      <c r="AG121" s="169">
        <f t="shared" si="76"/>
        <v>0</v>
      </c>
      <c r="AH121" s="169">
        <f t="shared" si="76"/>
        <v>0</v>
      </c>
      <c r="AI121" s="169">
        <f t="shared" si="76"/>
        <v>0</v>
      </c>
      <c r="AJ121" s="169">
        <f t="shared" si="76"/>
        <v>0</v>
      </c>
      <c r="AK121" s="169">
        <f t="shared" si="76"/>
        <v>0</v>
      </c>
      <c r="AL121" s="169">
        <f t="shared" si="76"/>
        <v>0</v>
      </c>
      <c r="AM121" s="90">
        <f t="shared" si="76"/>
        <v>0</v>
      </c>
      <c r="AN121" s="90">
        <f t="shared" si="76"/>
        <v>0</v>
      </c>
      <c r="AO121" s="90">
        <f t="shared" si="76"/>
        <v>0</v>
      </c>
      <c r="AP121" s="90">
        <f t="shared" si="76"/>
        <v>0</v>
      </c>
      <c r="AQ121" s="90">
        <f t="shared" si="76"/>
        <v>0</v>
      </c>
      <c r="AR121" s="90">
        <f t="shared" si="76"/>
        <v>0</v>
      </c>
      <c r="AS121" s="90">
        <f t="shared" si="76"/>
        <v>0</v>
      </c>
      <c r="AT121" s="90">
        <f t="shared" si="76"/>
        <v>0</v>
      </c>
      <c r="AU121" s="90">
        <f t="shared" si="76"/>
        <v>0</v>
      </c>
      <c r="AV121" s="90">
        <f t="shared" si="76"/>
        <v>0</v>
      </c>
      <c r="AW121" s="90">
        <f t="shared" si="76"/>
        <v>0</v>
      </c>
      <c r="AX121" s="90">
        <f t="shared" si="76"/>
        <v>0</v>
      </c>
      <c r="AY121" s="90">
        <f t="shared" si="76"/>
        <v>0</v>
      </c>
      <c r="AZ121" s="90">
        <f t="shared" si="76"/>
        <v>0</v>
      </c>
      <c r="BA121" s="90">
        <f t="shared" si="76"/>
        <v>0</v>
      </c>
      <c r="BB121" s="90">
        <f t="shared" si="76"/>
        <v>0</v>
      </c>
      <c r="BC121" s="90">
        <f t="shared" si="76"/>
        <v>0</v>
      </c>
      <c r="BD121" s="90">
        <f t="shared" si="76"/>
        <v>0</v>
      </c>
      <c r="BE121" s="90">
        <f t="shared" si="76"/>
        <v>0</v>
      </c>
      <c r="BF121" s="90">
        <f t="shared" si="76"/>
        <v>0</v>
      </c>
      <c r="BG121" s="90">
        <f t="shared" si="76"/>
        <v>0</v>
      </c>
      <c r="BH121" s="90">
        <f t="shared" si="76"/>
        <v>0</v>
      </c>
      <c r="BI121" s="90">
        <f t="shared" si="76"/>
        <v>0</v>
      </c>
      <c r="BJ121" s="90">
        <f t="shared" si="76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7">SUM(D121:D122)</f>
        <v>0</v>
      </c>
      <c r="E123" s="63">
        <f t="shared" si="77"/>
        <v>0</v>
      </c>
      <c r="F123" s="63">
        <f t="shared" si="77"/>
        <v>0</v>
      </c>
      <c r="G123" s="63">
        <f t="shared" si="77"/>
        <v>0</v>
      </c>
      <c r="H123" s="63">
        <f t="shared" si="77"/>
        <v>0</v>
      </c>
      <c r="I123" s="63">
        <f t="shared" si="77"/>
        <v>0</v>
      </c>
      <c r="J123" s="63">
        <f t="shared" si="77"/>
        <v>0</v>
      </c>
      <c r="K123" s="63">
        <f t="shared" si="77"/>
        <v>0</v>
      </c>
      <c r="L123" s="63">
        <f t="shared" si="77"/>
        <v>0</v>
      </c>
      <c r="M123" s="63">
        <f t="shared" si="77"/>
        <v>0</v>
      </c>
      <c r="N123" s="63">
        <f t="shared" si="77"/>
        <v>0</v>
      </c>
      <c r="O123" s="63">
        <f t="shared" si="77"/>
        <v>0</v>
      </c>
      <c r="P123" s="63">
        <f t="shared" si="77"/>
        <v>0</v>
      </c>
      <c r="Q123" s="63">
        <f t="shared" si="77"/>
        <v>0</v>
      </c>
      <c r="R123" s="63">
        <f t="shared" si="77"/>
        <v>0</v>
      </c>
      <c r="S123" s="63">
        <f t="shared" si="77"/>
        <v>0</v>
      </c>
      <c r="T123" s="63">
        <f t="shared" si="77"/>
        <v>0</v>
      </c>
      <c r="U123" s="63">
        <f t="shared" si="77"/>
        <v>0</v>
      </c>
      <c r="V123" s="63">
        <f t="shared" si="77"/>
        <v>0</v>
      </c>
      <c r="W123" s="63">
        <f t="shared" si="77"/>
        <v>0</v>
      </c>
      <c r="X123" s="63">
        <f t="shared" si="77"/>
        <v>0</v>
      </c>
      <c r="Y123" s="63">
        <f t="shared" si="77"/>
        <v>0</v>
      </c>
      <c r="Z123" s="63">
        <f t="shared" si="77"/>
        <v>0</v>
      </c>
      <c r="AA123" s="63">
        <f t="shared" si="77"/>
        <v>0</v>
      </c>
      <c r="AB123" s="63">
        <f t="shared" si="77"/>
        <v>0</v>
      </c>
      <c r="AC123" s="63">
        <f t="shared" si="77"/>
        <v>0</v>
      </c>
      <c r="AD123" s="63">
        <f t="shared" si="77"/>
        <v>0</v>
      </c>
      <c r="AE123" s="63">
        <f t="shared" si="77"/>
        <v>0</v>
      </c>
      <c r="AF123" s="63">
        <f t="shared" si="77"/>
        <v>0</v>
      </c>
      <c r="AG123" s="63">
        <f t="shared" si="77"/>
        <v>0</v>
      </c>
      <c r="AH123" s="63">
        <f t="shared" si="77"/>
        <v>0</v>
      </c>
      <c r="AI123" s="63">
        <f t="shared" si="77"/>
        <v>0</v>
      </c>
      <c r="AJ123" s="63">
        <f t="shared" si="77"/>
        <v>0</v>
      </c>
      <c r="AK123" s="63">
        <f t="shared" si="77"/>
        <v>0</v>
      </c>
      <c r="AL123" s="63">
        <f t="shared" si="77"/>
        <v>0</v>
      </c>
      <c r="AM123" s="63">
        <f t="shared" si="77"/>
        <v>0</v>
      </c>
      <c r="AN123" s="63">
        <f t="shared" si="77"/>
        <v>0</v>
      </c>
      <c r="AO123" s="63">
        <f t="shared" si="77"/>
        <v>0</v>
      </c>
      <c r="AP123" s="63">
        <f t="shared" si="77"/>
        <v>0</v>
      </c>
      <c r="AQ123" s="63">
        <f t="shared" si="77"/>
        <v>0</v>
      </c>
      <c r="AR123" s="63">
        <f t="shared" si="77"/>
        <v>0</v>
      </c>
      <c r="AS123" s="63">
        <f t="shared" si="77"/>
        <v>0</v>
      </c>
      <c r="AT123" s="63">
        <f t="shared" si="77"/>
        <v>0</v>
      </c>
      <c r="AU123" s="63">
        <f t="shared" si="77"/>
        <v>0</v>
      </c>
      <c r="AV123" s="63">
        <f t="shared" si="77"/>
        <v>0</v>
      </c>
      <c r="AW123" s="63">
        <f t="shared" si="77"/>
        <v>0</v>
      </c>
      <c r="AX123" s="63">
        <f t="shared" si="77"/>
        <v>0</v>
      </c>
      <c r="AY123" s="63">
        <f t="shared" si="77"/>
        <v>0</v>
      </c>
      <c r="AZ123" s="63">
        <f t="shared" si="77"/>
        <v>0</v>
      </c>
      <c r="BA123" s="63">
        <f t="shared" si="77"/>
        <v>0</v>
      </c>
      <c r="BB123" s="63">
        <f t="shared" si="77"/>
        <v>0</v>
      </c>
      <c r="BC123" s="63">
        <f t="shared" si="77"/>
        <v>0</v>
      </c>
      <c r="BD123" s="63">
        <f t="shared" si="77"/>
        <v>0</v>
      </c>
      <c r="BE123" s="63">
        <f t="shared" si="77"/>
        <v>0</v>
      </c>
      <c r="BF123" s="63">
        <f t="shared" si="77"/>
        <v>0</v>
      </c>
      <c r="BG123" s="63">
        <f t="shared" si="77"/>
        <v>0</v>
      </c>
      <c r="BH123" s="63">
        <f t="shared" si="77"/>
        <v>0</v>
      </c>
      <c r="BI123" s="63">
        <f t="shared" si="77"/>
        <v>0</v>
      </c>
      <c r="BJ123" s="63">
        <f t="shared" si="77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8">SUM(D126:D127)</f>
        <v>0</v>
      </c>
      <c r="E128" s="63">
        <f t="shared" si="78"/>
        <v>0</v>
      </c>
      <c r="F128" s="63">
        <f t="shared" si="78"/>
        <v>2500</v>
      </c>
      <c r="G128" s="63">
        <f t="shared" si="78"/>
        <v>2500</v>
      </c>
      <c r="H128" s="63">
        <f t="shared" si="78"/>
        <v>2500</v>
      </c>
      <c r="I128" s="63">
        <f t="shared" si="78"/>
        <v>2500</v>
      </c>
      <c r="J128" s="63">
        <f t="shared" si="78"/>
        <v>2500</v>
      </c>
      <c r="K128" s="63">
        <f t="shared" si="78"/>
        <v>2500</v>
      </c>
      <c r="L128" s="63">
        <f t="shared" si="78"/>
        <v>2500</v>
      </c>
      <c r="M128" s="63">
        <f t="shared" si="78"/>
        <v>2500</v>
      </c>
      <c r="N128" s="63">
        <f t="shared" si="78"/>
        <v>2500</v>
      </c>
      <c r="O128" s="63">
        <f t="shared" si="78"/>
        <v>5350</v>
      </c>
      <c r="P128" s="63">
        <f t="shared" si="78"/>
        <v>8025</v>
      </c>
      <c r="Q128" s="63">
        <f t="shared" si="78"/>
        <v>8025</v>
      </c>
      <c r="R128" s="63">
        <f t="shared" si="78"/>
        <v>8025</v>
      </c>
      <c r="S128" s="63">
        <f t="shared" si="78"/>
        <v>8025</v>
      </c>
      <c r="T128" s="63">
        <f t="shared" si="78"/>
        <v>8025</v>
      </c>
      <c r="U128" s="63">
        <f t="shared" si="78"/>
        <v>8025</v>
      </c>
      <c r="V128" s="63">
        <f t="shared" si="78"/>
        <v>8025</v>
      </c>
      <c r="W128" s="63">
        <f t="shared" si="78"/>
        <v>8025</v>
      </c>
      <c r="X128" s="63">
        <f t="shared" si="78"/>
        <v>8025</v>
      </c>
      <c r="Y128" s="63">
        <f t="shared" si="78"/>
        <v>8025</v>
      </c>
      <c r="Z128" s="63">
        <f t="shared" si="78"/>
        <v>5350</v>
      </c>
      <c r="AA128" s="63">
        <f t="shared" si="78"/>
        <v>12500</v>
      </c>
      <c r="AB128" s="63">
        <f t="shared" si="78"/>
        <v>20000</v>
      </c>
      <c r="AC128" s="63">
        <f t="shared" si="78"/>
        <v>22500</v>
      </c>
      <c r="AD128" s="63">
        <f t="shared" si="78"/>
        <v>22500</v>
      </c>
      <c r="AE128" s="63">
        <f t="shared" si="78"/>
        <v>22500</v>
      </c>
      <c r="AF128" s="63">
        <f t="shared" si="78"/>
        <v>25000</v>
      </c>
      <c r="AG128" s="63">
        <f t="shared" si="78"/>
        <v>22500</v>
      </c>
      <c r="AH128" s="63">
        <f t="shared" si="78"/>
        <v>22500</v>
      </c>
      <c r="AI128" s="63">
        <f t="shared" si="78"/>
        <v>20000</v>
      </c>
      <c r="AJ128" s="63">
        <f t="shared" si="78"/>
        <v>20000</v>
      </c>
      <c r="AK128" s="63">
        <f t="shared" si="78"/>
        <v>20000</v>
      </c>
      <c r="AL128" s="63">
        <f t="shared" si="78"/>
        <v>12500</v>
      </c>
      <c r="AM128" s="63">
        <f t="shared" si="78"/>
        <v>0</v>
      </c>
      <c r="AN128" s="63">
        <f t="shared" si="78"/>
        <v>0</v>
      </c>
      <c r="AO128" s="63">
        <f t="shared" si="78"/>
        <v>0</v>
      </c>
      <c r="AP128" s="63">
        <f t="shared" si="78"/>
        <v>0</v>
      </c>
      <c r="AQ128" s="63">
        <f t="shared" si="78"/>
        <v>0</v>
      </c>
      <c r="AR128" s="63">
        <f t="shared" si="78"/>
        <v>0</v>
      </c>
      <c r="AS128" s="63">
        <f t="shared" si="78"/>
        <v>0</v>
      </c>
      <c r="AT128" s="63">
        <f t="shared" si="78"/>
        <v>0</v>
      </c>
      <c r="AU128" s="63">
        <f t="shared" si="78"/>
        <v>0</v>
      </c>
      <c r="AV128" s="63">
        <f t="shared" si="78"/>
        <v>0</v>
      </c>
      <c r="AW128" s="63">
        <f t="shared" si="78"/>
        <v>0</v>
      </c>
      <c r="AX128" s="63">
        <f t="shared" si="78"/>
        <v>0</v>
      </c>
      <c r="AY128" s="63" t="e">
        <f t="shared" si="78"/>
        <v>#VALUE!</v>
      </c>
      <c r="AZ128" s="63" t="e">
        <f t="shared" si="78"/>
        <v>#VALUE!</v>
      </c>
      <c r="BA128" s="63" t="e">
        <f t="shared" si="78"/>
        <v>#VALUE!</v>
      </c>
      <c r="BB128" s="63" t="e">
        <f t="shared" si="78"/>
        <v>#VALUE!</v>
      </c>
      <c r="BC128" s="63" t="e">
        <f t="shared" si="78"/>
        <v>#VALUE!</v>
      </c>
      <c r="BD128" s="63" t="e">
        <f t="shared" si="78"/>
        <v>#VALUE!</v>
      </c>
      <c r="BE128" s="63" t="e">
        <f t="shared" si="78"/>
        <v>#VALUE!</v>
      </c>
      <c r="BF128" s="63" t="e">
        <f t="shared" si="78"/>
        <v>#VALUE!</v>
      </c>
      <c r="BG128" s="63" t="e">
        <f t="shared" si="78"/>
        <v>#VALUE!</v>
      </c>
      <c r="BH128" s="63" t="e">
        <f t="shared" si="78"/>
        <v>#VALUE!</v>
      </c>
      <c r="BI128" s="63" t="e">
        <f t="shared" si="78"/>
        <v>#VALUE!</v>
      </c>
      <c r="BJ128" s="63" t="e">
        <f t="shared" si="78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9">D88+D83+D56+D97+D123+D128</f>
        <v>0</v>
      </c>
      <c r="E132" s="63">
        <f t="shared" si="79"/>
        <v>0</v>
      </c>
      <c r="F132" s="63">
        <f t="shared" si="79"/>
        <v>152190</v>
      </c>
      <c r="G132" s="63">
        <f t="shared" si="79"/>
        <v>168570</v>
      </c>
      <c r="H132" s="63">
        <f t="shared" si="79"/>
        <v>184950</v>
      </c>
      <c r="I132" s="63">
        <f t="shared" si="79"/>
        <v>152190</v>
      </c>
      <c r="J132" s="63">
        <f t="shared" si="79"/>
        <v>168570</v>
      </c>
      <c r="K132" s="63">
        <f t="shared" si="79"/>
        <v>133310</v>
      </c>
      <c r="L132" s="63">
        <f t="shared" si="79"/>
        <v>133310</v>
      </c>
      <c r="M132" s="63">
        <f t="shared" si="79"/>
        <v>133310</v>
      </c>
      <c r="N132" s="63">
        <f t="shared" si="79"/>
        <v>79620</v>
      </c>
      <c r="O132" s="63">
        <f t="shared" si="79"/>
        <v>348285</v>
      </c>
      <c r="P132" s="63">
        <f t="shared" si="79"/>
        <v>570310</v>
      </c>
      <c r="Q132" s="63">
        <f t="shared" si="79"/>
        <v>630765</v>
      </c>
      <c r="R132" s="63">
        <f t="shared" si="79"/>
        <v>630765</v>
      </c>
      <c r="S132" s="63">
        <f t="shared" si="79"/>
        <v>693895</v>
      </c>
      <c r="T132" s="63">
        <f t="shared" si="79"/>
        <v>759700</v>
      </c>
      <c r="U132" s="63">
        <f t="shared" si="79"/>
        <v>630765</v>
      </c>
      <c r="V132" s="63">
        <f t="shared" si="79"/>
        <v>693895</v>
      </c>
      <c r="W132" s="63">
        <f t="shared" si="79"/>
        <v>570310</v>
      </c>
      <c r="X132" s="63">
        <f t="shared" si="79"/>
        <v>570310</v>
      </c>
      <c r="Y132" s="63">
        <f t="shared" si="79"/>
        <v>570310</v>
      </c>
      <c r="Z132" s="63">
        <f t="shared" si="79"/>
        <v>348285</v>
      </c>
      <c r="AA132" s="63">
        <f t="shared" si="79"/>
        <v>622000</v>
      </c>
      <c r="AB132" s="63">
        <f t="shared" si="79"/>
        <v>1006000</v>
      </c>
      <c r="AC132" s="63">
        <f t="shared" si="79"/>
        <v>1134000</v>
      </c>
      <c r="AD132" s="63">
        <f t="shared" si="79"/>
        <v>1134000</v>
      </c>
      <c r="AE132" s="63">
        <f t="shared" si="79"/>
        <v>1234000</v>
      </c>
      <c r="AF132" s="63">
        <f t="shared" si="79"/>
        <v>1362000</v>
      </c>
      <c r="AG132" s="63">
        <f t="shared" si="79"/>
        <v>1134000</v>
      </c>
      <c r="AH132" s="63">
        <f t="shared" si="79"/>
        <v>1234000</v>
      </c>
      <c r="AI132" s="63">
        <f t="shared" si="79"/>
        <v>1006000</v>
      </c>
      <c r="AJ132" s="63">
        <f t="shared" si="79"/>
        <v>1006000</v>
      </c>
      <c r="AK132" s="63">
        <f t="shared" si="79"/>
        <v>1006000</v>
      </c>
      <c r="AL132" s="63">
        <f t="shared" si="79"/>
        <v>622000</v>
      </c>
      <c r="AM132" s="63">
        <f t="shared" si="79"/>
        <v>282500</v>
      </c>
      <c r="AN132" s="63">
        <f t="shared" si="79"/>
        <v>470000</v>
      </c>
      <c r="AO132" s="63">
        <f t="shared" si="79"/>
        <v>526500</v>
      </c>
      <c r="AP132" s="63">
        <f t="shared" si="79"/>
        <v>526500</v>
      </c>
      <c r="AQ132" s="63">
        <f t="shared" si="79"/>
        <v>583000</v>
      </c>
      <c r="AR132" s="63">
        <f t="shared" si="79"/>
        <v>639500</v>
      </c>
      <c r="AS132" s="63">
        <f t="shared" si="79"/>
        <v>526500</v>
      </c>
      <c r="AT132" s="63">
        <f t="shared" si="79"/>
        <v>583000</v>
      </c>
      <c r="AU132" s="63">
        <f t="shared" si="79"/>
        <v>470000</v>
      </c>
      <c r="AV132" s="63">
        <f t="shared" si="79"/>
        <v>470000</v>
      </c>
      <c r="AW132" s="63">
        <f t="shared" si="79"/>
        <v>470000</v>
      </c>
      <c r="AX132" s="63">
        <f t="shared" si="79"/>
        <v>282500</v>
      </c>
      <c r="AY132" s="63" t="e">
        <f t="shared" si="79"/>
        <v>#REF!</v>
      </c>
      <c r="AZ132" s="63" t="e">
        <f t="shared" si="79"/>
        <v>#REF!</v>
      </c>
      <c r="BA132" s="63" t="e">
        <f t="shared" si="79"/>
        <v>#REF!</v>
      </c>
      <c r="BB132" s="63" t="e">
        <f t="shared" si="79"/>
        <v>#REF!</v>
      </c>
      <c r="BC132" s="63" t="e">
        <f t="shared" si="79"/>
        <v>#REF!</v>
      </c>
      <c r="BD132" s="63" t="e">
        <f t="shared" si="79"/>
        <v>#REF!</v>
      </c>
      <c r="BE132" s="63" t="e">
        <f t="shared" si="79"/>
        <v>#REF!</v>
      </c>
      <c r="BF132" s="63" t="e">
        <f t="shared" si="79"/>
        <v>#REF!</v>
      </c>
      <c r="BG132" s="63" t="e">
        <f t="shared" si="79"/>
        <v>#REF!</v>
      </c>
      <c r="BH132" s="63" t="e">
        <f t="shared" si="79"/>
        <v>#REF!</v>
      </c>
      <c r="BI132" s="63" t="e">
        <f t="shared" si="79"/>
        <v>#REF!</v>
      </c>
      <c r="BJ132" s="63" t="e">
        <f t="shared" si="79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0">D68+D83+D88+D109+D123+D128</f>
        <v>0</v>
      </c>
      <c r="E133" s="63">
        <f t="shared" si="80"/>
        <v>0</v>
      </c>
      <c r="F133" s="63">
        <f t="shared" si="80"/>
        <v>49190</v>
      </c>
      <c r="G133" s="63">
        <f t="shared" si="80"/>
        <v>53070</v>
      </c>
      <c r="H133" s="63">
        <f t="shared" si="80"/>
        <v>56950</v>
      </c>
      <c r="I133" s="63">
        <f t="shared" si="80"/>
        <v>49190</v>
      </c>
      <c r="J133" s="63">
        <f t="shared" si="80"/>
        <v>53070</v>
      </c>
      <c r="K133" s="63">
        <f t="shared" si="80"/>
        <v>42810</v>
      </c>
      <c r="L133" s="63">
        <f t="shared" si="80"/>
        <v>42810</v>
      </c>
      <c r="M133" s="63">
        <f t="shared" si="80"/>
        <v>42810</v>
      </c>
      <c r="N133" s="63">
        <f t="shared" si="80"/>
        <v>27620</v>
      </c>
      <c r="O133" s="63">
        <f t="shared" si="80"/>
        <v>128935</v>
      </c>
      <c r="P133" s="63">
        <f t="shared" si="80"/>
        <v>212930</v>
      </c>
      <c r="Q133" s="63">
        <f t="shared" si="80"/>
        <v>233260</v>
      </c>
      <c r="R133" s="63">
        <f t="shared" si="80"/>
        <v>233260</v>
      </c>
      <c r="S133" s="63">
        <f t="shared" si="80"/>
        <v>255195</v>
      </c>
      <c r="T133" s="63">
        <f t="shared" si="80"/>
        <v>279805</v>
      </c>
      <c r="U133" s="63">
        <f t="shared" si="80"/>
        <v>233260</v>
      </c>
      <c r="V133" s="63">
        <f t="shared" si="80"/>
        <v>255195</v>
      </c>
      <c r="W133" s="63">
        <f t="shared" si="80"/>
        <v>212930</v>
      </c>
      <c r="X133" s="63">
        <f t="shared" si="80"/>
        <v>212930</v>
      </c>
      <c r="Y133" s="63">
        <f t="shared" si="80"/>
        <v>212930</v>
      </c>
      <c r="Z133" s="63">
        <f t="shared" si="80"/>
        <v>128935</v>
      </c>
      <c r="AA133" s="63">
        <f t="shared" si="80"/>
        <v>244500</v>
      </c>
      <c r="AB133" s="63">
        <f t="shared" si="80"/>
        <v>394500</v>
      </c>
      <c r="AC133" s="63">
        <f t="shared" si="80"/>
        <v>444500</v>
      </c>
      <c r="AD133" s="63">
        <f t="shared" si="80"/>
        <v>444500</v>
      </c>
      <c r="AE133" s="63">
        <f t="shared" si="80"/>
        <v>480000</v>
      </c>
      <c r="AF133" s="63">
        <f t="shared" si="80"/>
        <v>530000</v>
      </c>
      <c r="AG133" s="63">
        <f t="shared" si="80"/>
        <v>444500</v>
      </c>
      <c r="AH133" s="63">
        <f t="shared" si="80"/>
        <v>480000</v>
      </c>
      <c r="AI133" s="63">
        <f t="shared" si="80"/>
        <v>394500</v>
      </c>
      <c r="AJ133" s="63">
        <f t="shared" si="80"/>
        <v>394500</v>
      </c>
      <c r="AK133" s="63">
        <f t="shared" si="80"/>
        <v>394500</v>
      </c>
      <c r="AL133" s="63">
        <f t="shared" si="80"/>
        <v>244500</v>
      </c>
      <c r="AM133" s="63">
        <f t="shared" si="80"/>
        <v>95000</v>
      </c>
      <c r="AN133" s="63">
        <f t="shared" si="80"/>
        <v>157500</v>
      </c>
      <c r="AO133" s="63">
        <f t="shared" si="80"/>
        <v>176500</v>
      </c>
      <c r="AP133" s="63">
        <f t="shared" si="80"/>
        <v>176500</v>
      </c>
      <c r="AQ133" s="63">
        <f t="shared" si="80"/>
        <v>195500</v>
      </c>
      <c r="AR133" s="63">
        <f t="shared" si="80"/>
        <v>214500</v>
      </c>
      <c r="AS133" s="63">
        <f t="shared" si="80"/>
        <v>176500</v>
      </c>
      <c r="AT133" s="63">
        <f t="shared" si="80"/>
        <v>195500</v>
      </c>
      <c r="AU133" s="63">
        <f t="shared" si="80"/>
        <v>157500</v>
      </c>
      <c r="AV133" s="63">
        <f t="shared" si="80"/>
        <v>157500</v>
      </c>
      <c r="AW133" s="63">
        <f t="shared" si="80"/>
        <v>157500</v>
      </c>
      <c r="AX133" s="63">
        <f t="shared" si="80"/>
        <v>95000</v>
      </c>
      <c r="AY133" s="63" t="e">
        <f t="shared" si="80"/>
        <v>#REF!</v>
      </c>
      <c r="AZ133" s="63" t="e">
        <f t="shared" si="80"/>
        <v>#REF!</v>
      </c>
      <c r="BA133" s="63" t="e">
        <f t="shared" si="80"/>
        <v>#REF!</v>
      </c>
      <c r="BB133" s="63" t="e">
        <f t="shared" si="80"/>
        <v>#REF!</v>
      </c>
      <c r="BC133" s="63" t="e">
        <f t="shared" si="80"/>
        <v>#REF!</v>
      </c>
      <c r="BD133" s="63" t="e">
        <f t="shared" si="80"/>
        <v>#REF!</v>
      </c>
      <c r="BE133" s="63" t="e">
        <f t="shared" si="80"/>
        <v>#REF!</v>
      </c>
      <c r="BF133" s="63" t="e">
        <f t="shared" si="80"/>
        <v>#REF!</v>
      </c>
      <c r="BG133" s="63" t="e">
        <f t="shared" si="80"/>
        <v>#REF!</v>
      </c>
      <c r="BH133" s="63" t="e">
        <f t="shared" si="80"/>
        <v>#REF!</v>
      </c>
      <c r="BI133" s="63" t="e">
        <f t="shared" si="80"/>
        <v>#REF!</v>
      </c>
      <c r="BJ133" s="63" t="e">
        <f t="shared" si="80"/>
        <v>#REF!</v>
      </c>
      <c r="BK133" s="118" t="e">
        <f>SUM(C133:BJ133)</f>
        <v>#REF!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>
        <f>COGS_DB!AM13</f>
        <v>95000</v>
      </c>
      <c r="AN28" s="9">
        <f>COGS_DB!AN13</f>
        <v>157500</v>
      </c>
      <c r="AO28" s="9">
        <f>COGS_DB!AO13</f>
        <v>176500</v>
      </c>
      <c r="AP28" s="9">
        <f>COGS_DB!AP13</f>
        <v>176500</v>
      </c>
      <c r="AQ28" s="9">
        <f>COGS_DB!AQ13</f>
        <v>195500</v>
      </c>
      <c r="AR28" s="9">
        <f>COGS_DB!AR13</f>
        <v>214500</v>
      </c>
      <c r="AS28" s="9">
        <f>COGS_DB!AS13</f>
        <v>176500</v>
      </c>
      <c r="AT28" s="9">
        <f>COGS_DB!AT13</f>
        <v>195500</v>
      </c>
      <c r="AU28" s="9">
        <f>COGS_DB!AU13</f>
        <v>157500</v>
      </c>
      <c r="AV28" s="9">
        <f>COGS_DB!AV13</f>
        <v>157500</v>
      </c>
      <c r="AW28" s="9">
        <f>COGS_DB!AW13</f>
        <v>157500</v>
      </c>
      <c r="AX28" s="9">
        <f>COGS_DB!AX13</f>
        <v>95000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>
        <f>COGS_DB!AM15</f>
        <v>95000</v>
      </c>
      <c r="AN29" s="9">
        <f>COGS_DB!AN15</f>
        <v>157500</v>
      </c>
      <c r="AO29" s="9">
        <f>COGS_DB!AO15</f>
        <v>176500</v>
      </c>
      <c r="AP29" s="9">
        <f>COGS_DB!AP15</f>
        <v>176500</v>
      </c>
      <c r="AQ29" s="9">
        <f>COGS_DB!AQ15</f>
        <v>195500</v>
      </c>
      <c r="AR29" s="9">
        <f>COGS_DB!AR15</f>
        <v>214500</v>
      </c>
      <c r="AS29" s="9">
        <f>COGS_DB!AS15</f>
        <v>176500</v>
      </c>
      <c r="AT29" s="9">
        <f>COGS_DB!AT15</f>
        <v>195500</v>
      </c>
      <c r="AU29" s="9">
        <f>COGS_DB!AU15</f>
        <v>157500</v>
      </c>
      <c r="AV29" s="9">
        <f>COGS_DB!AV15</f>
        <v>157500</v>
      </c>
      <c r="AW29" s="9">
        <f>COGS_DB!AW15</f>
        <v>157500</v>
      </c>
      <c r="AX29" s="9">
        <f>COGS_DB!AX15</f>
        <v>95000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>
        <f>COGS_DB!AM14</f>
        <v>0.33628318584070799</v>
      </c>
      <c r="AN31" s="98">
        <f>COGS_DB!AN14</f>
        <v>0.33510638297872342</v>
      </c>
      <c r="AO31" s="98">
        <f>COGS_DB!AO14</f>
        <v>0.33523266856600192</v>
      </c>
      <c r="AP31" s="98">
        <f>COGS_DB!AP14</f>
        <v>0.33523266856600192</v>
      </c>
      <c r="AQ31" s="98">
        <f>COGS_DB!AQ14</f>
        <v>0.33533447684391082</v>
      </c>
      <c r="AR31" s="98">
        <f>COGS_DB!AR14</f>
        <v>0.33541829554339325</v>
      </c>
      <c r="AS31" s="98">
        <f>COGS_DB!AS14</f>
        <v>0.33523266856600192</v>
      </c>
      <c r="AT31" s="98">
        <f>COGS_DB!AT14</f>
        <v>0.33533447684391082</v>
      </c>
      <c r="AU31" s="98">
        <f>COGS_DB!AU14</f>
        <v>0.33510638297872342</v>
      </c>
      <c r="AV31" s="98">
        <f>COGS_DB!AV14</f>
        <v>0.33510638297872342</v>
      </c>
      <c r="AW31" s="98">
        <f>COGS_DB!AW14</f>
        <v>0.33510638297872342</v>
      </c>
      <c r="AX31" s="98">
        <f>COGS_DB!AX14</f>
        <v>0.33628318584070799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>
        <f>COGS_DB!AM12</f>
        <v>282500</v>
      </c>
      <c r="AN32" s="9">
        <f>COGS_DB!AN12</f>
        <v>470000</v>
      </c>
      <c r="AO32" s="9">
        <f>COGS_DB!AO12</f>
        <v>526500</v>
      </c>
      <c r="AP32" s="9">
        <f>COGS_DB!AP12</f>
        <v>526500</v>
      </c>
      <c r="AQ32" s="9">
        <f>COGS_DB!AQ12</f>
        <v>583000</v>
      </c>
      <c r="AR32" s="9">
        <f>COGS_DB!AR12</f>
        <v>639500</v>
      </c>
      <c r="AS32" s="9">
        <f>COGS_DB!AS12</f>
        <v>526500</v>
      </c>
      <c r="AT32" s="9">
        <f>COGS_DB!AT12</f>
        <v>583000</v>
      </c>
      <c r="AU32" s="9">
        <f>COGS_DB!AU12</f>
        <v>470000</v>
      </c>
      <c r="AV32" s="9">
        <f>COGS_DB!AV12</f>
        <v>470000</v>
      </c>
      <c r="AW32" s="9">
        <f>COGS_DB!AW12</f>
        <v>470000</v>
      </c>
      <c r="AX32" s="9">
        <f>COGS_DB!AX12</f>
        <v>282500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>
        <f>COGS_DB!I3</f>
        <v>5830000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>
        <f>COGS_DB!AM20</f>
        <v>270000</v>
      </c>
      <c r="AN36" s="9">
        <f>COGS_DB!AN20</f>
        <v>450000</v>
      </c>
      <c r="AO36" s="9">
        <f>COGS_DB!AO20</f>
        <v>504000</v>
      </c>
      <c r="AP36" s="9">
        <f>COGS_DB!AP20</f>
        <v>504000</v>
      </c>
      <c r="AQ36" s="9">
        <f>COGS_DB!AQ20</f>
        <v>558000</v>
      </c>
      <c r="AR36" s="9">
        <f>COGS_DB!AR20</f>
        <v>612000</v>
      </c>
      <c r="AS36" s="9">
        <f>COGS_DB!AS20</f>
        <v>504000</v>
      </c>
      <c r="AT36" s="9">
        <f>COGS_DB!AT20</f>
        <v>558000</v>
      </c>
      <c r="AU36" s="9">
        <f>COGS_DB!AU20</f>
        <v>450000</v>
      </c>
      <c r="AV36" s="9">
        <f>COGS_DB!AV20</f>
        <v>450000</v>
      </c>
      <c r="AW36" s="9">
        <f>COGS_DB!AW20</f>
        <v>450000</v>
      </c>
      <c r="AX36" s="9">
        <f>COGS_DB!AX20</f>
        <v>270000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>
        <f>COGS_DB!I4</f>
        <v>1955000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>
        <f>COGS_DB!AM21</f>
        <v>82500</v>
      </c>
      <c r="AN37" s="9">
        <f>COGS_DB!AN21</f>
        <v>137500</v>
      </c>
      <c r="AO37" s="9">
        <f>COGS_DB!AO21</f>
        <v>154000</v>
      </c>
      <c r="AP37" s="9">
        <f>COGS_DB!AP21</f>
        <v>154000</v>
      </c>
      <c r="AQ37" s="9">
        <f>COGS_DB!AQ21</f>
        <v>170500</v>
      </c>
      <c r="AR37" s="9">
        <f>COGS_DB!AR21</f>
        <v>187000</v>
      </c>
      <c r="AS37" s="9">
        <f>COGS_DB!AS21</f>
        <v>154000</v>
      </c>
      <c r="AT37" s="9">
        <f>COGS_DB!AT21</f>
        <v>170500</v>
      </c>
      <c r="AU37" s="9">
        <f>COGS_DB!AU21</f>
        <v>137500</v>
      </c>
      <c r="AV37" s="9">
        <f>COGS_DB!AV21</f>
        <v>137500</v>
      </c>
      <c r="AW37" s="9">
        <f>COGS_DB!AW21</f>
        <v>137500</v>
      </c>
      <c r="AX37" s="9">
        <f>COGS_DB!AX21</f>
        <v>82500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>
        <f>COGS_DB!I6</f>
        <v>1955000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>
        <f>COGS_DB!AM24</f>
        <v>0.33628318584070799</v>
      </c>
      <c r="AN38" s="9">
        <f>COGS_DB!AN24</f>
        <v>0.33510638297872342</v>
      </c>
      <c r="AO38" s="9">
        <f>COGS_DB!AO24</f>
        <v>0.33523266856600192</v>
      </c>
      <c r="AP38" s="9">
        <f>COGS_DB!AP24</f>
        <v>0.33523266856600192</v>
      </c>
      <c r="AQ38" s="9">
        <f>COGS_DB!AQ24</f>
        <v>0.33533447684391082</v>
      </c>
      <c r="AR38" s="9">
        <f>COGS_DB!AR24</f>
        <v>0.33541829554339325</v>
      </c>
      <c r="AS38" s="9">
        <f>COGS_DB!AS24</f>
        <v>0.33523266856600192</v>
      </c>
      <c r="AT38" s="9">
        <f>COGS_DB!AT24</f>
        <v>0.33533447684391082</v>
      </c>
      <c r="AU38" s="9">
        <f>COGS_DB!AU24</f>
        <v>0.33510638297872342</v>
      </c>
      <c r="AV38" s="9">
        <f>COGS_DB!AV24</f>
        <v>0.33510638297872342</v>
      </c>
      <c r="AW38" s="9">
        <f>COGS_DB!AW24</f>
        <v>0.33510638297872342</v>
      </c>
      <c r="AX38" s="9">
        <f>COGS_DB!AX24</f>
        <v>0.33628318584070799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>
        <f>COGS_DB!AM22</f>
        <v>12500</v>
      </c>
      <c r="AN39" s="98">
        <f>COGS_DB!AN22</f>
        <v>20000</v>
      </c>
      <c r="AO39" s="98">
        <f>COGS_DB!AO22</f>
        <v>22500</v>
      </c>
      <c r="AP39" s="98">
        <f>COGS_DB!AP22</f>
        <v>22500</v>
      </c>
      <c r="AQ39" s="98">
        <f>COGS_DB!AQ22</f>
        <v>25000</v>
      </c>
      <c r="AR39" s="98">
        <f>COGS_DB!AR22</f>
        <v>27500</v>
      </c>
      <c r="AS39" s="98">
        <f>COGS_DB!AS22</f>
        <v>22500</v>
      </c>
      <c r="AT39" s="98">
        <f>COGS_DB!AT22</f>
        <v>25000</v>
      </c>
      <c r="AU39" s="98">
        <f>COGS_DB!AU22</f>
        <v>20000</v>
      </c>
      <c r="AV39" s="98">
        <f>COGS_DB!AV22</f>
        <v>20000</v>
      </c>
      <c r="AW39" s="98">
        <f>COGS_DB!AW22</f>
        <v>20000</v>
      </c>
      <c r="AX39" s="98">
        <f>COGS_DB!AX22</f>
        <v>12500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>
        <f>COGS_DB!I5</f>
        <v>0.33533447684391082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>
        <f>COGS_DB!AM23</f>
        <v>95000</v>
      </c>
      <c r="AN42" s="9">
        <f>COGS_DB!AN23</f>
        <v>157500</v>
      </c>
      <c r="AO42" s="9">
        <f>COGS_DB!AO23</f>
        <v>176500</v>
      </c>
      <c r="AP42" s="9">
        <f>COGS_DB!AP23</f>
        <v>176500</v>
      </c>
      <c r="AQ42" s="9">
        <f>COGS_DB!AQ23</f>
        <v>195500</v>
      </c>
      <c r="AR42" s="9">
        <f>COGS_DB!AR23</f>
        <v>214500</v>
      </c>
      <c r="AS42" s="9">
        <f>COGS_DB!AS23</f>
        <v>176500</v>
      </c>
      <c r="AT42" s="9">
        <f>COGS_DB!AT23</f>
        <v>195500</v>
      </c>
      <c r="AU42" s="9">
        <f>COGS_DB!AU23</f>
        <v>157500</v>
      </c>
      <c r="AV42" s="9">
        <f>COGS_DB!AV23</f>
        <v>157500</v>
      </c>
      <c r="AW42" s="9">
        <f>COGS_DB!AW23</f>
        <v>157500</v>
      </c>
      <c r="AX42" s="9">
        <f>COGS_DB!AX23</f>
        <v>95000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0.33533447684391082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>
        <f>COGS_DB!J7</f>
        <v>0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2023-04-13T15:32:35Z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