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EF3DFEF-8CDD-AD4E-AABC-3F42E2970F72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5480" yWindow="500" windowWidth="28120" windowHeight="20500" firstSheet="36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26" i="82" l="1"/>
  <c r="AK126" i="82"/>
  <c r="AJ126" i="82"/>
  <c r="AI126" i="82"/>
  <c r="AH126" i="82"/>
  <c r="AG126" i="82"/>
  <c r="AF126" i="82"/>
  <c r="AE126" i="82"/>
  <c r="AD126" i="82"/>
  <c r="AC126" i="82"/>
  <c r="AB126" i="82"/>
  <c r="AA126" i="82"/>
  <c r="Z119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9" i="82"/>
  <c r="AK119" i="82"/>
  <c r="AJ119" i="82"/>
  <c r="AI119" i="82"/>
  <c r="AH119" i="82"/>
  <c r="AG119" i="82"/>
  <c r="AF119" i="82"/>
  <c r="AE119" i="82"/>
  <c r="AD119" i="82"/>
  <c r="AC119" i="82"/>
  <c r="AB119" i="82"/>
  <c r="AA119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4" i="82"/>
  <c r="AA103" i="82"/>
  <c r="AA102" i="82"/>
  <c r="AA101" i="82"/>
  <c r="AL94" i="82"/>
  <c r="AK94" i="82"/>
  <c r="AJ94" i="82"/>
  <c r="AI94" i="82"/>
  <c r="AI97" i="82" s="1"/>
  <c r="AH94" i="82"/>
  <c r="AG94" i="82"/>
  <c r="AF94" i="82"/>
  <c r="AE94" i="82"/>
  <c r="AD94" i="82"/>
  <c r="AC94" i="82"/>
  <c r="AB94" i="82"/>
  <c r="AA94" i="82"/>
  <c r="AL93" i="82"/>
  <c r="AK93" i="82"/>
  <c r="AJ93" i="82"/>
  <c r="AI93" i="82"/>
  <c r="AH93" i="82"/>
  <c r="AG93" i="82"/>
  <c r="AF93" i="82"/>
  <c r="AE93" i="82"/>
  <c r="AD93" i="82"/>
  <c r="AC93" i="82"/>
  <c r="AB93" i="82"/>
  <c r="AA93" i="82"/>
  <c r="AL92" i="82"/>
  <c r="AK92" i="82"/>
  <c r="AJ92" i="82"/>
  <c r="AI92" i="82"/>
  <c r="AH92" i="82"/>
  <c r="AG92" i="82"/>
  <c r="AF92" i="82"/>
  <c r="AE92" i="82"/>
  <c r="AD92" i="82"/>
  <c r="AC92" i="82"/>
  <c r="AB92" i="82"/>
  <c r="AA92" i="82"/>
  <c r="AL86" i="82"/>
  <c r="AK86" i="82"/>
  <c r="AJ86" i="82"/>
  <c r="AI86" i="82"/>
  <c r="AH86" i="82"/>
  <c r="AG86" i="82"/>
  <c r="AF86" i="82"/>
  <c r="AE86" i="82"/>
  <c r="AD86" i="82"/>
  <c r="AC86" i="82"/>
  <c r="AB86" i="82"/>
  <c r="AA86" i="82"/>
  <c r="AL80" i="82"/>
  <c r="AK80" i="82"/>
  <c r="AJ80" i="82"/>
  <c r="AI80" i="82"/>
  <c r="AH80" i="82"/>
  <c r="AG80" i="82"/>
  <c r="AF80" i="82"/>
  <c r="AE80" i="82"/>
  <c r="AD80" i="82"/>
  <c r="AC80" i="82"/>
  <c r="AB80" i="82"/>
  <c r="AL79" i="82"/>
  <c r="AK79" i="82"/>
  <c r="AJ79" i="82"/>
  <c r="AI79" i="82"/>
  <c r="AH79" i="82"/>
  <c r="AG79" i="82"/>
  <c r="AF79" i="82"/>
  <c r="AE79" i="82"/>
  <c r="AD79" i="82"/>
  <c r="AC79" i="82"/>
  <c r="AB79" i="82"/>
  <c r="AA80" i="82"/>
  <c r="AA79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63" i="82"/>
  <c r="AK63" i="82"/>
  <c r="AJ63" i="82"/>
  <c r="AI63" i="82"/>
  <c r="AH63" i="82"/>
  <c r="AG63" i="82"/>
  <c r="AF63" i="82"/>
  <c r="AE63" i="82"/>
  <c r="AD63" i="82"/>
  <c r="AC63" i="82"/>
  <c r="AB63" i="82"/>
  <c r="AL62" i="82"/>
  <c r="AK62" i="82"/>
  <c r="AJ62" i="82"/>
  <c r="AI62" i="82"/>
  <c r="AH62" i="82"/>
  <c r="AG62" i="82"/>
  <c r="AF62" i="82"/>
  <c r="AE62" i="82"/>
  <c r="AD62" i="82"/>
  <c r="AC62" i="82"/>
  <c r="AB62" i="82"/>
  <c r="AL61" i="82"/>
  <c r="AK61" i="82"/>
  <c r="AJ61" i="82"/>
  <c r="AI61" i="82"/>
  <c r="AH61" i="82"/>
  <c r="AG61" i="82"/>
  <c r="AF61" i="82"/>
  <c r="AE61" i="82"/>
  <c r="AD61" i="82"/>
  <c r="AC61" i="82"/>
  <c r="AB61" i="82"/>
  <c r="AL60" i="82"/>
  <c r="AK60" i="82"/>
  <c r="AJ60" i="82"/>
  <c r="AI60" i="82"/>
  <c r="AH60" i="82"/>
  <c r="AG60" i="82"/>
  <c r="AF60" i="82"/>
  <c r="AE60" i="82"/>
  <c r="AD60" i="82"/>
  <c r="AC60" i="82"/>
  <c r="AB60" i="82"/>
  <c r="AA63" i="82"/>
  <c r="AA62" i="82"/>
  <c r="AA61" i="82"/>
  <c r="AA60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L52" i="82"/>
  <c r="AK52" i="82"/>
  <c r="AJ52" i="82"/>
  <c r="AI52" i="82"/>
  <c r="AH52" i="82"/>
  <c r="AG52" i="82"/>
  <c r="AF52" i="82"/>
  <c r="AE52" i="82"/>
  <c r="AD52" i="82"/>
  <c r="AC52" i="82"/>
  <c r="AB52" i="82"/>
  <c r="A52" i="82"/>
  <c r="AA52" i="82"/>
  <c r="AL51" i="82"/>
  <c r="AK51" i="82"/>
  <c r="AJ51" i="82"/>
  <c r="AI51" i="82"/>
  <c r="AH51" i="82"/>
  <c r="AG51" i="82"/>
  <c r="AF51" i="82"/>
  <c r="AE51" i="82"/>
  <c r="AD51" i="82"/>
  <c r="AC51" i="82"/>
  <c r="AB51" i="82"/>
  <c r="AA51" i="82"/>
  <c r="AL47" i="82"/>
  <c r="AK47" i="82"/>
  <c r="AJ47" i="82"/>
  <c r="AI47" i="82"/>
  <c r="AH47" i="82"/>
  <c r="AH46" i="82" s="1"/>
  <c r="AH19" i="82" s="1"/>
  <c r="AG47" i="82"/>
  <c r="AG46" i="82" s="1"/>
  <c r="AG19" i="82" s="1"/>
  <c r="AG35" i="82" s="1"/>
  <c r="AF47" i="82"/>
  <c r="AF46" i="82" s="1"/>
  <c r="AF19" i="82" s="1"/>
  <c r="AF35" i="82" s="1"/>
  <c r="AE47" i="82"/>
  <c r="AE27" i="82" s="1"/>
  <c r="AD47" i="82"/>
  <c r="AC47" i="82"/>
  <c r="AB47" i="82"/>
  <c r="AA47" i="82"/>
  <c r="AL46" i="82"/>
  <c r="AL19" i="82" s="1"/>
  <c r="AL35" i="82" s="1"/>
  <c r="AK46" i="82"/>
  <c r="AK19" i="82" s="1"/>
  <c r="AK35" i="82" s="1"/>
  <c r="AJ46" i="82"/>
  <c r="AI46" i="82"/>
  <c r="AI19" i="82" s="1"/>
  <c r="AI35" i="82" s="1"/>
  <c r="AD46" i="82"/>
  <c r="AD19" i="82" s="1"/>
  <c r="AD35" i="82" s="1"/>
  <c r="AC46" i="82"/>
  <c r="AC19" i="82" s="1"/>
  <c r="AC35" i="82" s="1"/>
  <c r="AB46" i="82"/>
  <c r="AA46" i="82"/>
  <c r="AA19" i="82" s="1"/>
  <c r="AA35" i="82" s="1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U92" i="82"/>
  <c r="S92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S51" i="82"/>
  <c r="Z47" i="82"/>
  <c r="Z92" i="82" s="1"/>
  <c r="W47" i="82"/>
  <c r="W27" i="82" s="1"/>
  <c r="V47" i="82"/>
  <c r="V27" i="82" s="1"/>
  <c r="U47" i="82"/>
  <c r="U46" i="82" s="1"/>
  <c r="U19" i="82" s="1"/>
  <c r="S47" i="82"/>
  <c r="S46" i="82" s="1"/>
  <c r="S19" i="82" s="1"/>
  <c r="R47" i="82"/>
  <c r="R92" i="82" s="1"/>
  <c r="Z46" i="82"/>
  <c r="Z51" i="82" s="1"/>
  <c r="Z45" i="82"/>
  <c r="Y45" i="82"/>
  <c r="Y47" i="82" s="1"/>
  <c r="X45" i="82"/>
  <c r="X47" i="82" s="1"/>
  <c r="W45" i="82"/>
  <c r="V45" i="82"/>
  <c r="U45" i="82"/>
  <c r="T45" i="82"/>
  <c r="T47" i="82" s="1"/>
  <c r="S45" i="82"/>
  <c r="R45" i="82"/>
  <c r="Q45" i="82"/>
  <c r="Q47" i="82" s="1"/>
  <c r="P45" i="82"/>
  <c r="P47" i="82" s="1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J35" i="82" s="1"/>
  <c r="AI27" i="82"/>
  <c r="AG27" i="82"/>
  <c r="AF27" i="82"/>
  <c r="AD27" i="82"/>
  <c r="AC27" i="82"/>
  <c r="AB27" i="82"/>
  <c r="AA27" i="82"/>
  <c r="S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J19" i="82"/>
  <c r="AB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K96" i="82"/>
  <c r="AK28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BD108" i="82"/>
  <c r="BD29" i="82" s="1"/>
  <c r="AM108" i="82"/>
  <c r="AM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Q108" i="82"/>
  <c r="AQ29" i="82" s="1"/>
  <c r="AY108" i="82"/>
  <c r="AY29" i="82" s="1"/>
  <c r="BG108" i="82"/>
  <c r="BG29" i="82" s="1"/>
  <c r="BE108" i="82"/>
  <c r="BE29" i="82" s="1"/>
  <c r="BF108" i="82"/>
  <c r="BF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D97" i="82"/>
  <c r="BB97" i="82"/>
  <c r="BJ93" i="82"/>
  <c r="BJ97" i="82"/>
  <c r="BC96" i="82"/>
  <c r="BC28" i="82" s="1"/>
  <c r="BI96" i="82"/>
  <c r="BI28" i="82" s="1"/>
  <c r="BD93" i="82"/>
  <c r="BD97" i="82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BD96" i="82"/>
  <c r="BD28" i="82" s="1"/>
  <c r="AW93" i="82"/>
  <c r="AW97" i="82" s="1"/>
  <c r="BC103" i="82"/>
  <c r="BE96" i="82"/>
  <c r="BE28" i="82" s="1"/>
  <c r="AA97" i="82"/>
  <c r="AA96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7" i="82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Y101" i="82"/>
  <c r="AQ101" i="82"/>
  <c r="AB97" i="82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7" i="82"/>
  <c r="AL97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BG115" i="82"/>
  <c r="BA119" i="82"/>
  <c r="BA121" i="82"/>
  <c r="BA123" i="82" s="1"/>
  <c r="BA30" i="82" s="1"/>
  <c r="BF115" i="82"/>
  <c r="BE115" i="82"/>
  <c r="AT115" i="82"/>
  <c r="AT119" i="82" s="1"/>
  <c r="AT121" i="82" s="1"/>
  <c r="AT123" i="82"/>
  <c r="AT30" i="82" s="1"/>
  <c r="AS123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D150" i="46" s="1"/>
  <c r="F144" i="46"/>
  <c r="G144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E150" i="46" s="1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G119" i="46"/>
  <c r="D123" i="46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3" i="46" s="1"/>
  <c r="G63" i="46" s="1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E41" i="46" s="1"/>
  <c r="B39" i="46"/>
  <c r="A39" i="46"/>
  <c r="D38" i="46"/>
  <c r="F38" i="46" s="1"/>
  <c r="G38" i="46" s="1"/>
  <c r="F37" i="46"/>
  <c r="D36" i="46"/>
  <c r="F36" i="46"/>
  <c r="G36" i="46" s="1"/>
  <c r="E33" i="46"/>
  <c r="B33" i="46"/>
  <c r="A33" i="46"/>
  <c r="F31" i="46"/>
  <c r="F30" i="46"/>
  <c r="F29" i="46"/>
  <c r="D28" i="46"/>
  <c r="F28" i="46" s="1"/>
  <c r="F33" i="46" s="1"/>
  <c r="G33" i="46" s="1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59" i="48"/>
  <c r="AX54" i="48"/>
  <c r="BI72" i="48"/>
  <c r="BI81" i="48" s="1"/>
  <c r="AO51" i="48"/>
  <c r="BI58" i="48"/>
  <c r="AS54" i="48"/>
  <c r="BA72" i="48"/>
  <c r="BA81" i="48" s="1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 s="1"/>
  <c r="AO58" i="48"/>
  <c r="AN72" i="48"/>
  <c r="AN81" i="48" s="1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D48" i="46"/>
  <c r="D50" i="46" s="1"/>
  <c r="AY71" i="48"/>
  <c r="AY75" i="48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BG71" i="48"/>
  <c r="BG75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A75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S80" i="82"/>
  <c r="AX39" i="48"/>
  <c r="H43" i="51"/>
  <c r="AW39" i="48"/>
  <c r="AR80" i="82"/>
  <c r="AG39" i="48"/>
  <c r="AH39" i="48"/>
  <c r="AO39" i="48"/>
  <c r="AI39" i="48"/>
  <c r="AP39" i="48"/>
  <c r="AJ39" i="48"/>
  <c r="AW80" i="82"/>
  <c r="AO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T39" i="48"/>
  <c r="AD39" i="48"/>
  <c r="AL39" i="48"/>
  <c r="G43" i="51" s="1"/>
  <c r="P27" i="50"/>
  <c r="AU80" i="82"/>
  <c r="AM80" i="82"/>
  <c r="AM39" i="48"/>
  <c r="AU39" i="48"/>
  <c r="AE39" i="48"/>
  <c r="AT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Y96" i="68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E10" i="47"/>
  <c r="L74" i="52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C28" i="47"/>
  <c r="AC75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AT51" i="82"/>
  <c r="J75" i="52"/>
  <c r="K75" i="52"/>
  <c r="AU51" i="82"/>
  <c r="H75" i="52"/>
  <c r="AR51" i="82"/>
  <c r="AB35" i="82"/>
  <c r="L75" i="52"/>
  <c r="AV51" i="82"/>
  <c r="AV61" i="82" s="1"/>
  <c r="AQ51" i="82"/>
  <c r="G75" i="52"/>
  <c r="AP51" i="82"/>
  <c r="F75" i="52"/>
  <c r="AX51" i="82"/>
  <c r="AX52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U14" i="48"/>
  <c r="AU17" i="48" s="1"/>
  <c r="AW114" i="59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V111" i="59"/>
  <c r="AT22" i="48"/>
  <c r="AT21" i="71"/>
  <c r="AT21" i="48"/>
  <c r="AU15" i="92"/>
  <c r="AU25" i="50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F97" i="82" l="1"/>
  <c r="AG97" i="82"/>
  <c r="AH97" i="82"/>
  <c r="AH96" i="82" s="1"/>
  <c r="AF108" i="82"/>
  <c r="AF29" i="82" s="1"/>
  <c r="AF96" i="82"/>
  <c r="AF28" i="82" s="1"/>
  <c r="AE97" i="82"/>
  <c r="AB96" i="82"/>
  <c r="AB28" i="82" s="1"/>
  <c r="AG96" i="82"/>
  <c r="AG28" i="82" s="1"/>
  <c r="AD96" i="82"/>
  <c r="AD28" i="82" s="1"/>
  <c r="AI96" i="82"/>
  <c r="AI28" i="82" s="1"/>
  <c r="AL96" i="82"/>
  <c r="AL28" i="82" s="1"/>
  <c r="AC96" i="82"/>
  <c r="AC28" i="82" s="1"/>
  <c r="AJ97" i="82"/>
  <c r="AH27" i="82"/>
  <c r="AE46" i="82"/>
  <c r="AE19" i="82" s="1"/>
  <c r="AE35" i="82" s="1"/>
  <c r="AA28" i="82"/>
  <c r="AZ54" i="48"/>
  <c r="AS81" i="48"/>
  <c r="F136" i="46"/>
  <c r="E141" i="46"/>
  <c r="BG77" i="48"/>
  <c r="AY77" i="48"/>
  <c r="BA54" i="48"/>
  <c r="F128" i="46"/>
  <c r="F133" i="46" s="1"/>
  <c r="G133" i="46" s="1"/>
  <c r="AW71" i="48"/>
  <c r="AW75" i="48" s="1"/>
  <c r="AW77" i="48" s="1"/>
  <c r="BH54" i="48"/>
  <c r="P92" i="82"/>
  <c r="P27" i="82"/>
  <c r="P46" i="82"/>
  <c r="X92" i="82"/>
  <c r="X101" i="82" s="1"/>
  <c r="X27" i="82"/>
  <c r="X46" i="82"/>
  <c r="Q92" i="82"/>
  <c r="Q93" i="82" s="1"/>
  <c r="Q97" i="82" s="1"/>
  <c r="Q96" i="82" s="1"/>
  <c r="Q28" i="82" s="1"/>
  <c r="Q27" i="82"/>
  <c r="Q46" i="82"/>
  <c r="Y92" i="82"/>
  <c r="Y27" i="82"/>
  <c r="Y46" i="82"/>
  <c r="T46" i="82"/>
  <c r="T92" i="82"/>
  <c r="T103" i="82" s="1"/>
  <c r="T27" i="82"/>
  <c r="AX56" i="82"/>
  <c r="AX68" i="82" s="1"/>
  <c r="W138" i="91"/>
  <c r="W139" i="91" s="1"/>
  <c r="AT333" i="6"/>
  <c r="Z19" i="82"/>
  <c r="AS96" i="68"/>
  <c r="R93" i="82"/>
  <c r="R97" i="82" s="1"/>
  <c r="R96" i="82" s="1"/>
  <c r="R28" i="82" s="1"/>
  <c r="U51" i="82"/>
  <c r="V92" i="82"/>
  <c r="V101" i="82" s="1"/>
  <c r="V106" i="82" s="1"/>
  <c r="V109" i="82" s="1"/>
  <c r="V110" i="82" s="1"/>
  <c r="Z27" i="82"/>
  <c r="W92" i="82"/>
  <c r="AP56" i="82"/>
  <c r="AP55" i="82" s="1"/>
  <c r="AP20" i="82" s="1"/>
  <c r="AX22" i="82"/>
  <c r="AX39" i="52" s="1"/>
  <c r="AU7" i="52"/>
  <c r="AU12" i="52" s="1"/>
  <c r="BG96" i="68"/>
  <c r="R46" i="82"/>
  <c r="S35" i="82"/>
  <c r="AT17" i="48"/>
  <c r="AV114" i="59" s="1"/>
  <c r="R27" i="82"/>
  <c r="W46" i="82"/>
  <c r="Y67" i="49"/>
  <c r="Z67" i="49"/>
  <c r="R67" i="49"/>
  <c r="AL96" i="68"/>
  <c r="AA67" i="49"/>
  <c r="AC67" i="49"/>
  <c r="V67" i="49"/>
  <c r="X93" i="82"/>
  <c r="X97" i="82" s="1"/>
  <c r="U93" i="82"/>
  <c r="U97" i="82" s="1"/>
  <c r="U96" i="82" s="1"/>
  <c r="Q101" i="82"/>
  <c r="Y101" i="82"/>
  <c r="V102" i="82"/>
  <c r="S103" i="82"/>
  <c r="P104" i="82"/>
  <c r="S126" i="82"/>
  <c r="Y93" i="82"/>
  <c r="Y97" i="82" s="1"/>
  <c r="R101" i="82"/>
  <c r="Z101" i="82"/>
  <c r="W102" i="82"/>
  <c r="W106" i="82" s="1"/>
  <c r="Y104" i="82"/>
  <c r="T126" i="82"/>
  <c r="Z93" i="82"/>
  <c r="Z97" i="82" s="1"/>
  <c r="Z96" i="82" s="1"/>
  <c r="Z28" i="82" s="1"/>
  <c r="S101" i="82"/>
  <c r="P102" i="82"/>
  <c r="X102" i="82"/>
  <c r="U103" i="82"/>
  <c r="R104" i="82"/>
  <c r="Z104" i="82"/>
  <c r="U126" i="82"/>
  <c r="T101" i="82"/>
  <c r="Q102" i="82"/>
  <c r="Y102" i="82"/>
  <c r="V103" i="82"/>
  <c r="S104" i="82"/>
  <c r="U101" i="82"/>
  <c r="R102" i="82"/>
  <c r="R106" i="82" s="1"/>
  <c r="R109" i="82" s="1"/>
  <c r="R110" i="82" s="1"/>
  <c r="Z102" i="82"/>
  <c r="W103" i="82"/>
  <c r="T104" i="82"/>
  <c r="W126" i="82"/>
  <c r="P93" i="82"/>
  <c r="S102" i="82"/>
  <c r="P103" i="82"/>
  <c r="P106" i="82" s="1"/>
  <c r="U104" i="82"/>
  <c r="S93" i="82"/>
  <c r="S97" i="82" s="1"/>
  <c r="S96" i="82" s="1"/>
  <c r="S28" i="82" s="1"/>
  <c r="W101" i="82"/>
  <c r="T102" i="82"/>
  <c r="Q103" i="82"/>
  <c r="Y103" i="82"/>
  <c r="V104" i="82"/>
  <c r="P101" i="82"/>
  <c r="U102" i="82"/>
  <c r="R103" i="82"/>
  <c r="Z103" i="82"/>
  <c r="W104" i="82"/>
  <c r="R126" i="82"/>
  <c r="V93" i="82"/>
  <c r="V97" i="82" s="1"/>
  <c r="Y96" i="82"/>
  <c r="Y28" i="82" s="1"/>
  <c r="W93" i="82"/>
  <c r="W97" i="82" s="1"/>
  <c r="AV26" i="48"/>
  <c r="AX115" i="59" s="1"/>
  <c r="V131" i="91"/>
  <c r="V132" i="91" s="1"/>
  <c r="Q96" i="68"/>
  <c r="AF323" i="6"/>
  <c r="AF324" i="6" s="1"/>
  <c r="I96" i="68"/>
  <c r="K96" i="68"/>
  <c r="S131" i="91"/>
  <c r="S132" i="91" s="1"/>
  <c r="AP96" i="68"/>
  <c r="M324" i="6"/>
  <c r="V46" i="82"/>
  <c r="U27" i="82"/>
  <c r="U35" i="82" s="1"/>
  <c r="T96" i="68"/>
  <c r="D39" i="46"/>
  <c r="D41" i="46" s="1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74" i="82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AP26" i="48"/>
  <c r="AR115" i="59" s="1"/>
  <c r="G28" i="46"/>
  <c r="A40" i="48"/>
  <c r="M67" i="49"/>
  <c r="I67" i="49"/>
  <c r="B50" i="46"/>
  <c r="A77" i="48"/>
  <c r="A121" i="82" s="1"/>
  <c r="F25" i="46"/>
  <c r="G25" i="46" s="1"/>
  <c r="O67" i="49"/>
  <c r="E50" i="46"/>
  <c r="H67" i="49"/>
  <c r="AX65" i="82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6" i="82"/>
  <c r="Z126" i="82" s="1"/>
  <c r="R116" i="82"/>
  <c r="Y116" i="82"/>
  <c r="Y126" i="82" s="1"/>
  <c r="Q116" i="82"/>
  <c r="Q126" i="82" s="1"/>
  <c r="P116" i="82"/>
  <c r="P126" i="82" s="1"/>
  <c r="W116" i="82"/>
  <c r="V116" i="82"/>
  <c r="V126" i="82" s="1"/>
  <c r="U116" i="82"/>
  <c r="T116" i="82"/>
  <c r="S116" i="82"/>
  <c r="B141" i="46"/>
  <c r="B150" i="46"/>
  <c r="B225" i="46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U106" i="82"/>
  <c r="Z106" i="82"/>
  <c r="Z109" i="82" s="1"/>
  <c r="Z110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BG109" i="82"/>
  <c r="BG110" i="82" s="1"/>
  <c r="AG106" i="82"/>
  <c r="AG109" i="82" s="1"/>
  <c r="AG110" i="82" s="1"/>
  <c r="AL106" i="82"/>
  <c r="AL109" i="82" s="1"/>
  <c r="AL110" i="82" s="1"/>
  <c r="AK106" i="82"/>
  <c r="AK109" i="82" s="1"/>
  <c r="AK110" i="82" s="1"/>
  <c r="AB106" i="82"/>
  <c r="AB109" i="82" s="1"/>
  <c r="AB110" i="82" s="1"/>
  <c r="AA106" i="82"/>
  <c r="AH106" i="82"/>
  <c r="AH109" i="82" s="1"/>
  <c r="AH110" i="82" s="1"/>
  <c r="AH116" i="82"/>
  <c r="AG116" i="82"/>
  <c r="BJ119" i="82"/>
  <c r="BJ121" i="82" s="1"/>
  <c r="BJ123" i="82" s="1"/>
  <c r="AZ119" i="82"/>
  <c r="AZ121" i="82" s="1"/>
  <c r="AZ123" i="82" s="1"/>
  <c r="AZ30" i="82" s="1"/>
  <c r="AF116" i="82"/>
  <c r="AE116" i="82"/>
  <c r="AL116" i="82"/>
  <c r="AD116" i="82"/>
  <c r="AK116" i="82"/>
  <c r="AC116" i="82"/>
  <c r="AJ116" i="82"/>
  <c r="AB116" i="82"/>
  <c r="AI116" i="82"/>
  <c r="AA116" i="82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AC109" i="82" s="1"/>
  <c r="AC110" i="82" s="1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74" i="82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75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6" i="48"/>
  <c r="O131" i="91"/>
  <c r="O132" i="91" s="1"/>
  <c r="S324" i="6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I108" i="82" l="1"/>
  <c r="AI29" i="82" s="1"/>
  <c r="AD108" i="82"/>
  <c r="AD29" i="82" s="1"/>
  <c r="AG108" i="82"/>
  <c r="AG29" i="82" s="1"/>
  <c r="AC108" i="82"/>
  <c r="AC29" i="82" s="1"/>
  <c r="AH108" i="82"/>
  <c r="AH29" i="82" s="1"/>
  <c r="AK108" i="82"/>
  <c r="AK29" i="82" s="1"/>
  <c r="AL108" i="82"/>
  <c r="AL29" i="82" s="1"/>
  <c r="AE108" i="82"/>
  <c r="AE29" i="82" s="1"/>
  <c r="AB108" i="82"/>
  <c r="AB29" i="82" s="1"/>
  <c r="AE96" i="82"/>
  <c r="AE28" i="82" s="1"/>
  <c r="AE109" i="82"/>
  <c r="AE110" i="82" s="1"/>
  <c r="AJ108" i="82"/>
  <c r="AJ29" i="82" s="1"/>
  <c r="AJ96" i="82"/>
  <c r="AJ28" i="82" s="1"/>
  <c r="AH28" i="82"/>
  <c r="AH35" i="82"/>
  <c r="BI65" i="48"/>
  <c r="AA35" i="48"/>
  <c r="AQ89" i="48"/>
  <c r="T106" i="82"/>
  <c r="R19" i="82"/>
  <c r="R35" i="82" s="1"/>
  <c r="R51" i="82"/>
  <c r="X51" i="82"/>
  <c r="X19" i="82"/>
  <c r="X35" i="82" s="1"/>
  <c r="X116" i="82"/>
  <c r="X126" i="82" s="1"/>
  <c r="X128" i="82" s="1"/>
  <c r="X103" i="82"/>
  <c r="X106" i="82" s="1"/>
  <c r="T19" i="82"/>
  <c r="T35" i="82" s="1"/>
  <c r="T51" i="82"/>
  <c r="AX38" i="82"/>
  <c r="AX67" i="82"/>
  <c r="AX21" i="82" s="1"/>
  <c r="X104" i="82"/>
  <c r="Z35" i="82"/>
  <c r="P51" i="82"/>
  <c r="P19" i="82"/>
  <c r="P35" i="82" s="1"/>
  <c r="U109" i="82"/>
  <c r="U110" i="82" s="1"/>
  <c r="Y51" i="82"/>
  <c r="Y19" i="82"/>
  <c r="Y35" i="82" s="1"/>
  <c r="V19" i="82"/>
  <c r="V35" i="82" s="1"/>
  <c r="V51" i="82"/>
  <c r="T93" i="82"/>
  <c r="T97" i="82" s="1"/>
  <c r="T96" i="82" s="1"/>
  <c r="T28" i="82" s="1"/>
  <c r="Q104" i="82"/>
  <c r="Q106" i="82" s="1"/>
  <c r="Q109" i="82" s="1"/>
  <c r="Q110" i="82" s="1"/>
  <c r="W19" i="82"/>
  <c r="W35" i="82" s="1"/>
  <c r="W51" i="82"/>
  <c r="Q51" i="82"/>
  <c r="Q19" i="82"/>
  <c r="Q35" i="82" s="1"/>
  <c r="AB131" i="91"/>
  <c r="AB132" i="91" s="1"/>
  <c r="S109" i="82"/>
  <c r="S110" i="82" s="1"/>
  <c r="B75" i="46"/>
  <c r="Y109" i="82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Z108" i="82"/>
  <c r="Z29" i="82" s="1"/>
  <c r="P108" i="82"/>
  <c r="P29" i="82" s="1"/>
  <c r="P96" i="82"/>
  <c r="P28" i="82" s="1"/>
  <c r="AZ333" i="6"/>
  <c r="G39" i="46"/>
  <c r="AR131" i="91"/>
  <c r="AR132" i="91" s="1"/>
  <c r="U28" i="82"/>
  <c r="U29" i="82"/>
  <c r="AR116" i="59"/>
  <c r="G94" i="46"/>
  <c r="F100" i="46"/>
  <c r="AC65" i="82"/>
  <c r="AU14" i="82"/>
  <c r="AU31" i="52" s="1"/>
  <c r="AF27" i="50"/>
  <c r="AI27" i="50"/>
  <c r="AA56" i="82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5" i="82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8" i="82"/>
  <c r="AD115" i="82"/>
  <c r="AD121" i="82" s="1"/>
  <c r="AD123" i="82" s="1"/>
  <c r="AO31" i="82"/>
  <c r="AO16" i="82" s="1"/>
  <c r="AO30" i="52" s="1"/>
  <c r="AO32" i="82"/>
  <c r="G86" i="46"/>
  <c r="F89" i="46"/>
  <c r="BJ66" i="48"/>
  <c r="BJ89" i="48"/>
  <c r="U128" i="82"/>
  <c r="U115" i="82"/>
  <c r="R128" i="82"/>
  <c r="R115" i="82"/>
  <c r="D66" i="46"/>
  <c r="BG66" i="48"/>
  <c r="BG89" i="48"/>
  <c r="AT324" i="6"/>
  <c r="AP131" i="91"/>
  <c r="AP132" i="91" s="1"/>
  <c r="BF32" i="82"/>
  <c r="BF31" i="82"/>
  <c r="BF16" i="82" s="1"/>
  <c r="BF30" i="52" s="1"/>
  <c r="AL128" i="82"/>
  <c r="AL115" i="82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8" i="82"/>
  <c r="Z115" i="82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8" i="82"/>
  <c r="AA115" i="82"/>
  <c r="AA121" i="82" s="1"/>
  <c r="AA123" i="82" s="1"/>
  <c r="AA30" i="82" s="1"/>
  <c r="AE128" i="82"/>
  <c r="AE115" i="82"/>
  <c r="AE121" i="82" s="1"/>
  <c r="AE123" i="82" s="1"/>
  <c r="V128" i="82"/>
  <c r="V115" i="82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8" i="82"/>
  <c r="W115" i="82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28" i="82"/>
  <c r="AY66" i="48"/>
  <c r="AY89" i="48"/>
  <c r="BC31" i="82"/>
  <c r="BC16" i="82" s="1"/>
  <c r="BC30" i="52" s="1"/>
  <c r="BC32" i="82"/>
  <c r="AI115" i="82"/>
  <c r="AI121" i="82" s="1"/>
  <c r="AI123" i="82" s="1"/>
  <c r="AI128" i="82"/>
  <c r="AB38" i="50"/>
  <c r="AA34" i="48"/>
  <c r="D29" i="49" s="1"/>
  <c r="AJ128" i="82"/>
  <c r="AJ115" i="82"/>
  <c r="AJ121" i="82" s="1"/>
  <c r="AJ123" i="82" s="1"/>
  <c r="BJ30" i="82"/>
  <c r="G189" i="46"/>
  <c r="F191" i="46"/>
  <c r="G191" i="46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8" i="82"/>
  <c r="AF115" i="82"/>
  <c r="AF121" i="82" s="1"/>
  <c r="AF123" i="82" s="1"/>
  <c r="AB115" i="82"/>
  <c r="AB121" i="82" s="1"/>
  <c r="AB123" i="82" s="1"/>
  <c r="AB128" i="82"/>
  <c r="G111" i="46"/>
  <c r="F114" i="46"/>
  <c r="AB15" i="92"/>
  <c r="AR26" i="48"/>
  <c r="AT115" i="59" s="1"/>
  <c r="BG32" i="82"/>
  <c r="BG31" i="82"/>
  <c r="BG16" i="82" s="1"/>
  <c r="BG30" i="52" s="1"/>
  <c r="AC115" i="82"/>
  <c r="AC121" i="82" s="1"/>
  <c r="AC123" i="82" s="1"/>
  <c r="AC128" i="82"/>
  <c r="AG128" i="82"/>
  <c r="AG115" i="82"/>
  <c r="AG121" i="82" s="1"/>
  <c r="AG123" i="82" s="1"/>
  <c r="AM32" i="82"/>
  <c r="AM31" i="82"/>
  <c r="AM16" i="82" s="1"/>
  <c r="G139" i="46"/>
  <c r="F141" i="46"/>
  <c r="G141" i="46" s="1"/>
  <c r="S128" i="82"/>
  <c r="S115" i="82"/>
  <c r="Q128" i="82"/>
  <c r="Q115" i="82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K128" i="82"/>
  <c r="AK115" i="82"/>
  <c r="AK121" i="82" s="1"/>
  <c r="AK123" i="82" s="1"/>
  <c r="AH115" i="82"/>
  <c r="AH121" i="82" s="1"/>
  <c r="AH123" i="82" s="1"/>
  <c r="AH128" i="82"/>
  <c r="AU88" i="48"/>
  <c r="AU65" i="48"/>
  <c r="AE131" i="91"/>
  <c r="AE132" i="91" s="1"/>
  <c r="AI324" i="6"/>
  <c r="T115" i="82"/>
  <c r="T128" i="82"/>
  <c r="Y128" i="82"/>
  <c r="Y115" i="82"/>
  <c r="G58" i="46"/>
  <c r="T333" i="6"/>
  <c r="P138" i="91"/>
  <c r="P139" i="91" s="1"/>
  <c r="BB89" i="48"/>
  <c r="BB66" i="48"/>
  <c r="AS115" i="59"/>
  <c r="AS116" i="59" s="1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I74" i="52"/>
  <c r="AI131" i="91"/>
  <c r="AI132" i="91" s="1"/>
  <c r="AM324" i="6"/>
  <c r="AS13" i="48"/>
  <c r="I75" i="52"/>
  <c r="AS51" i="8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D48" i="49"/>
  <c r="AT38" i="48"/>
  <c r="AT40" i="48" s="1"/>
  <c r="AJ9" i="48"/>
  <c r="AJ50" i="48" s="1"/>
  <c r="AI56" i="82"/>
  <c r="AI75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86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H74" i="82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75" i="82"/>
  <c r="AJ56" i="82"/>
  <c r="D117" i="49"/>
  <c r="AP44" i="48"/>
  <c r="AT23" i="82"/>
  <c r="AT37" i="52"/>
  <c r="AT37" i="82"/>
  <c r="Q324" i="6"/>
  <c r="M131" i="91"/>
  <c r="M132" i="91" s="1"/>
  <c r="AB6" i="48"/>
  <c r="D74" i="52"/>
  <c r="BO333" i="6"/>
  <c r="BK138" i="91"/>
  <c r="BK139" i="91" s="1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J30" i="82" l="1"/>
  <c r="AA31" i="82"/>
  <c r="AA16" i="82" s="1"/>
  <c r="AA32" i="82"/>
  <c r="AH30" i="82"/>
  <c r="AH31" i="82" s="1"/>
  <c r="AH16" i="82" s="1"/>
  <c r="AH30" i="52" s="1"/>
  <c r="AA26" i="48"/>
  <c r="X109" i="82"/>
  <c r="X110" i="82" s="1"/>
  <c r="X108" i="82"/>
  <c r="X29" i="82" s="1"/>
  <c r="S119" i="82"/>
  <c r="S121" i="82" s="1"/>
  <c r="S123" i="82" s="1"/>
  <c r="S30" i="82" s="1"/>
  <c r="S31" i="82" s="1"/>
  <c r="S16" i="82" s="1"/>
  <c r="S30" i="52" s="1"/>
  <c r="Q108" i="82"/>
  <c r="Q29" i="82" s="1"/>
  <c r="V119" i="82"/>
  <c r="V121" i="82" s="1"/>
  <c r="V123" i="82" s="1"/>
  <c r="V30" i="82" s="1"/>
  <c r="V31" i="82" s="1"/>
  <c r="V16" i="82" s="1"/>
  <c r="V30" i="52" s="1"/>
  <c r="Z121" i="82"/>
  <c r="Z123" i="82" s="1"/>
  <c r="Z30" i="82" s="1"/>
  <c r="U119" i="82"/>
  <c r="U121" i="82" s="1"/>
  <c r="U123" i="82" s="1"/>
  <c r="U30" i="82" s="1"/>
  <c r="T121" i="82"/>
  <c r="T123" i="82" s="1"/>
  <c r="T30" i="82" s="1"/>
  <c r="T31" i="82" s="1"/>
  <c r="T16" i="82" s="1"/>
  <c r="T30" i="52" s="1"/>
  <c r="T119" i="82"/>
  <c r="Y119" i="82"/>
  <c r="Y121" i="82" s="1"/>
  <c r="Y123" i="82" s="1"/>
  <c r="Y30" i="82" s="1"/>
  <c r="P121" i="82"/>
  <c r="P123" i="82" s="1"/>
  <c r="P30" i="82" s="1"/>
  <c r="P31" i="82" s="1"/>
  <c r="P16" i="82" s="1"/>
  <c r="P30" i="52" s="1"/>
  <c r="P119" i="82"/>
  <c r="R119" i="82"/>
  <c r="R121" i="82" s="1"/>
  <c r="R123" i="82" s="1"/>
  <c r="R30" i="82" s="1"/>
  <c r="R31" i="82" s="1"/>
  <c r="R16" i="82" s="1"/>
  <c r="R30" i="52" s="1"/>
  <c r="T109" i="82"/>
  <c r="T110" i="82" s="1"/>
  <c r="Q119" i="82"/>
  <c r="Q121" i="82" s="1"/>
  <c r="Q123" i="82" s="1"/>
  <c r="Q30" i="82" s="1"/>
  <c r="X115" i="82"/>
  <c r="W121" i="82"/>
  <c r="W123" i="82" s="1"/>
  <c r="W30" i="82" s="1"/>
  <c r="W119" i="82"/>
  <c r="F75" i="46"/>
  <c r="G75" i="46" s="1"/>
  <c r="AH56" i="82"/>
  <c r="AH55" i="82" s="1"/>
  <c r="AH20" i="82" s="1"/>
  <c r="AC56" i="82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81" i="82" s="1"/>
  <c r="AJ74" i="82"/>
  <c r="AJ81" i="82" s="1"/>
  <c r="AA68" i="82"/>
  <c r="AA69" i="82" s="1"/>
  <c r="AR28" i="48"/>
  <c r="AR24" i="82"/>
  <c r="AR38" i="52" s="1"/>
  <c r="AA38" i="48"/>
  <c r="AA40" i="48" s="1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AD30" i="82"/>
  <c r="I7" i="82"/>
  <c r="F39" i="52" s="1"/>
  <c r="AM30" i="52"/>
  <c r="AX39" i="82"/>
  <c r="BC66" i="48"/>
  <c r="BC89" i="48"/>
  <c r="F175" i="46"/>
  <c r="G175" i="46" s="1"/>
  <c r="G173" i="46"/>
  <c r="T74" i="82"/>
  <c r="T79" i="82" s="1"/>
  <c r="T81" i="82" s="1"/>
  <c r="AK30" i="82"/>
  <c r="AG30" i="82"/>
  <c r="F116" i="46"/>
  <c r="G116" i="46" s="1"/>
  <c r="G114" i="46"/>
  <c r="AI30" i="82"/>
  <c r="W31" i="82"/>
  <c r="W16" i="82" s="1"/>
  <c r="W30" i="52" s="1"/>
  <c r="G89" i="46"/>
  <c r="F91" i="46"/>
  <c r="G91" i="46" s="1"/>
  <c r="BJ32" i="82"/>
  <c r="BL30" i="82"/>
  <c r="BL31" i="82" s="1"/>
  <c r="BL29" i="82"/>
  <c r="BJ31" i="82"/>
  <c r="BJ16" i="82" s="1"/>
  <c r="BJ30" i="52" s="1"/>
  <c r="AL31" i="82"/>
  <c r="AL16" i="82" s="1"/>
  <c r="AL30" i="52" s="1"/>
  <c r="AA30" i="52"/>
  <c r="AI71" i="48"/>
  <c r="AI75" i="48" s="1"/>
  <c r="AI77" i="48" s="1"/>
  <c r="AI88" i="48" s="1"/>
  <c r="AR38" i="82"/>
  <c r="AC30" i="82"/>
  <c r="AB30" i="82"/>
  <c r="AJ31" i="82"/>
  <c r="AJ16" i="82" s="1"/>
  <c r="AJ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F56" i="82"/>
  <c r="AF55" i="82" s="1"/>
  <c r="AF20" i="82" s="1"/>
  <c r="AF75" i="82"/>
  <c r="AL75" i="82"/>
  <c r="AL56" i="82"/>
  <c r="AL55" i="82" s="1"/>
  <c r="AL20" i="82" s="1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C58" i="48"/>
  <c r="AC60" i="48"/>
  <c r="AC61" i="48"/>
  <c r="AC51" i="48"/>
  <c r="AC54" i="48" s="1"/>
  <c r="AC72" i="48"/>
  <c r="AC81" i="48" s="1"/>
  <c r="AC59" i="48"/>
  <c r="AP37" i="52"/>
  <c r="AP37" i="82"/>
  <c r="AP23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6" i="82"/>
  <c r="AK75" i="82"/>
  <c r="AK74" i="82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75" i="82"/>
  <c r="AD56" i="82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6" i="82"/>
  <c r="AB75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75" i="82"/>
  <c r="AG56" i="82"/>
  <c r="AG55" i="82" s="1"/>
  <c r="AG20" i="82" s="1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56" i="82"/>
  <c r="AE55" i="82" s="1"/>
  <c r="AE20" i="82" s="1"/>
  <c r="AE75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AH32" i="82" l="1"/>
  <c r="AL32" i="82"/>
  <c r="AJ32" i="82"/>
  <c r="AB74" i="82"/>
  <c r="AB81" i="82" s="1"/>
  <c r="AH68" i="82"/>
  <c r="X119" i="82"/>
  <c r="X121" i="82" s="1"/>
  <c r="X123" i="82" s="1"/>
  <c r="X30" i="82" s="1"/>
  <c r="AC55" i="82"/>
  <c r="AC20" i="82" s="1"/>
  <c r="AC67" i="82"/>
  <c r="AC21" i="82" s="1"/>
  <c r="AC68" i="82"/>
  <c r="AC69" i="82" s="1"/>
  <c r="AH36" i="82"/>
  <c r="AH36" i="52"/>
  <c r="AH67" i="82"/>
  <c r="AH21" i="82" s="1"/>
  <c r="AH37" i="82" s="1"/>
  <c r="W32" i="82"/>
  <c r="R32" i="82"/>
  <c r="T32" i="82"/>
  <c r="V32" i="82"/>
  <c r="S32" i="82"/>
  <c r="P32" i="82"/>
  <c r="AA37" i="52"/>
  <c r="U71" i="48"/>
  <c r="U75" i="48" s="1"/>
  <c r="U77" i="48" s="1"/>
  <c r="AD74" i="82"/>
  <c r="AD81" i="82" s="1"/>
  <c r="AF74" i="82"/>
  <c r="AF81" i="82" s="1"/>
  <c r="AL74" i="82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S38" i="82" s="1"/>
  <c r="AM22" i="82"/>
  <c r="AM39" i="52" s="1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D31" i="82"/>
  <c r="AD16" i="82" s="1"/>
  <c r="AD30" i="52" s="1"/>
  <c r="U31" i="82"/>
  <c r="U16" i="82" s="1"/>
  <c r="U30" i="52" s="1"/>
  <c r="P74" i="82"/>
  <c r="P79" i="82" s="1"/>
  <c r="P81" i="82" s="1"/>
  <c r="AF31" i="82"/>
  <c r="AF16" i="82" s="1"/>
  <c r="AF30" i="52" s="1"/>
  <c r="AI31" i="82"/>
  <c r="AI16" i="82" s="1"/>
  <c r="AI30" i="52" s="1"/>
  <c r="AE31" i="82"/>
  <c r="AE16" i="82" s="1"/>
  <c r="AE30" i="52" s="1"/>
  <c r="T68" i="82"/>
  <c r="T69" i="82" s="1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1" i="82"/>
  <c r="AB16" i="82" s="1"/>
  <c r="Z31" i="82"/>
  <c r="Z16" i="82" s="1"/>
  <c r="Z30" i="52" s="1"/>
  <c r="AG31" i="82"/>
  <c r="AG16" i="82" s="1"/>
  <c r="AG30" i="52" s="1"/>
  <c r="AO22" i="82"/>
  <c r="AO38" i="82" s="1"/>
  <c r="AJ67" i="82"/>
  <c r="AJ21" i="82" s="1"/>
  <c r="AJ37" i="52" s="1"/>
  <c r="U63" i="48"/>
  <c r="U65" i="48" s="1"/>
  <c r="Q8" i="48"/>
  <c r="Q13" i="48" s="1"/>
  <c r="AC31" i="82"/>
  <c r="AC16" i="82" s="1"/>
  <c r="AC30" i="52" s="1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AO36" i="82"/>
  <c r="AO36" i="52"/>
  <c r="H9" i="48"/>
  <c r="H50" i="48" s="1"/>
  <c r="N9" i="48"/>
  <c r="N50" i="48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81" i="82" s="1"/>
  <c r="Z63" i="48"/>
  <c r="Z65" i="48" s="1"/>
  <c r="K47" i="82"/>
  <c r="K46" i="82" s="1"/>
  <c r="U88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E32" i="82" l="1"/>
  <c r="AF32" i="82"/>
  <c r="AK32" i="82"/>
  <c r="AB32" i="82"/>
  <c r="AD32" i="82"/>
  <c r="AG32" i="82"/>
  <c r="AC32" i="82"/>
  <c r="AB30" i="52"/>
  <c r="G7" i="82"/>
  <c r="E39" i="52" s="1"/>
  <c r="AI32" i="82"/>
  <c r="AO24" i="82"/>
  <c r="AO38" i="52" s="1"/>
  <c r="AD68" i="82"/>
  <c r="AJ37" i="82"/>
  <c r="AH37" i="52"/>
  <c r="AK71" i="48"/>
  <c r="AK75" i="48" s="1"/>
  <c r="AK77" i="48" s="1"/>
  <c r="X31" i="82"/>
  <c r="X16" i="82" s="1"/>
  <c r="X30" i="52" s="1"/>
  <c r="Z25" i="50"/>
  <c r="W68" i="82"/>
  <c r="AC37" i="52"/>
  <c r="AC37" i="82"/>
  <c r="AC36" i="52"/>
  <c r="AC36" i="82"/>
  <c r="Q32" i="82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AS133" i="82" s="1"/>
  <c r="AS13" i="82" s="1"/>
  <c r="AS28" i="52" s="1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S47" i="50"/>
  <c r="T111" i="59"/>
  <c r="BH74" i="82"/>
  <c r="BH79" i="82" s="1"/>
  <c r="BH81" i="82" s="1"/>
  <c r="AO68" i="82"/>
  <c r="AO133" i="82" s="1"/>
  <c r="AO13" i="82" s="1"/>
  <c r="AO28" i="52" s="1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X32" i="82" l="1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E28" i="48" l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C60" i="82"/>
  <c r="C63" i="82"/>
  <c r="C61" i="82"/>
  <c r="C75" i="82"/>
  <c r="C74" i="82" s="1"/>
  <c r="C62" i="82"/>
  <c r="C55" i="82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L34" i="50" s="1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O116" i="82"/>
  <c r="K28" i="48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67" i="82"/>
  <c r="L21" i="82" s="1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119" i="82" l="1"/>
  <c r="J121" i="82" s="1"/>
  <c r="J123" i="82" s="1"/>
  <c r="J30" i="82" s="1"/>
  <c r="O126" i="82"/>
  <c r="O128" i="82" s="1"/>
  <c r="H119" i="82"/>
  <c r="H121" i="82" s="1"/>
  <c r="H123" i="82" s="1"/>
  <c r="H30" i="82" s="1"/>
  <c r="H31" i="82" s="1"/>
  <c r="H16" i="82" s="1"/>
  <c r="H30" i="52" s="1"/>
  <c r="M121" i="82"/>
  <c r="M123" i="82" s="1"/>
  <c r="M30" i="82" s="1"/>
  <c r="M31" i="82" s="1"/>
  <c r="M16" i="82" s="1"/>
  <c r="M30" i="52" s="1"/>
  <c r="M119" i="82"/>
  <c r="F119" i="82"/>
  <c r="F121" i="82" s="1"/>
  <c r="F123" i="82" s="1"/>
  <c r="F30" i="82" s="1"/>
  <c r="K119" i="82"/>
  <c r="K121" i="82" s="1"/>
  <c r="K123" i="82" s="1"/>
  <c r="K30" i="82" s="1"/>
  <c r="K31" i="82" s="1"/>
  <c r="K16" i="82" s="1"/>
  <c r="K30" i="52" s="1"/>
  <c r="G119" i="82"/>
  <c r="G121" i="82" s="1"/>
  <c r="G123" i="82" s="1"/>
  <c r="G30" i="82" s="1"/>
  <c r="G31" i="82" s="1"/>
  <c r="G16" i="82" s="1"/>
  <c r="G30" i="52" s="1"/>
  <c r="L121" i="82"/>
  <c r="L123" i="82" s="1"/>
  <c r="L30" i="82" s="1"/>
  <c r="L31" i="82" s="1"/>
  <c r="L16" i="82" s="1"/>
  <c r="L30" i="52" s="1"/>
  <c r="L119" i="82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U41" i="48" s="1"/>
  <c r="AS66" i="49"/>
  <c r="AS68" i="49" s="1"/>
  <c r="Z66" i="49"/>
  <c r="Z68" i="49" s="1"/>
  <c r="W82" i="82" s="1"/>
  <c r="W83" i="82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O115" i="82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U82" i="82" l="1"/>
  <c r="J31" i="82"/>
  <c r="J16" i="82" s="1"/>
  <c r="J30" i="52" s="1"/>
  <c r="J32" i="82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K32" i="5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AD132" i="82" l="1"/>
  <c r="AD12" i="82" s="1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AE32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H14" i="82" l="1"/>
  <c r="AH31" i="52" s="1"/>
  <c r="AD14" i="82"/>
  <c r="AD31" i="52" s="1"/>
  <c r="AK14" i="82"/>
  <c r="AK31" i="52" s="1"/>
  <c r="AE14" i="82"/>
  <c r="AE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F14" i="82" l="1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G3" i="82" l="1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H7" i="82" l="1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BN210" i="6" l="1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14" i="6" l="1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J223" i="6" l="1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BC9" i="92" l="1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<sst xmlns="http://schemas.openxmlformats.org/spreadsheetml/2006/main" count="7631" uniqueCount="1246">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</sst>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394500</c:v>
                </c:pt>
                <c:pt idx="26">
                  <c:v>444500</c:v>
                </c:pt>
                <c:pt idx="27">
                  <c:v>444500</c:v>
                </c:pt>
                <c:pt idx="28">
                  <c:v>480000</c:v>
                </c:pt>
                <c:pt idx="29">
                  <c:v>530000</c:v>
                </c:pt>
                <c:pt idx="30">
                  <c:v>444500</c:v>
                </c:pt>
                <c:pt idx="31">
                  <c:v>480000</c:v>
                </c:pt>
                <c:pt idx="32">
                  <c:v>394500</c:v>
                </c:pt>
                <c:pt idx="33">
                  <c:v>394500</c:v>
                </c:pt>
                <c:pt idx="34">
                  <c:v>394500</c:v>
                </c:pt>
                <c:pt idx="35">
                  <c:v>244500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155000</c:v>
                </c:pt>
                <c:pt idx="25">
                  <c:v>248000</c:v>
                </c:pt>
                <c:pt idx="26">
                  <c:v>279000</c:v>
                </c:pt>
                <c:pt idx="27">
                  <c:v>279000</c:v>
                </c:pt>
                <c:pt idx="28">
                  <c:v>298000</c:v>
                </c:pt>
                <c:pt idx="29">
                  <c:v>329000</c:v>
                </c:pt>
                <c:pt idx="30">
                  <c:v>279000</c:v>
                </c:pt>
                <c:pt idx="31">
                  <c:v>298000</c:v>
                </c:pt>
                <c:pt idx="32">
                  <c:v>248000</c:v>
                </c:pt>
                <c:pt idx="33">
                  <c:v>248000</c:v>
                </c:pt>
                <c:pt idx="34">
                  <c:v>248000</c:v>
                </c:pt>
                <c:pt idx="35">
                  <c:v>155000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77" workbookViewId="1">
      <selection activeCell="B148" sqref="B148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Z90" activePane="bottomRight" state="frozen"/>
      <selection pane="topRight" activeCell="C1" sqref="C1"/>
      <selection pane="bottomLeft" activeCell="A11" sqref="A11"/>
      <selection pane="bottomRight" activeCell="AB126" sqref="AB126:AL126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12500000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4890500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0.39123999999999998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0.14612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3064000</v>
      </c>
      <c r="H7" s="96">
        <f>G7/G3</f>
        <v>0.24512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622000</v>
      </c>
      <c r="AB12" s="63">
        <f t="shared" si="1"/>
        <v>1006000</v>
      </c>
      <c r="AC12" s="63">
        <f t="shared" si="1"/>
        <v>1134000</v>
      </c>
      <c r="AD12" s="63">
        <f t="shared" si="1"/>
        <v>1134000</v>
      </c>
      <c r="AE12" s="63">
        <f t="shared" si="1"/>
        <v>1234000</v>
      </c>
      <c r="AF12" s="63">
        <f t="shared" si="1"/>
        <v>1362000</v>
      </c>
      <c r="AG12" s="63">
        <f t="shared" si="1"/>
        <v>1134000</v>
      </c>
      <c r="AH12" s="63">
        <f t="shared" si="1"/>
        <v>1234000</v>
      </c>
      <c r="AI12" s="63">
        <f t="shared" ref="AI12:BJ12" si="2">AI132</f>
        <v>1006000</v>
      </c>
      <c r="AJ12" s="63">
        <f t="shared" si="2"/>
        <v>1006000</v>
      </c>
      <c r="AK12" s="63">
        <f t="shared" si="2"/>
        <v>1006000</v>
      </c>
      <c r="AL12" s="63">
        <f t="shared" si="2"/>
        <v>622000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244500</v>
      </c>
      <c r="AB13" s="63">
        <f t="shared" si="4"/>
        <v>394500</v>
      </c>
      <c r="AC13" s="63">
        <f t="shared" si="4"/>
        <v>444500</v>
      </c>
      <c r="AD13" s="63">
        <f t="shared" si="4"/>
        <v>444500</v>
      </c>
      <c r="AE13" s="63">
        <f t="shared" si="4"/>
        <v>480000</v>
      </c>
      <c r="AF13" s="63">
        <f t="shared" si="4"/>
        <v>530000</v>
      </c>
      <c r="AG13" s="63">
        <f t="shared" si="4"/>
        <v>444500</v>
      </c>
      <c r="AH13" s="63">
        <f t="shared" si="4"/>
        <v>480000</v>
      </c>
      <c r="AI13" s="63">
        <f t="shared" ref="AI13:BJ13" si="5">AI133</f>
        <v>394500</v>
      </c>
      <c r="AJ13" s="63">
        <f t="shared" si="5"/>
        <v>394500</v>
      </c>
      <c r="AK13" s="63">
        <f t="shared" si="5"/>
        <v>394500</v>
      </c>
      <c r="AL13" s="63">
        <f t="shared" si="5"/>
        <v>244500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0.39308681672025725</v>
      </c>
      <c r="AB14" s="96">
        <f t="shared" si="6"/>
        <v>0.39214711729622265</v>
      </c>
      <c r="AC14" s="96">
        <f t="shared" si="6"/>
        <v>0.39197530864197533</v>
      </c>
      <c r="AD14" s="96">
        <f t="shared" si="6"/>
        <v>0.39197530864197533</v>
      </c>
      <c r="AE14" s="96">
        <f t="shared" si="6"/>
        <v>0.38897893030794167</v>
      </c>
      <c r="AF14" s="96">
        <f t="shared" si="6"/>
        <v>0.3891336270190896</v>
      </c>
      <c r="AG14" s="96">
        <f t="shared" si="6"/>
        <v>0.39197530864197533</v>
      </c>
      <c r="AH14" s="96">
        <f t="shared" si="6"/>
        <v>0.38897893030794167</v>
      </c>
      <c r="AI14" s="96">
        <f t="shared" si="6"/>
        <v>0.39214711729622265</v>
      </c>
      <c r="AJ14" s="96">
        <f t="shared" si="6"/>
        <v>0.39214711729622265</v>
      </c>
      <c r="AK14" s="96">
        <f t="shared" si="6"/>
        <v>0.39214711729622265</v>
      </c>
      <c r="AL14" s="96">
        <f t="shared" si="6"/>
        <v>0.39308681672025725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155000</v>
      </c>
      <c r="AB16" s="63">
        <f t="shared" si="9"/>
        <v>248000</v>
      </c>
      <c r="AC16" s="63">
        <f t="shared" si="9"/>
        <v>279000</v>
      </c>
      <c r="AD16" s="63">
        <f t="shared" si="9"/>
        <v>279000</v>
      </c>
      <c r="AE16" s="63">
        <f t="shared" si="9"/>
        <v>298000</v>
      </c>
      <c r="AF16" s="63">
        <f t="shared" si="9"/>
        <v>329000</v>
      </c>
      <c r="AG16" s="63">
        <f t="shared" si="9"/>
        <v>279000</v>
      </c>
      <c r="AH16" s="63">
        <f t="shared" si="9"/>
        <v>298000</v>
      </c>
      <c r="AI16" s="63">
        <f t="shared" ref="AI16:BJ16" si="10">AI31</f>
        <v>248000</v>
      </c>
      <c r="AJ16" s="63">
        <f t="shared" si="10"/>
        <v>248000</v>
      </c>
      <c r="AK16" s="63">
        <f t="shared" si="10"/>
        <v>248000</v>
      </c>
      <c r="AL16" s="63">
        <f t="shared" si="10"/>
        <v>155000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O20" si="13">AJ19*AJ55</f>
        <v>414000</v>
      </c>
      <c r="AK20" s="180">
        <f t="shared" si="13"/>
        <v>414000</v>
      </c>
      <c r="AL20" s="180">
        <f t="shared" si="13"/>
        <v>252000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12500</v>
      </c>
      <c r="AB30" s="63">
        <f t="shared" si="22"/>
        <v>20000</v>
      </c>
      <c r="AC30" s="63">
        <f t="shared" si="22"/>
        <v>22500</v>
      </c>
      <c r="AD30" s="63">
        <f t="shared" si="22"/>
        <v>22500</v>
      </c>
      <c r="AE30" s="63">
        <f t="shared" si="22"/>
        <v>22500</v>
      </c>
      <c r="AF30" s="63">
        <f t="shared" si="22"/>
        <v>25000</v>
      </c>
      <c r="AG30" s="63">
        <f t="shared" si="22"/>
        <v>22500</v>
      </c>
      <c r="AH30" s="63">
        <f t="shared" si="22"/>
        <v>22500</v>
      </c>
      <c r="AI30" s="63">
        <f t="shared" si="22"/>
        <v>20000</v>
      </c>
      <c r="AJ30" s="63">
        <f t="shared" si="22"/>
        <v>20000</v>
      </c>
      <c r="AK30" s="63">
        <f t="shared" si="22"/>
        <v>20000</v>
      </c>
      <c r="AL30" s="63">
        <f t="shared" si="22"/>
        <v>12500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155000</v>
      </c>
      <c r="AB31" s="63">
        <f t="shared" si="23"/>
        <v>248000</v>
      </c>
      <c r="AC31" s="63">
        <f t="shared" si="23"/>
        <v>279000</v>
      </c>
      <c r="AD31" s="63">
        <f t="shared" si="23"/>
        <v>279000</v>
      </c>
      <c r="AE31" s="63">
        <f t="shared" si="23"/>
        <v>298000</v>
      </c>
      <c r="AF31" s="63">
        <f t="shared" si="23"/>
        <v>329000</v>
      </c>
      <c r="AG31" s="63">
        <f t="shared" si="23"/>
        <v>279000</v>
      </c>
      <c r="AH31" s="63">
        <f t="shared" si="23"/>
        <v>298000</v>
      </c>
      <c r="AI31" s="63">
        <f t="shared" si="23"/>
        <v>248000</v>
      </c>
      <c r="AJ31" s="63">
        <f t="shared" si="23"/>
        <v>248000</v>
      </c>
      <c r="AK31" s="63">
        <f t="shared" si="23"/>
        <v>248000</v>
      </c>
      <c r="AL31" s="63">
        <f t="shared" si="23"/>
        <v>155000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0.43356643356643354</v>
      </c>
      <c r="AB32" s="96">
        <f t="shared" si="24"/>
        <v>0.43356643356643354</v>
      </c>
      <c r="AC32" s="96">
        <f t="shared" si="24"/>
        <v>0.43356643356643354</v>
      </c>
      <c r="AD32" s="96">
        <f t="shared" si="24"/>
        <v>0.43356643356643354</v>
      </c>
      <c r="AE32" s="96">
        <f t="shared" si="24"/>
        <v>0.43219724437998552</v>
      </c>
      <c r="AF32" s="96">
        <f t="shared" si="24"/>
        <v>0.4323258869908016</v>
      </c>
      <c r="AG32" s="96">
        <f t="shared" si="24"/>
        <v>0.43356643356643354</v>
      </c>
      <c r="AH32" s="96">
        <f t="shared" si="24"/>
        <v>0.43219724437998552</v>
      </c>
      <c r="AI32" s="96">
        <f t="shared" ref="AI32:BJ32" si="25">IF(AI30+AI28&gt;0,(+AI31/(AI30+AI28)),0)</f>
        <v>0.43356643356643354</v>
      </c>
      <c r="AJ32" s="96">
        <f t="shared" si="25"/>
        <v>0.43356643356643354</v>
      </c>
      <c r="AK32" s="96">
        <f t="shared" si="25"/>
        <v>0.43356643356643354</v>
      </c>
      <c r="AL32" s="96">
        <f t="shared" si="25"/>
        <v>0.43356643356643354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25000</v>
      </c>
      <c r="AB38" s="63">
        <f t="shared" si="32"/>
        <v>40000</v>
      </c>
      <c r="AC38" s="63">
        <f t="shared" si="32"/>
        <v>45000</v>
      </c>
      <c r="AD38" s="63">
        <f t="shared" si="32"/>
        <v>45000</v>
      </c>
      <c r="AE38" s="63">
        <f t="shared" si="32"/>
        <v>45000</v>
      </c>
      <c r="AF38" s="63">
        <f t="shared" si="32"/>
        <v>50000</v>
      </c>
      <c r="AG38" s="63">
        <f t="shared" si="32"/>
        <v>45000</v>
      </c>
      <c r="AH38" s="63">
        <f t="shared" si="32"/>
        <v>45000</v>
      </c>
      <c r="AI38" s="63">
        <f t="shared" ref="AI38:BJ38" si="33">AI22+AI30</f>
        <v>40000</v>
      </c>
      <c r="AJ38" s="63">
        <f t="shared" si="33"/>
        <v>40000</v>
      </c>
      <c r="AK38" s="63">
        <f t="shared" si="33"/>
        <v>40000</v>
      </c>
      <c r="AL38" s="63">
        <f t="shared" si="33"/>
        <v>25000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244500</v>
      </c>
      <c r="AB39" s="63">
        <f t="shared" si="34"/>
        <v>394500</v>
      </c>
      <c r="AC39" s="63">
        <f t="shared" si="34"/>
        <v>444500</v>
      </c>
      <c r="AD39" s="63">
        <f t="shared" si="34"/>
        <v>444500</v>
      </c>
      <c r="AE39" s="63">
        <f t="shared" si="34"/>
        <v>480000</v>
      </c>
      <c r="AF39" s="63">
        <f t="shared" si="34"/>
        <v>530000</v>
      </c>
      <c r="AG39" s="63">
        <f t="shared" si="34"/>
        <v>444500</v>
      </c>
      <c r="AH39" s="63">
        <f t="shared" si="34"/>
        <v>480000</v>
      </c>
      <c r="AI39" s="63">
        <f t="shared" ref="AI39:BJ39" si="35">AI23+AI31</f>
        <v>394500</v>
      </c>
      <c r="AJ39" s="63">
        <f t="shared" si="35"/>
        <v>394500</v>
      </c>
      <c r="AK39" s="63">
        <f t="shared" si="35"/>
        <v>394500</v>
      </c>
      <c r="AL39" s="63">
        <f t="shared" si="35"/>
        <v>244500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67">
        <f>PorcAceptacionFusionAñ3</f>
        <v>0.5</v>
      </c>
      <c r="AB45" s="367">
        <f>PorcAceptacionFusionAñ3</f>
        <v>0.5</v>
      </c>
      <c r="AC45" s="367">
        <f>PorcAceptacionFusionAñ3</f>
        <v>0.5</v>
      </c>
      <c r="AD45" s="367">
        <f>PorcAceptacionFusionAñ3</f>
        <v>0.5</v>
      </c>
      <c r="AE45" s="367">
        <f>PorcAceptacionFusionAñ3</f>
        <v>0.5</v>
      </c>
      <c r="AF45" s="367">
        <f>PorcAceptacionFusionAñ3</f>
        <v>0.5</v>
      </c>
      <c r="AG45" s="367">
        <f>PorcAceptacionFusionAñ3</f>
        <v>0.5</v>
      </c>
      <c r="AH45" s="367">
        <f>PorcAceptacionFusionAñ3</f>
        <v>0.5</v>
      </c>
      <c r="AI45" s="367">
        <f>PorcAceptacionFusionAñ3</f>
        <v>0.5</v>
      </c>
      <c r="AJ45" s="367">
        <f>PorcAceptacionFusionAñ3</f>
        <v>0.5</v>
      </c>
      <c r="AK45" s="367">
        <f>PorcAceptacionFusionAñ3</f>
        <v>0.5</v>
      </c>
      <c r="AL45" s="367">
        <f>PorcAceptacionFusionAñ3</f>
        <v>0.5</v>
      </c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L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169">
        <f t="shared" si="36"/>
        <v>14</v>
      </c>
      <c r="AB46" s="169">
        <f t="shared" si="36"/>
        <v>23</v>
      </c>
      <c r="AC46" s="169">
        <f t="shared" si="36"/>
        <v>26</v>
      </c>
      <c r="AD46" s="169">
        <f t="shared" si="36"/>
        <v>26</v>
      </c>
      <c r="AE46" s="169">
        <f t="shared" si="36"/>
        <v>29</v>
      </c>
      <c r="AF46" s="169">
        <f t="shared" si="36"/>
        <v>32</v>
      </c>
      <c r="AG46" s="169">
        <f t="shared" si="36"/>
        <v>26</v>
      </c>
      <c r="AH46" s="169">
        <f t="shared" si="36"/>
        <v>29</v>
      </c>
      <c r="AI46" s="169">
        <f t="shared" si="36"/>
        <v>23</v>
      </c>
      <c r="AJ46" s="169">
        <f t="shared" si="36"/>
        <v>23</v>
      </c>
      <c r="AK46" s="169">
        <f t="shared" si="36"/>
        <v>23</v>
      </c>
      <c r="AL46" s="169">
        <f t="shared" si="36"/>
        <v>14</v>
      </c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169">
        <f t="shared" ref="AA47:AL47" si="38">ROUNDUP(AA45*AA$44,0)</f>
        <v>15</v>
      </c>
      <c r="AB47" s="169">
        <f t="shared" si="38"/>
        <v>24</v>
      </c>
      <c r="AC47" s="169">
        <f t="shared" si="38"/>
        <v>27</v>
      </c>
      <c r="AD47" s="169">
        <f t="shared" si="38"/>
        <v>27</v>
      </c>
      <c r="AE47" s="169">
        <f t="shared" si="38"/>
        <v>29</v>
      </c>
      <c r="AF47" s="169">
        <f t="shared" si="38"/>
        <v>32</v>
      </c>
      <c r="AG47" s="169">
        <f t="shared" si="38"/>
        <v>27</v>
      </c>
      <c r="AH47" s="169">
        <f t="shared" si="38"/>
        <v>29</v>
      </c>
      <c r="AI47" s="169">
        <f t="shared" si="38"/>
        <v>24</v>
      </c>
      <c r="AJ47" s="169">
        <f t="shared" si="38"/>
        <v>24</v>
      </c>
      <c r="AK47" s="169">
        <f t="shared" si="38"/>
        <v>24</v>
      </c>
      <c r="AL47" s="169">
        <f t="shared" si="38"/>
        <v>15</v>
      </c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L51" si="39">D$46</f>
        <v>0</v>
      </c>
      <c r="E51" s="169">
        <f t="shared" si="39"/>
        <v>0</v>
      </c>
      <c r="F51" s="169">
        <f t="shared" si="39"/>
        <v>5</v>
      </c>
      <c r="G51" s="169">
        <f t="shared" si="39"/>
        <v>6</v>
      </c>
      <c r="H51" s="169">
        <f t="shared" si="39"/>
        <v>7</v>
      </c>
      <c r="I51" s="169">
        <f t="shared" si="39"/>
        <v>5</v>
      </c>
      <c r="J51" s="169">
        <f t="shared" si="39"/>
        <v>6</v>
      </c>
      <c r="K51" s="169">
        <f t="shared" si="39"/>
        <v>4</v>
      </c>
      <c r="L51" s="169">
        <f t="shared" si="39"/>
        <v>4</v>
      </c>
      <c r="M51" s="169">
        <f t="shared" si="39"/>
        <v>4</v>
      </c>
      <c r="N51" s="169">
        <f t="shared" si="39"/>
        <v>2</v>
      </c>
      <c r="O51" s="169">
        <f t="shared" si="39"/>
        <v>11</v>
      </c>
      <c r="P51" s="169">
        <f t="shared" si="39"/>
        <v>17</v>
      </c>
      <c r="Q51" s="169">
        <f t="shared" si="39"/>
        <v>20</v>
      </c>
      <c r="R51" s="169">
        <f t="shared" si="39"/>
        <v>20</v>
      </c>
      <c r="S51" s="169">
        <f t="shared" si="39"/>
        <v>22</v>
      </c>
      <c r="T51" s="169">
        <f t="shared" si="39"/>
        <v>24</v>
      </c>
      <c r="U51" s="169">
        <f t="shared" si="39"/>
        <v>20</v>
      </c>
      <c r="V51" s="169">
        <f t="shared" si="39"/>
        <v>22</v>
      </c>
      <c r="W51" s="169">
        <f t="shared" si="39"/>
        <v>17</v>
      </c>
      <c r="X51" s="169">
        <f t="shared" si="39"/>
        <v>17</v>
      </c>
      <c r="Y51" s="169">
        <f t="shared" si="39"/>
        <v>17</v>
      </c>
      <c r="Z51" s="169">
        <f t="shared" si="39"/>
        <v>11</v>
      </c>
      <c r="AA51" s="169">
        <f t="shared" si="39"/>
        <v>14</v>
      </c>
      <c r="AB51" s="169">
        <f t="shared" si="39"/>
        <v>23</v>
      </c>
      <c r="AC51" s="169">
        <f t="shared" si="39"/>
        <v>26</v>
      </c>
      <c r="AD51" s="169">
        <f t="shared" si="39"/>
        <v>26</v>
      </c>
      <c r="AE51" s="169">
        <f t="shared" si="39"/>
        <v>29</v>
      </c>
      <c r="AF51" s="169">
        <f t="shared" si="39"/>
        <v>32</v>
      </c>
      <c r="AG51" s="169">
        <f t="shared" si="39"/>
        <v>26</v>
      </c>
      <c r="AH51" s="169">
        <f t="shared" si="39"/>
        <v>29</v>
      </c>
      <c r="AI51" s="169">
        <f t="shared" si="39"/>
        <v>23</v>
      </c>
      <c r="AJ51" s="169">
        <f t="shared" si="39"/>
        <v>23</v>
      </c>
      <c r="AK51" s="169">
        <f t="shared" si="39"/>
        <v>23</v>
      </c>
      <c r="AL51" s="169">
        <f t="shared" si="39"/>
        <v>14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1830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0">IF(D51&gt;0,D56/D51,0)</f>
        <v>0</v>
      </c>
      <c r="E55" s="70">
        <f t="shared" si="40"/>
        <v>0</v>
      </c>
      <c r="F55" s="70">
        <f t="shared" si="40"/>
        <v>16380</v>
      </c>
      <c r="G55" s="70">
        <f t="shared" si="40"/>
        <v>16380</v>
      </c>
      <c r="H55" s="70">
        <f t="shared" si="40"/>
        <v>16380</v>
      </c>
      <c r="I55" s="70">
        <f t="shared" si="40"/>
        <v>16380</v>
      </c>
      <c r="J55" s="70">
        <f t="shared" si="40"/>
        <v>16380</v>
      </c>
      <c r="K55" s="70">
        <f t="shared" si="40"/>
        <v>16380</v>
      </c>
      <c r="L55" s="70">
        <f t="shared" si="40"/>
        <v>16380</v>
      </c>
      <c r="M55" s="70">
        <f t="shared" si="40"/>
        <v>16380</v>
      </c>
      <c r="N55" s="70">
        <f t="shared" si="40"/>
        <v>16380</v>
      </c>
      <c r="O55" s="70">
        <f t="shared" si="40"/>
        <v>19260</v>
      </c>
      <c r="P55" s="70">
        <f t="shared" si="40"/>
        <v>19260</v>
      </c>
      <c r="Q55" s="70">
        <f t="shared" si="40"/>
        <v>19260</v>
      </c>
      <c r="R55" s="70">
        <f t="shared" si="40"/>
        <v>19260</v>
      </c>
      <c r="S55" s="70">
        <f t="shared" si="40"/>
        <v>19260</v>
      </c>
      <c r="T55" s="70">
        <f t="shared" si="40"/>
        <v>19260</v>
      </c>
      <c r="U55" s="70">
        <f t="shared" si="40"/>
        <v>19260</v>
      </c>
      <c r="V55" s="70">
        <f t="shared" si="40"/>
        <v>19260</v>
      </c>
      <c r="W55" s="70">
        <f t="shared" si="40"/>
        <v>19260</v>
      </c>
      <c r="X55" s="70">
        <f t="shared" si="40"/>
        <v>19260</v>
      </c>
      <c r="Y55" s="70">
        <f t="shared" si="40"/>
        <v>19260</v>
      </c>
      <c r="Z55" s="70">
        <f t="shared" si="40"/>
        <v>19260</v>
      </c>
      <c r="AA55" s="70">
        <f t="shared" si="40"/>
        <v>18000</v>
      </c>
      <c r="AB55" s="70">
        <f t="shared" si="40"/>
        <v>18000</v>
      </c>
      <c r="AC55" s="70">
        <f t="shared" si="40"/>
        <v>18000</v>
      </c>
      <c r="AD55" s="70">
        <f t="shared" si="40"/>
        <v>18000</v>
      </c>
      <c r="AE55" s="70">
        <f t="shared" si="40"/>
        <v>18000</v>
      </c>
      <c r="AF55" s="70">
        <f t="shared" si="40"/>
        <v>18000</v>
      </c>
      <c r="AG55" s="70">
        <f t="shared" si="40"/>
        <v>18000</v>
      </c>
      <c r="AH55" s="70">
        <f t="shared" si="40"/>
        <v>18000</v>
      </c>
      <c r="AI55" s="70">
        <f t="shared" si="40"/>
        <v>18000</v>
      </c>
      <c r="AJ55" s="70">
        <f t="shared" si="40"/>
        <v>18000</v>
      </c>
      <c r="AK55" s="70">
        <f t="shared" si="40"/>
        <v>18000</v>
      </c>
      <c r="AL55" s="70">
        <f t="shared" si="40"/>
        <v>18000</v>
      </c>
      <c r="AM55" s="70" t="e">
        <f t="shared" si="40"/>
        <v>#VALUE!</v>
      </c>
      <c r="AN55" s="70" t="e">
        <f t="shared" si="40"/>
        <v>#VALUE!</v>
      </c>
      <c r="AO55" s="70" t="e">
        <f t="shared" si="40"/>
        <v>#VALUE!</v>
      </c>
      <c r="AP55" s="70" t="e">
        <f t="shared" si="40"/>
        <v>#VALUE!</v>
      </c>
      <c r="AQ55" s="70" t="e">
        <f t="shared" si="40"/>
        <v>#VALUE!</v>
      </c>
      <c r="AR55" s="70" t="e">
        <f t="shared" si="40"/>
        <v>#VALUE!</v>
      </c>
      <c r="AS55" s="70" t="e">
        <f t="shared" si="40"/>
        <v>#VALUE!</v>
      </c>
      <c r="AT55" s="70" t="e">
        <f t="shared" si="40"/>
        <v>#VALUE!</v>
      </c>
      <c r="AU55" s="70" t="e">
        <f t="shared" si="40"/>
        <v>#VALUE!</v>
      </c>
      <c r="AV55" s="70" t="e">
        <f t="shared" si="40"/>
        <v>#VALUE!</v>
      </c>
      <c r="AW55" s="70" t="e">
        <f t="shared" si="40"/>
        <v>#VALUE!</v>
      </c>
      <c r="AX55" s="70" t="e">
        <f t="shared" si="40"/>
        <v>#VALUE!</v>
      </c>
      <c r="AY55" s="70">
        <f t="shared" si="40"/>
        <v>18000</v>
      </c>
      <c r="AZ55" s="70">
        <f t="shared" si="40"/>
        <v>18000</v>
      </c>
      <c r="BA55" s="70">
        <f t="shared" si="40"/>
        <v>18000</v>
      </c>
      <c r="BB55" s="70">
        <f t="shared" si="40"/>
        <v>18000</v>
      </c>
      <c r="BC55" s="70">
        <f t="shared" si="40"/>
        <v>18000</v>
      </c>
      <c r="BD55" s="70">
        <f t="shared" si="40"/>
        <v>18000</v>
      </c>
      <c r="BE55" s="70">
        <f t="shared" si="40"/>
        <v>18000</v>
      </c>
      <c r="BF55" s="70">
        <f t="shared" si="40"/>
        <v>18000</v>
      </c>
      <c r="BG55" s="70">
        <f t="shared" si="40"/>
        <v>18000</v>
      </c>
      <c r="BH55" s="70">
        <f t="shared" si="40"/>
        <v>18000</v>
      </c>
      <c r="BI55" s="70">
        <f t="shared" si="40"/>
        <v>18000</v>
      </c>
      <c r="BJ55" s="70">
        <f t="shared" si="40"/>
        <v>18000</v>
      </c>
    </row>
    <row r="56" spans="1:63" outlineLevel="1" x14ac:dyDescent="0.15">
      <c r="A56" s="44" t="s">
        <v>344</v>
      </c>
      <c r="C56" s="178">
        <f t="shared" ref="C56:AH56" si="41">C52*(1-C53)</f>
        <v>0</v>
      </c>
      <c r="D56" s="178">
        <f t="shared" si="41"/>
        <v>0</v>
      </c>
      <c r="E56" s="178">
        <f t="shared" si="41"/>
        <v>0</v>
      </c>
      <c r="F56" s="178">
        <f t="shared" si="41"/>
        <v>81900</v>
      </c>
      <c r="G56" s="178">
        <f t="shared" si="41"/>
        <v>98280</v>
      </c>
      <c r="H56" s="178">
        <f t="shared" si="41"/>
        <v>114660</v>
      </c>
      <c r="I56" s="178">
        <f t="shared" si="41"/>
        <v>81900</v>
      </c>
      <c r="J56" s="178">
        <f t="shared" si="41"/>
        <v>98280</v>
      </c>
      <c r="K56" s="178">
        <f t="shared" si="41"/>
        <v>65520</v>
      </c>
      <c r="L56" s="178">
        <f t="shared" si="41"/>
        <v>65520</v>
      </c>
      <c r="M56" s="178">
        <f t="shared" si="41"/>
        <v>65520</v>
      </c>
      <c r="N56" s="178">
        <f t="shared" si="41"/>
        <v>32760</v>
      </c>
      <c r="O56" s="178">
        <f t="shared" si="41"/>
        <v>211860</v>
      </c>
      <c r="P56" s="178">
        <f t="shared" si="41"/>
        <v>327420</v>
      </c>
      <c r="Q56" s="178">
        <f t="shared" si="41"/>
        <v>385200</v>
      </c>
      <c r="R56" s="178">
        <f t="shared" si="41"/>
        <v>385200</v>
      </c>
      <c r="S56" s="178">
        <f t="shared" si="41"/>
        <v>423720</v>
      </c>
      <c r="T56" s="178">
        <f t="shared" si="41"/>
        <v>462240</v>
      </c>
      <c r="U56" s="178">
        <f t="shared" si="41"/>
        <v>385200</v>
      </c>
      <c r="V56" s="178">
        <f t="shared" si="41"/>
        <v>423720</v>
      </c>
      <c r="W56" s="178">
        <f t="shared" si="41"/>
        <v>327420</v>
      </c>
      <c r="X56" s="178">
        <f t="shared" si="41"/>
        <v>327420</v>
      </c>
      <c r="Y56" s="178">
        <f t="shared" si="41"/>
        <v>327420</v>
      </c>
      <c r="Z56" s="178">
        <f t="shared" si="41"/>
        <v>211860</v>
      </c>
      <c r="AA56" s="178">
        <f t="shared" si="41"/>
        <v>252000</v>
      </c>
      <c r="AB56" s="178">
        <f t="shared" si="41"/>
        <v>414000</v>
      </c>
      <c r="AC56" s="178">
        <f t="shared" si="41"/>
        <v>468000</v>
      </c>
      <c r="AD56" s="178">
        <f t="shared" si="41"/>
        <v>468000</v>
      </c>
      <c r="AE56" s="178">
        <f t="shared" si="41"/>
        <v>522000</v>
      </c>
      <c r="AF56" s="178">
        <f t="shared" si="41"/>
        <v>576000</v>
      </c>
      <c r="AG56" s="178">
        <f t="shared" si="41"/>
        <v>468000</v>
      </c>
      <c r="AH56" s="178">
        <f t="shared" si="41"/>
        <v>522000</v>
      </c>
      <c r="AI56" s="178">
        <f t="shared" ref="AI56:BJ56" si="42">AI52*(1-AI53)</f>
        <v>414000</v>
      </c>
      <c r="AJ56" s="178">
        <f t="shared" si="42"/>
        <v>414000</v>
      </c>
      <c r="AK56" s="178">
        <f t="shared" si="42"/>
        <v>414000</v>
      </c>
      <c r="AL56" s="178">
        <f t="shared" si="42"/>
        <v>252000</v>
      </c>
      <c r="AM56" s="178" t="e">
        <f t="shared" si="42"/>
        <v>#VALUE!</v>
      </c>
      <c r="AN56" s="178" t="e">
        <f t="shared" si="42"/>
        <v>#VALUE!</v>
      </c>
      <c r="AO56" s="178" t="e">
        <f t="shared" si="42"/>
        <v>#VALUE!</v>
      </c>
      <c r="AP56" s="178" t="e">
        <f t="shared" si="42"/>
        <v>#VALUE!</v>
      </c>
      <c r="AQ56" s="178" t="e">
        <f t="shared" si="42"/>
        <v>#VALUE!</v>
      </c>
      <c r="AR56" s="178" t="e">
        <f t="shared" si="42"/>
        <v>#VALUE!</v>
      </c>
      <c r="AS56" s="178" t="e">
        <f t="shared" si="42"/>
        <v>#VALUE!</v>
      </c>
      <c r="AT56" s="178" t="e">
        <f t="shared" si="42"/>
        <v>#VALUE!</v>
      </c>
      <c r="AU56" s="178" t="e">
        <f t="shared" si="42"/>
        <v>#VALUE!</v>
      </c>
      <c r="AV56" s="178" t="e">
        <f t="shared" si="42"/>
        <v>#VALUE!</v>
      </c>
      <c r="AW56" s="178" t="e">
        <f t="shared" si="42"/>
        <v>#VALUE!</v>
      </c>
      <c r="AX56" s="178" t="e">
        <f t="shared" si="42"/>
        <v>#VALUE!</v>
      </c>
      <c r="AY56" s="178">
        <f t="shared" si="42"/>
        <v>594000</v>
      </c>
      <c r="AZ56" s="178">
        <f t="shared" si="42"/>
        <v>954000</v>
      </c>
      <c r="BA56" s="178">
        <f t="shared" si="42"/>
        <v>1062000</v>
      </c>
      <c r="BB56" s="178">
        <f t="shared" si="42"/>
        <v>1062000</v>
      </c>
      <c r="BC56" s="178">
        <f t="shared" si="42"/>
        <v>1188000</v>
      </c>
      <c r="BD56" s="178">
        <f t="shared" si="42"/>
        <v>1296000</v>
      </c>
      <c r="BE56" s="178">
        <f t="shared" si="42"/>
        <v>1062000</v>
      </c>
      <c r="BF56" s="178">
        <f t="shared" si="42"/>
        <v>1188000</v>
      </c>
      <c r="BG56" s="178">
        <f t="shared" si="42"/>
        <v>954000</v>
      </c>
      <c r="BH56" s="178">
        <f t="shared" si="42"/>
        <v>954000</v>
      </c>
      <c r="BI56" s="178">
        <f t="shared" si="42"/>
        <v>954000</v>
      </c>
      <c r="BJ56" s="178">
        <f t="shared" si="42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14812228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611630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3">SUM(D60:D63)</f>
        <v>0</v>
      </c>
      <c r="E65" s="63">
        <f t="shared" si="43"/>
        <v>0</v>
      </c>
      <c r="F65" s="63">
        <f t="shared" si="43"/>
        <v>62500</v>
      </c>
      <c r="G65" s="63">
        <f t="shared" si="43"/>
        <v>75000</v>
      </c>
      <c r="H65" s="63">
        <f t="shared" si="43"/>
        <v>87500</v>
      </c>
      <c r="I65" s="63">
        <f t="shared" si="43"/>
        <v>62500</v>
      </c>
      <c r="J65" s="63">
        <f t="shared" si="43"/>
        <v>75000</v>
      </c>
      <c r="K65" s="63">
        <f t="shared" si="43"/>
        <v>50000</v>
      </c>
      <c r="L65" s="63">
        <f t="shared" si="43"/>
        <v>50000</v>
      </c>
      <c r="M65" s="63">
        <f t="shared" si="43"/>
        <v>50000</v>
      </c>
      <c r="N65" s="63">
        <f t="shared" si="43"/>
        <v>25000</v>
      </c>
      <c r="O65" s="63">
        <f>SUM(O60:O63)</f>
        <v>147125</v>
      </c>
      <c r="P65" s="63">
        <f t="shared" ref="P65:BJ65" si="44">SUM(P60:P63)</f>
        <v>227375</v>
      </c>
      <c r="Q65" s="63">
        <f t="shared" si="44"/>
        <v>267500</v>
      </c>
      <c r="R65" s="63">
        <f t="shared" si="44"/>
        <v>267500</v>
      </c>
      <c r="S65" s="63">
        <f t="shared" si="44"/>
        <v>294250</v>
      </c>
      <c r="T65" s="63">
        <f t="shared" si="44"/>
        <v>321000</v>
      </c>
      <c r="U65" s="63">
        <f t="shared" si="44"/>
        <v>267500</v>
      </c>
      <c r="V65" s="63">
        <f t="shared" si="44"/>
        <v>294250</v>
      </c>
      <c r="W65" s="63">
        <f t="shared" si="44"/>
        <v>227375</v>
      </c>
      <c r="X65" s="63">
        <f t="shared" si="44"/>
        <v>227375</v>
      </c>
      <c r="Y65" s="63">
        <f t="shared" si="44"/>
        <v>227375</v>
      </c>
      <c r="Z65" s="63">
        <f t="shared" si="44"/>
        <v>147125</v>
      </c>
      <c r="AA65" s="63">
        <f t="shared" si="44"/>
        <v>175000</v>
      </c>
      <c r="AB65" s="63">
        <f t="shared" si="44"/>
        <v>287500</v>
      </c>
      <c r="AC65" s="63">
        <f t="shared" si="44"/>
        <v>325000</v>
      </c>
      <c r="AD65" s="63">
        <f t="shared" si="44"/>
        <v>325000</v>
      </c>
      <c r="AE65" s="63">
        <f t="shared" si="44"/>
        <v>362500</v>
      </c>
      <c r="AF65" s="63">
        <f t="shared" si="44"/>
        <v>400000</v>
      </c>
      <c r="AG65" s="63">
        <f t="shared" si="44"/>
        <v>325000</v>
      </c>
      <c r="AH65" s="63">
        <f t="shared" si="44"/>
        <v>362500</v>
      </c>
      <c r="AI65" s="63">
        <f t="shared" si="44"/>
        <v>287500</v>
      </c>
      <c r="AJ65" s="63">
        <f t="shared" si="44"/>
        <v>287500</v>
      </c>
      <c r="AK65" s="63">
        <f t="shared" si="44"/>
        <v>287500</v>
      </c>
      <c r="AL65" s="63">
        <f t="shared" si="44"/>
        <v>175000</v>
      </c>
      <c r="AM65" s="63">
        <f t="shared" si="44"/>
        <v>46438</v>
      </c>
      <c r="AN65" s="63">
        <f t="shared" si="44"/>
        <v>74900</v>
      </c>
      <c r="AO65" s="63">
        <f t="shared" si="44"/>
        <v>83888</v>
      </c>
      <c r="AP65" s="63">
        <f t="shared" si="44"/>
        <v>83888</v>
      </c>
      <c r="AQ65" s="63">
        <f t="shared" si="44"/>
        <v>92876</v>
      </c>
      <c r="AR65" s="63">
        <f t="shared" si="44"/>
        <v>101864</v>
      </c>
      <c r="AS65" s="63">
        <f t="shared" si="44"/>
        <v>83888</v>
      </c>
      <c r="AT65" s="63">
        <f t="shared" si="44"/>
        <v>92876</v>
      </c>
      <c r="AU65" s="63">
        <f t="shared" si="44"/>
        <v>74900</v>
      </c>
      <c r="AV65" s="63">
        <f t="shared" si="44"/>
        <v>74900</v>
      </c>
      <c r="AW65" s="63">
        <f t="shared" si="44"/>
        <v>74900</v>
      </c>
      <c r="AX65" s="63">
        <f t="shared" si="44"/>
        <v>46438</v>
      </c>
      <c r="AY65" s="63">
        <f t="shared" si="44"/>
        <v>412500</v>
      </c>
      <c r="AZ65" s="63">
        <f t="shared" si="44"/>
        <v>662500</v>
      </c>
      <c r="BA65" s="63">
        <f t="shared" si="44"/>
        <v>737500</v>
      </c>
      <c r="BB65" s="63">
        <f t="shared" si="44"/>
        <v>737500</v>
      </c>
      <c r="BC65" s="63">
        <f t="shared" si="44"/>
        <v>825000</v>
      </c>
      <c r="BD65" s="63">
        <f t="shared" si="44"/>
        <v>900000</v>
      </c>
      <c r="BE65" s="63">
        <f t="shared" si="44"/>
        <v>737500</v>
      </c>
      <c r="BF65" s="63">
        <f t="shared" si="44"/>
        <v>825000</v>
      </c>
      <c r="BG65" s="63">
        <f t="shared" si="44"/>
        <v>662500</v>
      </c>
      <c r="BH65" s="63">
        <f t="shared" si="44"/>
        <v>662500</v>
      </c>
      <c r="BI65" s="63">
        <f t="shared" si="44"/>
        <v>662500</v>
      </c>
      <c r="BJ65" s="63">
        <f t="shared" si="44"/>
        <v>412500</v>
      </c>
      <c r="BK65" s="118">
        <f>SUM(C65:BJ65)</f>
        <v>16222506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5">IF(C51&gt;0,(C56-C65)/C51,0)</f>
        <v>0</v>
      </c>
      <c r="D67" s="63">
        <f t="shared" si="45"/>
        <v>0</v>
      </c>
      <c r="E67" s="63">
        <f t="shared" si="45"/>
        <v>0</v>
      </c>
      <c r="F67" s="63">
        <f t="shared" si="45"/>
        <v>3880</v>
      </c>
      <c r="G67" s="63">
        <f t="shared" si="45"/>
        <v>3880</v>
      </c>
      <c r="H67" s="63">
        <f t="shared" si="45"/>
        <v>3880</v>
      </c>
      <c r="I67" s="63">
        <f t="shared" si="45"/>
        <v>3880</v>
      </c>
      <c r="J67" s="63">
        <f t="shared" si="45"/>
        <v>3880</v>
      </c>
      <c r="K67" s="63">
        <f t="shared" si="45"/>
        <v>3880</v>
      </c>
      <c r="L67" s="63">
        <f t="shared" si="45"/>
        <v>3880</v>
      </c>
      <c r="M67" s="63">
        <f t="shared" si="45"/>
        <v>3880</v>
      </c>
      <c r="N67" s="63">
        <f t="shared" si="45"/>
        <v>3880</v>
      </c>
      <c r="O67" s="63">
        <f t="shared" si="45"/>
        <v>5885</v>
      </c>
      <c r="P67" s="63">
        <f t="shared" si="45"/>
        <v>5885</v>
      </c>
      <c r="Q67" s="63">
        <f t="shared" si="45"/>
        <v>5885</v>
      </c>
      <c r="R67" s="63">
        <f t="shared" si="45"/>
        <v>5885</v>
      </c>
      <c r="S67" s="63">
        <f t="shared" si="45"/>
        <v>5885</v>
      </c>
      <c r="T67" s="63">
        <f t="shared" si="45"/>
        <v>5885</v>
      </c>
      <c r="U67" s="63">
        <f t="shared" si="45"/>
        <v>5885</v>
      </c>
      <c r="V67" s="63">
        <f t="shared" si="45"/>
        <v>5885</v>
      </c>
      <c r="W67" s="63">
        <f t="shared" si="45"/>
        <v>5885</v>
      </c>
      <c r="X67" s="63">
        <f t="shared" si="45"/>
        <v>5885</v>
      </c>
      <c r="Y67" s="63">
        <f t="shared" si="45"/>
        <v>5885</v>
      </c>
      <c r="Z67" s="63">
        <f t="shared" si="45"/>
        <v>5885</v>
      </c>
      <c r="AA67" s="63">
        <f t="shared" si="45"/>
        <v>5500</v>
      </c>
      <c r="AB67" s="63">
        <f t="shared" si="45"/>
        <v>5500</v>
      </c>
      <c r="AC67" s="63">
        <f t="shared" si="45"/>
        <v>5500</v>
      </c>
      <c r="AD67" s="63">
        <f t="shared" si="45"/>
        <v>5500</v>
      </c>
      <c r="AE67" s="63">
        <f t="shared" si="45"/>
        <v>5500</v>
      </c>
      <c r="AF67" s="63">
        <f t="shared" si="45"/>
        <v>5500</v>
      </c>
      <c r="AG67" s="63">
        <f t="shared" si="45"/>
        <v>5500</v>
      </c>
      <c r="AH67" s="63">
        <f t="shared" si="45"/>
        <v>5500</v>
      </c>
      <c r="AI67" s="63">
        <f t="shared" ref="AI67:BJ67" si="46">IF(AI51&gt;0,(AI56-AI65)/AI51,0)</f>
        <v>5500</v>
      </c>
      <c r="AJ67" s="63">
        <f t="shared" si="46"/>
        <v>5500</v>
      </c>
      <c r="AK67" s="63">
        <f t="shared" si="46"/>
        <v>5500</v>
      </c>
      <c r="AL67" s="63">
        <f t="shared" si="46"/>
        <v>5500</v>
      </c>
      <c r="AM67" s="63" t="e">
        <f t="shared" si="46"/>
        <v>#VALUE!</v>
      </c>
      <c r="AN67" s="63" t="e">
        <f t="shared" si="46"/>
        <v>#VALUE!</v>
      </c>
      <c r="AO67" s="63" t="e">
        <f t="shared" si="46"/>
        <v>#VALUE!</v>
      </c>
      <c r="AP67" s="63" t="e">
        <f t="shared" si="46"/>
        <v>#VALUE!</v>
      </c>
      <c r="AQ67" s="63" t="e">
        <f t="shared" si="46"/>
        <v>#VALUE!</v>
      </c>
      <c r="AR67" s="63" t="e">
        <f t="shared" si="46"/>
        <v>#VALUE!</v>
      </c>
      <c r="AS67" s="63" t="e">
        <f t="shared" si="46"/>
        <v>#VALUE!</v>
      </c>
      <c r="AT67" s="63" t="e">
        <f t="shared" si="46"/>
        <v>#VALUE!</v>
      </c>
      <c r="AU67" s="63" t="e">
        <f t="shared" si="46"/>
        <v>#VALUE!</v>
      </c>
      <c r="AV67" s="63" t="e">
        <f t="shared" si="46"/>
        <v>#VALUE!</v>
      </c>
      <c r="AW67" s="63" t="e">
        <f t="shared" si="46"/>
        <v>#VALUE!</v>
      </c>
      <c r="AX67" s="63" t="e">
        <f t="shared" si="46"/>
        <v>#VALUE!</v>
      </c>
      <c r="AY67" s="63">
        <f t="shared" si="46"/>
        <v>5500</v>
      </c>
      <c r="AZ67" s="63">
        <f t="shared" si="46"/>
        <v>5500</v>
      </c>
      <c r="BA67" s="63">
        <f t="shared" si="46"/>
        <v>5500</v>
      </c>
      <c r="BB67" s="63">
        <f t="shared" si="46"/>
        <v>5500</v>
      </c>
      <c r="BC67" s="63">
        <f t="shared" si="46"/>
        <v>5500</v>
      </c>
      <c r="BD67" s="63">
        <f t="shared" si="46"/>
        <v>5500</v>
      </c>
      <c r="BE67" s="63">
        <f t="shared" si="46"/>
        <v>5500</v>
      </c>
      <c r="BF67" s="63">
        <f t="shared" si="46"/>
        <v>5500</v>
      </c>
      <c r="BG67" s="63">
        <f t="shared" si="46"/>
        <v>5500</v>
      </c>
      <c r="BH67" s="63">
        <f t="shared" si="46"/>
        <v>5500</v>
      </c>
      <c r="BI67" s="63">
        <f t="shared" si="46"/>
        <v>5500</v>
      </c>
      <c r="BJ67" s="63">
        <f t="shared" si="46"/>
        <v>5500</v>
      </c>
    </row>
    <row r="68" spans="1:63" outlineLevel="1" x14ac:dyDescent="0.15">
      <c r="A68" s="47" t="s">
        <v>648</v>
      </c>
      <c r="C68" s="63">
        <f t="shared" ref="C68:AH68" si="47">C56-C65</f>
        <v>0</v>
      </c>
      <c r="D68" s="63">
        <f t="shared" si="47"/>
        <v>0</v>
      </c>
      <c r="E68" s="63">
        <f t="shared" si="47"/>
        <v>0</v>
      </c>
      <c r="F68" s="63">
        <f t="shared" si="47"/>
        <v>19400</v>
      </c>
      <c r="G68" s="63">
        <f t="shared" si="47"/>
        <v>23280</v>
      </c>
      <c r="H68" s="63">
        <f t="shared" si="47"/>
        <v>27160</v>
      </c>
      <c r="I68" s="63">
        <f t="shared" si="47"/>
        <v>19400</v>
      </c>
      <c r="J68" s="63">
        <f t="shared" si="47"/>
        <v>23280</v>
      </c>
      <c r="K68" s="63">
        <f t="shared" si="47"/>
        <v>15520</v>
      </c>
      <c r="L68" s="63">
        <f t="shared" si="47"/>
        <v>15520</v>
      </c>
      <c r="M68" s="63">
        <f t="shared" si="47"/>
        <v>15520</v>
      </c>
      <c r="N68" s="63">
        <f t="shared" si="47"/>
        <v>7760</v>
      </c>
      <c r="O68" s="63">
        <f t="shared" si="47"/>
        <v>64735</v>
      </c>
      <c r="P68" s="63">
        <f t="shared" si="47"/>
        <v>100045</v>
      </c>
      <c r="Q68" s="63">
        <f t="shared" si="47"/>
        <v>117700</v>
      </c>
      <c r="R68" s="63">
        <f t="shared" si="47"/>
        <v>117700</v>
      </c>
      <c r="S68" s="63">
        <f t="shared" si="47"/>
        <v>129470</v>
      </c>
      <c r="T68" s="63">
        <f t="shared" si="47"/>
        <v>141240</v>
      </c>
      <c r="U68" s="63">
        <f t="shared" si="47"/>
        <v>117700</v>
      </c>
      <c r="V68" s="63">
        <f t="shared" si="47"/>
        <v>129470</v>
      </c>
      <c r="W68" s="63">
        <f t="shared" si="47"/>
        <v>100045</v>
      </c>
      <c r="X68" s="63">
        <f t="shared" si="47"/>
        <v>100045</v>
      </c>
      <c r="Y68" s="63">
        <f t="shared" si="47"/>
        <v>100045</v>
      </c>
      <c r="Z68" s="63">
        <f t="shared" si="47"/>
        <v>64735</v>
      </c>
      <c r="AA68" s="63">
        <f t="shared" si="47"/>
        <v>77000</v>
      </c>
      <c r="AB68" s="63">
        <f t="shared" si="47"/>
        <v>126500</v>
      </c>
      <c r="AC68" s="63">
        <f t="shared" si="47"/>
        <v>143000</v>
      </c>
      <c r="AD68" s="63">
        <f t="shared" si="47"/>
        <v>143000</v>
      </c>
      <c r="AE68" s="63">
        <f t="shared" si="47"/>
        <v>159500</v>
      </c>
      <c r="AF68" s="63">
        <f t="shared" si="47"/>
        <v>176000</v>
      </c>
      <c r="AG68" s="63">
        <f t="shared" si="47"/>
        <v>143000</v>
      </c>
      <c r="AH68" s="63">
        <f t="shared" si="47"/>
        <v>159500</v>
      </c>
      <c r="AI68" s="63">
        <f t="shared" ref="AI68:BJ68" si="48">AI56-AI65</f>
        <v>126500</v>
      </c>
      <c r="AJ68" s="63">
        <f t="shared" si="48"/>
        <v>126500</v>
      </c>
      <c r="AK68" s="63">
        <f t="shared" si="48"/>
        <v>126500</v>
      </c>
      <c r="AL68" s="63">
        <f t="shared" si="48"/>
        <v>77000</v>
      </c>
      <c r="AM68" s="63" t="e">
        <f t="shared" si="48"/>
        <v>#VALUE!</v>
      </c>
      <c r="AN68" s="63" t="e">
        <f t="shared" si="48"/>
        <v>#VALUE!</v>
      </c>
      <c r="AO68" s="63" t="e">
        <f t="shared" si="48"/>
        <v>#VALUE!</v>
      </c>
      <c r="AP68" s="63" t="e">
        <f t="shared" si="48"/>
        <v>#VALUE!</v>
      </c>
      <c r="AQ68" s="63" t="e">
        <f t="shared" si="48"/>
        <v>#VALUE!</v>
      </c>
      <c r="AR68" s="63" t="e">
        <f t="shared" si="48"/>
        <v>#VALUE!</v>
      </c>
      <c r="AS68" s="63" t="e">
        <f t="shared" si="48"/>
        <v>#VALUE!</v>
      </c>
      <c r="AT68" s="63" t="e">
        <f t="shared" si="48"/>
        <v>#VALUE!</v>
      </c>
      <c r="AU68" s="63" t="e">
        <f t="shared" si="48"/>
        <v>#VALUE!</v>
      </c>
      <c r="AV68" s="63" t="e">
        <f t="shared" si="48"/>
        <v>#VALUE!</v>
      </c>
      <c r="AW68" s="63" t="e">
        <f t="shared" si="48"/>
        <v>#VALUE!</v>
      </c>
      <c r="AX68" s="63" t="e">
        <f t="shared" si="48"/>
        <v>#VALUE!</v>
      </c>
      <c r="AY68" s="63">
        <f t="shared" si="48"/>
        <v>181500</v>
      </c>
      <c r="AZ68" s="63">
        <f t="shared" si="48"/>
        <v>291500</v>
      </c>
      <c r="BA68" s="63">
        <f t="shared" si="48"/>
        <v>324500</v>
      </c>
      <c r="BB68" s="63">
        <f t="shared" si="48"/>
        <v>324500</v>
      </c>
      <c r="BC68" s="63">
        <f t="shared" si="48"/>
        <v>363000</v>
      </c>
      <c r="BD68" s="63">
        <f t="shared" si="48"/>
        <v>396000</v>
      </c>
      <c r="BE68" s="63">
        <f t="shared" si="48"/>
        <v>324500</v>
      </c>
      <c r="BF68" s="63">
        <f t="shared" si="48"/>
        <v>363000</v>
      </c>
      <c r="BG68" s="63">
        <f t="shared" si="48"/>
        <v>291500</v>
      </c>
      <c r="BH68" s="63">
        <f t="shared" si="48"/>
        <v>291500</v>
      </c>
      <c r="BI68" s="63">
        <f t="shared" si="48"/>
        <v>291500</v>
      </c>
      <c r="BJ68" s="63">
        <f t="shared" si="48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9">IF(D68&gt;0,(D68/D56),0)</f>
        <v>0</v>
      </c>
      <c r="E69" s="46">
        <f t="shared" si="49"/>
        <v>0</v>
      </c>
      <c r="F69" s="46">
        <f t="shared" si="49"/>
        <v>0.23687423687423687</v>
      </c>
      <c r="G69" s="46">
        <f t="shared" si="49"/>
        <v>0.23687423687423687</v>
      </c>
      <c r="H69" s="46">
        <f t="shared" si="49"/>
        <v>0.23687423687423687</v>
      </c>
      <c r="I69" s="46">
        <f t="shared" si="49"/>
        <v>0.23687423687423687</v>
      </c>
      <c r="J69" s="46">
        <f t="shared" si="49"/>
        <v>0.23687423687423687</v>
      </c>
      <c r="K69" s="46">
        <f t="shared" si="49"/>
        <v>0.23687423687423687</v>
      </c>
      <c r="L69" s="46">
        <f t="shared" si="49"/>
        <v>0.23687423687423687</v>
      </c>
      <c r="M69" s="46">
        <f t="shared" si="49"/>
        <v>0.23687423687423687</v>
      </c>
      <c r="N69" s="46">
        <f t="shared" si="49"/>
        <v>0.23687423687423687</v>
      </c>
      <c r="O69" s="46">
        <f t="shared" si="49"/>
        <v>0.30555555555555558</v>
      </c>
      <c r="P69" s="46">
        <f t="shared" si="49"/>
        <v>0.30555555555555558</v>
      </c>
      <c r="Q69" s="46">
        <f t="shared" si="49"/>
        <v>0.30555555555555558</v>
      </c>
      <c r="R69" s="46">
        <f t="shared" si="49"/>
        <v>0.30555555555555558</v>
      </c>
      <c r="S69" s="46">
        <f t="shared" si="49"/>
        <v>0.30555555555555558</v>
      </c>
      <c r="T69" s="46">
        <f t="shared" si="49"/>
        <v>0.30555555555555558</v>
      </c>
      <c r="U69" s="46">
        <f t="shared" si="49"/>
        <v>0.30555555555555558</v>
      </c>
      <c r="V69" s="46">
        <f t="shared" si="49"/>
        <v>0.30555555555555558</v>
      </c>
      <c r="W69" s="46">
        <f t="shared" si="49"/>
        <v>0.30555555555555558</v>
      </c>
      <c r="X69" s="46">
        <f t="shared" si="49"/>
        <v>0.30555555555555558</v>
      </c>
      <c r="Y69" s="46">
        <f t="shared" si="49"/>
        <v>0.30555555555555558</v>
      </c>
      <c r="Z69" s="46">
        <f t="shared" si="49"/>
        <v>0.30555555555555558</v>
      </c>
      <c r="AA69" s="46">
        <f t="shared" si="49"/>
        <v>0.30555555555555558</v>
      </c>
      <c r="AB69" s="46">
        <f t="shared" si="49"/>
        <v>0.30555555555555558</v>
      </c>
      <c r="AC69" s="46">
        <f t="shared" si="49"/>
        <v>0.30555555555555558</v>
      </c>
      <c r="AD69" s="46">
        <f t="shared" si="49"/>
        <v>0.30555555555555558</v>
      </c>
      <c r="AE69" s="46">
        <f t="shared" si="49"/>
        <v>0.30555555555555558</v>
      </c>
      <c r="AF69" s="46">
        <f t="shared" si="49"/>
        <v>0.30555555555555558</v>
      </c>
      <c r="AG69" s="46">
        <f t="shared" si="49"/>
        <v>0.30555555555555558</v>
      </c>
      <c r="AH69" s="46">
        <f t="shared" si="49"/>
        <v>0.30555555555555558</v>
      </c>
      <c r="AI69" s="46">
        <f t="shared" si="49"/>
        <v>0.30555555555555558</v>
      </c>
      <c r="AJ69" s="46">
        <f t="shared" si="49"/>
        <v>0.30555555555555558</v>
      </c>
      <c r="AK69" s="46">
        <f t="shared" si="49"/>
        <v>0.30555555555555558</v>
      </c>
      <c r="AL69" s="46">
        <f t="shared" si="49"/>
        <v>0.30555555555555558</v>
      </c>
      <c r="AM69" s="46" t="e">
        <f t="shared" si="49"/>
        <v>#VALUE!</v>
      </c>
      <c r="AN69" s="46" t="e">
        <f t="shared" si="49"/>
        <v>#VALUE!</v>
      </c>
      <c r="AO69" s="46" t="e">
        <f t="shared" si="49"/>
        <v>#VALUE!</v>
      </c>
      <c r="AP69" s="46" t="e">
        <f t="shared" si="49"/>
        <v>#VALUE!</v>
      </c>
      <c r="AQ69" s="46" t="e">
        <f t="shared" si="49"/>
        <v>#VALUE!</v>
      </c>
      <c r="AR69" s="46" t="e">
        <f t="shared" si="49"/>
        <v>#VALUE!</v>
      </c>
      <c r="AS69" s="46" t="e">
        <f t="shared" si="49"/>
        <v>#VALUE!</v>
      </c>
      <c r="AT69" s="46" t="e">
        <f t="shared" si="49"/>
        <v>#VALUE!</v>
      </c>
      <c r="AU69" s="46" t="e">
        <f t="shared" si="49"/>
        <v>#VALUE!</v>
      </c>
      <c r="AV69" s="46" t="e">
        <f t="shared" si="49"/>
        <v>#VALUE!</v>
      </c>
      <c r="AW69" s="46" t="e">
        <f t="shared" si="49"/>
        <v>#VALUE!</v>
      </c>
      <c r="AX69" s="46" t="e">
        <f t="shared" si="49"/>
        <v>#VALUE!</v>
      </c>
      <c r="AY69" s="46">
        <f t="shared" si="49"/>
        <v>0.30555555555555558</v>
      </c>
      <c r="AZ69" s="46">
        <f t="shared" si="49"/>
        <v>0.30555555555555558</v>
      </c>
      <c r="BA69" s="46">
        <f t="shared" si="49"/>
        <v>0.30555555555555558</v>
      </c>
      <c r="BB69" s="46">
        <f t="shared" si="49"/>
        <v>0.30555555555555558</v>
      </c>
      <c r="BC69" s="46">
        <f t="shared" si="49"/>
        <v>0.30555555555555558</v>
      </c>
      <c r="BD69" s="46">
        <f t="shared" si="49"/>
        <v>0.30555555555555558</v>
      </c>
      <c r="BE69" s="46">
        <f t="shared" si="49"/>
        <v>0.30555555555555558</v>
      </c>
      <c r="BF69" s="46">
        <f t="shared" si="49"/>
        <v>0.30555555555555558</v>
      </c>
      <c r="BG69" s="46">
        <f t="shared" si="49"/>
        <v>0.30555555555555558</v>
      </c>
      <c r="BH69" s="46">
        <f t="shared" si="49"/>
        <v>0.30555555555555558</v>
      </c>
      <c r="BI69" s="46">
        <f t="shared" si="49"/>
        <v>0.30555555555555558</v>
      </c>
      <c r="BJ69" s="46">
        <f t="shared" si="49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0">C51-C75</f>
        <v>0</v>
      </c>
      <c r="D74" s="169">
        <f t="shared" si="50"/>
        <v>0</v>
      </c>
      <c r="E74" s="169">
        <f t="shared" si="50"/>
        <v>0</v>
      </c>
      <c r="F74" s="169">
        <f t="shared" si="50"/>
        <v>3</v>
      </c>
      <c r="G74" s="169">
        <f t="shared" si="50"/>
        <v>4</v>
      </c>
      <c r="H74" s="169">
        <f t="shared" si="50"/>
        <v>5</v>
      </c>
      <c r="I74" s="169">
        <f t="shared" si="50"/>
        <v>3</v>
      </c>
      <c r="J74" s="169">
        <f t="shared" si="50"/>
        <v>4</v>
      </c>
      <c r="K74" s="169">
        <f t="shared" si="50"/>
        <v>3</v>
      </c>
      <c r="L74" s="169">
        <f t="shared" si="50"/>
        <v>3</v>
      </c>
      <c r="M74" s="169">
        <f t="shared" si="50"/>
        <v>3</v>
      </c>
      <c r="N74" s="169">
        <f t="shared" si="50"/>
        <v>1</v>
      </c>
      <c r="O74" s="169">
        <f t="shared" si="50"/>
        <v>8</v>
      </c>
      <c r="P74" s="169">
        <f t="shared" si="50"/>
        <v>12</v>
      </c>
      <c r="Q74" s="169">
        <f t="shared" si="50"/>
        <v>14</v>
      </c>
      <c r="R74" s="169">
        <f t="shared" si="50"/>
        <v>14</v>
      </c>
      <c r="S74" s="169">
        <f t="shared" si="50"/>
        <v>16</v>
      </c>
      <c r="T74" s="169">
        <f t="shared" si="50"/>
        <v>17</v>
      </c>
      <c r="U74" s="169">
        <f t="shared" si="50"/>
        <v>14</v>
      </c>
      <c r="V74" s="169">
        <f t="shared" si="50"/>
        <v>16</v>
      </c>
      <c r="W74" s="169">
        <f t="shared" si="50"/>
        <v>12</v>
      </c>
      <c r="X74" s="169">
        <f t="shared" si="50"/>
        <v>12</v>
      </c>
      <c r="Y74" s="169">
        <f t="shared" si="50"/>
        <v>12</v>
      </c>
      <c r="Z74" s="169">
        <f t="shared" si="50"/>
        <v>8</v>
      </c>
      <c r="AA74" s="169">
        <f t="shared" si="50"/>
        <v>9</v>
      </c>
      <c r="AB74" s="169">
        <f t="shared" si="50"/>
        <v>15</v>
      </c>
      <c r="AC74" s="169">
        <f t="shared" si="50"/>
        <v>17</v>
      </c>
      <c r="AD74" s="169">
        <f t="shared" si="50"/>
        <v>17</v>
      </c>
      <c r="AE74" s="169">
        <f t="shared" si="50"/>
        <v>20</v>
      </c>
      <c r="AF74" s="169">
        <f t="shared" si="50"/>
        <v>22</v>
      </c>
      <c r="AG74" s="169">
        <f t="shared" si="50"/>
        <v>17</v>
      </c>
      <c r="AH74" s="169">
        <f t="shared" si="50"/>
        <v>20</v>
      </c>
      <c r="AI74" s="169">
        <f t="shared" ref="AI74:BJ74" si="51">AI51-AI75</f>
        <v>15</v>
      </c>
      <c r="AJ74" s="169">
        <f t="shared" si="51"/>
        <v>15</v>
      </c>
      <c r="AK74" s="169">
        <f t="shared" si="51"/>
        <v>15</v>
      </c>
      <c r="AL74" s="169">
        <f t="shared" si="51"/>
        <v>9</v>
      </c>
      <c r="AM74" s="169" t="e">
        <f t="shared" si="51"/>
        <v>#REF!</v>
      </c>
      <c r="AN74" s="169" t="e">
        <f t="shared" si="51"/>
        <v>#REF!</v>
      </c>
      <c r="AO74" s="169" t="e">
        <f t="shared" si="51"/>
        <v>#REF!</v>
      </c>
      <c r="AP74" s="169" t="e">
        <f t="shared" si="51"/>
        <v>#REF!</v>
      </c>
      <c r="AQ74" s="169" t="e">
        <f t="shared" si="51"/>
        <v>#REF!</v>
      </c>
      <c r="AR74" s="169" t="e">
        <f t="shared" si="51"/>
        <v>#REF!</v>
      </c>
      <c r="AS74" s="33" t="e">
        <f t="shared" si="51"/>
        <v>#REF!</v>
      </c>
      <c r="AT74" s="33" t="e">
        <f t="shared" si="51"/>
        <v>#REF!</v>
      </c>
      <c r="AU74" s="33" t="e">
        <f t="shared" si="51"/>
        <v>#REF!</v>
      </c>
      <c r="AV74" s="33" t="e">
        <f t="shared" si="51"/>
        <v>#REF!</v>
      </c>
      <c r="AW74" s="33" t="e">
        <f t="shared" si="51"/>
        <v>#REF!</v>
      </c>
      <c r="AX74" s="33" t="e">
        <f t="shared" si="51"/>
        <v>#REF!</v>
      </c>
      <c r="AY74" s="33">
        <f t="shared" si="51"/>
        <v>-82467</v>
      </c>
      <c r="AZ74" s="33">
        <f t="shared" si="51"/>
        <v>-132447</v>
      </c>
      <c r="BA74" s="33">
        <f t="shared" si="51"/>
        <v>-147441</v>
      </c>
      <c r="BB74" s="33">
        <f t="shared" si="51"/>
        <v>-147441</v>
      </c>
      <c r="BC74" s="33">
        <f t="shared" si="51"/>
        <v>-164934</v>
      </c>
      <c r="BD74" s="33">
        <f t="shared" si="51"/>
        <v>-179928</v>
      </c>
      <c r="BE74" s="33">
        <f t="shared" si="51"/>
        <v>-147441</v>
      </c>
      <c r="BF74" s="33">
        <f t="shared" si="51"/>
        <v>-164934</v>
      </c>
      <c r="BG74" s="33">
        <f t="shared" si="51"/>
        <v>-132447</v>
      </c>
      <c r="BH74" s="33">
        <f t="shared" si="51"/>
        <v>-132447</v>
      </c>
      <c r="BI74" s="33">
        <f t="shared" si="51"/>
        <v>-132447</v>
      </c>
      <c r="BJ74" s="33">
        <f t="shared" si="51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2">ROUNDUP(+D51*D73,0)</f>
        <v>0</v>
      </c>
      <c r="E75" s="169">
        <f t="shared" si="52"/>
        <v>0</v>
      </c>
      <c r="F75" s="169">
        <f t="shared" si="52"/>
        <v>2</v>
      </c>
      <c r="G75" s="169">
        <f t="shared" si="52"/>
        <v>2</v>
      </c>
      <c r="H75" s="169">
        <f t="shared" si="52"/>
        <v>2</v>
      </c>
      <c r="I75" s="169">
        <f t="shared" si="52"/>
        <v>2</v>
      </c>
      <c r="J75" s="169">
        <f t="shared" si="52"/>
        <v>2</v>
      </c>
      <c r="K75" s="169">
        <f t="shared" si="52"/>
        <v>1</v>
      </c>
      <c r="L75" s="169">
        <f t="shared" si="52"/>
        <v>1</v>
      </c>
      <c r="M75" s="169">
        <f t="shared" si="52"/>
        <v>1</v>
      </c>
      <c r="N75" s="169">
        <f t="shared" si="52"/>
        <v>1</v>
      </c>
      <c r="O75" s="169">
        <f t="shared" si="52"/>
        <v>3</v>
      </c>
      <c r="P75" s="169">
        <f t="shared" si="52"/>
        <v>5</v>
      </c>
      <c r="Q75" s="169">
        <f t="shared" si="52"/>
        <v>6</v>
      </c>
      <c r="R75" s="169">
        <f t="shared" si="52"/>
        <v>6</v>
      </c>
      <c r="S75" s="169">
        <f t="shared" si="52"/>
        <v>6</v>
      </c>
      <c r="T75" s="169">
        <f t="shared" si="52"/>
        <v>7</v>
      </c>
      <c r="U75" s="169">
        <f t="shared" si="52"/>
        <v>6</v>
      </c>
      <c r="V75" s="169">
        <f t="shared" si="52"/>
        <v>6</v>
      </c>
      <c r="W75" s="169">
        <f t="shared" si="52"/>
        <v>5</v>
      </c>
      <c r="X75" s="169">
        <f t="shared" si="52"/>
        <v>5</v>
      </c>
      <c r="Y75" s="169">
        <f t="shared" si="52"/>
        <v>5</v>
      </c>
      <c r="Z75" s="169">
        <f t="shared" si="52"/>
        <v>3</v>
      </c>
      <c r="AA75" s="169">
        <f t="shared" si="52"/>
        <v>5</v>
      </c>
      <c r="AB75" s="169">
        <f t="shared" si="52"/>
        <v>8</v>
      </c>
      <c r="AC75" s="169">
        <f t="shared" si="52"/>
        <v>9</v>
      </c>
      <c r="AD75" s="169">
        <f t="shared" si="52"/>
        <v>9</v>
      </c>
      <c r="AE75" s="169">
        <f t="shared" si="52"/>
        <v>9</v>
      </c>
      <c r="AF75" s="169">
        <f t="shared" si="52"/>
        <v>10</v>
      </c>
      <c r="AG75" s="169">
        <f t="shared" si="52"/>
        <v>9</v>
      </c>
      <c r="AH75" s="169">
        <f t="shared" si="52"/>
        <v>9</v>
      </c>
      <c r="AI75" s="169">
        <f t="shared" si="52"/>
        <v>8</v>
      </c>
      <c r="AJ75" s="169">
        <f t="shared" si="52"/>
        <v>8</v>
      </c>
      <c r="AK75" s="169">
        <f t="shared" si="52"/>
        <v>8</v>
      </c>
      <c r="AL75" s="169">
        <f t="shared" si="52"/>
        <v>5</v>
      </c>
      <c r="AM75" s="169" t="e">
        <f t="shared" si="52"/>
        <v>#REF!</v>
      </c>
      <c r="AN75" s="169" t="e">
        <f t="shared" si="52"/>
        <v>#REF!</v>
      </c>
      <c r="AO75" s="169" t="e">
        <f t="shared" si="52"/>
        <v>#REF!</v>
      </c>
      <c r="AP75" s="169" t="e">
        <f t="shared" si="52"/>
        <v>#REF!</v>
      </c>
      <c r="AQ75" s="169" t="e">
        <f t="shared" si="52"/>
        <v>#REF!</v>
      </c>
      <c r="AR75" s="169" t="e">
        <f t="shared" si="52"/>
        <v>#REF!</v>
      </c>
      <c r="AS75" s="33" t="e">
        <f t="shared" si="52"/>
        <v>#REF!</v>
      </c>
      <c r="AT75" s="33" t="e">
        <f t="shared" si="52"/>
        <v>#REF!</v>
      </c>
      <c r="AU75" s="33" t="e">
        <f t="shared" si="52"/>
        <v>#REF!</v>
      </c>
      <c r="AV75" s="33" t="e">
        <f t="shared" si="52"/>
        <v>#REF!</v>
      </c>
      <c r="AW75" s="33" t="e">
        <f t="shared" si="52"/>
        <v>#REF!</v>
      </c>
      <c r="AX75" s="33" t="e">
        <f t="shared" si="52"/>
        <v>#REF!</v>
      </c>
      <c r="AY75" s="33">
        <f t="shared" si="52"/>
        <v>82500</v>
      </c>
      <c r="AZ75" s="33">
        <f t="shared" si="52"/>
        <v>132500</v>
      </c>
      <c r="BA75" s="33">
        <f t="shared" si="52"/>
        <v>147500</v>
      </c>
      <c r="BB75" s="33">
        <f t="shared" si="52"/>
        <v>147500</v>
      </c>
      <c r="BC75" s="33">
        <f t="shared" si="52"/>
        <v>165000</v>
      </c>
      <c r="BD75" s="33">
        <f t="shared" si="52"/>
        <v>180000</v>
      </c>
      <c r="BE75" s="33">
        <f t="shared" si="52"/>
        <v>147500</v>
      </c>
      <c r="BF75" s="33">
        <f t="shared" si="52"/>
        <v>165000</v>
      </c>
      <c r="BG75" s="33">
        <f t="shared" si="52"/>
        <v>132500</v>
      </c>
      <c r="BH75" s="33">
        <f t="shared" si="52"/>
        <v>132500</v>
      </c>
      <c r="BI75" s="33">
        <f t="shared" si="52"/>
        <v>132500</v>
      </c>
      <c r="BJ75" s="33">
        <f t="shared" si="52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3">C79*(1-C80)</f>
        <v>0</v>
      </c>
      <c r="D81" s="63">
        <f t="shared" ref="D81:N81" si="54">D79*(1-D80)</f>
        <v>0</v>
      </c>
      <c r="E81" s="63">
        <f t="shared" si="54"/>
        <v>0</v>
      </c>
      <c r="F81" s="63">
        <f t="shared" si="54"/>
        <v>0</v>
      </c>
      <c r="G81" s="63">
        <f t="shared" si="54"/>
        <v>0</v>
      </c>
      <c r="H81" s="63">
        <f t="shared" si="54"/>
        <v>0</v>
      </c>
      <c r="I81" s="63">
        <f t="shared" si="54"/>
        <v>0</v>
      </c>
      <c r="J81" s="63">
        <f t="shared" si="54"/>
        <v>0</v>
      </c>
      <c r="K81" s="63">
        <f t="shared" si="54"/>
        <v>0</v>
      </c>
      <c r="L81" s="63">
        <f t="shared" si="54"/>
        <v>0</v>
      </c>
      <c r="M81" s="63">
        <f t="shared" si="54"/>
        <v>0</v>
      </c>
      <c r="N81" s="63">
        <f t="shared" si="54"/>
        <v>0</v>
      </c>
      <c r="O81" s="63">
        <f t="shared" si="53"/>
        <v>0</v>
      </c>
      <c r="P81" s="63">
        <f t="shared" si="53"/>
        <v>0</v>
      </c>
      <c r="Q81" s="63">
        <f t="shared" si="53"/>
        <v>0</v>
      </c>
      <c r="R81" s="63">
        <f t="shared" si="53"/>
        <v>0</v>
      </c>
      <c r="S81" s="63">
        <f t="shared" si="53"/>
        <v>0</v>
      </c>
      <c r="T81" s="63">
        <f t="shared" si="53"/>
        <v>0</v>
      </c>
      <c r="U81" s="63">
        <f t="shared" si="53"/>
        <v>0</v>
      </c>
      <c r="V81" s="63">
        <f t="shared" si="53"/>
        <v>0</v>
      </c>
      <c r="W81" s="63">
        <f t="shared" si="53"/>
        <v>0</v>
      </c>
      <c r="X81" s="63">
        <f t="shared" si="53"/>
        <v>0</v>
      </c>
      <c r="Y81" s="63">
        <f t="shared" si="53"/>
        <v>0</v>
      </c>
      <c r="Z81" s="63">
        <f t="shared" si="53"/>
        <v>0</v>
      </c>
      <c r="AA81" s="63">
        <f t="shared" si="53"/>
        <v>0</v>
      </c>
      <c r="AB81" s="63">
        <f t="shared" si="53"/>
        <v>0</v>
      </c>
      <c r="AC81" s="63">
        <f t="shared" si="53"/>
        <v>0</v>
      </c>
      <c r="AD81" s="63">
        <f t="shared" si="53"/>
        <v>0</v>
      </c>
      <c r="AE81" s="63">
        <f t="shared" si="53"/>
        <v>0</v>
      </c>
      <c r="AF81" s="63">
        <f t="shared" si="53"/>
        <v>0</v>
      </c>
      <c r="AG81" s="63">
        <f t="shared" si="53"/>
        <v>0</v>
      </c>
      <c r="AH81" s="63">
        <f t="shared" si="53"/>
        <v>0</v>
      </c>
      <c r="AI81" s="63">
        <f t="shared" ref="AI81:BJ81" si="55">AI79*(1-AI80)</f>
        <v>0</v>
      </c>
      <c r="AJ81" s="63">
        <f t="shared" si="55"/>
        <v>0</v>
      </c>
      <c r="AK81" s="63">
        <f t="shared" si="55"/>
        <v>0</v>
      </c>
      <c r="AL81" s="63">
        <f t="shared" si="55"/>
        <v>0</v>
      </c>
      <c r="AM81" s="63" t="e">
        <f t="shared" si="55"/>
        <v>#REF!</v>
      </c>
      <c r="AN81" s="63" t="e">
        <f t="shared" si="55"/>
        <v>#REF!</v>
      </c>
      <c r="AO81" s="63" t="e">
        <f t="shared" si="55"/>
        <v>#REF!</v>
      </c>
      <c r="AP81" s="63" t="e">
        <f t="shared" si="55"/>
        <v>#REF!</v>
      </c>
      <c r="AQ81" s="63" t="e">
        <f t="shared" si="55"/>
        <v>#REF!</v>
      </c>
      <c r="AR81" s="63" t="e">
        <f t="shared" si="55"/>
        <v>#REF!</v>
      </c>
      <c r="AS81" s="63" t="e">
        <f t="shared" si="55"/>
        <v>#REF!</v>
      </c>
      <c r="AT81" s="63" t="e">
        <f t="shared" si="55"/>
        <v>#REF!</v>
      </c>
      <c r="AU81" s="63" t="e">
        <f t="shared" si="55"/>
        <v>#REF!</v>
      </c>
      <c r="AV81" s="63" t="e">
        <f t="shared" si="55"/>
        <v>#REF!</v>
      </c>
      <c r="AW81" s="63" t="e">
        <f t="shared" si="55"/>
        <v>#REF!</v>
      </c>
      <c r="AX81" s="63" t="e">
        <f t="shared" si="55"/>
        <v>#REF!</v>
      </c>
      <c r="AY81" s="63">
        <f t="shared" si="55"/>
        <v>0</v>
      </c>
      <c r="AZ81" s="63">
        <f t="shared" si="55"/>
        <v>0</v>
      </c>
      <c r="BA81" s="63">
        <f t="shared" si="55"/>
        <v>0</v>
      </c>
      <c r="BB81" s="63">
        <f t="shared" si="55"/>
        <v>0</v>
      </c>
      <c r="BC81" s="63">
        <f t="shared" si="55"/>
        <v>0</v>
      </c>
      <c r="BD81" s="63">
        <f t="shared" si="55"/>
        <v>0</v>
      </c>
      <c r="BE81" s="63">
        <f t="shared" si="55"/>
        <v>0</v>
      </c>
      <c r="BF81" s="63">
        <f t="shared" si="55"/>
        <v>0</v>
      </c>
      <c r="BG81" s="63">
        <f t="shared" si="55"/>
        <v>0</v>
      </c>
      <c r="BH81" s="63">
        <f t="shared" si="55"/>
        <v>0</v>
      </c>
      <c r="BI81" s="63">
        <f t="shared" si="55"/>
        <v>0</v>
      </c>
      <c r="BJ81" s="63">
        <f t="shared" si="55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6">SUM(D81:D82)</f>
        <v>0</v>
      </c>
      <c r="E83" s="63">
        <f t="shared" si="56"/>
        <v>0</v>
      </c>
      <c r="F83" s="63">
        <f t="shared" si="56"/>
        <v>0</v>
      </c>
      <c r="G83" s="63">
        <f t="shared" si="56"/>
        <v>0</v>
      </c>
      <c r="H83" s="63">
        <f t="shared" si="56"/>
        <v>0</v>
      </c>
      <c r="I83" s="63">
        <f t="shared" si="56"/>
        <v>0</v>
      </c>
      <c r="J83" s="63">
        <f t="shared" si="56"/>
        <v>0</v>
      </c>
      <c r="K83" s="63">
        <f t="shared" si="56"/>
        <v>0</v>
      </c>
      <c r="L83" s="63">
        <f t="shared" si="56"/>
        <v>0</v>
      </c>
      <c r="M83" s="63">
        <f t="shared" si="56"/>
        <v>0</v>
      </c>
      <c r="N83" s="63">
        <f t="shared" si="56"/>
        <v>0</v>
      </c>
      <c r="O83" s="63">
        <f t="shared" si="56"/>
        <v>0</v>
      </c>
      <c r="P83" s="63">
        <f t="shared" si="56"/>
        <v>0</v>
      </c>
      <c r="Q83" s="63">
        <f t="shared" si="56"/>
        <v>0</v>
      </c>
      <c r="R83" s="63">
        <f t="shared" si="56"/>
        <v>0</v>
      </c>
      <c r="S83" s="63">
        <f t="shared" si="56"/>
        <v>0</v>
      </c>
      <c r="T83" s="63">
        <f t="shared" si="56"/>
        <v>0</v>
      </c>
      <c r="U83" s="63">
        <f t="shared" si="56"/>
        <v>0</v>
      </c>
      <c r="V83" s="63">
        <f t="shared" si="56"/>
        <v>0</v>
      </c>
      <c r="W83" s="63">
        <f t="shared" si="56"/>
        <v>0</v>
      </c>
      <c r="X83" s="63">
        <f t="shared" si="56"/>
        <v>0</v>
      </c>
      <c r="Y83" s="63">
        <f t="shared" si="56"/>
        <v>0</v>
      </c>
      <c r="Z83" s="63">
        <f t="shared" si="56"/>
        <v>0</v>
      </c>
      <c r="AA83" s="63">
        <f t="shared" si="56"/>
        <v>0</v>
      </c>
      <c r="AB83" s="63">
        <f t="shared" si="56"/>
        <v>0</v>
      </c>
      <c r="AC83" s="63">
        <f t="shared" si="56"/>
        <v>0</v>
      </c>
      <c r="AD83" s="63">
        <f t="shared" si="56"/>
        <v>0</v>
      </c>
      <c r="AE83" s="63">
        <f t="shared" si="56"/>
        <v>0</v>
      </c>
      <c r="AF83" s="63">
        <f t="shared" si="56"/>
        <v>0</v>
      </c>
      <c r="AG83" s="63">
        <f t="shared" si="56"/>
        <v>0</v>
      </c>
      <c r="AH83" s="63">
        <f t="shared" si="56"/>
        <v>0</v>
      </c>
      <c r="AI83" s="63">
        <f t="shared" si="56"/>
        <v>0</v>
      </c>
      <c r="AJ83" s="63">
        <f t="shared" si="56"/>
        <v>0</v>
      </c>
      <c r="AK83" s="63">
        <f t="shared" si="56"/>
        <v>0</v>
      </c>
      <c r="AL83" s="63">
        <f t="shared" si="56"/>
        <v>0</v>
      </c>
      <c r="AM83" s="63" t="e">
        <f t="shared" si="56"/>
        <v>#REF!</v>
      </c>
      <c r="AN83" s="63" t="e">
        <f t="shared" si="56"/>
        <v>#REF!</v>
      </c>
      <c r="AO83" s="63" t="e">
        <f t="shared" si="56"/>
        <v>#REF!</v>
      </c>
      <c r="AP83" s="63" t="e">
        <f t="shared" si="56"/>
        <v>#REF!</v>
      </c>
      <c r="AQ83" s="63" t="e">
        <f t="shared" si="56"/>
        <v>#REF!</v>
      </c>
      <c r="AR83" s="63" t="e">
        <f t="shared" si="56"/>
        <v>#REF!</v>
      </c>
      <c r="AS83" s="63" t="e">
        <f t="shared" si="56"/>
        <v>#REF!</v>
      </c>
      <c r="AT83" s="63" t="e">
        <f t="shared" si="56"/>
        <v>#REF!</v>
      </c>
      <c r="AU83" s="63" t="e">
        <f t="shared" si="56"/>
        <v>#REF!</v>
      </c>
      <c r="AV83" s="63" t="e">
        <f t="shared" si="56"/>
        <v>#REF!</v>
      </c>
      <c r="AW83" s="63" t="e">
        <f t="shared" si="56"/>
        <v>#REF!</v>
      </c>
      <c r="AX83" s="63" t="e">
        <f t="shared" si="56"/>
        <v>#REF!</v>
      </c>
      <c r="AY83" s="63" t="e">
        <f t="shared" si="56"/>
        <v>#REF!</v>
      </c>
      <c r="AZ83" s="63" t="e">
        <f t="shared" si="56"/>
        <v>#REF!</v>
      </c>
      <c r="BA83" s="63" t="e">
        <f t="shared" si="56"/>
        <v>#REF!</v>
      </c>
      <c r="BB83" s="63" t="e">
        <f t="shared" si="56"/>
        <v>#REF!</v>
      </c>
      <c r="BC83" s="63" t="e">
        <f t="shared" si="56"/>
        <v>#REF!</v>
      </c>
      <c r="BD83" s="63" t="e">
        <f t="shared" si="56"/>
        <v>#REF!</v>
      </c>
      <c r="BE83" s="63" t="e">
        <f t="shared" si="56"/>
        <v>#REF!</v>
      </c>
      <c r="BF83" s="63" t="e">
        <f t="shared" si="56"/>
        <v>#REF!</v>
      </c>
      <c r="BG83" s="63" t="e">
        <f t="shared" si="56"/>
        <v>#REF!</v>
      </c>
      <c r="BH83" s="63" t="e">
        <f t="shared" si="56"/>
        <v>#REF!</v>
      </c>
      <c r="BI83" s="63" t="e">
        <f t="shared" si="56"/>
        <v>#REF!</v>
      </c>
      <c r="BJ83" s="63" t="e">
        <f t="shared" si="56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7">SUM(D86:D87)</f>
        <v>0</v>
      </c>
      <c r="E88" s="63">
        <f t="shared" si="57"/>
        <v>0</v>
      </c>
      <c r="F88" s="63">
        <f t="shared" si="57"/>
        <v>5000</v>
      </c>
      <c r="G88" s="63">
        <f t="shared" si="57"/>
        <v>5000</v>
      </c>
      <c r="H88" s="63">
        <f t="shared" si="57"/>
        <v>5000</v>
      </c>
      <c r="I88" s="63">
        <f t="shared" si="57"/>
        <v>5000</v>
      </c>
      <c r="J88" s="63">
        <f t="shared" si="57"/>
        <v>5000</v>
      </c>
      <c r="K88" s="63">
        <f t="shared" si="57"/>
        <v>2500</v>
      </c>
      <c r="L88" s="63">
        <f t="shared" si="57"/>
        <v>2500</v>
      </c>
      <c r="M88" s="63">
        <f t="shared" si="57"/>
        <v>2500</v>
      </c>
      <c r="N88" s="63">
        <f t="shared" si="57"/>
        <v>2500</v>
      </c>
      <c r="O88" s="63">
        <f t="shared" si="57"/>
        <v>8025</v>
      </c>
      <c r="P88" s="63">
        <f t="shared" si="57"/>
        <v>13375</v>
      </c>
      <c r="Q88" s="63">
        <f t="shared" si="57"/>
        <v>16050</v>
      </c>
      <c r="R88" s="63">
        <f t="shared" si="57"/>
        <v>16050</v>
      </c>
      <c r="S88" s="63">
        <f t="shared" si="57"/>
        <v>16050</v>
      </c>
      <c r="T88" s="63">
        <f t="shared" si="57"/>
        <v>18725</v>
      </c>
      <c r="U88" s="63">
        <f t="shared" si="57"/>
        <v>16050</v>
      </c>
      <c r="V88" s="63">
        <f t="shared" si="57"/>
        <v>16050</v>
      </c>
      <c r="W88" s="63">
        <f t="shared" si="57"/>
        <v>13375</v>
      </c>
      <c r="X88" s="63">
        <f t="shared" si="57"/>
        <v>13375</v>
      </c>
      <c r="Y88" s="63">
        <f t="shared" si="57"/>
        <v>13375</v>
      </c>
      <c r="Z88" s="63">
        <f t="shared" si="57"/>
        <v>8025</v>
      </c>
      <c r="AA88" s="63">
        <f t="shared" si="57"/>
        <v>12500</v>
      </c>
      <c r="AB88" s="63">
        <f t="shared" si="57"/>
        <v>20000</v>
      </c>
      <c r="AC88" s="63">
        <f t="shared" si="57"/>
        <v>22500</v>
      </c>
      <c r="AD88" s="63">
        <f t="shared" si="57"/>
        <v>22500</v>
      </c>
      <c r="AE88" s="63">
        <f t="shared" si="57"/>
        <v>22500</v>
      </c>
      <c r="AF88" s="63">
        <f t="shared" si="57"/>
        <v>25000</v>
      </c>
      <c r="AG88" s="63">
        <f t="shared" si="57"/>
        <v>22500</v>
      </c>
      <c r="AH88" s="63">
        <f t="shared" si="57"/>
        <v>22500</v>
      </c>
      <c r="AI88" s="63">
        <f t="shared" si="57"/>
        <v>20000</v>
      </c>
      <c r="AJ88" s="63">
        <f t="shared" si="57"/>
        <v>20000</v>
      </c>
      <c r="AK88" s="63">
        <f t="shared" si="57"/>
        <v>20000</v>
      </c>
      <c r="AL88" s="63">
        <f t="shared" si="57"/>
        <v>12500</v>
      </c>
      <c r="AM88" s="63" t="e">
        <f t="shared" si="57"/>
        <v>#REF!</v>
      </c>
      <c r="AN88" s="63" t="e">
        <f t="shared" si="57"/>
        <v>#REF!</v>
      </c>
      <c r="AO88" s="63" t="e">
        <f t="shared" si="57"/>
        <v>#REF!</v>
      </c>
      <c r="AP88" s="63" t="e">
        <f t="shared" si="57"/>
        <v>#REF!</v>
      </c>
      <c r="AQ88" s="63" t="e">
        <f t="shared" si="57"/>
        <v>#REF!</v>
      </c>
      <c r="AR88" s="63" t="e">
        <f t="shared" si="57"/>
        <v>#REF!</v>
      </c>
      <c r="AS88" s="63" t="e">
        <f t="shared" si="57"/>
        <v>#REF!</v>
      </c>
      <c r="AT88" s="63" t="e">
        <f t="shared" si="57"/>
        <v>#REF!</v>
      </c>
      <c r="AU88" s="63" t="e">
        <f t="shared" si="57"/>
        <v>#REF!</v>
      </c>
      <c r="AV88" s="63" t="e">
        <f t="shared" si="57"/>
        <v>#REF!</v>
      </c>
      <c r="AW88" s="63" t="e">
        <f t="shared" si="57"/>
        <v>#REF!</v>
      </c>
      <c r="AX88" s="63" t="e">
        <f t="shared" si="57"/>
        <v>#REF!</v>
      </c>
      <c r="AY88" s="63" t="e">
        <f t="shared" si="57"/>
        <v>#REF!</v>
      </c>
      <c r="AZ88" s="63" t="e">
        <f t="shared" si="57"/>
        <v>#REF!</v>
      </c>
      <c r="BA88" s="63" t="e">
        <f t="shared" si="57"/>
        <v>#REF!</v>
      </c>
      <c r="BB88" s="63" t="e">
        <f t="shared" si="57"/>
        <v>#REF!</v>
      </c>
      <c r="BC88" s="63" t="e">
        <f t="shared" si="57"/>
        <v>#REF!</v>
      </c>
      <c r="BD88" s="63" t="e">
        <f t="shared" si="57"/>
        <v>#REF!</v>
      </c>
      <c r="BE88" s="63" t="e">
        <f t="shared" si="57"/>
        <v>#REF!</v>
      </c>
      <c r="BF88" s="63" t="e">
        <f t="shared" si="57"/>
        <v>#REF!</v>
      </c>
      <c r="BG88" s="63" t="e">
        <f t="shared" si="57"/>
        <v>#REF!</v>
      </c>
      <c r="BH88" s="63" t="e">
        <f t="shared" si="57"/>
        <v>#REF!</v>
      </c>
      <c r="BI88" s="63" t="e">
        <f t="shared" si="57"/>
        <v>#REF!</v>
      </c>
      <c r="BJ88" s="63" t="e">
        <f t="shared" si="57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8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L92" si="58">D$47</f>
        <v>0</v>
      </c>
      <c r="E92" s="169">
        <f t="shared" si="58"/>
        <v>0</v>
      </c>
      <c r="F92" s="169">
        <f t="shared" si="58"/>
        <v>3</v>
      </c>
      <c r="G92" s="169">
        <f t="shared" si="58"/>
        <v>3</v>
      </c>
      <c r="H92" s="169">
        <f t="shared" si="58"/>
        <v>3</v>
      </c>
      <c r="I92" s="169">
        <f t="shared" si="58"/>
        <v>3</v>
      </c>
      <c r="J92" s="169">
        <f t="shared" si="58"/>
        <v>3</v>
      </c>
      <c r="K92" s="169">
        <f t="shared" si="58"/>
        <v>3</v>
      </c>
      <c r="L92" s="169">
        <f t="shared" si="58"/>
        <v>3</v>
      </c>
      <c r="M92" s="169">
        <f t="shared" si="58"/>
        <v>3</v>
      </c>
      <c r="N92" s="169">
        <f t="shared" si="58"/>
        <v>2</v>
      </c>
      <c r="O92" s="169">
        <f t="shared" si="58"/>
        <v>5</v>
      </c>
      <c r="P92" s="169">
        <f t="shared" si="58"/>
        <v>9</v>
      </c>
      <c r="Q92" s="169">
        <f t="shared" si="58"/>
        <v>9</v>
      </c>
      <c r="R92" s="169">
        <f t="shared" si="58"/>
        <v>9</v>
      </c>
      <c r="S92" s="169">
        <f t="shared" si="58"/>
        <v>10</v>
      </c>
      <c r="T92" s="169">
        <f t="shared" si="58"/>
        <v>11</v>
      </c>
      <c r="U92" s="169">
        <f t="shared" si="58"/>
        <v>9</v>
      </c>
      <c r="V92" s="169">
        <f t="shared" si="58"/>
        <v>10</v>
      </c>
      <c r="W92" s="169">
        <f t="shared" si="58"/>
        <v>9</v>
      </c>
      <c r="X92" s="169">
        <f t="shared" si="58"/>
        <v>9</v>
      </c>
      <c r="Y92" s="169">
        <f t="shared" si="58"/>
        <v>9</v>
      </c>
      <c r="Z92" s="169">
        <f t="shared" si="58"/>
        <v>5</v>
      </c>
      <c r="AA92" s="169">
        <f t="shared" si="58"/>
        <v>15</v>
      </c>
      <c r="AB92" s="169">
        <f t="shared" si="58"/>
        <v>24</v>
      </c>
      <c r="AC92" s="169">
        <f t="shared" si="58"/>
        <v>27</v>
      </c>
      <c r="AD92" s="169">
        <f t="shared" si="58"/>
        <v>27</v>
      </c>
      <c r="AE92" s="169">
        <f t="shared" si="58"/>
        <v>29</v>
      </c>
      <c r="AF92" s="169">
        <f t="shared" si="58"/>
        <v>32</v>
      </c>
      <c r="AG92" s="169">
        <f t="shared" si="58"/>
        <v>27</v>
      </c>
      <c r="AH92" s="169">
        <f t="shared" si="58"/>
        <v>29</v>
      </c>
      <c r="AI92" s="169">
        <f t="shared" si="58"/>
        <v>24</v>
      </c>
      <c r="AJ92" s="169">
        <f t="shared" si="58"/>
        <v>24</v>
      </c>
      <c r="AK92" s="169">
        <f t="shared" si="58"/>
        <v>24</v>
      </c>
      <c r="AL92" s="169">
        <f t="shared" si="58"/>
        <v>15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427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9988440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>
        <f t="shared" si="59"/>
        <v>23000</v>
      </c>
      <c r="AB96" s="70">
        <f t="shared" si="59"/>
        <v>23000</v>
      </c>
      <c r="AC96" s="70">
        <f t="shared" si="59"/>
        <v>23000</v>
      </c>
      <c r="AD96" s="70">
        <f t="shared" si="59"/>
        <v>23000</v>
      </c>
      <c r="AE96" s="70">
        <f t="shared" si="59"/>
        <v>23000</v>
      </c>
      <c r="AF96" s="70">
        <f t="shared" si="59"/>
        <v>23000</v>
      </c>
      <c r="AG96" s="70">
        <f t="shared" si="59"/>
        <v>23000</v>
      </c>
      <c r="AH96" s="70">
        <f t="shared" si="59"/>
        <v>23000</v>
      </c>
      <c r="AI96" s="70">
        <f t="shared" si="59"/>
        <v>23000</v>
      </c>
      <c r="AJ96" s="70">
        <f t="shared" si="59"/>
        <v>23000</v>
      </c>
      <c r="AK96" s="70">
        <f t="shared" si="59"/>
        <v>23000</v>
      </c>
      <c r="AL96" s="70">
        <f t="shared" si="59"/>
        <v>23000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>
        <f t="shared" si="60"/>
        <v>345000</v>
      </c>
      <c r="AB97" s="178">
        <f t="shared" si="60"/>
        <v>552000</v>
      </c>
      <c r="AC97" s="178">
        <f t="shared" si="60"/>
        <v>621000</v>
      </c>
      <c r="AD97" s="178">
        <f t="shared" si="60"/>
        <v>621000</v>
      </c>
      <c r="AE97" s="178">
        <f t="shared" si="60"/>
        <v>667000</v>
      </c>
      <c r="AF97" s="178">
        <f t="shared" si="60"/>
        <v>736000</v>
      </c>
      <c r="AG97" s="178">
        <f t="shared" si="60"/>
        <v>621000</v>
      </c>
      <c r="AH97" s="178">
        <f t="shared" si="60"/>
        <v>667000</v>
      </c>
      <c r="AI97" s="178">
        <f t="shared" si="60"/>
        <v>552000</v>
      </c>
      <c r="AJ97" s="178">
        <f t="shared" si="60"/>
        <v>552000</v>
      </c>
      <c r="AK97" s="178">
        <f t="shared" si="60"/>
        <v>552000</v>
      </c>
      <c r="AL97" s="178">
        <f t="shared" si="60"/>
        <v>345000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>
        <f>SUM(C97:BJ97)</f>
        <v>9934620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'COGS-PRICE-MARGIN_CWS'!$E28*AA$92</f>
        <v>195000</v>
      </c>
      <c r="AB101" s="97">
        <f>'COGS-PRICE-MARGIN_CWS'!$E28*AB$92</f>
        <v>312000</v>
      </c>
      <c r="AC101" s="97">
        <f>'COGS-PRICE-MARGIN_CWS'!$E28*AC$92</f>
        <v>351000</v>
      </c>
      <c r="AD101" s="97">
        <f>'COGS-PRICE-MARGIN_CWS'!$E28*AD$92</f>
        <v>351000</v>
      </c>
      <c r="AE101" s="97">
        <f>'COGS-PRICE-MARGIN_CWS'!$E28*AE$92</f>
        <v>377000</v>
      </c>
      <c r="AF101" s="97">
        <f>'COGS-PRICE-MARGIN_CWS'!$E28*AF$92</f>
        <v>416000</v>
      </c>
      <c r="AG101" s="97">
        <f>'COGS-PRICE-MARGIN_CWS'!$E28*AG$92</f>
        <v>351000</v>
      </c>
      <c r="AH101" s="97">
        <f>'COGS-PRICE-MARGIN_CWS'!$E28*AH$92</f>
        <v>377000</v>
      </c>
      <c r="AI101" s="97">
        <f>'COGS-PRICE-MARGIN_CWS'!$E28*AI$92</f>
        <v>312000</v>
      </c>
      <c r="AJ101" s="97">
        <f>'COGS-PRICE-MARGIN_CWS'!$E28*AJ$92</f>
        <v>312000</v>
      </c>
      <c r="AK101" s="97">
        <f>'COGS-PRICE-MARGIN_CWS'!$E28*AK$92</f>
        <v>312000</v>
      </c>
      <c r="AL101" s="97">
        <f>'COGS-PRICE-MARGIN_CWS'!$E28*AL$92</f>
        <v>195000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5645640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217140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72225</v>
      </c>
      <c r="P106" s="63">
        <f t="shared" si="61"/>
        <v>130005</v>
      </c>
      <c r="Q106" s="63">
        <f t="shared" si="61"/>
        <v>130005</v>
      </c>
      <c r="R106" s="63">
        <f t="shared" si="61"/>
        <v>130005</v>
      </c>
      <c r="S106" s="63">
        <f t="shared" si="61"/>
        <v>144450</v>
      </c>
      <c r="T106" s="63">
        <f t="shared" si="61"/>
        <v>158895</v>
      </c>
      <c r="U106" s="63">
        <f t="shared" si="61"/>
        <v>130005</v>
      </c>
      <c r="V106" s="63">
        <f t="shared" si="61"/>
        <v>144450</v>
      </c>
      <c r="W106" s="63">
        <f t="shared" si="61"/>
        <v>130005</v>
      </c>
      <c r="X106" s="63">
        <f t="shared" si="61"/>
        <v>130005</v>
      </c>
      <c r="Y106" s="63">
        <f t="shared" si="61"/>
        <v>130005</v>
      </c>
      <c r="Z106" s="63">
        <f t="shared" si="61"/>
        <v>72225</v>
      </c>
      <c r="AA106" s="63">
        <f t="shared" si="61"/>
        <v>202500</v>
      </c>
      <c r="AB106" s="63">
        <f t="shared" si="61"/>
        <v>324000</v>
      </c>
      <c r="AC106" s="63">
        <f t="shared" si="61"/>
        <v>364500</v>
      </c>
      <c r="AD106" s="63">
        <f t="shared" si="61"/>
        <v>364500</v>
      </c>
      <c r="AE106" s="63">
        <f t="shared" si="61"/>
        <v>391500</v>
      </c>
      <c r="AF106" s="63">
        <f t="shared" si="61"/>
        <v>432000</v>
      </c>
      <c r="AG106" s="63">
        <f t="shared" si="61"/>
        <v>364500</v>
      </c>
      <c r="AH106" s="63">
        <f t="shared" si="61"/>
        <v>391500</v>
      </c>
      <c r="AI106" s="63">
        <f t="shared" si="61"/>
        <v>324000</v>
      </c>
      <c r="AJ106" s="63">
        <f t="shared" si="61"/>
        <v>324000</v>
      </c>
      <c r="AK106" s="63">
        <f t="shared" si="61"/>
        <v>324000</v>
      </c>
      <c r="AL106" s="63">
        <f t="shared" si="61"/>
        <v>202500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5862780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10165</v>
      </c>
      <c r="P108" s="63">
        <f t="shared" si="62"/>
        <v>10165</v>
      </c>
      <c r="Q108" s="63">
        <f t="shared" si="62"/>
        <v>10165</v>
      </c>
      <c r="R108" s="63">
        <f t="shared" si="62"/>
        <v>10165</v>
      </c>
      <c r="S108" s="63">
        <f t="shared" si="62"/>
        <v>10165</v>
      </c>
      <c r="T108" s="63">
        <f t="shared" si="62"/>
        <v>10165</v>
      </c>
      <c r="U108" s="63">
        <f t="shared" si="62"/>
        <v>10165</v>
      </c>
      <c r="V108" s="63">
        <f t="shared" si="62"/>
        <v>10165</v>
      </c>
      <c r="W108" s="63">
        <f t="shared" si="62"/>
        <v>10165</v>
      </c>
      <c r="X108" s="63">
        <f t="shared" si="62"/>
        <v>10165</v>
      </c>
      <c r="Y108" s="63">
        <f t="shared" si="62"/>
        <v>10165</v>
      </c>
      <c r="Z108" s="63">
        <f t="shared" si="62"/>
        <v>10165</v>
      </c>
      <c r="AA108" s="63">
        <f t="shared" si="62"/>
        <v>9500</v>
      </c>
      <c r="AB108" s="63">
        <f t="shared" si="62"/>
        <v>9500</v>
      </c>
      <c r="AC108" s="63">
        <f t="shared" si="62"/>
        <v>9500</v>
      </c>
      <c r="AD108" s="63">
        <f t="shared" si="62"/>
        <v>9500</v>
      </c>
      <c r="AE108" s="63">
        <f t="shared" si="62"/>
        <v>9500</v>
      </c>
      <c r="AF108" s="63">
        <f t="shared" si="62"/>
        <v>9500</v>
      </c>
      <c r="AG108" s="63">
        <f t="shared" si="62"/>
        <v>9500</v>
      </c>
      <c r="AH108" s="63">
        <f t="shared" si="62"/>
        <v>9500</v>
      </c>
      <c r="AI108" s="63">
        <f t="shared" si="62"/>
        <v>9500</v>
      </c>
      <c r="AJ108" s="63">
        <f t="shared" si="62"/>
        <v>9500</v>
      </c>
      <c r="AK108" s="63">
        <f t="shared" si="62"/>
        <v>9500</v>
      </c>
      <c r="AL108" s="63">
        <f t="shared" si="62"/>
        <v>9500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50825</v>
      </c>
      <c r="P109" s="63">
        <f t="shared" si="64"/>
        <v>91485</v>
      </c>
      <c r="Q109" s="63">
        <f t="shared" si="64"/>
        <v>91485</v>
      </c>
      <c r="R109" s="63">
        <f t="shared" si="64"/>
        <v>91485</v>
      </c>
      <c r="S109" s="63">
        <f t="shared" si="64"/>
        <v>101650</v>
      </c>
      <c r="T109" s="63">
        <f t="shared" si="64"/>
        <v>111815</v>
      </c>
      <c r="U109" s="63">
        <f t="shared" si="64"/>
        <v>91485</v>
      </c>
      <c r="V109" s="63">
        <f t="shared" si="64"/>
        <v>101650</v>
      </c>
      <c r="W109" s="63">
        <f t="shared" si="64"/>
        <v>91485</v>
      </c>
      <c r="X109" s="63">
        <f t="shared" si="64"/>
        <v>91485</v>
      </c>
      <c r="Y109" s="63">
        <f t="shared" si="64"/>
        <v>91485</v>
      </c>
      <c r="Z109" s="63">
        <f t="shared" si="64"/>
        <v>50825</v>
      </c>
      <c r="AA109" s="63">
        <f t="shared" si="64"/>
        <v>142500</v>
      </c>
      <c r="AB109" s="63">
        <f t="shared" si="64"/>
        <v>228000</v>
      </c>
      <c r="AC109" s="63">
        <f t="shared" si="64"/>
        <v>256500</v>
      </c>
      <c r="AD109" s="63">
        <f t="shared" si="64"/>
        <v>256500</v>
      </c>
      <c r="AE109" s="63">
        <f t="shared" si="64"/>
        <v>275500</v>
      </c>
      <c r="AF109" s="63">
        <f t="shared" si="64"/>
        <v>304000</v>
      </c>
      <c r="AG109" s="63">
        <f t="shared" si="64"/>
        <v>256500</v>
      </c>
      <c r="AH109" s="63">
        <f t="shared" si="64"/>
        <v>275500</v>
      </c>
      <c r="AI109" s="63">
        <f t="shared" si="64"/>
        <v>228000</v>
      </c>
      <c r="AJ109" s="63">
        <f t="shared" si="64"/>
        <v>228000</v>
      </c>
      <c r="AK109" s="63">
        <f t="shared" si="64"/>
        <v>228000</v>
      </c>
      <c r="AL109" s="63">
        <f t="shared" si="64"/>
        <v>142500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>
        <f>SUM(C109:BJ109)</f>
        <v>4071840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0.41304347826086957</v>
      </c>
      <c r="P110" s="46">
        <f t="shared" si="65"/>
        <v>0.41304347826086957</v>
      </c>
      <c r="Q110" s="46">
        <f t="shared" si="65"/>
        <v>0.41304347826086957</v>
      </c>
      <c r="R110" s="46">
        <f t="shared" si="65"/>
        <v>0.41304347826086957</v>
      </c>
      <c r="S110" s="46">
        <f t="shared" si="65"/>
        <v>0.41304347826086957</v>
      </c>
      <c r="T110" s="46">
        <f t="shared" si="65"/>
        <v>0.41304347826086957</v>
      </c>
      <c r="U110" s="46">
        <f t="shared" si="65"/>
        <v>0.41304347826086957</v>
      </c>
      <c r="V110" s="46">
        <f t="shared" si="65"/>
        <v>0.41304347826086957</v>
      </c>
      <c r="W110" s="46">
        <f t="shared" si="65"/>
        <v>0.41304347826086957</v>
      </c>
      <c r="X110" s="46">
        <f t="shared" si="65"/>
        <v>0.41304347826086957</v>
      </c>
      <c r="Y110" s="46">
        <f t="shared" si="65"/>
        <v>0.41304347826086957</v>
      </c>
      <c r="Z110" s="46">
        <f t="shared" si="65"/>
        <v>0.41304347826086957</v>
      </c>
      <c r="AA110" s="46">
        <f t="shared" si="65"/>
        <v>0.41304347826086957</v>
      </c>
      <c r="AB110" s="46">
        <f t="shared" si="65"/>
        <v>0.41304347826086957</v>
      </c>
      <c r="AC110" s="46">
        <f t="shared" si="65"/>
        <v>0.41304347826086957</v>
      </c>
      <c r="AD110" s="46">
        <f t="shared" si="65"/>
        <v>0.41304347826086957</v>
      </c>
      <c r="AE110" s="46">
        <f t="shared" si="65"/>
        <v>0.41304347826086957</v>
      </c>
      <c r="AF110" s="46">
        <f t="shared" si="65"/>
        <v>0.41304347826086957</v>
      </c>
      <c r="AG110" s="46">
        <f t="shared" si="65"/>
        <v>0.41304347826086957</v>
      </c>
      <c r="AH110" s="46">
        <f t="shared" si="65"/>
        <v>0.41304347826086957</v>
      </c>
      <c r="AI110" s="46">
        <f t="shared" ref="AI110:BN110" si="66">IF(AI109&gt;0,(AI109/AI97),0)</f>
        <v>0.41304347826086957</v>
      </c>
      <c r="AJ110" s="46">
        <f t="shared" si="66"/>
        <v>0.41304347826086957</v>
      </c>
      <c r="AK110" s="46">
        <f t="shared" si="66"/>
        <v>0.41304347826086957</v>
      </c>
      <c r="AL110" s="46">
        <f t="shared" si="66"/>
        <v>0.41304347826086957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3</v>
      </c>
      <c r="P115" s="102">
        <f t="shared" si="67"/>
        <v>6</v>
      </c>
      <c r="Q115" s="102">
        <f t="shared" si="67"/>
        <v>6</v>
      </c>
      <c r="R115" s="102">
        <f t="shared" si="67"/>
        <v>6</v>
      </c>
      <c r="S115" s="102">
        <f t="shared" si="67"/>
        <v>7</v>
      </c>
      <c r="T115" s="102">
        <f t="shared" si="67"/>
        <v>8</v>
      </c>
      <c r="U115" s="102">
        <f t="shared" si="67"/>
        <v>6</v>
      </c>
      <c r="V115" s="102">
        <f t="shared" si="67"/>
        <v>7</v>
      </c>
      <c r="W115" s="102">
        <f t="shared" si="67"/>
        <v>6</v>
      </c>
      <c r="X115" s="102">
        <f t="shared" si="67"/>
        <v>6</v>
      </c>
      <c r="Y115" s="102">
        <f t="shared" si="67"/>
        <v>6</v>
      </c>
      <c r="Z115" s="102">
        <f t="shared" si="67"/>
        <v>3</v>
      </c>
      <c r="AA115" s="102">
        <f t="shared" si="67"/>
        <v>10</v>
      </c>
      <c r="AB115" s="102">
        <f t="shared" si="67"/>
        <v>16</v>
      </c>
      <c r="AC115" s="102">
        <f t="shared" si="67"/>
        <v>18</v>
      </c>
      <c r="AD115" s="102">
        <f t="shared" si="67"/>
        <v>18</v>
      </c>
      <c r="AE115" s="102">
        <f t="shared" si="67"/>
        <v>20</v>
      </c>
      <c r="AF115" s="102">
        <f t="shared" si="67"/>
        <v>22</v>
      </c>
      <c r="AG115" s="102">
        <f t="shared" si="67"/>
        <v>18</v>
      </c>
      <c r="AH115" s="102">
        <f t="shared" si="67"/>
        <v>20</v>
      </c>
      <c r="AI115" s="102">
        <f t="shared" ref="AI115:BN115" si="68">AI92-AI116</f>
        <v>16</v>
      </c>
      <c r="AJ115" s="102">
        <f t="shared" si="68"/>
        <v>16</v>
      </c>
      <c r="AK115" s="102">
        <f t="shared" si="68"/>
        <v>16</v>
      </c>
      <c r="AL115" s="102">
        <f t="shared" si="68"/>
        <v>10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>
        <f>SUM(C115:BJ115)</f>
        <v>287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2</v>
      </c>
      <c r="P116" s="102">
        <f t="shared" si="69"/>
        <v>3</v>
      </c>
      <c r="Q116" s="102">
        <f t="shared" si="69"/>
        <v>3</v>
      </c>
      <c r="R116" s="102">
        <f t="shared" si="69"/>
        <v>3</v>
      </c>
      <c r="S116" s="102">
        <f t="shared" si="69"/>
        <v>3</v>
      </c>
      <c r="T116" s="102">
        <f t="shared" si="69"/>
        <v>3</v>
      </c>
      <c r="U116" s="102">
        <f t="shared" si="69"/>
        <v>3</v>
      </c>
      <c r="V116" s="102">
        <f t="shared" si="69"/>
        <v>3</v>
      </c>
      <c r="W116" s="102">
        <f t="shared" si="69"/>
        <v>3</v>
      </c>
      <c r="X116" s="102">
        <f t="shared" si="69"/>
        <v>3</v>
      </c>
      <c r="Y116" s="102">
        <f t="shared" si="69"/>
        <v>3</v>
      </c>
      <c r="Z116" s="102">
        <f t="shared" si="69"/>
        <v>2</v>
      </c>
      <c r="AA116" s="102">
        <f t="shared" si="69"/>
        <v>5</v>
      </c>
      <c r="AB116" s="102">
        <f t="shared" si="69"/>
        <v>8</v>
      </c>
      <c r="AC116" s="102">
        <f t="shared" si="69"/>
        <v>9</v>
      </c>
      <c r="AD116" s="102">
        <f t="shared" si="69"/>
        <v>9</v>
      </c>
      <c r="AE116" s="102">
        <f t="shared" si="69"/>
        <v>9</v>
      </c>
      <c r="AF116" s="102">
        <f t="shared" si="69"/>
        <v>10</v>
      </c>
      <c r="AG116" s="102">
        <f t="shared" si="69"/>
        <v>9</v>
      </c>
      <c r="AH116" s="102">
        <f t="shared" si="69"/>
        <v>9</v>
      </c>
      <c r="AI116" s="102">
        <f t="shared" ref="AI116:BJ116" si="70">ROUNDUP(+AI92*AI114,0)</f>
        <v>8</v>
      </c>
      <c r="AJ116" s="102">
        <f t="shared" si="70"/>
        <v>8</v>
      </c>
      <c r="AK116" s="102">
        <f t="shared" si="70"/>
        <v>8</v>
      </c>
      <c r="AL116" s="102">
        <f t="shared" si="70"/>
        <v>5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>
        <f>SUM(C116:BJ116)</f>
        <v>140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>
        <f t="shared" si="71"/>
        <v>0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>
        <f t="shared" si="72"/>
        <v>0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'COGS-PRICE-MARGIN_CWS'!$B148*AA116</f>
        <v>12500</v>
      </c>
      <c r="AB126" s="90">
        <f>'COGS-PRICE-MARGIN_CWS'!$B148*AB116</f>
        <v>20000</v>
      </c>
      <c r="AC126" s="90">
        <f>'COGS-PRICE-MARGIN_CWS'!$B148*AC116</f>
        <v>22500</v>
      </c>
      <c r="AD126" s="90">
        <f>'COGS-PRICE-MARGIN_CWS'!$B148*AD116</f>
        <v>22500</v>
      </c>
      <c r="AE126" s="90">
        <f>'COGS-PRICE-MARGIN_CWS'!$B148*AE116</f>
        <v>22500</v>
      </c>
      <c r="AF126" s="90">
        <f>'COGS-PRICE-MARGIN_CWS'!$B148*AF116</f>
        <v>25000</v>
      </c>
      <c r="AG126" s="90">
        <f>'COGS-PRICE-MARGIN_CWS'!$B148*AG116</f>
        <v>22500</v>
      </c>
      <c r="AH126" s="90">
        <f>'COGS-PRICE-MARGIN_CWS'!$B148*AH116</f>
        <v>22500</v>
      </c>
      <c r="AI126" s="90">
        <f>'COGS-PRICE-MARGIN_CWS'!$B148*AI116</f>
        <v>20000</v>
      </c>
      <c r="AJ126" s="90">
        <f>'COGS-PRICE-MARGIN_CWS'!$B148*AJ116</f>
        <v>20000</v>
      </c>
      <c r="AK126" s="90">
        <f>'COGS-PRICE-MARGIN_CWS'!$B148*AK116</f>
        <v>20000</v>
      </c>
      <c r="AL126" s="90">
        <f>'COGS-PRICE-MARGIN_CWS'!$B148*AL116</f>
        <v>12500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5350</v>
      </c>
      <c r="P128" s="63">
        <f t="shared" si="73"/>
        <v>8025</v>
      </c>
      <c r="Q128" s="63">
        <f t="shared" si="73"/>
        <v>8025</v>
      </c>
      <c r="R128" s="63">
        <f t="shared" si="73"/>
        <v>8025</v>
      </c>
      <c r="S128" s="63">
        <f t="shared" si="73"/>
        <v>8025</v>
      </c>
      <c r="T128" s="63">
        <f t="shared" si="73"/>
        <v>8025</v>
      </c>
      <c r="U128" s="63">
        <f t="shared" si="73"/>
        <v>8025</v>
      </c>
      <c r="V128" s="63">
        <f t="shared" si="73"/>
        <v>8025</v>
      </c>
      <c r="W128" s="63">
        <f t="shared" si="73"/>
        <v>8025</v>
      </c>
      <c r="X128" s="63">
        <f t="shared" si="73"/>
        <v>8025</v>
      </c>
      <c r="Y128" s="63">
        <f t="shared" si="73"/>
        <v>8025</v>
      </c>
      <c r="Z128" s="63">
        <f t="shared" si="73"/>
        <v>5350</v>
      </c>
      <c r="AA128" s="63">
        <f t="shared" si="73"/>
        <v>12500</v>
      </c>
      <c r="AB128" s="63">
        <f t="shared" si="73"/>
        <v>20000</v>
      </c>
      <c r="AC128" s="63">
        <f t="shared" si="73"/>
        <v>22500</v>
      </c>
      <c r="AD128" s="63">
        <f t="shared" si="73"/>
        <v>22500</v>
      </c>
      <c r="AE128" s="63">
        <f t="shared" si="73"/>
        <v>22500</v>
      </c>
      <c r="AF128" s="63">
        <f t="shared" si="73"/>
        <v>25000</v>
      </c>
      <c r="AG128" s="63">
        <f t="shared" si="73"/>
        <v>22500</v>
      </c>
      <c r="AH128" s="63">
        <f t="shared" si="73"/>
        <v>22500</v>
      </c>
      <c r="AI128" s="63">
        <f t="shared" si="73"/>
        <v>20000</v>
      </c>
      <c r="AJ128" s="63">
        <f t="shared" si="73"/>
        <v>20000</v>
      </c>
      <c r="AK128" s="63">
        <f t="shared" si="73"/>
        <v>20000</v>
      </c>
      <c r="AL128" s="63">
        <f t="shared" si="73"/>
        <v>12500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348285</v>
      </c>
      <c r="P132" s="63">
        <f t="shared" si="74"/>
        <v>570310</v>
      </c>
      <c r="Q132" s="63">
        <f t="shared" si="74"/>
        <v>630765</v>
      </c>
      <c r="R132" s="63">
        <f t="shared" si="74"/>
        <v>630765</v>
      </c>
      <c r="S132" s="63">
        <f t="shared" si="74"/>
        <v>693895</v>
      </c>
      <c r="T132" s="63">
        <f t="shared" si="74"/>
        <v>759700</v>
      </c>
      <c r="U132" s="63">
        <f t="shared" si="74"/>
        <v>630765</v>
      </c>
      <c r="V132" s="63">
        <f t="shared" si="74"/>
        <v>693895</v>
      </c>
      <c r="W132" s="63">
        <f t="shared" si="74"/>
        <v>570310</v>
      </c>
      <c r="X132" s="63">
        <f t="shared" si="74"/>
        <v>570310</v>
      </c>
      <c r="Y132" s="63">
        <f t="shared" si="74"/>
        <v>570310</v>
      </c>
      <c r="Z132" s="63">
        <f t="shared" si="74"/>
        <v>348285</v>
      </c>
      <c r="AA132" s="63">
        <f t="shared" si="74"/>
        <v>622000</v>
      </c>
      <c r="AB132" s="63">
        <f t="shared" si="74"/>
        <v>1006000</v>
      </c>
      <c r="AC132" s="63">
        <f t="shared" si="74"/>
        <v>1134000</v>
      </c>
      <c r="AD132" s="63">
        <f t="shared" si="74"/>
        <v>1134000</v>
      </c>
      <c r="AE132" s="63">
        <f t="shared" si="74"/>
        <v>1234000</v>
      </c>
      <c r="AF132" s="63">
        <f t="shared" si="74"/>
        <v>1362000</v>
      </c>
      <c r="AG132" s="63">
        <f t="shared" si="74"/>
        <v>1134000</v>
      </c>
      <c r="AH132" s="63">
        <f t="shared" si="74"/>
        <v>1234000</v>
      </c>
      <c r="AI132" s="63">
        <f t="shared" si="74"/>
        <v>1006000</v>
      </c>
      <c r="AJ132" s="63">
        <f t="shared" si="74"/>
        <v>1006000</v>
      </c>
      <c r="AK132" s="63">
        <f t="shared" si="74"/>
        <v>1006000</v>
      </c>
      <c r="AL132" s="63">
        <f t="shared" si="74"/>
        <v>622000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128935</v>
      </c>
      <c r="P133" s="63">
        <f t="shared" si="75"/>
        <v>212930</v>
      </c>
      <c r="Q133" s="63">
        <f t="shared" si="75"/>
        <v>233260</v>
      </c>
      <c r="R133" s="63">
        <f t="shared" si="75"/>
        <v>233260</v>
      </c>
      <c r="S133" s="63">
        <f t="shared" si="75"/>
        <v>255195</v>
      </c>
      <c r="T133" s="63">
        <f t="shared" si="75"/>
        <v>279805</v>
      </c>
      <c r="U133" s="63">
        <f t="shared" si="75"/>
        <v>233260</v>
      </c>
      <c r="V133" s="63">
        <f t="shared" si="75"/>
        <v>255195</v>
      </c>
      <c r="W133" s="63">
        <f t="shared" si="75"/>
        <v>212930</v>
      </c>
      <c r="X133" s="63">
        <f t="shared" si="75"/>
        <v>212930</v>
      </c>
      <c r="Y133" s="63">
        <f t="shared" si="75"/>
        <v>212930</v>
      </c>
      <c r="Z133" s="63">
        <f t="shared" si="75"/>
        <v>128935</v>
      </c>
      <c r="AA133" s="63">
        <f t="shared" si="75"/>
        <v>244500</v>
      </c>
      <c r="AB133" s="63">
        <f t="shared" si="75"/>
        <v>394500</v>
      </c>
      <c r="AC133" s="63">
        <f t="shared" si="75"/>
        <v>444500</v>
      </c>
      <c r="AD133" s="63">
        <f t="shared" si="75"/>
        <v>444500</v>
      </c>
      <c r="AE133" s="63">
        <f t="shared" si="75"/>
        <v>480000</v>
      </c>
      <c r="AF133" s="63">
        <f t="shared" si="75"/>
        <v>530000</v>
      </c>
      <c r="AG133" s="63">
        <f t="shared" si="75"/>
        <v>444500</v>
      </c>
      <c r="AH133" s="63">
        <f t="shared" si="75"/>
        <v>480000</v>
      </c>
      <c r="AI133" s="63">
        <f t="shared" si="75"/>
        <v>394500</v>
      </c>
      <c r="AJ133" s="63">
        <f t="shared" si="75"/>
        <v>394500</v>
      </c>
      <c r="AK133" s="63">
        <f t="shared" si="75"/>
        <v>394500</v>
      </c>
      <c r="AL133" s="63">
        <f t="shared" si="75"/>
        <v>244500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>
      <selection activeCell="I35" sqref="I35"/>
    </sheetView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244500</v>
      </c>
      <c r="AB28" s="9">
        <f>COGS_DB!AB13</f>
        <v>394500</v>
      </c>
      <c r="AC28" s="9">
        <f>COGS_DB!AC13</f>
        <v>444500</v>
      </c>
      <c r="AD28" s="9">
        <f>COGS_DB!AD13</f>
        <v>444500</v>
      </c>
      <c r="AE28" s="9">
        <f>COGS_DB!AE13</f>
        <v>480000</v>
      </c>
      <c r="AF28" s="9">
        <f>COGS_DB!AF13</f>
        <v>530000</v>
      </c>
      <c r="AG28" s="9">
        <f>COGS_DB!AG13</f>
        <v>444500</v>
      </c>
      <c r="AH28" s="9">
        <f>COGS_DB!AH13</f>
        <v>480000</v>
      </c>
      <c r="AI28" s="9">
        <f>COGS_DB!AI13</f>
        <v>394500</v>
      </c>
      <c r="AJ28" s="9">
        <f>COGS_DB!AJ13</f>
        <v>394500</v>
      </c>
      <c r="AK28" s="9">
        <f>COGS_DB!AK13</f>
        <v>394500</v>
      </c>
      <c r="AL28" s="9">
        <f>COGS_DB!AL13</f>
        <v>244500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155000</v>
      </c>
      <c r="AB30" s="9">
        <f>COGS_DB!AB16</f>
        <v>248000</v>
      </c>
      <c r="AC30" s="9">
        <f>COGS_DB!AC16</f>
        <v>279000</v>
      </c>
      <c r="AD30" s="9">
        <f>COGS_DB!AD16</f>
        <v>279000</v>
      </c>
      <c r="AE30" s="9">
        <f>COGS_DB!AE16</f>
        <v>298000</v>
      </c>
      <c r="AF30" s="9">
        <f>COGS_DB!AF16</f>
        <v>329000</v>
      </c>
      <c r="AG30" s="9">
        <f>COGS_DB!AG16</f>
        <v>279000</v>
      </c>
      <c r="AH30" s="9">
        <f>COGS_DB!AH16</f>
        <v>298000</v>
      </c>
      <c r="AI30" s="9">
        <f>COGS_DB!AI16</f>
        <v>248000</v>
      </c>
      <c r="AJ30" s="9">
        <f>COGS_DB!AJ16</f>
        <v>248000</v>
      </c>
      <c r="AK30" s="9">
        <f>COGS_DB!AK16</f>
        <v>248000</v>
      </c>
      <c r="AL30" s="9">
        <f>COGS_DB!AL16</f>
        <v>155000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0.39308681672025725</v>
      </c>
      <c r="AB31" s="98">
        <f>COGS_DB!AB14</f>
        <v>0.39214711729622265</v>
      </c>
      <c r="AC31" s="98">
        <f>COGS_DB!AC14</f>
        <v>0.39197530864197533</v>
      </c>
      <c r="AD31" s="98">
        <f>COGS_DB!AD14</f>
        <v>0.39197530864197533</v>
      </c>
      <c r="AE31" s="98">
        <f>COGS_DB!AE14</f>
        <v>0.38897893030794167</v>
      </c>
      <c r="AF31" s="98">
        <f>COGS_DB!AF14</f>
        <v>0.3891336270190896</v>
      </c>
      <c r="AG31" s="98">
        <f>COGS_DB!AG14</f>
        <v>0.39197530864197533</v>
      </c>
      <c r="AH31" s="98">
        <f>COGS_DB!AH14</f>
        <v>0.38897893030794167</v>
      </c>
      <c r="AI31" s="98">
        <f>COGS_DB!AI14</f>
        <v>0.39214711729622265</v>
      </c>
      <c r="AJ31" s="98">
        <f>COGS_DB!AJ14</f>
        <v>0.39214711729622265</v>
      </c>
      <c r="AK31" s="98">
        <f>COGS_DB!AK14</f>
        <v>0.39214711729622265</v>
      </c>
      <c r="AL31" s="98">
        <f>COGS_DB!AL14</f>
        <v>0.39308681672025725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622000</v>
      </c>
      <c r="AB32" s="9">
        <f>COGS_DB!AB12</f>
        <v>1006000</v>
      </c>
      <c r="AC32" s="9">
        <f>COGS_DB!AC12</f>
        <v>1134000</v>
      </c>
      <c r="AD32" s="9">
        <f>COGS_DB!AD12</f>
        <v>1134000</v>
      </c>
      <c r="AE32" s="9">
        <f>COGS_DB!AE12</f>
        <v>1234000</v>
      </c>
      <c r="AF32" s="9">
        <f>COGS_DB!AF12</f>
        <v>1362000</v>
      </c>
      <c r="AG32" s="9">
        <f>COGS_DB!AG12</f>
        <v>1134000</v>
      </c>
      <c r="AH32" s="9">
        <f>COGS_DB!AH12</f>
        <v>1234000</v>
      </c>
      <c r="AI32" s="9">
        <f>COGS_DB!AI12</f>
        <v>1006000</v>
      </c>
      <c r="AJ32" s="9">
        <f>COGS_DB!AJ12</f>
        <v>1006000</v>
      </c>
      <c r="AK32" s="9">
        <f>COGS_DB!AK12</f>
        <v>1006000</v>
      </c>
      <c r="AL32" s="9">
        <f>COGS_DB!AL12</f>
        <v>622000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12500000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4890500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3064000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0.39123999999999998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0.24512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47</vt:i4>
      </vt:variant>
    </vt:vector>
  </HeadingPairs>
  <TitlesOfParts>
    <vt:vector size="11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