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5A859D52-3DA9-F34F-B6DF-E7CF7E0015E0}" xr6:coauthVersionLast="47" xr6:coauthVersionMax="47" xr10:uidLastSave="{00000000-0000-0000-0000-000000000000}"/>
  <bookViews>
    <workbookView xWindow="120" yWindow="500" windowWidth="20100" windowHeight="20500" tabRatio="890" firstSheet="52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STAFF_CWS!$A$83:$BO$140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STAFF_CWS!$A$558</definedName>
    <definedName name="ROOMS_LBR">#REF!</definedName>
    <definedName name="SALARIOBENEFICIOS">STAFF_CWS!$A$159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33" i="6" l="1"/>
  <c r="A215" i="6"/>
  <c r="A49" i="6"/>
  <c r="A47" i="6"/>
  <c r="BF30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5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K89" i="68" s="1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2" i="6"/>
  <c r="I552" i="6"/>
  <c r="H552" i="6"/>
  <c r="G552" i="6"/>
  <c r="B550" i="6"/>
  <c r="B549" i="6"/>
  <c r="B545" i="6"/>
  <c r="B544" i="6"/>
  <c r="B543" i="6"/>
  <c r="B542" i="6"/>
  <c r="B541" i="6"/>
  <c r="G531" i="6"/>
  <c r="BO522" i="6"/>
  <c r="BN522" i="6"/>
  <c r="BM522" i="6"/>
  <c r="BL522" i="6"/>
  <c r="BK522" i="6"/>
  <c r="BJ522" i="6"/>
  <c r="BI522" i="6"/>
  <c r="BH522" i="6"/>
  <c r="BG522" i="6"/>
  <c r="BF522" i="6"/>
  <c r="BE522" i="6"/>
  <c r="BD522" i="6"/>
  <c r="BC522" i="6"/>
  <c r="BB522" i="6"/>
  <c r="BA522" i="6"/>
  <c r="AZ522" i="6"/>
  <c r="AY522" i="6"/>
  <c r="AX522" i="6"/>
  <c r="AW522" i="6"/>
  <c r="AV522" i="6"/>
  <c r="AU522" i="6"/>
  <c r="AT522" i="6"/>
  <c r="AS522" i="6"/>
  <c r="AR522" i="6"/>
  <c r="AQ522" i="6"/>
  <c r="AP522" i="6"/>
  <c r="AO522" i="6"/>
  <c r="AN522" i="6"/>
  <c r="AM522" i="6"/>
  <c r="AL522" i="6"/>
  <c r="AK522" i="6"/>
  <c r="AJ522" i="6"/>
  <c r="AI522" i="6"/>
  <c r="AH522" i="6"/>
  <c r="AG522" i="6"/>
  <c r="AF522" i="6"/>
  <c r="AE522" i="6"/>
  <c r="AD522" i="6"/>
  <c r="AC522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BO513" i="6"/>
  <c r="BK335" i="97" s="1"/>
  <c r="BN513" i="6"/>
  <c r="BJ335" i="97" s="1"/>
  <c r="BM513" i="6"/>
  <c r="BI335" i="97" s="1"/>
  <c r="BL513" i="6"/>
  <c r="BH335" i="97" s="1"/>
  <c r="BK513" i="6"/>
  <c r="BG335" i="97" s="1"/>
  <c r="BJ513" i="6"/>
  <c r="BF335" i="97" s="1"/>
  <c r="BI513" i="6"/>
  <c r="BE335" i="97"/>
  <c r="BH513" i="6"/>
  <c r="BD335" i="97" s="1"/>
  <c r="BG513" i="6"/>
  <c r="BC335" i="97" s="1"/>
  <c r="BF513" i="6"/>
  <c r="BB335" i="97" s="1"/>
  <c r="BE513" i="6"/>
  <c r="BD513" i="6"/>
  <c r="AZ335" i="97" s="1"/>
  <c r="BC513" i="6"/>
  <c r="AY335" i="97" s="1"/>
  <c r="BB513" i="6"/>
  <c r="AX335" i="97" s="1"/>
  <c r="BA513" i="6"/>
  <c r="AW335" i="97" s="1"/>
  <c r="AZ513" i="6"/>
  <c r="AV335" i="97" s="1"/>
  <c r="AY513" i="6"/>
  <c r="AU335" i="97" s="1"/>
  <c r="AX513" i="6"/>
  <c r="AT335" i="97" s="1"/>
  <c r="AW513" i="6"/>
  <c r="AV513" i="6"/>
  <c r="AR335" i="97" s="1"/>
  <c r="AU513" i="6"/>
  <c r="AQ335" i="97" s="1"/>
  <c r="AT513" i="6"/>
  <c r="AP335" i="97" s="1"/>
  <c r="AS513" i="6"/>
  <c r="AO335" i="97" s="1"/>
  <c r="AR513" i="6"/>
  <c r="AN335" i="97" s="1"/>
  <c r="AQ513" i="6"/>
  <c r="AM335" i="97" s="1"/>
  <c r="AP513" i="6"/>
  <c r="AO513" i="6"/>
  <c r="AN513" i="6"/>
  <c r="AJ335" i="97" s="1"/>
  <c r="AM513" i="6"/>
  <c r="AI335" i="97" s="1"/>
  <c r="AL513" i="6"/>
  <c r="AH335" i="97" s="1"/>
  <c r="AK513" i="6"/>
  <c r="AG335" i="97" s="1"/>
  <c r="AJ513" i="6"/>
  <c r="AF335" i="97" s="1"/>
  <c r="AI513" i="6"/>
  <c r="AE335" i="97" s="1"/>
  <c r="AH513" i="6"/>
  <c r="AD335" i="97" s="1"/>
  <c r="AG513" i="6"/>
  <c r="AC335" i="97" s="1"/>
  <c r="AF513" i="6"/>
  <c r="AB335" i="97" s="1"/>
  <c r="AE513" i="6"/>
  <c r="AA335" i="97" s="1"/>
  <c r="AD513" i="6"/>
  <c r="Z335" i="97" s="1"/>
  <c r="AC513" i="6"/>
  <c r="Y335" i="97" s="1"/>
  <c r="AB513" i="6"/>
  <c r="X335" i="97" s="1"/>
  <c r="AA513" i="6"/>
  <c r="W335" i="97" s="1"/>
  <c r="Z513" i="6"/>
  <c r="V335" i="97" s="1"/>
  <c r="Y513" i="6"/>
  <c r="U335" i="97" s="1"/>
  <c r="X513" i="6"/>
  <c r="T335" i="97" s="1"/>
  <c r="W513" i="6"/>
  <c r="S335" i="97" s="1"/>
  <c r="V513" i="6"/>
  <c r="R335" i="97" s="1"/>
  <c r="U513" i="6"/>
  <c r="Q335" i="97" s="1"/>
  <c r="T513" i="6"/>
  <c r="P335" i="97" s="1"/>
  <c r="S513" i="6"/>
  <c r="R513" i="6"/>
  <c r="Q513" i="6"/>
  <c r="P513" i="6"/>
  <c r="L335" i="97" s="1"/>
  <c r="O513" i="6"/>
  <c r="K335" i="97" s="1"/>
  <c r="N513" i="6"/>
  <c r="J335" i="97" s="1"/>
  <c r="M513" i="6"/>
  <c r="I335" i="97" s="1"/>
  <c r="L513" i="6"/>
  <c r="H335" i="97" s="1"/>
  <c r="K513" i="6"/>
  <c r="G335" i="97" s="1"/>
  <c r="J513" i="6"/>
  <c r="F335" i="97" s="1"/>
  <c r="I513" i="6"/>
  <c r="E335" i="97" s="1"/>
  <c r="H513" i="6"/>
  <c r="D335" i="97" s="1"/>
  <c r="G513" i="6"/>
  <c r="C335" i="97" s="1"/>
  <c r="BO504" i="6"/>
  <c r="BN504" i="6"/>
  <c r="BJ326" i="97" s="1"/>
  <c r="BM504" i="6"/>
  <c r="BL504" i="6"/>
  <c r="BK504" i="6"/>
  <c r="BJ504" i="6"/>
  <c r="BI504" i="6"/>
  <c r="BH504" i="6"/>
  <c r="BG504" i="6"/>
  <c r="BF504" i="6"/>
  <c r="BB326" i="97" s="1"/>
  <c r="BE504" i="6"/>
  <c r="BD504" i="6"/>
  <c r="BC504" i="6"/>
  <c r="BB504" i="6"/>
  <c r="BA504" i="6"/>
  <c r="AZ504" i="6"/>
  <c r="AY504" i="6"/>
  <c r="AX504" i="6"/>
  <c r="AT326" i="97" s="1"/>
  <c r="AW504" i="6"/>
  <c r="AV504" i="6"/>
  <c r="AU504" i="6"/>
  <c r="AT504" i="6"/>
  <c r="AS504" i="6"/>
  <c r="AR504" i="6"/>
  <c r="AQ504" i="6"/>
  <c r="AP504" i="6"/>
  <c r="AL326" i="97" s="1"/>
  <c r="AO504" i="6"/>
  <c r="AN504" i="6"/>
  <c r="AM504" i="6"/>
  <c r="AL504" i="6"/>
  <c r="AK504" i="6"/>
  <c r="AJ504" i="6"/>
  <c r="AI504" i="6"/>
  <c r="AH504" i="6"/>
  <c r="AD326" i="97" s="1"/>
  <c r="AG504" i="6"/>
  <c r="AF504" i="6"/>
  <c r="AE504" i="6"/>
  <c r="AD504" i="6"/>
  <c r="AC504" i="6"/>
  <c r="AB504" i="6"/>
  <c r="AA504" i="6"/>
  <c r="Z504" i="6"/>
  <c r="V326" i="97" s="1"/>
  <c r="Y504" i="6"/>
  <c r="X504" i="6"/>
  <c r="W504" i="6"/>
  <c r="V504" i="6"/>
  <c r="U504" i="6"/>
  <c r="T504" i="6"/>
  <c r="S504" i="6"/>
  <c r="R504" i="6"/>
  <c r="N326" i="97" s="1"/>
  <c r="Q504" i="6"/>
  <c r="P504" i="6"/>
  <c r="O504" i="6"/>
  <c r="N504" i="6"/>
  <c r="M504" i="6"/>
  <c r="L504" i="6"/>
  <c r="K504" i="6"/>
  <c r="J504" i="6"/>
  <c r="F326" i="97" s="1"/>
  <c r="I504" i="6"/>
  <c r="H504" i="6"/>
  <c r="G504" i="6"/>
  <c r="BO495" i="6"/>
  <c r="BN495" i="6"/>
  <c r="BM495" i="6"/>
  <c r="BL495" i="6"/>
  <c r="BK495" i="6"/>
  <c r="BJ495" i="6"/>
  <c r="BI495" i="6"/>
  <c r="BH495" i="6"/>
  <c r="BG495" i="6"/>
  <c r="BF495" i="6"/>
  <c r="BE495" i="6"/>
  <c r="BD495" i="6"/>
  <c r="BC495" i="6"/>
  <c r="BB495" i="6"/>
  <c r="BA495" i="6"/>
  <c r="AZ495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BO486" i="6"/>
  <c r="BN486" i="6"/>
  <c r="BM486" i="6"/>
  <c r="BL486" i="6"/>
  <c r="BK486" i="6"/>
  <c r="BJ486" i="6"/>
  <c r="BI486" i="6"/>
  <c r="BH486" i="6"/>
  <c r="BG486" i="6"/>
  <c r="BF486" i="6"/>
  <c r="BE486" i="6"/>
  <c r="BD486" i="6"/>
  <c r="BC486" i="6"/>
  <c r="BB486" i="6"/>
  <c r="BA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BO477" i="6"/>
  <c r="BN477" i="6"/>
  <c r="BM477" i="6"/>
  <c r="BL477" i="6"/>
  <c r="BK477" i="6"/>
  <c r="BJ477" i="6"/>
  <c r="BI477" i="6"/>
  <c r="BH477" i="6"/>
  <c r="BG477" i="6"/>
  <c r="BF477" i="6"/>
  <c r="BE477" i="6"/>
  <c r="BD477" i="6"/>
  <c r="BC477" i="6"/>
  <c r="BB477" i="6"/>
  <c r="BA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BO468" i="6"/>
  <c r="BN468" i="6"/>
  <c r="BM468" i="6"/>
  <c r="BL468" i="6"/>
  <c r="BK468" i="6"/>
  <c r="BJ468" i="6"/>
  <c r="BI468" i="6"/>
  <c r="BH468" i="6"/>
  <c r="BG468" i="6"/>
  <c r="BF468" i="6"/>
  <c r="BE468" i="6"/>
  <c r="BD468" i="6"/>
  <c r="BC468" i="6"/>
  <c r="BB468" i="6"/>
  <c r="BA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D468" i="6"/>
  <c r="Z290" i="97"/>
  <c r="AC468" i="6"/>
  <c r="AB468" i="6"/>
  <c r="AA468" i="6"/>
  <c r="Z468" i="6"/>
  <c r="Y468" i="6"/>
  <c r="X468" i="6"/>
  <c r="W468" i="6"/>
  <c r="V468" i="6"/>
  <c r="R290" i="97" s="1"/>
  <c r="U468" i="6"/>
  <c r="T468" i="6"/>
  <c r="S468" i="6"/>
  <c r="R468" i="6"/>
  <c r="Q468" i="6"/>
  <c r="P468" i="6"/>
  <c r="O468" i="6"/>
  <c r="N468" i="6"/>
  <c r="J290" i="97" s="1"/>
  <c r="M468" i="6"/>
  <c r="L468" i="6"/>
  <c r="K468" i="6"/>
  <c r="J468" i="6"/>
  <c r="I468" i="6"/>
  <c r="H468" i="6"/>
  <c r="G468" i="6"/>
  <c r="BO459" i="6"/>
  <c r="BN459" i="6"/>
  <c r="BM459" i="6"/>
  <c r="BL459" i="6"/>
  <c r="BK459" i="6"/>
  <c r="BJ459" i="6"/>
  <c r="BI459" i="6"/>
  <c r="BH459" i="6"/>
  <c r="BG459" i="6"/>
  <c r="BF459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BO450" i="6"/>
  <c r="BN450" i="6"/>
  <c r="BM450" i="6"/>
  <c r="BL450" i="6"/>
  <c r="BK450" i="6"/>
  <c r="BJ450" i="6"/>
  <c r="BI450" i="6"/>
  <c r="BH450" i="6"/>
  <c r="BG450" i="6"/>
  <c r="BF450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BO441" i="6"/>
  <c r="BN441" i="6"/>
  <c r="BM441" i="6"/>
  <c r="BL441" i="6"/>
  <c r="BK441" i="6"/>
  <c r="BJ441" i="6"/>
  <c r="BI441" i="6"/>
  <c r="BE263" i="97" s="1"/>
  <c r="BH441" i="6"/>
  <c r="BG441" i="6"/>
  <c r="BF441" i="6"/>
  <c r="BE441" i="6"/>
  <c r="BD441" i="6"/>
  <c r="BC441" i="6"/>
  <c r="BB441" i="6"/>
  <c r="BA441" i="6"/>
  <c r="AW263" i="97" s="1"/>
  <c r="AZ441" i="6"/>
  <c r="AY441" i="6"/>
  <c r="AX441" i="6"/>
  <c r="AW441" i="6"/>
  <c r="AV441" i="6"/>
  <c r="AU441" i="6"/>
  <c r="AT441" i="6"/>
  <c r="AS441" i="6"/>
  <c r="AO263" i="97" s="1"/>
  <c r="AR441" i="6"/>
  <c r="AQ441" i="6"/>
  <c r="AP441" i="6"/>
  <c r="AO441" i="6"/>
  <c r="AN441" i="6"/>
  <c r="AM441" i="6"/>
  <c r="AL441" i="6"/>
  <c r="AK441" i="6"/>
  <c r="AG263" i="97" s="1"/>
  <c r="AJ441" i="6"/>
  <c r="AI441" i="6"/>
  <c r="AH441" i="6"/>
  <c r="AG441" i="6"/>
  <c r="AF441" i="6"/>
  <c r="AE441" i="6"/>
  <c r="AD441" i="6"/>
  <c r="AC441" i="6"/>
  <c r="Y263" i="97" s="1"/>
  <c r="AB441" i="6"/>
  <c r="AA441" i="6"/>
  <c r="Z441" i="6"/>
  <c r="Y441" i="6"/>
  <c r="X441" i="6"/>
  <c r="W441" i="6"/>
  <c r="V441" i="6"/>
  <c r="U441" i="6"/>
  <c r="Q263" i="97" s="1"/>
  <c r="T441" i="6"/>
  <c r="S441" i="6"/>
  <c r="R441" i="6"/>
  <c r="Q441" i="6"/>
  <c r="M263" i="97" s="1"/>
  <c r="P441" i="6"/>
  <c r="O441" i="6"/>
  <c r="N441" i="6"/>
  <c r="M441" i="6"/>
  <c r="I263" i="97" s="1"/>
  <c r="L441" i="6"/>
  <c r="K441" i="6"/>
  <c r="J441" i="6"/>
  <c r="I441" i="6"/>
  <c r="H441" i="6"/>
  <c r="G441" i="6"/>
  <c r="BO432" i="6"/>
  <c r="BN432" i="6"/>
  <c r="BJ254" i="97" s="1"/>
  <c r="BM432" i="6"/>
  <c r="BL432" i="6"/>
  <c r="BK432" i="6"/>
  <c r="BJ432" i="6"/>
  <c r="BI432" i="6"/>
  <c r="BH432" i="6"/>
  <c r="BG432" i="6"/>
  <c r="BF432" i="6"/>
  <c r="BB254" i="97" s="1"/>
  <c r="BE432" i="6"/>
  <c r="BD432" i="6"/>
  <c r="BC432" i="6"/>
  <c r="BB432" i="6"/>
  <c r="BA432" i="6"/>
  <c r="AZ432" i="6"/>
  <c r="AY432" i="6"/>
  <c r="AX432" i="6"/>
  <c r="AT254" i="97" s="1"/>
  <c r="AW432" i="6"/>
  <c r="AV432" i="6"/>
  <c r="AU432" i="6"/>
  <c r="AT432" i="6"/>
  <c r="AS432" i="6"/>
  <c r="AR432" i="6"/>
  <c r="AQ432" i="6"/>
  <c r="AP432" i="6"/>
  <c r="AL254" i="97" s="1"/>
  <c r="AO432" i="6"/>
  <c r="AN432" i="6"/>
  <c r="AM432" i="6"/>
  <c r="AL432" i="6"/>
  <c r="AK432" i="6"/>
  <c r="AJ432" i="6"/>
  <c r="AI432" i="6"/>
  <c r="AH432" i="6"/>
  <c r="AD254" i="97" s="1"/>
  <c r="AG432" i="6"/>
  <c r="AF432" i="6"/>
  <c r="AE432" i="6"/>
  <c r="AD432" i="6"/>
  <c r="AC432" i="6"/>
  <c r="AB432" i="6"/>
  <c r="AA432" i="6"/>
  <c r="Z432" i="6"/>
  <c r="V254" i="97" s="1"/>
  <c r="Y432" i="6"/>
  <c r="X432" i="6"/>
  <c r="W432" i="6"/>
  <c r="V432" i="6"/>
  <c r="U432" i="6"/>
  <c r="T432" i="6"/>
  <c r="S432" i="6"/>
  <c r="R432" i="6"/>
  <c r="N254" i="97" s="1"/>
  <c r="Q432" i="6"/>
  <c r="P432" i="6"/>
  <c r="O432" i="6"/>
  <c r="N432" i="6"/>
  <c r="M432" i="6"/>
  <c r="L432" i="6"/>
  <c r="K432" i="6"/>
  <c r="J432" i="6"/>
  <c r="F254" i="97" s="1"/>
  <c r="I432" i="6"/>
  <c r="H432" i="6"/>
  <c r="G432" i="6"/>
  <c r="BO423" i="6"/>
  <c r="BN423" i="6"/>
  <c r="BM423" i="6"/>
  <c r="BL423" i="6"/>
  <c r="BK423" i="6"/>
  <c r="BG245" i="97" s="1"/>
  <c r="BJ423" i="6"/>
  <c r="BI423" i="6"/>
  <c r="BH423" i="6"/>
  <c r="BG423" i="6"/>
  <c r="BF423" i="6"/>
  <c r="BE423" i="6"/>
  <c r="BD423" i="6"/>
  <c r="BC423" i="6"/>
  <c r="AY245" i="97" s="1"/>
  <c r="BB423" i="6"/>
  <c r="BA423" i="6"/>
  <c r="AZ423" i="6"/>
  <c r="AY423" i="6"/>
  <c r="AX423" i="6"/>
  <c r="AW423" i="6"/>
  <c r="AV423" i="6"/>
  <c r="AU423" i="6"/>
  <c r="AQ245" i="97" s="1"/>
  <c r="AT423" i="6"/>
  <c r="AS423" i="6"/>
  <c r="AR423" i="6"/>
  <c r="AQ423" i="6"/>
  <c r="AP423" i="6"/>
  <c r="AO423" i="6"/>
  <c r="AN423" i="6"/>
  <c r="AM423" i="6"/>
  <c r="AI245" i="97" s="1"/>
  <c r="AL423" i="6"/>
  <c r="AK423" i="6"/>
  <c r="AJ423" i="6"/>
  <c r="AI423" i="6"/>
  <c r="AH423" i="6"/>
  <c r="AG423" i="6"/>
  <c r="AF423" i="6"/>
  <c r="AE423" i="6"/>
  <c r="AA245" i="97" s="1"/>
  <c r="AD423" i="6"/>
  <c r="AC423" i="6"/>
  <c r="AB423" i="6"/>
  <c r="AA423" i="6"/>
  <c r="Z423" i="6"/>
  <c r="Y423" i="6"/>
  <c r="X423" i="6"/>
  <c r="W423" i="6"/>
  <c r="S245" i="97" s="1"/>
  <c r="V423" i="6"/>
  <c r="U423" i="6"/>
  <c r="T423" i="6"/>
  <c r="S423" i="6"/>
  <c r="R423" i="6"/>
  <c r="Q423" i="6"/>
  <c r="P423" i="6"/>
  <c r="O423" i="6"/>
  <c r="K245" i="97" s="1"/>
  <c r="N423" i="6"/>
  <c r="M423" i="6"/>
  <c r="L423" i="6"/>
  <c r="K423" i="6"/>
  <c r="J423" i="6"/>
  <c r="I423" i="6"/>
  <c r="H423" i="6"/>
  <c r="G423" i="6"/>
  <c r="C245" i="97" s="1"/>
  <c r="BO414" i="6"/>
  <c r="BN414" i="6"/>
  <c r="BJ236" i="97" s="1"/>
  <c r="BM414" i="6"/>
  <c r="BI236" i="97" s="1"/>
  <c r="BL414" i="6"/>
  <c r="BH236" i="97" s="1"/>
  <c r="BK414" i="6"/>
  <c r="BG236" i="97" s="1"/>
  <c r="BJ414" i="6"/>
  <c r="BF236" i="97" s="1"/>
  <c r="BI414" i="6"/>
  <c r="BE236" i="97" s="1"/>
  <c r="BH414" i="6"/>
  <c r="BD236" i="97" s="1"/>
  <c r="BG414" i="6"/>
  <c r="BC236" i="97" s="1"/>
  <c r="BF414" i="6"/>
  <c r="BB236" i="97" s="1"/>
  <c r="BE414" i="6"/>
  <c r="BA236" i="97" s="1"/>
  <c r="BD414" i="6"/>
  <c r="AZ236" i="97" s="1"/>
  <c r="BC414" i="6"/>
  <c r="AY236" i="97" s="1"/>
  <c r="BB414" i="6"/>
  <c r="AX236" i="97" s="1"/>
  <c r="BA414" i="6"/>
  <c r="AW236" i="97" s="1"/>
  <c r="AZ414" i="6"/>
  <c r="AV236" i="97" s="1"/>
  <c r="AY414" i="6"/>
  <c r="AU236" i="97" s="1"/>
  <c r="AX414" i="6"/>
  <c r="AW414" i="6"/>
  <c r="AS236" i="97" s="1"/>
  <c r="AV414" i="6"/>
  <c r="AR236" i="97" s="1"/>
  <c r="AU414" i="6"/>
  <c r="AQ236" i="97" s="1"/>
  <c r="AT414" i="6"/>
  <c r="AP236" i="97" s="1"/>
  <c r="AS414" i="6"/>
  <c r="AO236" i="97" s="1"/>
  <c r="AR414" i="6"/>
  <c r="AN236" i="97" s="1"/>
  <c r="AQ414" i="6"/>
  <c r="AP414" i="6"/>
  <c r="AL236" i="97" s="1"/>
  <c r="AO414" i="6"/>
  <c r="AK236" i="97" s="1"/>
  <c r="AN414" i="6"/>
  <c r="AJ236" i="97" s="1"/>
  <c r="AM414" i="6"/>
  <c r="AI236" i="97" s="1"/>
  <c r="AL414" i="6"/>
  <c r="AH236" i="97" s="1"/>
  <c r="AK414" i="6"/>
  <c r="AG236" i="97" s="1"/>
  <c r="AJ414" i="6"/>
  <c r="AF236" i="97" s="1"/>
  <c r="AI414" i="6"/>
  <c r="AE236" i="97" s="1"/>
  <c r="AH414" i="6"/>
  <c r="AD236" i="97" s="1"/>
  <c r="AG414" i="6"/>
  <c r="AC236" i="97" s="1"/>
  <c r="AF414" i="6"/>
  <c r="AB236" i="97" s="1"/>
  <c r="AE414" i="6"/>
  <c r="AA236" i="97" s="1"/>
  <c r="AD414" i="6"/>
  <c r="Z236" i="97" s="1"/>
  <c r="AC414" i="6"/>
  <c r="Y236" i="97" s="1"/>
  <c r="AB414" i="6"/>
  <c r="X236" i="97" s="1"/>
  <c r="AA414" i="6"/>
  <c r="W236" i="97" s="1"/>
  <c r="Z414" i="6"/>
  <c r="Y414" i="6"/>
  <c r="U236" i="97" s="1"/>
  <c r="X414" i="6"/>
  <c r="T236" i="97" s="1"/>
  <c r="W414" i="6"/>
  <c r="S236" i="97" s="1"/>
  <c r="V414" i="6"/>
  <c r="R236" i="97" s="1"/>
  <c r="U414" i="6"/>
  <c r="Q236" i="97" s="1"/>
  <c r="T414" i="6"/>
  <c r="P236" i="97" s="1"/>
  <c r="S414" i="6"/>
  <c r="O236" i="97" s="1"/>
  <c r="R414" i="6"/>
  <c r="N236" i="97" s="1"/>
  <c r="Q414" i="6"/>
  <c r="M236" i="97" s="1"/>
  <c r="P414" i="6"/>
  <c r="L236" i="97" s="1"/>
  <c r="O414" i="6"/>
  <c r="K236" i="97" s="1"/>
  <c r="N414" i="6"/>
  <c r="J236" i="97" s="1"/>
  <c r="M414" i="6"/>
  <c r="I236" i="97" s="1"/>
  <c r="L414" i="6"/>
  <c r="H236" i="97" s="1"/>
  <c r="K414" i="6"/>
  <c r="G236" i="97" s="1"/>
  <c r="J414" i="6"/>
  <c r="F236" i="97" s="1"/>
  <c r="I414" i="6"/>
  <c r="E236" i="97" s="1"/>
  <c r="H414" i="6"/>
  <c r="D236" i="97" s="1"/>
  <c r="G414" i="6"/>
  <c r="C236" i="97" s="1"/>
  <c r="BO405" i="6"/>
  <c r="BN405" i="6"/>
  <c r="BM405" i="6"/>
  <c r="BI227" i="97" s="1"/>
  <c r="BL405" i="6"/>
  <c r="BK405" i="6"/>
  <c r="BJ405" i="6"/>
  <c r="BI405" i="6"/>
  <c r="BH405" i="6"/>
  <c r="BG405" i="6"/>
  <c r="BF405" i="6"/>
  <c r="BE405" i="6"/>
  <c r="BA227" i="97" s="1"/>
  <c r="BD405" i="6"/>
  <c r="BC405" i="6"/>
  <c r="BB405" i="6"/>
  <c r="BA405" i="6"/>
  <c r="AZ405" i="6"/>
  <c r="AY405" i="6"/>
  <c r="AX405" i="6"/>
  <c r="AW405" i="6"/>
  <c r="AS227" i="97" s="1"/>
  <c r="AV405" i="6"/>
  <c r="AU405" i="6"/>
  <c r="AT405" i="6"/>
  <c r="AS405" i="6"/>
  <c r="AR405" i="6"/>
  <c r="AQ405" i="6"/>
  <c r="AP405" i="6"/>
  <c r="AO405" i="6"/>
  <c r="AK227" i="97" s="1"/>
  <c r="AN405" i="6"/>
  <c r="AM405" i="6"/>
  <c r="AL405" i="6"/>
  <c r="AK405" i="6"/>
  <c r="AJ405" i="6"/>
  <c r="AI405" i="6"/>
  <c r="AH405" i="6"/>
  <c r="AG405" i="6"/>
  <c r="AC227" i="97" s="1"/>
  <c r="AF405" i="6"/>
  <c r="AE405" i="6"/>
  <c r="AD405" i="6"/>
  <c r="AC405" i="6"/>
  <c r="AB405" i="6"/>
  <c r="AA405" i="6"/>
  <c r="Z405" i="6"/>
  <c r="Y405" i="6"/>
  <c r="U227" i="97" s="1"/>
  <c r="X405" i="6"/>
  <c r="W405" i="6"/>
  <c r="V405" i="6"/>
  <c r="U405" i="6"/>
  <c r="T405" i="6"/>
  <c r="S405" i="6"/>
  <c r="R405" i="6"/>
  <c r="Q405" i="6"/>
  <c r="M227" i="97" s="1"/>
  <c r="P405" i="6"/>
  <c r="O405" i="6"/>
  <c r="N405" i="6"/>
  <c r="M405" i="6"/>
  <c r="L405" i="6"/>
  <c r="K405" i="6"/>
  <c r="J405" i="6"/>
  <c r="I405" i="6"/>
  <c r="E227" i="97" s="1"/>
  <c r="H405" i="6"/>
  <c r="G405" i="6"/>
  <c r="BO396" i="6"/>
  <c r="BN396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BO387" i="6"/>
  <c r="BN387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J379" i="6"/>
  <c r="I379" i="6"/>
  <c r="H379" i="6"/>
  <c r="G379" i="6"/>
  <c r="B377" i="6"/>
  <c r="B376" i="6"/>
  <c r="B372" i="6"/>
  <c r="B371" i="6"/>
  <c r="B370" i="6"/>
  <c r="B369" i="6"/>
  <c r="B368" i="6"/>
  <c r="BO349" i="6"/>
  <c r="BN349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G342" i="6"/>
  <c r="BO340" i="6"/>
  <c r="BN340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G333" i="6"/>
  <c r="BO331" i="6"/>
  <c r="BN331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G324" i="6"/>
  <c r="BO322" i="6"/>
  <c r="BN322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BO313" i="6"/>
  <c r="BN313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G306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J296" i="6"/>
  <c r="I296" i="6"/>
  <c r="H296" i="6"/>
  <c r="G296" i="6"/>
  <c r="B294" i="6"/>
  <c r="B293" i="6"/>
  <c r="B289" i="6"/>
  <c r="B288" i="6"/>
  <c r="B287" i="6"/>
  <c r="B286" i="6"/>
  <c r="B28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BK236" i="97"/>
  <c r="AT236" i="97"/>
  <c r="AM236" i="97"/>
  <c r="V236" i="97"/>
  <c r="BA335" i="97"/>
  <c r="AS335" i="97"/>
  <c r="AL335" i="97"/>
  <c r="AK335" i="97"/>
  <c r="O335" i="97"/>
  <c r="N335" i="97"/>
  <c r="M335" i="97"/>
  <c r="J231" i="6"/>
  <c r="I231" i="6"/>
  <c r="H231" i="6"/>
  <c r="G231" i="6"/>
  <c r="B229" i="6"/>
  <c r="B228" i="6"/>
  <c r="B224" i="6"/>
  <c r="B223" i="6"/>
  <c r="B222" i="6"/>
  <c r="B221" i="6"/>
  <c r="B220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G194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G185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G176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G167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C132" i="6"/>
  <c r="C131" i="6"/>
  <c r="K521" i="6" s="1"/>
  <c r="C129" i="6"/>
  <c r="C128" i="6"/>
  <c r="M512" i="6" s="1"/>
  <c r="C126" i="6"/>
  <c r="C125" i="6"/>
  <c r="C123" i="6"/>
  <c r="G500" i="6"/>
  <c r="C322" i="97" s="1"/>
  <c r="C122" i="6"/>
  <c r="G494" i="6" s="1"/>
  <c r="C120" i="6"/>
  <c r="C119" i="6"/>
  <c r="C117" i="6"/>
  <c r="C116" i="6"/>
  <c r="C114" i="6"/>
  <c r="G473" i="6" s="1"/>
  <c r="C113" i="6"/>
  <c r="C111" i="6"/>
  <c r="C110" i="6"/>
  <c r="C108" i="6"/>
  <c r="C107" i="6"/>
  <c r="C105" i="6"/>
  <c r="C104" i="6"/>
  <c r="C102" i="6"/>
  <c r="G437" i="6" s="1"/>
  <c r="C101" i="6"/>
  <c r="C99" i="6"/>
  <c r="G428" i="6" s="1"/>
  <c r="C250" i="97" s="1"/>
  <c r="C98" i="6"/>
  <c r="C96" i="6"/>
  <c r="C95" i="6"/>
  <c r="N413" i="6" s="1"/>
  <c r="C93" i="6"/>
  <c r="C92" i="6"/>
  <c r="C90" i="6"/>
  <c r="G401" i="6" s="1"/>
  <c r="C223" i="97" s="1"/>
  <c r="C89" i="6"/>
  <c r="W395" i="6" s="1"/>
  <c r="C87" i="6"/>
  <c r="C86" i="6"/>
  <c r="AS386" i="6" s="1"/>
  <c r="C73" i="6"/>
  <c r="AQ354" i="6" s="1"/>
  <c r="AM155" i="91" s="1"/>
  <c r="C72" i="6"/>
  <c r="AT348" i="6" s="1"/>
  <c r="C70" i="6"/>
  <c r="X345" i="6" s="1"/>
  <c r="C69" i="6"/>
  <c r="U339" i="6" s="1"/>
  <c r="C67" i="6"/>
  <c r="BO336" i="6" s="1"/>
  <c r="C66" i="6"/>
  <c r="C64" i="6"/>
  <c r="C63" i="6"/>
  <c r="R321" i="6" s="1"/>
  <c r="C61" i="6"/>
  <c r="C60" i="6"/>
  <c r="C58" i="6"/>
  <c r="C57" i="6"/>
  <c r="AZ303" i="6" s="1"/>
  <c r="C45" i="6"/>
  <c r="C44" i="6"/>
  <c r="C42" i="6"/>
  <c r="C41" i="6"/>
  <c r="AU256" i="6" s="1"/>
  <c r="C39" i="6"/>
  <c r="S253" i="6" s="1"/>
  <c r="C38" i="6"/>
  <c r="C36" i="6"/>
  <c r="G53" i="6"/>
  <c r="C35" i="6"/>
  <c r="BB238" i="6" s="1"/>
  <c r="C23" i="6"/>
  <c r="AB206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L191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8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AM170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7" i="6"/>
  <c r="G288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G170" i="6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K173" i="6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K188" i="6"/>
  <c r="AI12" i="60"/>
  <c r="AK12" i="60"/>
  <c r="AM12" i="60"/>
  <c r="AO12" i="60"/>
  <c r="AQ12" i="60"/>
  <c r="AU188" i="6"/>
  <c r="AS12" i="60"/>
  <c r="AU12" i="60"/>
  <c r="AW12" i="60"/>
  <c r="AY12" i="60"/>
  <c r="BA12" i="60"/>
  <c r="BC12" i="60"/>
  <c r="BF188" i="6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6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J238" i="6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M256" i="6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Q262" i="6"/>
  <c r="O53" i="60"/>
  <c r="P53" i="60"/>
  <c r="Q53" i="60"/>
  <c r="T262" i="6"/>
  <c r="R53" i="60"/>
  <c r="S53" i="60"/>
  <c r="T53" i="60"/>
  <c r="U53" i="60"/>
  <c r="V53" i="60"/>
  <c r="W53" i="60"/>
  <c r="Z262" i="6"/>
  <c r="X53" i="60"/>
  <c r="Y53" i="60"/>
  <c r="Z53" i="60"/>
  <c r="AC262" i="6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V262" i="6"/>
  <c r="AT53" i="60"/>
  <c r="AU53" i="60"/>
  <c r="AV53" i="60"/>
  <c r="AW53" i="60"/>
  <c r="AX53" i="60"/>
  <c r="BA262" i="6"/>
  <c r="AY53" i="60"/>
  <c r="AZ53" i="60"/>
  <c r="BA53" i="60"/>
  <c r="BB53" i="60"/>
  <c r="BE262" i="6"/>
  <c r="BC53" i="60"/>
  <c r="BF262" i="6"/>
  <c r="BD53" i="60"/>
  <c r="BE53" i="60"/>
  <c r="BF53" i="60"/>
  <c r="BG53" i="60"/>
  <c r="BJ262" i="6"/>
  <c r="BH53" i="60"/>
  <c r="BI53" i="60"/>
  <c r="BJ53" i="60"/>
  <c r="BK53" i="60"/>
  <c r="BL53" i="60"/>
  <c r="E55" i="60"/>
  <c r="H265" i="6"/>
  <c r="F55" i="60"/>
  <c r="G55" i="60"/>
  <c r="H55" i="60"/>
  <c r="I55" i="60"/>
  <c r="J55" i="60"/>
  <c r="K55" i="60"/>
  <c r="L55" i="60"/>
  <c r="M55" i="60"/>
  <c r="P265" i="6"/>
  <c r="N55" i="60"/>
  <c r="O55" i="60"/>
  <c r="P55" i="60"/>
  <c r="Q55" i="60"/>
  <c r="R55" i="60"/>
  <c r="S55" i="60"/>
  <c r="V265" i="6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N303" i="6"/>
  <c r="L84" i="60"/>
  <c r="K92" i="91"/>
  <c r="M60" i="68"/>
  <c r="M84" i="60"/>
  <c r="L92" i="91"/>
  <c r="N60" i="68"/>
  <c r="P303" i="6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C303" i="6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I303" i="6"/>
  <c r="AG84" i="60"/>
  <c r="AF92" i="91"/>
  <c r="AH60" i="68"/>
  <c r="AH84" i="60"/>
  <c r="AG92" i="91"/>
  <c r="AI60" i="68"/>
  <c r="AK303" i="6"/>
  <c r="AI84" i="60"/>
  <c r="AH92" i="91"/>
  <c r="AJ60" i="68"/>
  <c r="AJ84" i="60"/>
  <c r="AI92" i="91"/>
  <c r="AK60" i="68"/>
  <c r="AM303" i="6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R303" i="6"/>
  <c r="AP84" i="60"/>
  <c r="AO92" i="91"/>
  <c r="AQ60" i="68"/>
  <c r="AQ84" i="60"/>
  <c r="AP92" i="91"/>
  <c r="AR60" i="68"/>
  <c r="AT303" i="6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D303" i="6"/>
  <c r="BB84" i="60"/>
  <c r="BA92" i="91"/>
  <c r="BC60" i="68"/>
  <c r="BC84" i="60"/>
  <c r="BB92" i="91"/>
  <c r="BD60" i="68"/>
  <c r="BF303" i="6"/>
  <c r="BD84" i="60"/>
  <c r="BC92" i="91"/>
  <c r="BE60" i="68"/>
  <c r="BE84" i="60"/>
  <c r="BD92" i="91"/>
  <c r="BF60" i="68"/>
  <c r="BH303" i="6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8" i="6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89" i="68" s="1"/>
  <c r="M90" i="60"/>
  <c r="L98" i="91"/>
  <c r="N86" i="68"/>
  <c r="N89" i="68" s="1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0" i="60"/>
  <c r="AL98" i="91"/>
  <c r="AN86" i="68"/>
  <c r="AN89" i="68" s="1"/>
  <c r="AN90" i="60"/>
  <c r="AM98" i="91"/>
  <c r="F9" i="91" s="1"/>
  <c r="AO86" i="68"/>
  <c r="AO89" i="68" s="1"/>
  <c r="AO90" i="60"/>
  <c r="AN98" i="91"/>
  <c r="AP86" i="68"/>
  <c r="AP90" i="60"/>
  <c r="AO98" i="91"/>
  <c r="AQ86" i="68"/>
  <c r="AQ90" i="60"/>
  <c r="AP98" i="91"/>
  <c r="AR86" i="68"/>
  <c r="AR89" i="68" s="1"/>
  <c r="AR90" i="60"/>
  <c r="AQ98" i="91"/>
  <c r="AS86" i="68"/>
  <c r="AS90" i="60"/>
  <c r="AR98" i="91"/>
  <c r="AT86" i="68"/>
  <c r="AT89" i="68" s="1"/>
  <c r="AT90" i="60"/>
  <c r="AS98" i="91"/>
  <c r="AU86" i="68"/>
  <c r="AU90" i="60"/>
  <c r="AT98" i="91"/>
  <c r="AV86" i="68"/>
  <c r="AV89" i="68" s="1"/>
  <c r="AV90" i="60"/>
  <c r="AU98" i="91"/>
  <c r="AW86" i="68"/>
  <c r="AW89" i="68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0" i="60"/>
  <c r="BB98" i="91"/>
  <c r="BD86" i="68"/>
  <c r="BD89" i="68" s="1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89" i="68" s="1"/>
  <c r="BL90" i="60"/>
  <c r="BK98" i="91"/>
  <c r="H9" i="91" s="1"/>
  <c r="BM86" i="68"/>
  <c r="BM89" i="68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M327" i="6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T327" i="6"/>
  <c r="AR91" i="60"/>
  <c r="AQ99" i="91"/>
  <c r="AS91" i="60"/>
  <c r="AR99" i="91"/>
  <c r="AV327" i="6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C327" i="6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L327" i="6"/>
  <c r="BJ91" i="60"/>
  <c r="BI99" i="91"/>
  <c r="BK91" i="60"/>
  <c r="BJ99" i="91"/>
  <c r="BL91" i="60"/>
  <c r="BK99" i="91"/>
  <c r="BO327" i="6"/>
  <c r="N93" i="60"/>
  <c r="M101" i="91"/>
  <c r="O87" i="68"/>
  <c r="O93" i="60"/>
  <c r="N101" i="91"/>
  <c r="P87" i="68"/>
  <c r="R330" i="6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W339" i="6"/>
  <c r="U96" i="60"/>
  <c r="T104" i="91"/>
  <c r="V61" i="68"/>
  <c r="V96" i="60"/>
  <c r="U104" i="91"/>
  <c r="W61" i="68"/>
  <c r="Y339" i="6"/>
  <c r="W96" i="60"/>
  <c r="V104" i="91"/>
  <c r="X61" i="68"/>
  <c r="X96" i="60"/>
  <c r="W104" i="91"/>
  <c r="Y61" i="68"/>
  <c r="AA339" i="6"/>
  <c r="Y96" i="60"/>
  <c r="X104" i="91"/>
  <c r="Z61" i="68"/>
  <c r="Z96" i="60"/>
  <c r="Y104" i="91"/>
  <c r="AA61" i="68"/>
  <c r="AC339" i="6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M339" i="6"/>
  <c r="AK96" i="60"/>
  <c r="AJ104" i="91"/>
  <c r="AL61" i="68"/>
  <c r="AL96" i="60"/>
  <c r="AK104" i="91"/>
  <c r="AM61" i="68"/>
  <c r="AO339" i="6"/>
  <c r="AM96" i="60"/>
  <c r="AL104" i="91"/>
  <c r="AN61" i="68"/>
  <c r="AN96" i="60"/>
  <c r="AM104" i="91"/>
  <c r="F11" i="91" s="1"/>
  <c r="AO61" i="68"/>
  <c r="AQ339" i="6"/>
  <c r="AO96" i="60"/>
  <c r="AN104" i="91"/>
  <c r="AP61" i="68"/>
  <c r="AP96" i="60"/>
  <c r="AO104" i="91"/>
  <c r="AQ61" i="68"/>
  <c r="AS339" i="6"/>
  <c r="AQ96" i="60"/>
  <c r="AP104" i="91"/>
  <c r="AR61" i="68"/>
  <c r="AR96" i="60"/>
  <c r="AQ104" i="91"/>
  <c r="AS61" i="68"/>
  <c r="AU339" i="6"/>
  <c r="AS96" i="60"/>
  <c r="AR104" i="91"/>
  <c r="AT61" i="68"/>
  <c r="AT96" i="60"/>
  <c r="AS104" i="91"/>
  <c r="AU61" i="68"/>
  <c r="AW339" i="6"/>
  <c r="AU96" i="60"/>
  <c r="AT104" i="91"/>
  <c r="AV61" i="68"/>
  <c r="AV96" i="60"/>
  <c r="AU104" i="91"/>
  <c r="AW61" i="68"/>
  <c r="AY339" i="6"/>
  <c r="AW96" i="60"/>
  <c r="AV104" i="91"/>
  <c r="AX61" i="68"/>
  <c r="AX96" i="60"/>
  <c r="AW104" i="91"/>
  <c r="AY61" i="68"/>
  <c r="BA339" i="6"/>
  <c r="AY96" i="60"/>
  <c r="AX104" i="91"/>
  <c r="AZ61" i="68"/>
  <c r="AZ96" i="60"/>
  <c r="AY104" i="91"/>
  <c r="G11" i="91" s="1"/>
  <c r="BA61" i="68"/>
  <c r="BC339" i="6"/>
  <c r="BA96" i="60"/>
  <c r="AZ104" i="91"/>
  <c r="BB61" i="68"/>
  <c r="BB96" i="60"/>
  <c r="BA104" i="91"/>
  <c r="BC61" i="68"/>
  <c r="BE339" i="6"/>
  <c r="BC96" i="60"/>
  <c r="BB104" i="91"/>
  <c r="BD61" i="68"/>
  <c r="BD96" i="60"/>
  <c r="BC104" i="91"/>
  <c r="BE61" i="68"/>
  <c r="BG339" i="6"/>
  <c r="BE96" i="60"/>
  <c r="BD104" i="91"/>
  <c r="BF61" i="68"/>
  <c r="BF96" i="60"/>
  <c r="BE104" i="91"/>
  <c r="BG61" i="68"/>
  <c r="BI339" i="6"/>
  <c r="BG96" i="60"/>
  <c r="BF104" i="91"/>
  <c r="BH61" i="68"/>
  <c r="BH96" i="60"/>
  <c r="BG104" i="91"/>
  <c r="BI61" i="68"/>
  <c r="BK339" i="6"/>
  <c r="BI96" i="60"/>
  <c r="BH104" i="91"/>
  <c r="BJ61" i="68"/>
  <c r="BJ96" i="60"/>
  <c r="BI104" i="91"/>
  <c r="BK61" i="68"/>
  <c r="BM339" i="6"/>
  <c r="BK96" i="60"/>
  <c r="BJ104" i="91"/>
  <c r="BL61" i="68"/>
  <c r="BL96" i="60"/>
  <c r="BK104" i="91"/>
  <c r="H11" i="91" s="1"/>
  <c r="BM61" i="68"/>
  <c r="BO339" i="6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S348" i="6"/>
  <c r="AQ99" i="60"/>
  <c r="AP107" i="91"/>
  <c r="AR99" i="60"/>
  <c r="AQ107" i="91"/>
  <c r="AS99" i="60"/>
  <c r="AR107" i="91"/>
  <c r="AV348" i="6"/>
  <c r="AT99" i="60"/>
  <c r="AS107" i="91"/>
  <c r="AU99" i="60"/>
  <c r="AT107" i="91"/>
  <c r="AX348" i="6"/>
  <c r="AV99" i="60"/>
  <c r="AU107" i="91"/>
  <c r="AY348" i="6"/>
  <c r="AW99" i="60"/>
  <c r="AV107" i="91"/>
  <c r="AX99" i="60"/>
  <c r="AW107" i="91"/>
  <c r="BA348" i="6"/>
  <c r="AY99" i="60"/>
  <c r="AX107" i="91"/>
  <c r="AZ99" i="60"/>
  <c r="AY107" i="91"/>
  <c r="BA99" i="60"/>
  <c r="AZ107" i="91"/>
  <c r="BD348" i="6"/>
  <c r="BB99" i="60"/>
  <c r="BA107" i="91"/>
  <c r="BC99" i="60"/>
  <c r="BB107" i="91"/>
  <c r="BF348" i="6"/>
  <c r="BD99" i="60"/>
  <c r="BC107" i="91"/>
  <c r="BG348" i="6"/>
  <c r="BE99" i="60"/>
  <c r="BD107" i="91"/>
  <c r="BF99" i="60"/>
  <c r="BE107" i="91"/>
  <c r="BI348" i="6"/>
  <c r="BG99" i="60"/>
  <c r="BF107" i="91"/>
  <c r="BH99" i="60"/>
  <c r="BG107" i="91"/>
  <c r="BI99" i="60"/>
  <c r="BH107" i="91"/>
  <c r="BL348" i="6"/>
  <c r="BJ99" i="60"/>
  <c r="BI107" i="91"/>
  <c r="BK99" i="60"/>
  <c r="BJ107" i="91"/>
  <c r="BN348" i="6"/>
  <c r="BL99" i="60"/>
  <c r="BK107" i="91"/>
  <c r="BO348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I354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40" i="6"/>
  <c r="G139" i="6"/>
  <c r="G138" i="6"/>
  <c r="G134" i="6"/>
  <c r="G544" i="6" s="1"/>
  <c r="E128" i="60"/>
  <c r="D149" i="97"/>
  <c r="C149" i="97"/>
  <c r="H140" i="6"/>
  <c r="D26" i="29" s="1"/>
  <c r="H139" i="6"/>
  <c r="D17" i="29" s="1"/>
  <c r="H138" i="6"/>
  <c r="D8" i="29" s="1"/>
  <c r="H134" i="6"/>
  <c r="H544" i="6" s="1"/>
  <c r="F128" i="60"/>
  <c r="E149" i="97"/>
  <c r="I140" i="6"/>
  <c r="E26" i="29" s="1"/>
  <c r="I139" i="6"/>
  <c r="E17" i="29" s="1"/>
  <c r="I138" i="6"/>
  <c r="E8" i="29" s="1"/>
  <c r="I134" i="6"/>
  <c r="I544" i="6" s="1"/>
  <c r="G128" i="60"/>
  <c r="F149" i="97"/>
  <c r="J140" i="6"/>
  <c r="F26" i="29" s="1"/>
  <c r="J139" i="6"/>
  <c r="F17" i="29" s="1"/>
  <c r="J138" i="6"/>
  <c r="J134" i="6"/>
  <c r="J544" i="6" s="1"/>
  <c r="H128" i="60"/>
  <c r="G149" i="97"/>
  <c r="K140" i="6"/>
  <c r="G26" i="29" s="1"/>
  <c r="K139" i="6"/>
  <c r="G17" i="29" s="1"/>
  <c r="K138" i="6"/>
  <c r="G8" i="29" s="1"/>
  <c r="K134" i="6"/>
  <c r="I128" i="60"/>
  <c r="H149" i="97"/>
  <c r="L140" i="6"/>
  <c r="H26" i="29" s="1"/>
  <c r="L139" i="6"/>
  <c r="H17" i="29" s="1"/>
  <c r="L138" i="6"/>
  <c r="H8" i="29" s="1"/>
  <c r="L134" i="6"/>
  <c r="L544" i="6" s="1"/>
  <c r="J128" i="60"/>
  <c r="I149" i="97"/>
  <c r="M140" i="6"/>
  <c r="I26" i="29" s="1"/>
  <c r="M139" i="6"/>
  <c r="I17" i="29" s="1"/>
  <c r="M138" i="6"/>
  <c r="I8" i="29" s="1"/>
  <c r="M134" i="6"/>
  <c r="M544" i="6" s="1"/>
  <c r="K128" i="60"/>
  <c r="J149" i="97"/>
  <c r="N140" i="6"/>
  <c r="J26" i="29" s="1"/>
  <c r="N139" i="6"/>
  <c r="J17" i="29" s="1"/>
  <c r="N138" i="6"/>
  <c r="J8" i="29" s="1"/>
  <c r="N134" i="6"/>
  <c r="N544" i="6" s="1"/>
  <c r="L128" i="60"/>
  <c r="K149" i="97"/>
  <c r="O140" i="6"/>
  <c r="K26" i="29" s="1"/>
  <c r="O139" i="6"/>
  <c r="K17" i="29" s="1"/>
  <c r="O138" i="6"/>
  <c r="K8" i="29" s="1"/>
  <c r="O134" i="6"/>
  <c r="O544" i="6" s="1"/>
  <c r="M128" i="60"/>
  <c r="L149" i="97"/>
  <c r="P140" i="6"/>
  <c r="L26" i="29" s="1"/>
  <c r="P139" i="6"/>
  <c r="L17" i="29" s="1"/>
  <c r="P138" i="6"/>
  <c r="L8" i="29" s="1"/>
  <c r="P134" i="6"/>
  <c r="N128" i="60"/>
  <c r="M149" i="97"/>
  <c r="Q140" i="6"/>
  <c r="M26" i="29" s="1"/>
  <c r="Q139" i="6"/>
  <c r="M17" i="29" s="1"/>
  <c r="Q138" i="6"/>
  <c r="M8" i="29" s="1"/>
  <c r="Q134" i="6"/>
  <c r="Q544" i="6" s="1"/>
  <c r="O128" i="60"/>
  <c r="N149" i="97"/>
  <c r="R140" i="6"/>
  <c r="N26" i="29" s="1"/>
  <c r="R139" i="6"/>
  <c r="N17" i="29" s="1"/>
  <c r="R138" i="6"/>
  <c r="N8" i="29" s="1"/>
  <c r="R134" i="6"/>
  <c r="R544" i="6" s="1"/>
  <c r="P128" i="60"/>
  <c r="O149" i="97"/>
  <c r="S140" i="6"/>
  <c r="O26" i="29" s="1"/>
  <c r="S139" i="6"/>
  <c r="O17" i="29" s="1"/>
  <c r="S138" i="6"/>
  <c r="O8" i="29" s="1"/>
  <c r="S134" i="6"/>
  <c r="S544" i="6" s="1"/>
  <c r="Q128" i="60"/>
  <c r="P149" i="97"/>
  <c r="T140" i="6"/>
  <c r="P26" i="29" s="1"/>
  <c r="T139" i="6"/>
  <c r="P17" i="29" s="1"/>
  <c r="T138" i="6"/>
  <c r="T134" i="6"/>
  <c r="T544" i="6" s="1"/>
  <c r="R128" i="60"/>
  <c r="Q149" i="97"/>
  <c r="U140" i="6"/>
  <c r="Q26" i="29" s="1"/>
  <c r="U139" i="6"/>
  <c r="Q17" i="29" s="1"/>
  <c r="U138" i="6"/>
  <c r="Q8" i="29" s="1"/>
  <c r="U134" i="6"/>
  <c r="S128" i="60"/>
  <c r="R149" i="97"/>
  <c r="V140" i="6"/>
  <c r="R26" i="29" s="1"/>
  <c r="V139" i="6"/>
  <c r="R17" i="29"/>
  <c r="V138" i="6"/>
  <c r="R8" i="29" s="1"/>
  <c r="V134" i="6"/>
  <c r="V544" i="6" s="1"/>
  <c r="T128" i="60"/>
  <c r="S149" i="97"/>
  <c r="W140" i="6"/>
  <c r="S26" i="29" s="1"/>
  <c r="W139" i="6"/>
  <c r="S17" i="29" s="1"/>
  <c r="W138" i="6"/>
  <c r="S8" i="29" s="1"/>
  <c r="W134" i="6"/>
  <c r="W544" i="6" s="1"/>
  <c r="U128" i="60"/>
  <c r="T149" i="97"/>
  <c r="X140" i="6"/>
  <c r="T26" i="29" s="1"/>
  <c r="X139" i="6"/>
  <c r="T17" i="29" s="1"/>
  <c r="X138" i="6"/>
  <c r="T8" i="29" s="1"/>
  <c r="X134" i="6"/>
  <c r="X544" i="6" s="1"/>
  <c r="V128" i="60"/>
  <c r="U149" i="97"/>
  <c r="Y140" i="6"/>
  <c r="U26" i="29" s="1"/>
  <c r="Y139" i="6"/>
  <c r="U17" i="29" s="1"/>
  <c r="Y138" i="6"/>
  <c r="U8" i="29"/>
  <c r="Y134" i="6"/>
  <c r="Y544" i="6" s="1"/>
  <c r="W128" i="60"/>
  <c r="V149" i="97"/>
  <c r="Z140" i="6"/>
  <c r="V26" i="29" s="1"/>
  <c r="Z139" i="6"/>
  <c r="V17" i="29" s="1"/>
  <c r="Z138" i="6"/>
  <c r="Z134" i="6"/>
  <c r="Z544" i="6" s="1"/>
  <c r="X128" i="60"/>
  <c r="W149" i="97"/>
  <c r="AA140" i="6"/>
  <c r="W26" i="29" s="1"/>
  <c r="AA139" i="6"/>
  <c r="W17" i="29" s="1"/>
  <c r="AA138" i="6"/>
  <c r="W8" i="29" s="1"/>
  <c r="AA134" i="6"/>
  <c r="AA544" i="6" s="1"/>
  <c r="Y128" i="60"/>
  <c r="X149" i="97"/>
  <c r="AB140" i="6"/>
  <c r="X26" i="29" s="1"/>
  <c r="AB139" i="6"/>
  <c r="X17" i="29" s="1"/>
  <c r="AB138" i="6"/>
  <c r="X8" i="29" s="1"/>
  <c r="AB134" i="6"/>
  <c r="AB544" i="6" s="1"/>
  <c r="Z128" i="60"/>
  <c r="Y149" i="97"/>
  <c r="AC140" i="6"/>
  <c r="Y26" i="29" s="1"/>
  <c r="AC139" i="6"/>
  <c r="Y17" i="29" s="1"/>
  <c r="AC138" i="6"/>
  <c r="Y8" i="29" s="1"/>
  <c r="AC134" i="6"/>
  <c r="AC544" i="6" s="1"/>
  <c r="AA128" i="60"/>
  <c r="Z149" i="97"/>
  <c r="AD140" i="6"/>
  <c r="Z26" i="29" s="1"/>
  <c r="AD139" i="6"/>
  <c r="Z17" i="29" s="1"/>
  <c r="AD138" i="6"/>
  <c r="Z8" i="29"/>
  <c r="AD134" i="6"/>
  <c r="AB128" i="60"/>
  <c r="AA149" i="97"/>
  <c r="AE140" i="6"/>
  <c r="AA26" i="29" s="1"/>
  <c r="AE139" i="6"/>
  <c r="AA17" i="29" s="1"/>
  <c r="AE138" i="6"/>
  <c r="AA8" i="29" s="1"/>
  <c r="AE134" i="6"/>
  <c r="AE544" i="6" s="1"/>
  <c r="AC128" i="60"/>
  <c r="AB149" i="97"/>
  <c r="AF140" i="6"/>
  <c r="AB26" i="29" s="1"/>
  <c r="AF139" i="6"/>
  <c r="AB17" i="29" s="1"/>
  <c r="AF138" i="6"/>
  <c r="AB8" i="29" s="1"/>
  <c r="AF134" i="6"/>
  <c r="AF544" i="6" s="1"/>
  <c r="AD128" i="60"/>
  <c r="AC149" i="97"/>
  <c r="AG140" i="6"/>
  <c r="AC26" i="29" s="1"/>
  <c r="AG139" i="6"/>
  <c r="AC17" i="29" s="1"/>
  <c r="AG138" i="6"/>
  <c r="AC8" i="29" s="1"/>
  <c r="AG134" i="6"/>
  <c r="AG544" i="6"/>
  <c r="AE128" i="60"/>
  <c r="AD149" i="97"/>
  <c r="AH140" i="6"/>
  <c r="AD26" i="29" s="1"/>
  <c r="AH139" i="6"/>
  <c r="AD17" i="29" s="1"/>
  <c r="AH138" i="6"/>
  <c r="AH134" i="6"/>
  <c r="AH544" i="6" s="1"/>
  <c r="AF128" i="60"/>
  <c r="AE149" i="97"/>
  <c r="AI140" i="6"/>
  <c r="AE26" i="29" s="1"/>
  <c r="AI139" i="6"/>
  <c r="AE17" i="29" s="1"/>
  <c r="AI138" i="6"/>
  <c r="AE8" i="29" s="1"/>
  <c r="AI134" i="6"/>
  <c r="AG128" i="60"/>
  <c r="AF149" i="97"/>
  <c r="AJ140" i="6"/>
  <c r="AF26" i="29" s="1"/>
  <c r="AJ139" i="6"/>
  <c r="AF17" i="29" s="1"/>
  <c r="AJ138" i="6"/>
  <c r="AF8" i="29" s="1"/>
  <c r="AJ134" i="6"/>
  <c r="AH128" i="60"/>
  <c r="AG149" i="97"/>
  <c r="AK140" i="6"/>
  <c r="AG26" i="29" s="1"/>
  <c r="AK139" i="6"/>
  <c r="AG17" i="29" s="1"/>
  <c r="AK138" i="6"/>
  <c r="AG8" i="29" s="1"/>
  <c r="AK134" i="6"/>
  <c r="AK544" i="6" s="1"/>
  <c r="AI128" i="60"/>
  <c r="AH149" i="97"/>
  <c r="AL140" i="6"/>
  <c r="AH26" i="29" s="1"/>
  <c r="AL139" i="6"/>
  <c r="AH17" i="29" s="1"/>
  <c r="AL138" i="6"/>
  <c r="AH8" i="29" s="1"/>
  <c r="AL134" i="6"/>
  <c r="AJ128" i="60"/>
  <c r="AI149" i="97"/>
  <c r="AM140" i="6"/>
  <c r="AI26" i="29" s="1"/>
  <c r="AM139" i="6"/>
  <c r="AI17" i="29" s="1"/>
  <c r="AM138" i="6"/>
  <c r="AI8" i="29" s="1"/>
  <c r="AM134" i="6"/>
  <c r="AM544" i="6" s="1"/>
  <c r="AK128" i="60"/>
  <c r="AJ149" i="97"/>
  <c r="AN140" i="6"/>
  <c r="AN139" i="6"/>
  <c r="AJ17" i="29" s="1"/>
  <c r="AN138" i="6"/>
  <c r="AJ8" i="29" s="1"/>
  <c r="AN134" i="6"/>
  <c r="AN544" i="6" s="1"/>
  <c r="AL128" i="60"/>
  <c r="AK149" i="97"/>
  <c r="AO140" i="6"/>
  <c r="AK26" i="29" s="1"/>
  <c r="AO139" i="6"/>
  <c r="AO138" i="6"/>
  <c r="AK8" i="29" s="1"/>
  <c r="AO134" i="6"/>
  <c r="AO544" i="6" s="1"/>
  <c r="AM128" i="60"/>
  <c r="AL149" i="97"/>
  <c r="AP140" i="6"/>
  <c r="AL26" i="29" s="1"/>
  <c r="AP139" i="6"/>
  <c r="AL17" i="29" s="1"/>
  <c r="AP138" i="6"/>
  <c r="AP134" i="6"/>
  <c r="AP544" i="6" s="1"/>
  <c r="AN128" i="60"/>
  <c r="AM149" i="97"/>
  <c r="AQ140" i="6"/>
  <c r="AM26" i="29" s="1"/>
  <c r="AQ139" i="6"/>
  <c r="AM17" i="29" s="1"/>
  <c r="AQ138" i="6"/>
  <c r="AM8" i="29" s="1"/>
  <c r="AQ134" i="6"/>
  <c r="AO128" i="60"/>
  <c r="AN149" i="97"/>
  <c r="AR140" i="6"/>
  <c r="AN26" i="29" s="1"/>
  <c r="AR139" i="6"/>
  <c r="AN17" i="29" s="1"/>
  <c r="AR138" i="6"/>
  <c r="AN8" i="29" s="1"/>
  <c r="AR134" i="6"/>
  <c r="AR544" i="6" s="1"/>
  <c r="AP128" i="60"/>
  <c r="AO149" i="97"/>
  <c r="AS140" i="6"/>
  <c r="AO26" i="29" s="1"/>
  <c r="AS139" i="6"/>
  <c r="AO17" i="29" s="1"/>
  <c r="AS138" i="6"/>
  <c r="AO8" i="29" s="1"/>
  <c r="AS134" i="6"/>
  <c r="AS544" i="6"/>
  <c r="AQ128" i="60"/>
  <c r="AP149" i="97"/>
  <c r="AT140" i="6"/>
  <c r="AP26" i="29" s="1"/>
  <c r="AT139" i="6"/>
  <c r="AP17" i="29" s="1"/>
  <c r="AT138" i="6"/>
  <c r="AT134" i="6"/>
  <c r="AT544" i="6" s="1"/>
  <c r="AR128" i="60"/>
  <c r="AQ149" i="97"/>
  <c r="AU140" i="6"/>
  <c r="AQ26" i="29" s="1"/>
  <c r="AU139" i="6"/>
  <c r="AQ17" i="29" s="1"/>
  <c r="AU138" i="6"/>
  <c r="AQ8" i="29" s="1"/>
  <c r="AU134" i="6"/>
  <c r="AU544" i="6" s="1"/>
  <c r="AS128" i="60"/>
  <c r="AR149" i="97"/>
  <c r="AV140" i="6"/>
  <c r="AV139" i="6"/>
  <c r="AR17" i="29" s="1"/>
  <c r="AV138" i="6"/>
  <c r="AR8" i="29" s="1"/>
  <c r="AV134" i="6"/>
  <c r="AV544" i="6" s="1"/>
  <c r="AT128" i="60"/>
  <c r="AS149" i="97"/>
  <c r="AW140" i="6"/>
  <c r="AW139" i="6"/>
  <c r="AW138" i="6"/>
  <c r="AS8" i="29" s="1"/>
  <c r="AW134" i="6"/>
  <c r="AW544" i="6" s="1"/>
  <c r="AU128" i="60"/>
  <c r="AT149" i="97"/>
  <c r="AX140" i="6"/>
  <c r="AT26" i="29" s="1"/>
  <c r="AX139" i="6"/>
  <c r="AX138" i="6"/>
  <c r="AX134" i="6"/>
  <c r="AV128" i="60"/>
  <c r="AU149" i="97"/>
  <c r="AY140" i="6"/>
  <c r="AU26" i="29" s="1"/>
  <c r="AY139" i="6"/>
  <c r="AU17" i="29" s="1"/>
  <c r="AY138" i="6"/>
  <c r="AY134" i="6"/>
  <c r="AU197" i="97" s="1"/>
  <c r="AW128" i="60"/>
  <c r="AV149" i="97"/>
  <c r="AZ140" i="6"/>
  <c r="AV26" i="29" s="1"/>
  <c r="AZ139" i="6"/>
  <c r="AV17" i="29" s="1"/>
  <c r="AZ138" i="6"/>
  <c r="AV8" i="29" s="1"/>
  <c r="AZ134" i="6"/>
  <c r="AX128" i="60"/>
  <c r="AW149" i="97"/>
  <c r="BA386" i="6"/>
  <c r="AW208" i="97" s="1"/>
  <c r="BA140" i="6"/>
  <c r="AW26" i="29" s="1"/>
  <c r="BA139" i="6"/>
  <c r="AW17" i="29" s="1"/>
  <c r="BA138" i="6"/>
  <c r="BA134" i="6"/>
  <c r="BA544" i="6" s="1"/>
  <c r="AY128" i="60"/>
  <c r="AX149" i="97"/>
  <c r="BB140" i="6"/>
  <c r="BB139" i="6"/>
  <c r="AX17" i="29" s="1"/>
  <c r="BB138" i="6"/>
  <c r="AX8" i="29" s="1"/>
  <c r="BB134" i="6"/>
  <c r="BB544" i="6" s="1"/>
  <c r="AZ128" i="60"/>
  <c r="AY149" i="97"/>
  <c r="G7" i="97" s="1"/>
  <c r="BC140" i="6"/>
  <c r="AY26" i="29" s="1"/>
  <c r="BC139" i="6"/>
  <c r="AY17" i="29" s="1"/>
  <c r="BC138" i="6"/>
  <c r="AY8" i="29" s="1"/>
  <c r="BC134" i="6"/>
  <c r="BA128" i="60"/>
  <c r="AZ149" i="97"/>
  <c r="BD140" i="6"/>
  <c r="BD139" i="6"/>
  <c r="AZ17" i="29" s="1"/>
  <c r="BD138" i="6"/>
  <c r="AZ8" i="29" s="1"/>
  <c r="BD134" i="6"/>
  <c r="BD544" i="6" s="1"/>
  <c r="BB128" i="60"/>
  <c r="BA149" i="97"/>
  <c r="BE140" i="6"/>
  <c r="BA26" i="29" s="1"/>
  <c r="BE139" i="6"/>
  <c r="BE138" i="6"/>
  <c r="BA8" i="29" s="1"/>
  <c r="BE134" i="6"/>
  <c r="BE544" i="6" s="1"/>
  <c r="BC128" i="60"/>
  <c r="BB149" i="97"/>
  <c r="BF140" i="6"/>
  <c r="BF139" i="6"/>
  <c r="BF138" i="6"/>
  <c r="BF134" i="6"/>
  <c r="BD128" i="60"/>
  <c r="BC149" i="97"/>
  <c r="BG140" i="6"/>
  <c r="BC26" i="29" s="1"/>
  <c r="BG139" i="6"/>
  <c r="BC17" i="29" s="1"/>
  <c r="BG138" i="6"/>
  <c r="BG134" i="6"/>
  <c r="BE128" i="60"/>
  <c r="BD149" i="97"/>
  <c r="BH386" i="6"/>
  <c r="BD208" i="97" s="1"/>
  <c r="BH140" i="6"/>
  <c r="BD26" i="29" s="1"/>
  <c r="BH139" i="6"/>
  <c r="BD17" i="29" s="1"/>
  <c r="BH138" i="6"/>
  <c r="BD8" i="29" s="1"/>
  <c r="BH134" i="6"/>
  <c r="BF128" i="60"/>
  <c r="BE149" i="97"/>
  <c r="BI140" i="6"/>
  <c r="BE26" i="29"/>
  <c r="BI139" i="6"/>
  <c r="BE17" i="29" s="1"/>
  <c r="BI138" i="6"/>
  <c r="BE8" i="29" s="1"/>
  <c r="BI134" i="6"/>
  <c r="BI544" i="6" s="1"/>
  <c r="BG128" i="60"/>
  <c r="BF149" i="97"/>
  <c r="BJ386" i="6"/>
  <c r="BJ140" i="6"/>
  <c r="BF26" i="29" s="1"/>
  <c r="BJ139" i="6"/>
  <c r="BF17" i="29" s="1"/>
  <c r="BJ138" i="6"/>
  <c r="BF8" i="29" s="1"/>
  <c r="BJ134" i="6"/>
  <c r="BJ544" i="6" s="1"/>
  <c r="BH128" i="60"/>
  <c r="BG149" i="97"/>
  <c r="BK386" i="6"/>
  <c r="BG208" i="97" s="1"/>
  <c r="BK140" i="6"/>
  <c r="BG26" i="29" s="1"/>
  <c r="BK139" i="6"/>
  <c r="BG17" i="29" s="1"/>
  <c r="BK138" i="6"/>
  <c r="BK134" i="6"/>
  <c r="BK544" i="6" s="1"/>
  <c r="BI128" i="60"/>
  <c r="BH149" i="97"/>
  <c r="BL140" i="6"/>
  <c r="BL139" i="6"/>
  <c r="BH17" i="29" s="1"/>
  <c r="BL138" i="6"/>
  <c r="BH8" i="29" s="1"/>
  <c r="BL134" i="6"/>
  <c r="BL544" i="6" s="1"/>
  <c r="BJ128" i="60"/>
  <c r="BI149" i="97"/>
  <c r="BM140" i="6"/>
  <c r="BM139" i="6"/>
  <c r="BM138" i="6"/>
  <c r="BM134" i="6"/>
  <c r="BM544" i="6" s="1"/>
  <c r="BK128" i="60"/>
  <c r="BJ149" i="97"/>
  <c r="BN140" i="6"/>
  <c r="BJ26" i="29" s="1"/>
  <c r="BN139" i="6"/>
  <c r="BN138" i="6"/>
  <c r="BN134" i="6"/>
  <c r="BL128" i="60"/>
  <c r="BK149" i="97"/>
  <c r="H7" i="97" s="1"/>
  <c r="BO140" i="6"/>
  <c r="BK26" i="29" s="1"/>
  <c r="BO139" i="6"/>
  <c r="BK17" i="29" s="1"/>
  <c r="BO138" i="6"/>
  <c r="BK8" i="29" s="1"/>
  <c r="BO134" i="6"/>
  <c r="G135" i="6"/>
  <c r="C198" i="97" s="1"/>
  <c r="C24" i="97" s="1"/>
  <c r="E129" i="60"/>
  <c r="D150" i="97"/>
  <c r="C150" i="97"/>
  <c r="H135" i="6"/>
  <c r="F129" i="60"/>
  <c r="E150" i="97"/>
  <c r="I392" i="6"/>
  <c r="E214" i="97" s="1"/>
  <c r="I135" i="6"/>
  <c r="G129" i="60"/>
  <c r="F150" i="97"/>
  <c r="J135" i="6"/>
  <c r="H129" i="60"/>
  <c r="G150" i="97"/>
  <c r="K135" i="6"/>
  <c r="I129" i="60"/>
  <c r="H150" i="97"/>
  <c r="L135" i="6"/>
  <c r="J129" i="60"/>
  <c r="I150" i="97"/>
  <c r="M135" i="6"/>
  <c r="K129" i="60"/>
  <c r="J150" i="97"/>
  <c r="N135" i="6"/>
  <c r="L129" i="60"/>
  <c r="K150" i="97"/>
  <c r="O135" i="6"/>
  <c r="L177" i="60" s="1"/>
  <c r="M129" i="60"/>
  <c r="L150" i="97"/>
  <c r="P392" i="6"/>
  <c r="L214" i="97" s="1"/>
  <c r="P135" i="6"/>
  <c r="N129" i="60"/>
  <c r="M150" i="97"/>
  <c r="Q135" i="6"/>
  <c r="O129" i="60"/>
  <c r="N150" i="97"/>
  <c r="R392" i="6"/>
  <c r="N214" i="97" s="1"/>
  <c r="R135" i="6"/>
  <c r="P129" i="60"/>
  <c r="O150" i="97"/>
  <c r="S135" i="6"/>
  <c r="Q129" i="60"/>
  <c r="P150" i="97"/>
  <c r="T392" i="6"/>
  <c r="P214" i="97" s="1"/>
  <c r="T135" i="6"/>
  <c r="R129" i="60"/>
  <c r="Q150" i="97"/>
  <c r="U135" i="6"/>
  <c r="S129" i="60"/>
  <c r="R150" i="97"/>
  <c r="V392" i="6"/>
  <c r="R214" i="97" s="1"/>
  <c r="V135" i="6"/>
  <c r="T129" i="60"/>
  <c r="S150" i="97"/>
  <c r="W135" i="6"/>
  <c r="U129" i="60"/>
  <c r="T150" i="97"/>
  <c r="X135" i="6"/>
  <c r="X136" i="6" s="1"/>
  <c r="U178" i="60" s="1"/>
  <c r="V129" i="60"/>
  <c r="U150" i="97"/>
  <c r="Y135" i="6"/>
  <c r="W129" i="60"/>
  <c r="V150" i="97"/>
  <c r="Z135" i="6"/>
  <c r="X129" i="60"/>
  <c r="W150" i="97"/>
  <c r="AA135" i="6"/>
  <c r="X177" i="60" s="1"/>
  <c r="Y129" i="60"/>
  <c r="X150" i="97"/>
  <c r="AB135" i="6"/>
  <c r="Z129" i="60"/>
  <c r="Y150" i="97"/>
  <c r="AC135" i="6"/>
  <c r="AA129" i="60"/>
  <c r="Z150" i="97"/>
  <c r="AD135" i="6"/>
  <c r="AB129" i="60"/>
  <c r="AA150" i="97"/>
  <c r="AE135" i="6"/>
  <c r="AC129" i="60"/>
  <c r="AB150" i="97"/>
  <c r="AF392" i="6"/>
  <c r="AB214" i="97" s="1"/>
  <c r="AF135" i="6"/>
  <c r="AD129" i="60"/>
  <c r="AC150" i="97"/>
  <c r="AG135" i="6"/>
  <c r="AD177" i="60" s="1"/>
  <c r="AE129" i="60"/>
  <c r="AD150" i="97"/>
  <c r="AH392" i="6"/>
  <c r="AD214" i="97" s="1"/>
  <c r="AH135" i="6"/>
  <c r="AD198" i="97" s="1"/>
  <c r="AF129" i="60"/>
  <c r="AE150" i="97"/>
  <c r="AI135" i="6"/>
  <c r="AG129" i="60"/>
  <c r="AF150" i="97"/>
  <c r="AJ392" i="6"/>
  <c r="AF214" i="97" s="1"/>
  <c r="AJ135" i="6"/>
  <c r="AG177" i="60" s="1"/>
  <c r="AH129" i="60"/>
  <c r="AG150" i="97"/>
  <c r="AK135" i="6"/>
  <c r="AI129" i="60"/>
  <c r="AH150" i="97"/>
  <c r="AL392" i="6"/>
  <c r="AH214" i="97" s="1"/>
  <c r="AL135" i="6"/>
  <c r="AI177" i="60" s="1"/>
  <c r="AJ129" i="60"/>
  <c r="AI150" i="97"/>
  <c r="AM135" i="6"/>
  <c r="AJ177" i="60" s="1"/>
  <c r="AK129" i="60"/>
  <c r="AJ150" i="97"/>
  <c r="AN135" i="6"/>
  <c r="AL129" i="60"/>
  <c r="AK150" i="97"/>
  <c r="AO135" i="6"/>
  <c r="AK198" i="97" s="1"/>
  <c r="AM129" i="60"/>
  <c r="AL150" i="97"/>
  <c r="AP135" i="6"/>
  <c r="AN129" i="60"/>
  <c r="AM150" i="97"/>
  <c r="AQ135" i="6"/>
  <c r="AN177" i="60" s="1"/>
  <c r="AO129" i="60"/>
  <c r="AN150" i="97"/>
  <c r="AR135" i="6"/>
  <c r="AO177" i="60"/>
  <c r="AP129" i="60"/>
  <c r="AO150" i="97"/>
  <c r="AS392" i="6"/>
  <c r="AO214" i="97" s="1"/>
  <c r="AS135" i="6"/>
  <c r="AQ129" i="60"/>
  <c r="AP150" i="97"/>
  <c r="AT135" i="6"/>
  <c r="AR129" i="60"/>
  <c r="AQ150" i="97"/>
  <c r="AU392" i="6"/>
  <c r="AQ214" i="97" s="1"/>
  <c r="AU135" i="6"/>
  <c r="AS129" i="60"/>
  <c r="AR150" i="97"/>
  <c r="AV135" i="6"/>
  <c r="AT129" i="60"/>
  <c r="AS150" i="97"/>
  <c r="AW392" i="6"/>
  <c r="AS214" i="97" s="1"/>
  <c r="AW135" i="6"/>
  <c r="AU129" i="60"/>
  <c r="AT150" i="97"/>
  <c r="AX135" i="6"/>
  <c r="AV129" i="60"/>
  <c r="AU150" i="97"/>
  <c r="AY135" i="6"/>
  <c r="AV177" i="60" s="1"/>
  <c r="AW129" i="60"/>
  <c r="AV150" i="97"/>
  <c r="AZ392" i="6"/>
  <c r="AV214" i="97" s="1"/>
  <c r="AZ135" i="6"/>
  <c r="AX129" i="60"/>
  <c r="AW150" i="97"/>
  <c r="BA135" i="6"/>
  <c r="AY129" i="60"/>
  <c r="AX150" i="97"/>
  <c r="BB392" i="6"/>
  <c r="AX214" i="97" s="1"/>
  <c r="BB135" i="6"/>
  <c r="AZ129" i="60"/>
  <c r="AY150" i="97"/>
  <c r="BC135" i="6"/>
  <c r="BA129" i="60"/>
  <c r="AZ150" i="97"/>
  <c r="BD392" i="6"/>
  <c r="AZ214" i="97" s="1"/>
  <c r="BD135" i="6"/>
  <c r="BB129" i="60"/>
  <c r="BA150" i="97"/>
  <c r="BE135" i="6"/>
  <c r="BC129" i="60"/>
  <c r="BB150" i="97"/>
  <c r="BF392" i="6"/>
  <c r="BB214" i="97" s="1"/>
  <c r="BF135" i="6"/>
  <c r="BF145" i="6" s="1"/>
  <c r="BF560" i="6" s="1"/>
  <c r="BD129" i="60"/>
  <c r="BC150" i="97"/>
  <c r="BG135" i="6"/>
  <c r="BE129" i="60"/>
  <c r="BD150" i="97"/>
  <c r="BH392" i="6"/>
  <c r="BD214" i="97" s="1"/>
  <c r="BH135" i="6"/>
  <c r="BF129" i="60"/>
  <c r="BE150" i="97"/>
  <c r="BI135" i="6"/>
  <c r="BG129" i="60"/>
  <c r="BF150" i="97"/>
  <c r="BJ392" i="6"/>
  <c r="BF214" i="97" s="1"/>
  <c r="BJ135" i="6"/>
  <c r="BH129" i="60"/>
  <c r="BG150" i="97"/>
  <c r="BK135" i="6"/>
  <c r="BI129" i="60"/>
  <c r="BH150" i="97"/>
  <c r="BL392" i="6"/>
  <c r="BH214" i="97" s="1"/>
  <c r="BL135" i="6"/>
  <c r="BJ129" i="60"/>
  <c r="BI150" i="97"/>
  <c r="BM135" i="6"/>
  <c r="BI198" i="97" s="1"/>
  <c r="BK129" i="60"/>
  <c r="BJ150" i="97"/>
  <c r="BN392" i="6"/>
  <c r="BJ214" i="97" s="1"/>
  <c r="BN135" i="6"/>
  <c r="BL129" i="60"/>
  <c r="BK150" i="97"/>
  <c r="BO135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5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5" i="6"/>
  <c r="W131" i="60"/>
  <c r="V152" i="97"/>
  <c r="X131" i="60"/>
  <c r="W152" i="97"/>
  <c r="Y131" i="60"/>
  <c r="X152" i="97"/>
  <c r="Z131" i="60"/>
  <c r="Y152" i="97"/>
  <c r="AC395" i="6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3" i="6" s="1"/>
  <c r="H25" i="6"/>
  <c r="H223" i="6" s="1"/>
  <c r="I25" i="6"/>
  <c r="J25" i="6"/>
  <c r="K25" i="6"/>
  <c r="L25" i="6"/>
  <c r="M25" i="6"/>
  <c r="M223" i="6" s="1"/>
  <c r="N25" i="6"/>
  <c r="N223" i="6"/>
  <c r="O25" i="6"/>
  <c r="O223" i="6" s="1"/>
  <c r="P25" i="6"/>
  <c r="P223" i="6" s="1"/>
  <c r="Q25" i="6"/>
  <c r="Q223" i="6" s="1"/>
  <c r="R25" i="6"/>
  <c r="S25" i="6"/>
  <c r="B18" i="9" s="1"/>
  <c r="T25" i="6"/>
  <c r="T223" i="6" s="1"/>
  <c r="U25" i="6"/>
  <c r="U223" i="6" s="1"/>
  <c r="V25" i="6"/>
  <c r="V223" i="6" s="1"/>
  <c r="W25" i="6"/>
  <c r="X25" i="6"/>
  <c r="X223" i="6" s="1"/>
  <c r="Y25" i="6"/>
  <c r="Y223" i="6" s="1"/>
  <c r="Z25" i="6"/>
  <c r="Z223" i="6" s="1"/>
  <c r="AA25" i="6"/>
  <c r="X20" i="60" s="1"/>
  <c r="AB25" i="6"/>
  <c r="AB223" i="6" s="1"/>
  <c r="AC25" i="6"/>
  <c r="AC223" i="6" s="1"/>
  <c r="AD25" i="6"/>
  <c r="AE25" i="6"/>
  <c r="AE223" i="6" s="1"/>
  <c r="AF25" i="6"/>
  <c r="AG25" i="6"/>
  <c r="AG223" i="6" s="1"/>
  <c r="AH25" i="6"/>
  <c r="AI25" i="6"/>
  <c r="AJ25" i="6"/>
  <c r="AJ223" i="6" s="1"/>
  <c r="AK25" i="6"/>
  <c r="AK223" i="6" s="1"/>
  <c r="AL25" i="6"/>
  <c r="AL223" i="6" s="1"/>
  <c r="AM25" i="6"/>
  <c r="AM223" i="6" s="1"/>
  <c r="AN25" i="6"/>
  <c r="AN223" i="6" s="1"/>
  <c r="AO25" i="6"/>
  <c r="AO223" i="6" s="1"/>
  <c r="AP25" i="6"/>
  <c r="AP223" i="6" s="1"/>
  <c r="AQ25" i="6"/>
  <c r="AR25" i="6"/>
  <c r="AR223" i="6" s="1"/>
  <c r="AS25" i="6"/>
  <c r="AS223" i="6" s="1"/>
  <c r="AT25" i="6"/>
  <c r="AU25" i="6"/>
  <c r="AU223" i="6" s="1"/>
  <c r="AV25" i="6"/>
  <c r="AV223" i="6" s="1"/>
  <c r="AW25" i="6"/>
  <c r="AW223" i="6" s="1"/>
  <c r="AX25" i="6"/>
  <c r="AX223" i="6" s="1"/>
  <c r="AY25" i="6"/>
  <c r="AZ25" i="6"/>
  <c r="AZ223" i="6" s="1"/>
  <c r="BA25" i="6"/>
  <c r="BA223" i="6" s="1"/>
  <c r="BB25" i="6"/>
  <c r="BB223" i="6" s="1"/>
  <c r="BC25" i="6"/>
  <c r="BC223" i="6" s="1"/>
  <c r="BD25" i="6"/>
  <c r="BD223" i="6" s="1"/>
  <c r="BE25" i="6"/>
  <c r="BE223" i="6" s="1"/>
  <c r="BF25" i="6"/>
  <c r="BG25" i="6"/>
  <c r="BH25" i="6"/>
  <c r="BH223" i="6" s="1"/>
  <c r="BI25" i="6"/>
  <c r="BJ25" i="6"/>
  <c r="BK25" i="6"/>
  <c r="BK223" i="6" s="1"/>
  <c r="BL25" i="6"/>
  <c r="BL223" i="6" s="1"/>
  <c r="BM25" i="6"/>
  <c r="BN25" i="6"/>
  <c r="BK20" i="60" s="1"/>
  <c r="BO25" i="6"/>
  <c r="H26" i="6"/>
  <c r="E21" i="60" s="1"/>
  <c r="I26" i="6"/>
  <c r="F21" i="60" s="1"/>
  <c r="J26" i="6"/>
  <c r="K26" i="6"/>
  <c r="H21" i="60" s="1"/>
  <c r="L26" i="6"/>
  <c r="M26" i="6"/>
  <c r="N26" i="6"/>
  <c r="O26" i="6"/>
  <c r="P26" i="6"/>
  <c r="Q26" i="6"/>
  <c r="N21" i="60" s="1"/>
  <c r="R26" i="6"/>
  <c r="S26" i="6"/>
  <c r="T26" i="6"/>
  <c r="Q21" i="60" s="1"/>
  <c r="U26" i="6"/>
  <c r="R21" i="60" s="1"/>
  <c r="V26" i="6"/>
  <c r="S21" i="60" s="1"/>
  <c r="W26" i="6"/>
  <c r="X26" i="6"/>
  <c r="Y26" i="6"/>
  <c r="V21" i="60" s="1"/>
  <c r="Z26" i="6"/>
  <c r="AA26" i="6"/>
  <c r="X21" i="60" s="1"/>
  <c r="AB26" i="6"/>
  <c r="AC26" i="6"/>
  <c r="AD26" i="6"/>
  <c r="AE26" i="6"/>
  <c r="AF26" i="6"/>
  <c r="AC21" i="60" s="1"/>
  <c r="AG26" i="6"/>
  <c r="AH26" i="6"/>
  <c r="AI26" i="6"/>
  <c r="AJ26" i="6"/>
  <c r="AK26" i="6"/>
  <c r="AL26" i="6"/>
  <c r="AM26" i="6"/>
  <c r="AN26" i="6"/>
  <c r="AK21" i="60" s="1"/>
  <c r="AO26" i="6"/>
  <c r="AP26" i="6"/>
  <c r="AQ26" i="6"/>
  <c r="D19" i="9" s="1"/>
  <c r="AR26" i="6"/>
  <c r="AS26" i="6"/>
  <c r="AS27" i="6" s="1"/>
  <c r="AN16" i="12" s="1"/>
  <c r="AT26" i="6"/>
  <c r="AQ21" i="60" s="1"/>
  <c r="AU26" i="6"/>
  <c r="AV26" i="6"/>
  <c r="AW26" i="6"/>
  <c r="AT21" i="60" s="1"/>
  <c r="AX26" i="6"/>
  <c r="AY26" i="6"/>
  <c r="AZ26" i="6"/>
  <c r="AZ27" i="6" s="1"/>
  <c r="BA26" i="6"/>
  <c r="AX21" i="60" s="1"/>
  <c r="BB26" i="6"/>
  <c r="AY21" i="60" s="1"/>
  <c r="BC26" i="6"/>
  <c r="BD26" i="6"/>
  <c r="BE26" i="6"/>
  <c r="BF26" i="6"/>
  <c r="BG26" i="6"/>
  <c r="BH26" i="6"/>
  <c r="BI26" i="6"/>
  <c r="BJ26" i="6"/>
  <c r="BG21" i="60" s="1"/>
  <c r="BK26" i="6"/>
  <c r="BL26" i="6"/>
  <c r="BM26" i="6"/>
  <c r="BJ21" i="60" s="1"/>
  <c r="BN26" i="6"/>
  <c r="BO26" i="6"/>
  <c r="H29" i="6"/>
  <c r="I29" i="6"/>
  <c r="J29" i="6"/>
  <c r="K29" i="6"/>
  <c r="G5" i="29" s="1"/>
  <c r="L29" i="6"/>
  <c r="M29" i="6"/>
  <c r="N29" i="6"/>
  <c r="O29" i="6"/>
  <c r="P29" i="6"/>
  <c r="Q29" i="6"/>
  <c r="R29" i="6"/>
  <c r="S29" i="6"/>
  <c r="O5" i="29" s="1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T5" i="29" s="1"/>
  <c r="AY29" i="6"/>
  <c r="AZ29" i="6"/>
  <c r="BA29" i="6"/>
  <c r="BB29" i="6"/>
  <c r="BC29" i="6"/>
  <c r="BD29" i="6"/>
  <c r="BE29" i="6"/>
  <c r="BA5" i="29" s="1"/>
  <c r="BF29" i="6"/>
  <c r="BG29" i="6"/>
  <c r="BC5" i="29" s="1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 s="1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N14" i="29" s="1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G30" i="6"/>
  <c r="BH30" i="6"/>
  <c r="BI30" i="6"/>
  <c r="BJ30" i="6"/>
  <c r="BK30" i="6"/>
  <c r="BL30" i="6"/>
  <c r="BM30" i="6"/>
  <c r="BN30" i="6"/>
  <c r="BO30" i="6"/>
  <c r="G31" i="6"/>
  <c r="H31" i="6"/>
  <c r="I31" i="6"/>
  <c r="E23" i="29" s="1"/>
  <c r="J31" i="6"/>
  <c r="K31" i="6"/>
  <c r="L31" i="6"/>
  <c r="M31" i="6"/>
  <c r="N31" i="6"/>
  <c r="O31" i="6"/>
  <c r="P31" i="6"/>
  <c r="Q31" i="6"/>
  <c r="M23" i="29" s="1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C23" i="29" s="1"/>
  <c r="AC27" i="29" s="1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S23" i="29" s="1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I23" i="29" s="1"/>
  <c r="BN31" i="6"/>
  <c r="BO31" i="6"/>
  <c r="BK23" i="29" s="1"/>
  <c r="H47" i="6"/>
  <c r="I47" i="6"/>
  <c r="J47" i="6"/>
  <c r="K47" i="6"/>
  <c r="N293" i="6" s="1"/>
  <c r="N296" i="6" s="1"/>
  <c r="L47" i="6"/>
  <c r="I58" i="60" s="1"/>
  <c r="M47" i="6"/>
  <c r="J58" i="60" s="1"/>
  <c r="N47" i="6"/>
  <c r="O47" i="6"/>
  <c r="P47" i="6"/>
  <c r="Q47" i="6"/>
  <c r="R47" i="6"/>
  <c r="S47" i="6"/>
  <c r="S288" i="6" s="1"/>
  <c r="T47" i="6"/>
  <c r="Q58" i="60" s="1"/>
  <c r="U47" i="6"/>
  <c r="V47" i="6"/>
  <c r="W47" i="6"/>
  <c r="X47" i="6"/>
  <c r="Y47" i="6"/>
  <c r="Z47" i="6"/>
  <c r="Z288" i="6" s="1"/>
  <c r="AA47" i="6"/>
  <c r="AB47" i="6"/>
  <c r="AB288" i="6" s="1"/>
  <c r="AC47" i="6"/>
  <c r="AD47" i="6"/>
  <c r="AE47" i="6"/>
  <c r="AF47" i="6"/>
  <c r="AC58" i="60" s="1"/>
  <c r="AG47" i="6"/>
  <c r="AH47" i="6"/>
  <c r="AE58" i="60" s="1"/>
  <c r="AI47" i="6"/>
  <c r="AI288" i="6" s="1"/>
  <c r="AJ47" i="6"/>
  <c r="AJ49" i="6" s="1"/>
  <c r="AK47" i="6"/>
  <c r="AK288" i="6" s="1"/>
  <c r="AL47" i="6"/>
  <c r="AM47" i="6"/>
  <c r="AN47" i="6"/>
  <c r="AO47" i="6"/>
  <c r="AP47" i="6"/>
  <c r="AQ47" i="6"/>
  <c r="AR47" i="6"/>
  <c r="AS47" i="6"/>
  <c r="AT47" i="6"/>
  <c r="AU47" i="6"/>
  <c r="AV47" i="6"/>
  <c r="AS58" i="60" s="1"/>
  <c r="AW47" i="6"/>
  <c r="AX47" i="6"/>
  <c r="AU58" i="60" s="1"/>
  <c r="AY47" i="6"/>
  <c r="AV58" i="60" s="1"/>
  <c r="AZ47" i="6"/>
  <c r="AW58" i="60" s="1"/>
  <c r="BA47" i="6"/>
  <c r="BB47" i="6"/>
  <c r="BC47" i="6"/>
  <c r="BD47" i="6"/>
  <c r="BE47" i="6"/>
  <c r="BF47" i="6"/>
  <c r="BC58" i="60" s="1"/>
  <c r="BG47" i="6"/>
  <c r="BD58" i="60" s="1"/>
  <c r="BH47" i="6"/>
  <c r="BE58" i="60" s="1"/>
  <c r="BI47" i="6"/>
  <c r="BJ47" i="6"/>
  <c r="BK47" i="6"/>
  <c r="BL47" i="6"/>
  <c r="BM47" i="6"/>
  <c r="BJ58" i="60" s="1"/>
  <c r="BN47" i="6"/>
  <c r="BO47" i="6"/>
  <c r="H48" i="6"/>
  <c r="E59" i="60" s="1"/>
  <c r="I48" i="6"/>
  <c r="J48" i="6"/>
  <c r="K48" i="6"/>
  <c r="L48" i="6"/>
  <c r="M48" i="6"/>
  <c r="J59" i="60" s="1"/>
  <c r="N48" i="6"/>
  <c r="K59" i="60" s="1"/>
  <c r="O48" i="6"/>
  <c r="O49" i="6" s="1"/>
  <c r="P48" i="6"/>
  <c r="M59" i="60" s="1"/>
  <c r="Q48" i="6"/>
  <c r="R48" i="6"/>
  <c r="S48" i="6"/>
  <c r="B33" i="9" s="1"/>
  <c r="T48" i="6"/>
  <c r="U48" i="6"/>
  <c r="V48" i="6"/>
  <c r="W48" i="6"/>
  <c r="X48" i="6"/>
  <c r="U59" i="60" s="1"/>
  <c r="Y48" i="6"/>
  <c r="Z48" i="6"/>
  <c r="W59" i="60" s="1"/>
  <c r="AA48" i="6"/>
  <c r="AB48" i="6"/>
  <c r="Y59" i="60" s="1"/>
  <c r="AC48" i="6"/>
  <c r="Z59" i="60" s="1"/>
  <c r="AD48" i="6"/>
  <c r="AD49" i="6" s="1"/>
  <c r="AE48" i="6"/>
  <c r="AB59" i="60" s="1"/>
  <c r="AF48" i="6"/>
  <c r="AC59" i="60" s="1"/>
  <c r="AG48" i="6"/>
  <c r="AH48" i="6"/>
  <c r="AI48" i="6"/>
  <c r="AJ48" i="6"/>
  <c r="AG59" i="60" s="1"/>
  <c r="AK48" i="6"/>
  <c r="AL48" i="6"/>
  <c r="AM48" i="6"/>
  <c r="AJ59" i="60" s="1"/>
  <c r="AN48" i="6"/>
  <c r="AK59" i="60" s="1"/>
  <c r="AO48" i="6"/>
  <c r="AP48" i="6"/>
  <c r="AQ48" i="6"/>
  <c r="AR48" i="6"/>
  <c r="AS48" i="6"/>
  <c r="AT48" i="6"/>
  <c r="AQ59" i="60" s="1"/>
  <c r="AU48" i="6"/>
  <c r="AR59" i="60" s="1"/>
  <c r="AV48" i="6"/>
  <c r="AS59" i="60" s="1"/>
  <c r="AW48" i="6"/>
  <c r="AX48" i="6"/>
  <c r="AY48" i="6"/>
  <c r="AZ48" i="6"/>
  <c r="BA48" i="6"/>
  <c r="AX59" i="60" s="1"/>
  <c r="BB48" i="6"/>
  <c r="AY59" i="60" s="1"/>
  <c r="BC48" i="6"/>
  <c r="E33" i="9" s="1"/>
  <c r="BD48" i="6"/>
  <c r="BE48" i="6"/>
  <c r="BF48" i="6"/>
  <c r="BG48" i="6"/>
  <c r="BH48" i="6"/>
  <c r="BI48" i="6"/>
  <c r="BJ48" i="6"/>
  <c r="BJ49" i="6" s="1"/>
  <c r="BG60" i="60" s="1"/>
  <c r="BK48" i="6"/>
  <c r="BH59" i="60" s="1"/>
  <c r="BL48" i="6"/>
  <c r="BM48" i="6"/>
  <c r="BN48" i="6"/>
  <c r="BO48" i="6"/>
  <c r="G51" i="6"/>
  <c r="H51" i="6"/>
  <c r="I51" i="6"/>
  <c r="J51" i="6"/>
  <c r="F6" i="29" s="1"/>
  <c r="K51" i="6"/>
  <c r="G6" i="29" s="1"/>
  <c r="L51" i="6"/>
  <c r="H6" i="29" s="1"/>
  <c r="M51" i="6"/>
  <c r="N51" i="6"/>
  <c r="O51" i="6"/>
  <c r="P51" i="6"/>
  <c r="Q51" i="6"/>
  <c r="R51" i="6"/>
  <c r="S51" i="6"/>
  <c r="O6" i="29" s="1"/>
  <c r="T51" i="6"/>
  <c r="P6" i="29" s="1"/>
  <c r="U51" i="6"/>
  <c r="V51" i="6"/>
  <c r="W51" i="6"/>
  <c r="X51" i="6"/>
  <c r="Y51" i="6"/>
  <c r="Z51" i="6"/>
  <c r="AA51" i="6"/>
  <c r="W6" i="29" s="1"/>
  <c r="AB51" i="6"/>
  <c r="X6" i="29" s="1"/>
  <c r="AC51" i="6"/>
  <c r="AD51" i="6"/>
  <c r="AE51" i="6"/>
  <c r="AF51" i="6"/>
  <c r="AG51" i="6"/>
  <c r="AH51" i="6"/>
  <c r="AI51" i="6"/>
  <c r="AE6" i="29" s="1"/>
  <c r="AJ51" i="6"/>
  <c r="AF6" i="29" s="1"/>
  <c r="AK51" i="6"/>
  <c r="AL51" i="6"/>
  <c r="AM51" i="6"/>
  <c r="AN51" i="6"/>
  <c r="AO51" i="6"/>
  <c r="AP51" i="6"/>
  <c r="AL6" i="29" s="1"/>
  <c r="AQ51" i="6"/>
  <c r="AR51" i="6"/>
  <c r="AN6" i="29" s="1"/>
  <c r="AS51" i="6"/>
  <c r="AT51" i="6"/>
  <c r="AU51" i="6"/>
  <c r="AV51" i="6"/>
  <c r="AW51" i="6"/>
  <c r="AX51" i="6"/>
  <c r="AT6" i="29" s="1"/>
  <c r="AY51" i="6"/>
  <c r="AZ51" i="6"/>
  <c r="AV6" i="29" s="1"/>
  <c r="BA51" i="6"/>
  <c r="BB51" i="6"/>
  <c r="BC51" i="6"/>
  <c r="BD51" i="6"/>
  <c r="BE51" i="6"/>
  <c r="BF51" i="6"/>
  <c r="BB6" i="29" s="1"/>
  <c r="BG51" i="6"/>
  <c r="BC6" i="29" s="1"/>
  <c r="BH51" i="6"/>
  <c r="BD6" i="29" s="1"/>
  <c r="BI51" i="6"/>
  <c r="BJ51" i="6"/>
  <c r="BK51" i="6"/>
  <c r="BL51" i="6"/>
  <c r="BM51" i="6"/>
  <c r="BN51" i="6"/>
  <c r="BJ6" i="29" s="1"/>
  <c r="BO51" i="6"/>
  <c r="BK6" i="29" s="1"/>
  <c r="G52" i="6"/>
  <c r="H52" i="6"/>
  <c r="I52" i="6"/>
  <c r="J52" i="6"/>
  <c r="K52" i="6"/>
  <c r="L52" i="6"/>
  <c r="M52" i="6"/>
  <c r="N52" i="6"/>
  <c r="J15" i="29" s="1"/>
  <c r="O52" i="6"/>
  <c r="K15" i="29" s="1"/>
  <c r="P52" i="6"/>
  <c r="Q52" i="6"/>
  <c r="R52" i="6"/>
  <c r="S52" i="6"/>
  <c r="T52" i="6"/>
  <c r="P15" i="29" s="1"/>
  <c r="U52" i="6"/>
  <c r="Q15" i="29" s="1"/>
  <c r="V52" i="6"/>
  <c r="R15" i="29" s="1"/>
  <c r="W52" i="6"/>
  <c r="S15" i="29" s="1"/>
  <c r="X52" i="6"/>
  <c r="Y52" i="6"/>
  <c r="Z52" i="6"/>
  <c r="AA52" i="6"/>
  <c r="AB52" i="6"/>
  <c r="AC52" i="6"/>
  <c r="Y15" i="29" s="1"/>
  <c r="AD52" i="6"/>
  <c r="Z15" i="29" s="1"/>
  <c r="AE52" i="6"/>
  <c r="AA15" i="29" s="1"/>
  <c r="AF52" i="6"/>
  <c r="AG52" i="6"/>
  <c r="AH52" i="6"/>
  <c r="AI52" i="6"/>
  <c r="AJ52" i="6"/>
  <c r="AK52" i="6"/>
  <c r="AL52" i="6"/>
  <c r="AH15" i="29" s="1"/>
  <c r="AM52" i="6"/>
  <c r="AI15" i="29" s="1"/>
  <c r="AN52" i="6"/>
  <c r="AO52" i="6"/>
  <c r="AP52" i="6"/>
  <c r="AQ52" i="6"/>
  <c r="AR52" i="6"/>
  <c r="AS52" i="6"/>
  <c r="AO15" i="29" s="1"/>
  <c r="AT52" i="6"/>
  <c r="AP15" i="29" s="1"/>
  <c r="AU52" i="6"/>
  <c r="AQ15" i="29" s="1"/>
  <c r="AV52" i="6"/>
  <c r="AW52" i="6"/>
  <c r="AX52" i="6"/>
  <c r="AY52" i="6"/>
  <c r="AZ52" i="6"/>
  <c r="BA52" i="6"/>
  <c r="AW15" i="29" s="1"/>
  <c r="BB52" i="6"/>
  <c r="AX15" i="29" s="1"/>
  <c r="BC52" i="6"/>
  <c r="AY15" i="29" s="1"/>
  <c r="BD52" i="6"/>
  <c r="BE52" i="6"/>
  <c r="BF52" i="6"/>
  <c r="BG52" i="6"/>
  <c r="BH52" i="6"/>
  <c r="BI52" i="6"/>
  <c r="BJ52" i="6"/>
  <c r="BK52" i="6"/>
  <c r="BG15" i="29" s="1"/>
  <c r="BL52" i="6"/>
  <c r="BM52" i="6"/>
  <c r="BN52" i="6"/>
  <c r="BO52" i="6"/>
  <c r="H53" i="6"/>
  <c r="I53" i="6"/>
  <c r="E24" i="29" s="1"/>
  <c r="J53" i="6"/>
  <c r="F24" i="29" s="1"/>
  <c r="K53" i="6"/>
  <c r="L53" i="6"/>
  <c r="M53" i="6"/>
  <c r="N53" i="6"/>
  <c r="O53" i="6"/>
  <c r="P53" i="6"/>
  <c r="Q53" i="6"/>
  <c r="M24" i="29" s="1"/>
  <c r="R53" i="6"/>
  <c r="N24" i="29" s="1"/>
  <c r="S53" i="6"/>
  <c r="T53" i="6"/>
  <c r="U53" i="6"/>
  <c r="V53" i="6"/>
  <c r="W53" i="6"/>
  <c r="X53" i="6"/>
  <c r="Y53" i="6"/>
  <c r="U24" i="29" s="1"/>
  <c r="Z53" i="6"/>
  <c r="AA53" i="6"/>
  <c r="AB53" i="6"/>
  <c r="AC53" i="6"/>
  <c r="AD53" i="6"/>
  <c r="AE53" i="6"/>
  <c r="AF53" i="6"/>
  <c r="AG53" i="6"/>
  <c r="AC24" i="29" s="1"/>
  <c r="AH53" i="6"/>
  <c r="AI53" i="6"/>
  <c r="AJ53" i="6"/>
  <c r="AK53" i="6"/>
  <c r="AL53" i="6"/>
  <c r="AM53" i="6"/>
  <c r="AN53" i="6"/>
  <c r="AO53" i="6"/>
  <c r="AK24" i="29" s="1"/>
  <c r="AP53" i="6"/>
  <c r="AQ53" i="6"/>
  <c r="AR53" i="6"/>
  <c r="AS53" i="6"/>
  <c r="AT53" i="6"/>
  <c r="AU53" i="6"/>
  <c r="AV53" i="6"/>
  <c r="AW53" i="6"/>
  <c r="AS24" i="29" s="1"/>
  <c r="AX53" i="6"/>
  <c r="AY53" i="6"/>
  <c r="AZ53" i="6"/>
  <c r="BA53" i="6"/>
  <c r="BB53" i="6"/>
  <c r="BC53" i="6"/>
  <c r="BD53" i="6"/>
  <c r="AZ24" i="29" s="1"/>
  <c r="BE53" i="6"/>
  <c r="BA24" i="29" s="1"/>
  <c r="BF53" i="6"/>
  <c r="BB24" i="29" s="1"/>
  <c r="BG53" i="6"/>
  <c r="BH53" i="6"/>
  <c r="BI53" i="6"/>
  <c r="BJ53" i="6"/>
  <c r="BK53" i="6"/>
  <c r="BL53" i="6"/>
  <c r="BH24" i="29" s="1"/>
  <c r="BM53" i="6"/>
  <c r="BI24" i="29" s="1"/>
  <c r="BN53" i="6"/>
  <c r="BO53" i="6"/>
  <c r="G75" i="6"/>
  <c r="H75" i="6"/>
  <c r="I75" i="6"/>
  <c r="J75" i="6"/>
  <c r="G102" i="60" s="1"/>
  <c r="K75" i="6"/>
  <c r="L75" i="6"/>
  <c r="M75" i="6"/>
  <c r="N75" i="6"/>
  <c r="O75" i="6"/>
  <c r="P75" i="6"/>
  <c r="Q75" i="6"/>
  <c r="Q371" i="6" s="1"/>
  <c r="R75" i="6"/>
  <c r="S75" i="6"/>
  <c r="T75" i="6"/>
  <c r="P110" i="91" s="1"/>
  <c r="P16" i="92" s="1"/>
  <c r="P18" i="92" s="1"/>
  <c r="P27" i="92" s="1"/>
  <c r="U75" i="6"/>
  <c r="V75" i="6"/>
  <c r="W75" i="6"/>
  <c r="X75" i="6"/>
  <c r="Y75" i="6"/>
  <c r="Y371" i="6" s="1"/>
  <c r="Z75" i="6"/>
  <c r="AA75" i="6"/>
  <c r="AB75" i="6"/>
  <c r="AE376" i="6" s="1"/>
  <c r="AA165" i="91" s="1"/>
  <c r="AC75" i="6"/>
  <c r="AD75" i="6"/>
  <c r="AE75" i="6"/>
  <c r="AF75" i="6"/>
  <c r="AG75" i="6"/>
  <c r="AH75" i="6"/>
  <c r="AE102" i="60" s="1"/>
  <c r="AI75" i="6"/>
  <c r="AE110" i="91" s="1"/>
  <c r="AE16" i="92" s="1"/>
  <c r="AJ75" i="6"/>
  <c r="AK75" i="6"/>
  <c r="AL75" i="6"/>
  <c r="AM75" i="6"/>
  <c r="AN75" i="6"/>
  <c r="AO75" i="6"/>
  <c r="AP75" i="6"/>
  <c r="AQ75" i="6"/>
  <c r="AR75" i="6"/>
  <c r="AS75" i="6"/>
  <c r="AS371" i="6" s="1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J110" i="91" s="1"/>
  <c r="BJ16" i="92" s="1"/>
  <c r="BO75" i="6"/>
  <c r="G76" i="6"/>
  <c r="H76" i="6"/>
  <c r="I76" i="6"/>
  <c r="J76" i="6"/>
  <c r="K76" i="6"/>
  <c r="L76" i="6"/>
  <c r="M76" i="6"/>
  <c r="N76" i="6"/>
  <c r="J111" i="91" s="1"/>
  <c r="J17" i="92" s="1"/>
  <c r="O76" i="6"/>
  <c r="P76" i="6"/>
  <c r="Q76" i="6"/>
  <c r="R76" i="6"/>
  <c r="S76" i="6"/>
  <c r="T76" i="6"/>
  <c r="U76" i="6"/>
  <c r="V76" i="6"/>
  <c r="R111" i="91" s="1"/>
  <c r="R17" i="92" s="1"/>
  <c r="W76" i="6"/>
  <c r="X76" i="6"/>
  <c r="Y76" i="6"/>
  <c r="Z76" i="6"/>
  <c r="AA76" i="6"/>
  <c r="AB76" i="6"/>
  <c r="AC76" i="6"/>
  <c r="AD76" i="6"/>
  <c r="AE76" i="6"/>
  <c r="AB103" i="60" s="1"/>
  <c r="AF76" i="6"/>
  <c r="AF77" i="6" s="1"/>
  <c r="AA18" i="12" s="1"/>
  <c r="AG76" i="6"/>
  <c r="AH76" i="6"/>
  <c r="AI76" i="6"/>
  <c r="AJ76" i="6"/>
  <c r="AK76" i="6"/>
  <c r="AH103" i="60" s="1"/>
  <c r="AL76" i="6"/>
  <c r="AL145" i="6" s="1"/>
  <c r="AM76" i="6"/>
  <c r="AM77" i="6" s="1"/>
  <c r="AN76" i="6"/>
  <c r="AO76" i="6"/>
  <c r="AP76" i="6"/>
  <c r="AQ76" i="6"/>
  <c r="AR76" i="6"/>
  <c r="AS76" i="6"/>
  <c r="AT76" i="6"/>
  <c r="AP111" i="91" s="1"/>
  <c r="AP17" i="92" s="1"/>
  <c r="AU76" i="6"/>
  <c r="AV76" i="6"/>
  <c r="AW76" i="6"/>
  <c r="AX76" i="6"/>
  <c r="AY76" i="6"/>
  <c r="AZ76" i="6"/>
  <c r="AV111" i="91" s="1"/>
  <c r="AV17" i="92" s="1"/>
  <c r="BA76" i="6"/>
  <c r="BB76" i="6"/>
  <c r="BC76" i="6"/>
  <c r="BD76" i="6"/>
  <c r="BE76" i="6"/>
  <c r="BF76" i="6"/>
  <c r="BG76" i="6"/>
  <c r="BH76" i="6"/>
  <c r="BD111" i="91" s="1"/>
  <c r="BD17" i="92" s="1"/>
  <c r="BI76" i="6"/>
  <c r="BF103" i="60" s="1"/>
  <c r="BJ76" i="6"/>
  <c r="BK76" i="6"/>
  <c r="BG111" i="91" s="1"/>
  <c r="BG17" i="92" s="1"/>
  <c r="BL76" i="6"/>
  <c r="BH111" i="91" s="1"/>
  <c r="BM76" i="6"/>
  <c r="BN76" i="6"/>
  <c r="BO76" i="6"/>
  <c r="G79" i="6"/>
  <c r="H79" i="6"/>
  <c r="H146" i="6" s="1"/>
  <c r="H154" i="6" s="1"/>
  <c r="I79" i="6"/>
  <c r="J79" i="6"/>
  <c r="K79" i="6"/>
  <c r="L79" i="6"/>
  <c r="M79" i="6"/>
  <c r="N79" i="6"/>
  <c r="O79" i="6"/>
  <c r="P79" i="6"/>
  <c r="Q79" i="6"/>
  <c r="Q146" i="6" s="1"/>
  <c r="Q154" i="6" s="1"/>
  <c r="R79" i="6"/>
  <c r="S79" i="6"/>
  <c r="T79" i="6"/>
  <c r="P7" i="29" s="1"/>
  <c r="U79" i="6"/>
  <c r="V79" i="6"/>
  <c r="W79" i="6"/>
  <c r="X79" i="6"/>
  <c r="T7" i="29" s="1"/>
  <c r="Y79" i="6"/>
  <c r="Z79" i="6"/>
  <c r="V7" i="29" s="1"/>
  <c r="AA79" i="6"/>
  <c r="AB79" i="6"/>
  <c r="AC79" i="6"/>
  <c r="AD79" i="6"/>
  <c r="AE79" i="6"/>
  <c r="AF79" i="6"/>
  <c r="AG79" i="6"/>
  <c r="AH79" i="6"/>
  <c r="AD7" i="29" s="1"/>
  <c r="AI79" i="6"/>
  <c r="AJ79" i="6"/>
  <c r="AK79" i="6"/>
  <c r="AL79" i="6"/>
  <c r="AM79" i="6"/>
  <c r="AN79" i="6"/>
  <c r="AO79" i="6"/>
  <c r="AK7" i="29" s="1"/>
  <c r="AP79" i="6"/>
  <c r="AQ79" i="6"/>
  <c r="AR79" i="6"/>
  <c r="AS79" i="6"/>
  <c r="AT79" i="6"/>
  <c r="AU79" i="6"/>
  <c r="AV79" i="6"/>
  <c r="AV146" i="6" s="1"/>
  <c r="AW79" i="6"/>
  <c r="AS7" i="29" s="1"/>
  <c r="AX79" i="6"/>
  <c r="AX146" i="6" s="1"/>
  <c r="AY79" i="6"/>
  <c r="AZ79" i="6"/>
  <c r="BA79" i="6"/>
  <c r="BB79" i="6"/>
  <c r="BC79" i="6"/>
  <c r="BD79" i="6"/>
  <c r="AZ7" i="29" s="1"/>
  <c r="BE79" i="6"/>
  <c r="BF79" i="6"/>
  <c r="BF146" i="6" s="1"/>
  <c r="BG79" i="6"/>
  <c r="BH79" i="6"/>
  <c r="BI79" i="6"/>
  <c r="BJ79" i="6"/>
  <c r="BK79" i="6"/>
  <c r="BL79" i="6"/>
  <c r="BL146" i="6" s="1"/>
  <c r="BM79" i="6"/>
  <c r="BN79" i="6"/>
  <c r="BJ7" i="29" s="1"/>
  <c r="BO79" i="6"/>
  <c r="G80" i="6"/>
  <c r="H80" i="6"/>
  <c r="I80" i="6"/>
  <c r="J80" i="6"/>
  <c r="K80" i="6"/>
  <c r="L80" i="6"/>
  <c r="H16" i="29" s="1"/>
  <c r="M80" i="6"/>
  <c r="I16" i="29" s="1"/>
  <c r="N80" i="6"/>
  <c r="O80" i="6"/>
  <c r="P80" i="6"/>
  <c r="Q80" i="6"/>
  <c r="R80" i="6"/>
  <c r="S80" i="6"/>
  <c r="T80" i="6"/>
  <c r="U80" i="6"/>
  <c r="Q16" i="29" s="1"/>
  <c r="V80" i="6"/>
  <c r="R16" i="29" s="1"/>
  <c r="W80" i="6"/>
  <c r="X80" i="6"/>
  <c r="Y80" i="6"/>
  <c r="Z80" i="6"/>
  <c r="Z147" i="6" s="1"/>
  <c r="AA80" i="6"/>
  <c r="W16" i="29" s="1"/>
  <c r="AB80" i="6"/>
  <c r="AC80" i="6"/>
  <c r="Y16" i="29" s="1"/>
  <c r="AD80" i="6"/>
  <c r="Z16" i="29" s="1"/>
  <c r="AE80" i="6"/>
  <c r="AF80" i="6"/>
  <c r="AG80" i="6"/>
  <c r="AH80" i="6"/>
  <c r="AH147" i="6" s="1"/>
  <c r="AI80" i="6"/>
  <c r="AJ80" i="6"/>
  <c r="AK80" i="6"/>
  <c r="AG16" i="29" s="1"/>
  <c r="AL80" i="6"/>
  <c r="AM80" i="6"/>
  <c r="AN80" i="6"/>
  <c r="AO80" i="6"/>
  <c r="AP80" i="6"/>
  <c r="AL16" i="29" s="1"/>
  <c r="AQ80" i="6"/>
  <c r="AR80" i="6"/>
  <c r="AS80" i="6"/>
  <c r="AT80" i="6"/>
  <c r="AP16" i="29" s="1"/>
  <c r="AU80" i="6"/>
  <c r="AV80" i="6"/>
  <c r="AW80" i="6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BD80" i="6"/>
  <c r="BE80" i="6"/>
  <c r="BF80" i="6"/>
  <c r="BG80" i="6"/>
  <c r="BG147" i="6" s="1"/>
  <c r="BH80" i="6"/>
  <c r="BI80" i="6"/>
  <c r="BI147" i="6" s="1"/>
  <c r="BJ80" i="6"/>
  <c r="BF16" i="29" s="1"/>
  <c r="BK80" i="6"/>
  <c r="BL80" i="6"/>
  <c r="BM80" i="6"/>
  <c r="BN80" i="6"/>
  <c r="BO80" i="6"/>
  <c r="BO147" i="6" s="1"/>
  <c r="G81" i="6"/>
  <c r="H81" i="6"/>
  <c r="H148" i="6" s="1"/>
  <c r="H156" i="6" s="1"/>
  <c r="I81" i="6"/>
  <c r="J81" i="6"/>
  <c r="F25" i="29" s="1"/>
  <c r="K81" i="6"/>
  <c r="L81" i="6"/>
  <c r="M81" i="6"/>
  <c r="I25" i="29" s="1"/>
  <c r="N81" i="6"/>
  <c r="O81" i="6"/>
  <c r="P81" i="6"/>
  <c r="L25" i="29" s="1"/>
  <c r="Q81" i="6"/>
  <c r="R81" i="6"/>
  <c r="S81" i="6"/>
  <c r="T81" i="6"/>
  <c r="U81" i="6"/>
  <c r="V81" i="6"/>
  <c r="V148" i="6" s="1"/>
  <c r="W81" i="6"/>
  <c r="X81" i="6"/>
  <c r="X148" i="6" s="1"/>
  <c r="Y81" i="6"/>
  <c r="U25" i="29" s="1"/>
  <c r="Z81" i="6"/>
  <c r="AA81" i="6"/>
  <c r="AB81" i="6"/>
  <c r="AC81" i="6"/>
  <c r="AC148" i="6" s="1"/>
  <c r="AD81" i="6"/>
  <c r="AE81" i="6"/>
  <c r="AF81" i="6"/>
  <c r="AB25" i="29" s="1"/>
  <c r="AG81" i="6"/>
  <c r="AH81" i="6"/>
  <c r="AI81" i="6"/>
  <c r="AJ81" i="6"/>
  <c r="AK81" i="6"/>
  <c r="AK148" i="6" s="1"/>
  <c r="AL81" i="6"/>
  <c r="AM81" i="6"/>
  <c r="AN81" i="6"/>
  <c r="AJ25" i="29" s="1"/>
  <c r="AO81" i="6"/>
  <c r="AP81" i="6"/>
  <c r="AQ81" i="6"/>
  <c r="AR81" i="6"/>
  <c r="AS81" i="6"/>
  <c r="AT81" i="6"/>
  <c r="AU81" i="6"/>
  <c r="AU148" i="6" s="1"/>
  <c r="AV81" i="6"/>
  <c r="AW81" i="6"/>
  <c r="AX81" i="6"/>
  <c r="AY81" i="6"/>
  <c r="AZ81" i="6"/>
  <c r="BA81" i="6"/>
  <c r="AW25" i="29" s="1"/>
  <c r="BB81" i="6"/>
  <c r="AX25" i="29" s="1"/>
  <c r="BC81" i="6"/>
  <c r="AY25" i="29" s="1"/>
  <c r="BD81" i="6"/>
  <c r="BE81" i="6"/>
  <c r="BF81" i="6"/>
  <c r="BG81" i="6"/>
  <c r="BH81" i="6"/>
  <c r="BI81" i="6"/>
  <c r="BJ81" i="6"/>
  <c r="BJ148" i="6" s="1"/>
  <c r="BK81" i="6"/>
  <c r="BL81" i="6"/>
  <c r="BM81" i="6"/>
  <c r="BN81" i="6"/>
  <c r="BO81" i="6"/>
  <c r="AF131" i="60"/>
  <c r="AE152" i="97"/>
  <c r="AG131" i="60"/>
  <c r="AF152" i="97"/>
  <c r="AJ395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5" i="6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5" i="6"/>
  <c r="AV397" i="6" s="1"/>
  <c r="AV399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5" i="6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1" i="6"/>
  <c r="D223" i="97"/>
  <c r="F132" i="60"/>
  <c r="E153" i="97"/>
  <c r="G132" i="60"/>
  <c r="F153" i="97"/>
  <c r="H132" i="60"/>
  <c r="G153" i="97"/>
  <c r="K401" i="6"/>
  <c r="G223" i="97" s="1"/>
  <c r="I132" i="60"/>
  <c r="H153" i="97"/>
  <c r="J132" i="60"/>
  <c r="I153" i="97"/>
  <c r="K132" i="60"/>
  <c r="J153" i="97"/>
  <c r="N401" i="6"/>
  <c r="J223" i="97" s="1"/>
  <c r="L132" i="60"/>
  <c r="K153" i="97"/>
  <c r="M132" i="60"/>
  <c r="L153" i="97"/>
  <c r="P401" i="6"/>
  <c r="N132" i="60"/>
  <c r="M153" i="97"/>
  <c r="O132" i="60"/>
  <c r="N153" i="97"/>
  <c r="P132" i="60"/>
  <c r="O153" i="97"/>
  <c r="S401" i="6"/>
  <c r="O223" i="97" s="1"/>
  <c r="Q132" i="60"/>
  <c r="P153" i="97"/>
  <c r="T401" i="6"/>
  <c r="P223" i="97" s="1"/>
  <c r="R132" i="60"/>
  <c r="Q153" i="97"/>
  <c r="S132" i="60"/>
  <c r="R153" i="97"/>
  <c r="V401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1" i="6"/>
  <c r="X223" i="97" s="1"/>
  <c r="Z132" i="60"/>
  <c r="Y153" i="97"/>
  <c r="AA132" i="60"/>
  <c r="Z153" i="97"/>
  <c r="AD401" i="6"/>
  <c r="Z223" i="97" s="1"/>
  <c r="AB132" i="60"/>
  <c r="AA153" i="97"/>
  <c r="AE401" i="6"/>
  <c r="AA223" i="97" s="1"/>
  <c r="AC132" i="60"/>
  <c r="AB153" i="97"/>
  <c r="AD132" i="60"/>
  <c r="AC153" i="97"/>
  <c r="AE132" i="60"/>
  <c r="AD153" i="97"/>
  <c r="AH401" i="6"/>
  <c r="AD223" i="97" s="1"/>
  <c r="AF132" i="60"/>
  <c r="AE153" i="97"/>
  <c r="AG132" i="60"/>
  <c r="AF153" i="97"/>
  <c r="AJ401" i="6"/>
  <c r="AF223" i="97" s="1"/>
  <c r="AH132" i="60"/>
  <c r="AG153" i="97"/>
  <c r="AI132" i="60"/>
  <c r="AH153" i="97"/>
  <c r="AL401" i="6"/>
  <c r="AH223" i="97" s="1"/>
  <c r="AJ132" i="60"/>
  <c r="AI153" i="97"/>
  <c r="AM401" i="6"/>
  <c r="AI223" i="97" s="1"/>
  <c r="AK132" i="60"/>
  <c r="AJ153" i="97"/>
  <c r="AL132" i="60"/>
  <c r="AK153" i="97"/>
  <c r="AM132" i="60"/>
  <c r="AL153" i="97"/>
  <c r="AP401" i="6"/>
  <c r="AL223" i="97" s="1"/>
  <c r="AN132" i="60"/>
  <c r="AM153" i="97"/>
  <c r="AO132" i="60"/>
  <c r="AN153" i="97"/>
  <c r="AR401" i="6"/>
  <c r="AN223" i="97" s="1"/>
  <c r="AP132" i="60"/>
  <c r="AO153" i="97"/>
  <c r="AQ132" i="60"/>
  <c r="AP153" i="97"/>
  <c r="AR132" i="60"/>
  <c r="AQ153" i="97"/>
  <c r="AU401" i="6"/>
  <c r="AQ223" i="97" s="1"/>
  <c r="AS132" i="60"/>
  <c r="AR153" i="97"/>
  <c r="AT132" i="60"/>
  <c r="AS153" i="97"/>
  <c r="AU132" i="60"/>
  <c r="AT153" i="97"/>
  <c r="AX401" i="6"/>
  <c r="AT223" i="97" s="1"/>
  <c r="AV132" i="60"/>
  <c r="AU153" i="97"/>
  <c r="AW132" i="60"/>
  <c r="AV153" i="97"/>
  <c r="AZ401" i="6"/>
  <c r="AV223" i="97" s="1"/>
  <c r="AX132" i="60"/>
  <c r="AW153" i="97"/>
  <c r="BA401" i="6"/>
  <c r="AW223" i="97" s="1"/>
  <c r="AY132" i="60"/>
  <c r="AX153" i="97"/>
  <c r="AZ132" i="60"/>
  <c r="AY153" i="97"/>
  <c r="BC401" i="6"/>
  <c r="AY223" i="97" s="1"/>
  <c r="BA132" i="60"/>
  <c r="AZ153" i="97"/>
  <c r="BB132" i="60"/>
  <c r="BA153" i="97"/>
  <c r="BC132" i="60"/>
  <c r="BB153" i="97"/>
  <c r="BF401" i="6"/>
  <c r="BB223" i="97" s="1"/>
  <c r="BD132" i="60"/>
  <c r="BC153" i="97"/>
  <c r="BE132" i="60"/>
  <c r="BD153" i="97"/>
  <c r="BH401" i="6"/>
  <c r="BD223" i="97" s="1"/>
  <c r="BF132" i="60"/>
  <c r="BE153" i="97"/>
  <c r="BI401" i="6"/>
  <c r="BE223" i="97" s="1"/>
  <c r="BG132" i="60"/>
  <c r="BF153" i="97"/>
  <c r="BH132" i="60"/>
  <c r="BG153" i="97"/>
  <c r="BK401" i="6"/>
  <c r="BG223" i="97" s="1"/>
  <c r="BI132" i="60"/>
  <c r="BH153" i="97"/>
  <c r="BJ132" i="60"/>
  <c r="BI153" i="97"/>
  <c r="BK132" i="60"/>
  <c r="BJ153" i="97"/>
  <c r="BN401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AA404" i="6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I67" i="68" s="1"/>
  <c r="AG155" i="97"/>
  <c r="AK404" i="6"/>
  <c r="AI134" i="60"/>
  <c r="AJ62" i="68"/>
  <c r="AH155" i="97"/>
  <c r="AJ134" i="60"/>
  <c r="AK62" i="68"/>
  <c r="AI155" i="97"/>
  <c r="AM404" i="6"/>
  <c r="AK134" i="60"/>
  <c r="AL62" i="68"/>
  <c r="AJ155" i="97"/>
  <c r="AL134" i="60"/>
  <c r="AM62" i="68"/>
  <c r="AK155" i="97"/>
  <c r="AO404" i="6"/>
  <c r="AM134" i="60"/>
  <c r="AN62" i="68"/>
  <c r="AL155" i="97"/>
  <c r="AN134" i="60"/>
  <c r="AO62" i="68"/>
  <c r="AM155" i="97"/>
  <c r="F9" i="97" s="1"/>
  <c r="AQ404" i="6"/>
  <c r="AO134" i="60"/>
  <c r="AP62" i="68"/>
  <c r="AN155" i="97"/>
  <c r="AP134" i="60"/>
  <c r="AQ62" i="68"/>
  <c r="AO155" i="97"/>
  <c r="AQ134" i="60"/>
  <c r="AR62" i="68"/>
  <c r="AR67" i="68" s="1"/>
  <c r="AP155" i="97"/>
  <c r="AR134" i="60"/>
  <c r="AS62" i="68"/>
  <c r="AQ155" i="97"/>
  <c r="AS134" i="60"/>
  <c r="AT62" i="68"/>
  <c r="AR155" i="97"/>
  <c r="AT134" i="60"/>
  <c r="AU62" i="68"/>
  <c r="AS155" i="97"/>
  <c r="AW404" i="6"/>
  <c r="AU134" i="60"/>
  <c r="AV62" i="68"/>
  <c r="AT155" i="97"/>
  <c r="AV134" i="60"/>
  <c r="AW62" i="68"/>
  <c r="AU155" i="97"/>
  <c r="AY404" i="6"/>
  <c r="AU226" i="97" s="1"/>
  <c r="AW134" i="60"/>
  <c r="AX62" i="68"/>
  <c r="AV155" i="97"/>
  <c r="AX134" i="60"/>
  <c r="AY62" i="68"/>
  <c r="AW155" i="97"/>
  <c r="BA404" i="6"/>
  <c r="BA406" i="6" s="1"/>
  <c r="AW228" i="97" s="1"/>
  <c r="AY134" i="60"/>
  <c r="AZ62" i="68"/>
  <c r="AX155" i="97"/>
  <c r="AZ134" i="60"/>
  <c r="BA62" i="68"/>
  <c r="AY155" i="97"/>
  <c r="G9" i="97" s="1"/>
  <c r="BC404" i="6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J16" i="68" s="1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D8" i="97"/>
  <c r="E135" i="60"/>
  <c r="D156" i="97"/>
  <c r="C156" i="97"/>
  <c r="F135" i="60"/>
  <c r="E156" i="97"/>
  <c r="G135" i="60"/>
  <c r="F156" i="97"/>
  <c r="H135" i="60"/>
  <c r="G156" i="97"/>
  <c r="I135" i="60"/>
  <c r="H156" i="97"/>
  <c r="L410" i="6"/>
  <c r="H232" i="97" s="1"/>
  <c r="J135" i="60"/>
  <c r="I156" i="97"/>
  <c r="K135" i="60"/>
  <c r="J156" i="97"/>
  <c r="L135" i="60"/>
  <c r="K156" i="97"/>
  <c r="O410" i="6"/>
  <c r="K232" i="97" s="1"/>
  <c r="M135" i="60"/>
  <c r="L156" i="97"/>
  <c r="N135" i="60"/>
  <c r="M156" i="97"/>
  <c r="O135" i="60"/>
  <c r="N156" i="97"/>
  <c r="R410" i="6"/>
  <c r="N232" i="97" s="1"/>
  <c r="P135" i="60"/>
  <c r="O156" i="97"/>
  <c r="Q135" i="60"/>
  <c r="P156" i="97"/>
  <c r="R135" i="60"/>
  <c r="Q156" i="97"/>
  <c r="U410" i="6"/>
  <c r="Q232" i="97" s="1"/>
  <c r="S135" i="60"/>
  <c r="R156" i="97"/>
  <c r="T135" i="60"/>
  <c r="S156" i="97"/>
  <c r="U135" i="60"/>
  <c r="T156" i="97"/>
  <c r="X410" i="6"/>
  <c r="T232" i="97" s="1"/>
  <c r="V135" i="60"/>
  <c r="U156" i="97"/>
  <c r="W135" i="60"/>
  <c r="V156" i="97"/>
  <c r="X135" i="60"/>
  <c r="W156" i="97"/>
  <c r="AA410" i="6"/>
  <c r="Y135" i="60"/>
  <c r="X156" i="97"/>
  <c r="Z135" i="60"/>
  <c r="Y156" i="97"/>
  <c r="AA135" i="60"/>
  <c r="Z156" i="97"/>
  <c r="AB135" i="60"/>
  <c r="AA156" i="97"/>
  <c r="AC135" i="60"/>
  <c r="AB156" i="97"/>
  <c r="AF410" i="6"/>
  <c r="AB232" i="97" s="1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O410" i="6"/>
  <c r="AK232" i="97" s="1"/>
  <c r="AM135" i="60"/>
  <c r="AL156" i="97"/>
  <c r="AN135" i="60"/>
  <c r="AM156" i="97"/>
  <c r="AO135" i="60"/>
  <c r="AN156" i="97"/>
  <c r="AR410" i="6"/>
  <c r="AN232" i="97" s="1"/>
  <c r="AP135" i="60"/>
  <c r="AO156" i="97"/>
  <c r="AQ135" i="60"/>
  <c r="AP156" i="97"/>
  <c r="AT410" i="6"/>
  <c r="AP232" i="97" s="1"/>
  <c r="AR135" i="60"/>
  <c r="AQ156" i="97"/>
  <c r="AS135" i="60"/>
  <c r="AR156" i="97"/>
  <c r="AT135" i="60"/>
  <c r="AS156" i="97"/>
  <c r="AW410" i="6"/>
  <c r="AS232" i="97" s="1"/>
  <c r="AU135" i="60"/>
  <c r="AT156" i="97"/>
  <c r="AV135" i="60"/>
  <c r="AU156" i="97"/>
  <c r="AW135" i="60"/>
  <c r="AV156" i="97"/>
  <c r="AZ410" i="6"/>
  <c r="AX135" i="60"/>
  <c r="AW156" i="97"/>
  <c r="AY135" i="60"/>
  <c r="AX156" i="97"/>
  <c r="AZ135" i="60"/>
  <c r="AY156" i="97"/>
  <c r="BC410" i="6"/>
  <c r="AY232" i="97" s="1"/>
  <c r="BA135" i="60"/>
  <c r="AZ156" i="97"/>
  <c r="BB135" i="60"/>
  <c r="BA156" i="97"/>
  <c r="BC135" i="60"/>
  <c r="BB156" i="97"/>
  <c r="BF410" i="6"/>
  <c r="BD135" i="60"/>
  <c r="BC156" i="97"/>
  <c r="BE135" i="60"/>
  <c r="BD156" i="97"/>
  <c r="BF135" i="60"/>
  <c r="BE156" i="97"/>
  <c r="BI410" i="6"/>
  <c r="BE232" i="97" s="1"/>
  <c r="BG135" i="60"/>
  <c r="BF156" i="97"/>
  <c r="BH135" i="60"/>
  <c r="BG156" i="97"/>
  <c r="BK410" i="6"/>
  <c r="BI135" i="60"/>
  <c r="BH156" i="97"/>
  <c r="BJ135" i="60"/>
  <c r="BI156" i="97"/>
  <c r="BK135" i="60"/>
  <c r="BJ156" i="97"/>
  <c r="BN410" i="6"/>
  <c r="BJ232" i="97" s="1"/>
  <c r="BL135" i="60"/>
  <c r="BK156" i="97"/>
  <c r="L137" i="60"/>
  <c r="K158" i="97"/>
  <c r="O413" i="6"/>
  <c r="O415" i="6" s="1"/>
  <c r="M137" i="60"/>
  <c r="L158" i="97"/>
  <c r="P413" i="6"/>
  <c r="N137" i="60"/>
  <c r="M158" i="97"/>
  <c r="Q413" i="6"/>
  <c r="O137" i="60"/>
  <c r="N158" i="97"/>
  <c r="R413" i="6"/>
  <c r="P137" i="60"/>
  <c r="O158" i="97"/>
  <c r="D10" i="97" s="1"/>
  <c r="S413" i="6"/>
  <c r="O235" i="97" s="1"/>
  <c r="Q137" i="60"/>
  <c r="P158" i="97"/>
  <c r="T413" i="6"/>
  <c r="T415" i="6" s="1"/>
  <c r="P237" i="97" s="1"/>
  <c r="R137" i="60"/>
  <c r="Q158" i="97"/>
  <c r="U413" i="6"/>
  <c r="S137" i="60"/>
  <c r="R158" i="97"/>
  <c r="V413" i="6"/>
  <c r="T137" i="60"/>
  <c r="S158" i="97"/>
  <c r="W413" i="6"/>
  <c r="U137" i="60"/>
  <c r="T158" i="97"/>
  <c r="X413" i="6"/>
  <c r="X415" i="6" s="1"/>
  <c r="V137" i="60"/>
  <c r="U158" i="97"/>
  <c r="Y413" i="6"/>
  <c r="W137" i="60"/>
  <c r="V158" i="97"/>
  <c r="Z413" i="6"/>
  <c r="X137" i="60"/>
  <c r="W158" i="97"/>
  <c r="AA413" i="6"/>
  <c r="Y137" i="60"/>
  <c r="X158" i="97"/>
  <c r="AB413" i="6"/>
  <c r="X235" i="97" s="1"/>
  <c r="Z137" i="60"/>
  <c r="Y158" i="97"/>
  <c r="AC413" i="6"/>
  <c r="AA137" i="60"/>
  <c r="Z158" i="97"/>
  <c r="AD413" i="6"/>
  <c r="AB137" i="60"/>
  <c r="AA158" i="97"/>
  <c r="E10" i="97" s="1"/>
  <c r="AE413" i="6"/>
  <c r="AC137" i="60"/>
  <c r="AB158" i="97"/>
  <c r="AF413" i="6"/>
  <c r="AF415" i="6" s="1"/>
  <c r="AB237" i="97" s="1"/>
  <c r="AD137" i="60"/>
  <c r="AC158" i="97"/>
  <c r="AG413" i="6"/>
  <c r="AE137" i="60"/>
  <c r="AD158" i="97"/>
  <c r="AH413" i="6"/>
  <c r="AF137" i="60"/>
  <c r="AE158" i="97"/>
  <c r="AI413" i="6"/>
  <c r="AG137" i="60"/>
  <c r="AF158" i="97"/>
  <c r="AJ413" i="6"/>
  <c r="AJ415" i="6" s="1"/>
  <c r="AH137" i="60"/>
  <c r="AG158" i="97"/>
  <c r="AK413" i="6"/>
  <c r="AK415" i="6" s="1"/>
  <c r="AI137" i="60"/>
  <c r="AH158" i="97"/>
  <c r="AL413" i="6"/>
  <c r="AH235" i="97" s="1"/>
  <c r="AJ137" i="60"/>
  <c r="AI158" i="97"/>
  <c r="AM413" i="6"/>
  <c r="AI235" i="97" s="1"/>
  <c r="AK137" i="60"/>
  <c r="AJ158" i="97"/>
  <c r="AN413" i="6"/>
  <c r="AL137" i="60"/>
  <c r="AK158" i="97"/>
  <c r="AO413" i="6"/>
  <c r="AM137" i="60"/>
  <c r="AL158" i="97"/>
  <c r="AP413" i="6"/>
  <c r="AN137" i="60"/>
  <c r="AM158" i="97"/>
  <c r="F10" i="97" s="1"/>
  <c r="AQ413" i="6"/>
  <c r="AO137" i="60"/>
  <c r="AN158" i="97"/>
  <c r="AR413" i="6"/>
  <c r="AN235" i="97" s="1"/>
  <c r="AP137" i="60"/>
  <c r="AO158" i="97"/>
  <c r="AS413" i="6"/>
  <c r="AQ137" i="60"/>
  <c r="AP158" i="97"/>
  <c r="AT413" i="6"/>
  <c r="AP235" i="97" s="1"/>
  <c r="AR137" i="60"/>
  <c r="AQ158" i="97"/>
  <c r="AU413" i="6"/>
  <c r="AS137" i="60"/>
  <c r="AR158" i="97"/>
  <c r="AV413" i="6"/>
  <c r="AR235" i="97" s="1"/>
  <c r="AT137" i="60"/>
  <c r="AS158" i="97"/>
  <c r="AW413" i="6"/>
  <c r="AU137" i="60"/>
  <c r="AT158" i="97"/>
  <c r="AX413" i="6"/>
  <c r="AX415" i="6" s="1"/>
  <c r="AT237" i="97" s="1"/>
  <c r="AV137" i="60"/>
  <c r="AU158" i="97"/>
  <c r="AY413" i="6"/>
  <c r="AU235" i="97" s="1"/>
  <c r="AW137" i="60"/>
  <c r="AV158" i="97"/>
  <c r="AZ413" i="6"/>
  <c r="AV235" i="97" s="1"/>
  <c r="AX137" i="60"/>
  <c r="AW158" i="97"/>
  <c r="BA413" i="6"/>
  <c r="AY137" i="60"/>
  <c r="AX158" i="97"/>
  <c r="BB413" i="6"/>
  <c r="AZ137" i="60"/>
  <c r="AY158" i="97"/>
  <c r="G10" i="97" s="1"/>
  <c r="BC413" i="6"/>
  <c r="BA137" i="60"/>
  <c r="AZ158" i="97"/>
  <c r="BD413" i="6"/>
  <c r="BB137" i="60"/>
  <c r="BA158" i="97"/>
  <c r="BE413" i="6"/>
  <c r="BC137" i="60"/>
  <c r="BB158" i="97"/>
  <c r="BF413" i="6"/>
  <c r="BD137" i="60"/>
  <c r="BC158" i="97"/>
  <c r="BG413" i="6"/>
  <c r="BE137" i="60"/>
  <c r="BD158" i="97"/>
  <c r="BH413" i="6"/>
  <c r="BD235" i="97" s="1"/>
  <c r="BF137" i="60"/>
  <c r="BE158" i="97"/>
  <c r="BI413" i="6"/>
  <c r="BG137" i="60"/>
  <c r="BF158" i="97"/>
  <c r="BJ413" i="6"/>
  <c r="BJ415" i="6" s="1"/>
  <c r="BH137" i="60"/>
  <c r="BG158" i="97"/>
  <c r="BK413" i="6"/>
  <c r="BG235" i="97" s="1"/>
  <c r="BI137" i="60"/>
  <c r="BH158" i="97"/>
  <c r="BL413" i="6"/>
  <c r="BH235" i="97" s="1"/>
  <c r="BJ137" i="60"/>
  <c r="BI158" i="97"/>
  <c r="BM413" i="6"/>
  <c r="BK137" i="60"/>
  <c r="BJ158" i="97"/>
  <c r="BN413" i="6"/>
  <c r="BL137" i="60"/>
  <c r="BK158" i="97"/>
  <c r="H10" i="97" s="1"/>
  <c r="BO413" i="6"/>
  <c r="BO415" i="6" s="1"/>
  <c r="E138" i="60"/>
  <c r="D159" i="97"/>
  <c r="C159" i="97"/>
  <c r="H419" i="6"/>
  <c r="D241" i="97" s="1"/>
  <c r="F138" i="60"/>
  <c r="E159" i="97"/>
  <c r="G138" i="60"/>
  <c r="F159" i="97"/>
  <c r="H138" i="60"/>
  <c r="G159" i="97"/>
  <c r="K419" i="6"/>
  <c r="G241" i="97" s="1"/>
  <c r="I138" i="60"/>
  <c r="H159" i="97"/>
  <c r="J138" i="60"/>
  <c r="I159" i="97"/>
  <c r="K138" i="60"/>
  <c r="J159" i="97"/>
  <c r="N419" i="6"/>
  <c r="J241" i="97" s="1"/>
  <c r="L138" i="60"/>
  <c r="K159" i="97"/>
  <c r="M138" i="60"/>
  <c r="L159" i="97"/>
  <c r="N138" i="60"/>
  <c r="M159" i="97"/>
  <c r="Q419" i="6"/>
  <c r="M241" i="97" s="1"/>
  <c r="O138" i="60"/>
  <c r="N159" i="97"/>
  <c r="P138" i="60"/>
  <c r="O159" i="97"/>
  <c r="Q138" i="60"/>
  <c r="P159" i="97"/>
  <c r="T419" i="6"/>
  <c r="P241" i="97" s="1"/>
  <c r="R138" i="60"/>
  <c r="Q159" i="97"/>
  <c r="S138" i="60"/>
  <c r="R159" i="97"/>
  <c r="T138" i="60"/>
  <c r="S159" i="97"/>
  <c r="W419" i="6"/>
  <c r="S241" i="97" s="1"/>
  <c r="U138" i="60"/>
  <c r="T159" i="97"/>
  <c r="X419" i="6"/>
  <c r="T241" i="97" s="1"/>
  <c r="V138" i="60"/>
  <c r="U159" i="97"/>
  <c r="W138" i="60"/>
  <c r="V159" i="97"/>
  <c r="X138" i="60"/>
  <c r="W159" i="97"/>
  <c r="AA419" i="6"/>
  <c r="W241" i="97" s="1"/>
  <c r="Y138" i="60"/>
  <c r="X159" i="97"/>
  <c r="Z138" i="60"/>
  <c r="Y159" i="97"/>
  <c r="AA138" i="60"/>
  <c r="Z159" i="97"/>
  <c r="AD419" i="6"/>
  <c r="Z241" i="97" s="1"/>
  <c r="AB138" i="60"/>
  <c r="AA159" i="97"/>
  <c r="AC138" i="60"/>
  <c r="AB159" i="97"/>
  <c r="AD138" i="60"/>
  <c r="AC159" i="97"/>
  <c r="AG419" i="6"/>
  <c r="AC241" i="97" s="1"/>
  <c r="AE138" i="60"/>
  <c r="AD159" i="97"/>
  <c r="AF138" i="60"/>
  <c r="AE159" i="97"/>
  <c r="AG138" i="60"/>
  <c r="AF159" i="97"/>
  <c r="AJ419" i="6"/>
  <c r="AF241" i="97" s="1"/>
  <c r="AH138" i="60"/>
  <c r="AG159" i="97"/>
  <c r="AI138" i="60"/>
  <c r="AH159" i="97"/>
  <c r="AJ138" i="60"/>
  <c r="AI159" i="97"/>
  <c r="AM419" i="6"/>
  <c r="AI241" i="97" s="1"/>
  <c r="AK138" i="60"/>
  <c r="AJ159" i="97"/>
  <c r="AL138" i="60"/>
  <c r="AK159" i="97"/>
  <c r="AM138" i="60"/>
  <c r="AL159" i="97"/>
  <c r="AN138" i="60"/>
  <c r="AM159" i="97"/>
  <c r="AQ419" i="6"/>
  <c r="AM241" i="97" s="1"/>
  <c r="AO138" i="60"/>
  <c r="AN159" i="97"/>
  <c r="AP138" i="60"/>
  <c r="AO159" i="97"/>
  <c r="AQ138" i="60"/>
  <c r="AP159" i="97"/>
  <c r="AT419" i="6"/>
  <c r="AP241" i="97" s="1"/>
  <c r="AR138" i="60"/>
  <c r="AQ159" i="97"/>
  <c r="AS138" i="60"/>
  <c r="AR159" i="97"/>
  <c r="AT138" i="60"/>
  <c r="AS159" i="97"/>
  <c r="AW419" i="6"/>
  <c r="AS241" i="97" s="1"/>
  <c r="AU138" i="60"/>
  <c r="AT159" i="97"/>
  <c r="AV138" i="60"/>
  <c r="AU159" i="97"/>
  <c r="AW138" i="60"/>
  <c r="AV159" i="97"/>
  <c r="AZ419" i="6"/>
  <c r="AV241" i="97" s="1"/>
  <c r="AX138" i="60"/>
  <c r="AW159" i="97"/>
  <c r="AY138" i="60"/>
  <c r="AX159" i="97"/>
  <c r="AZ138" i="60"/>
  <c r="AY159" i="97"/>
  <c r="BC419" i="6"/>
  <c r="AY241" i="97" s="1"/>
  <c r="BA138" i="60"/>
  <c r="AZ159" i="97"/>
  <c r="BD419" i="6"/>
  <c r="AZ241" i="97" s="1"/>
  <c r="BB138" i="60"/>
  <c r="BA159" i="97"/>
  <c r="BE419" i="6"/>
  <c r="BA241" i="97" s="1"/>
  <c r="BC138" i="60"/>
  <c r="BB159" i="97"/>
  <c r="BD138" i="60"/>
  <c r="BC159" i="97"/>
  <c r="BG419" i="6"/>
  <c r="BC241" i="97" s="1"/>
  <c r="BE138" i="60"/>
  <c r="BD159" i="97"/>
  <c r="BH419" i="6"/>
  <c r="BD241" i="97" s="1"/>
  <c r="BF138" i="60"/>
  <c r="BE159" i="97"/>
  <c r="BG138" i="60"/>
  <c r="BF159" i="97"/>
  <c r="BJ419" i="6"/>
  <c r="BF241" i="97" s="1"/>
  <c r="BH138" i="60"/>
  <c r="BG159" i="97"/>
  <c r="BK419" i="6"/>
  <c r="BG241" i="97" s="1"/>
  <c r="BI138" i="60"/>
  <c r="BH159" i="97"/>
  <c r="BJ138" i="60"/>
  <c r="BI159" i="97"/>
  <c r="BM419" i="6"/>
  <c r="BI241" i="97" s="1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J422" i="6"/>
  <c r="H140" i="60"/>
  <c r="G161" i="97"/>
  <c r="I140" i="60"/>
  <c r="H161" i="97"/>
  <c r="J140" i="60"/>
  <c r="I161" i="97"/>
  <c r="M422" i="6"/>
  <c r="K140" i="60"/>
  <c r="J161" i="97"/>
  <c r="L140" i="60"/>
  <c r="K161" i="97"/>
  <c r="M140" i="60"/>
  <c r="L161" i="97"/>
  <c r="N140" i="60"/>
  <c r="M161" i="97"/>
  <c r="O140" i="60"/>
  <c r="N161" i="97"/>
  <c r="R422" i="6"/>
  <c r="R424" i="6" s="1"/>
  <c r="N246" i="97" s="1"/>
  <c r="P140" i="60"/>
  <c r="O161" i="97"/>
  <c r="D11" i="97" s="1"/>
  <c r="Q140" i="60"/>
  <c r="P161" i="97"/>
  <c r="R140" i="60"/>
  <c r="Q161" i="97"/>
  <c r="U422" i="6"/>
  <c r="U424" i="6" s="1"/>
  <c r="Q246" i="97" s="1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E422" i="6"/>
  <c r="AC140" i="60"/>
  <c r="AB161" i="97"/>
  <c r="AD140" i="60"/>
  <c r="AC161" i="97"/>
  <c r="AE140" i="60"/>
  <c r="AD161" i="97"/>
  <c r="AH422" i="6"/>
  <c r="AH424" i="6" s="1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P422" i="6"/>
  <c r="AP424" i="6" s="1"/>
  <c r="AL246" i="97" s="1"/>
  <c r="AN140" i="60"/>
  <c r="AM161" i="97"/>
  <c r="F11" i="97" s="1"/>
  <c r="AO140" i="60"/>
  <c r="AN161" i="97"/>
  <c r="AR422" i="6"/>
  <c r="AP140" i="60"/>
  <c r="AO161" i="97"/>
  <c r="AS422" i="6"/>
  <c r="AS424" i="6" s="1"/>
  <c r="AS426" i="6" s="1"/>
  <c r="AO248" i="97" s="1"/>
  <c r="AQ140" i="60"/>
  <c r="AP161" i="97"/>
  <c r="AR140" i="60"/>
  <c r="AQ161" i="97"/>
  <c r="AU422" i="6"/>
  <c r="AS140" i="60"/>
  <c r="AR161" i="97"/>
  <c r="AV422" i="6"/>
  <c r="AT140" i="60"/>
  <c r="AS161" i="97"/>
  <c r="AU140" i="60"/>
  <c r="AT161" i="97"/>
  <c r="AX422" i="6"/>
  <c r="AV140" i="60"/>
  <c r="AU161" i="97"/>
  <c r="AY422" i="6"/>
  <c r="AW140" i="60"/>
  <c r="AV161" i="97"/>
  <c r="AZ422" i="6"/>
  <c r="AX140" i="60"/>
  <c r="AW161" i="97"/>
  <c r="BA422" i="6"/>
  <c r="AY140" i="60"/>
  <c r="AX161" i="97"/>
  <c r="AZ140" i="60"/>
  <c r="AY161" i="97"/>
  <c r="G11" i="97" s="1"/>
  <c r="BC422" i="6"/>
  <c r="AY244" i="97" s="1"/>
  <c r="BA140" i="60"/>
  <c r="AZ161" i="97"/>
  <c r="BD422" i="6"/>
  <c r="BB140" i="60"/>
  <c r="BA161" i="97"/>
  <c r="BC140" i="60"/>
  <c r="BB161" i="97"/>
  <c r="BF422" i="6"/>
  <c r="BD140" i="60"/>
  <c r="BC161" i="97"/>
  <c r="BG422" i="6"/>
  <c r="BE140" i="60"/>
  <c r="BD161" i="97"/>
  <c r="BF140" i="60"/>
  <c r="BE161" i="97"/>
  <c r="BI422" i="6"/>
  <c r="BG140" i="60"/>
  <c r="BF161" i="97"/>
  <c r="BJ422" i="6"/>
  <c r="BH140" i="60"/>
  <c r="BG161" i="97"/>
  <c r="BK422" i="6"/>
  <c r="BI140" i="60"/>
  <c r="BH161" i="97"/>
  <c r="BL422" i="6"/>
  <c r="BL424" i="6" s="1"/>
  <c r="BJ140" i="60"/>
  <c r="BI161" i="97"/>
  <c r="BK140" i="60"/>
  <c r="BJ161" i="97"/>
  <c r="BN422" i="6"/>
  <c r="BL140" i="60"/>
  <c r="BK161" i="97"/>
  <c r="H11" i="97" s="1"/>
  <c r="BO422" i="6"/>
  <c r="E141" i="60"/>
  <c r="D162" i="97"/>
  <c r="C162" i="97"/>
  <c r="H428" i="6"/>
  <c r="D250" i="97" s="1"/>
  <c r="F141" i="60"/>
  <c r="E162" i="97"/>
  <c r="I428" i="6"/>
  <c r="E250" i="97" s="1"/>
  <c r="G141" i="60"/>
  <c r="F162" i="97"/>
  <c r="J428" i="6"/>
  <c r="F250" i="97" s="1"/>
  <c r="H141" i="60"/>
  <c r="G162" i="97"/>
  <c r="K428" i="6"/>
  <c r="G250" i="97" s="1"/>
  <c r="I141" i="60"/>
  <c r="H162" i="97"/>
  <c r="L428" i="6"/>
  <c r="H250" i="97" s="1"/>
  <c r="J141" i="60"/>
  <c r="I162" i="97"/>
  <c r="M428" i="6"/>
  <c r="I250" i="97" s="1"/>
  <c r="K141" i="60"/>
  <c r="J162" i="97"/>
  <c r="N428" i="6"/>
  <c r="J250" i="97" s="1"/>
  <c r="L141" i="60"/>
  <c r="K162" i="97"/>
  <c r="O428" i="6"/>
  <c r="K250" i="97" s="1"/>
  <c r="M141" i="60"/>
  <c r="L162" i="97"/>
  <c r="P428" i="6"/>
  <c r="N141" i="60"/>
  <c r="M162" i="97"/>
  <c r="Q428" i="6"/>
  <c r="M250" i="97" s="1"/>
  <c r="O141" i="60"/>
  <c r="N162" i="97"/>
  <c r="R428" i="6"/>
  <c r="N250" i="97" s="1"/>
  <c r="P141" i="60"/>
  <c r="O162" i="97"/>
  <c r="S428" i="6"/>
  <c r="O250" i="97" s="1"/>
  <c r="Q141" i="60"/>
  <c r="P162" i="97"/>
  <c r="T428" i="6"/>
  <c r="P250" i="97" s="1"/>
  <c r="R141" i="60"/>
  <c r="Q162" i="97"/>
  <c r="U428" i="6"/>
  <c r="Q250" i="97" s="1"/>
  <c r="S141" i="60"/>
  <c r="R162" i="97"/>
  <c r="V428" i="6"/>
  <c r="R250" i="97" s="1"/>
  <c r="T141" i="60"/>
  <c r="S162" i="97"/>
  <c r="W428" i="6"/>
  <c r="S250" i="97" s="1"/>
  <c r="U141" i="60"/>
  <c r="T162" i="97"/>
  <c r="X428" i="6"/>
  <c r="T250" i="97" s="1"/>
  <c r="V141" i="60"/>
  <c r="U162" i="97"/>
  <c r="Y428" i="6"/>
  <c r="U250" i="97" s="1"/>
  <c r="W141" i="60"/>
  <c r="V162" i="97"/>
  <c r="Z428" i="6"/>
  <c r="V250" i="97" s="1"/>
  <c r="X141" i="60"/>
  <c r="W162" i="97"/>
  <c r="AA428" i="6"/>
  <c r="W250" i="97" s="1"/>
  <c r="Y141" i="60"/>
  <c r="X162" i="97"/>
  <c r="AB428" i="6"/>
  <c r="X250" i="97" s="1"/>
  <c r="Z141" i="60"/>
  <c r="Y162" i="97"/>
  <c r="AC428" i="6"/>
  <c r="Y250" i="97" s="1"/>
  <c r="AA141" i="60"/>
  <c r="Z162" i="97"/>
  <c r="AD428" i="6"/>
  <c r="Z250" i="97" s="1"/>
  <c r="AB141" i="60"/>
  <c r="AA162" i="97"/>
  <c r="AE428" i="6"/>
  <c r="AA250" i="97" s="1"/>
  <c r="AC141" i="60"/>
  <c r="AB162" i="97"/>
  <c r="AF428" i="6"/>
  <c r="AB250" i="97" s="1"/>
  <c r="AD141" i="60"/>
  <c r="AC162" i="97"/>
  <c r="AG428" i="6"/>
  <c r="AC250" i="97" s="1"/>
  <c r="AE141" i="60"/>
  <c r="AD162" i="97"/>
  <c r="AH428" i="6"/>
  <c r="AD250" i="97" s="1"/>
  <c r="AF141" i="60"/>
  <c r="AE162" i="97"/>
  <c r="AI428" i="6"/>
  <c r="AE250" i="97" s="1"/>
  <c r="AG141" i="60"/>
  <c r="AF162" i="97"/>
  <c r="AJ428" i="6"/>
  <c r="AF250" i="97" s="1"/>
  <c r="AH141" i="60"/>
  <c r="AG162" i="97"/>
  <c r="AK428" i="6"/>
  <c r="AG250" i="97" s="1"/>
  <c r="AI141" i="60"/>
  <c r="AH162" i="97"/>
  <c r="AL428" i="6"/>
  <c r="AH250" i="97" s="1"/>
  <c r="AJ141" i="60"/>
  <c r="AI162" i="97"/>
  <c r="AM428" i="6"/>
  <c r="AI250" i="97" s="1"/>
  <c r="AK141" i="60"/>
  <c r="AJ162" i="97"/>
  <c r="AN428" i="6"/>
  <c r="AJ250" i="97" s="1"/>
  <c r="AL141" i="60"/>
  <c r="AK162" i="97"/>
  <c r="AO428" i="6"/>
  <c r="AK250" i="97" s="1"/>
  <c r="AM141" i="60"/>
  <c r="AL162" i="97"/>
  <c r="AP428" i="6"/>
  <c r="AL250" i="97" s="1"/>
  <c r="AN141" i="60"/>
  <c r="AM162" i="97"/>
  <c r="AQ428" i="6"/>
  <c r="AM250" i="97" s="1"/>
  <c r="AO141" i="60"/>
  <c r="AN162" i="97"/>
  <c r="AR428" i="6"/>
  <c r="AN250" i="97" s="1"/>
  <c r="AP141" i="60"/>
  <c r="AO162" i="97"/>
  <c r="AS428" i="6"/>
  <c r="AO250" i="97" s="1"/>
  <c r="AQ141" i="60"/>
  <c r="AP162" i="97"/>
  <c r="AT428" i="6"/>
  <c r="AR141" i="60"/>
  <c r="AQ162" i="97"/>
  <c r="AU428" i="6"/>
  <c r="AQ250" i="97" s="1"/>
  <c r="AS141" i="60"/>
  <c r="AR162" i="97"/>
  <c r="AV428" i="6"/>
  <c r="AR250" i="97" s="1"/>
  <c r="AT141" i="60"/>
  <c r="AS162" i="97"/>
  <c r="AW428" i="6"/>
  <c r="AS250" i="97" s="1"/>
  <c r="AU141" i="60"/>
  <c r="AT162" i="97"/>
  <c r="AX428" i="6"/>
  <c r="AT250" i="97" s="1"/>
  <c r="AV141" i="60"/>
  <c r="AU162" i="97"/>
  <c r="AY428" i="6"/>
  <c r="AU250" i="97" s="1"/>
  <c r="AW141" i="60"/>
  <c r="AV162" i="97"/>
  <c r="AZ428" i="6"/>
  <c r="AV250" i="97" s="1"/>
  <c r="AX141" i="60"/>
  <c r="AW162" i="97"/>
  <c r="BA428" i="6"/>
  <c r="AW250" i="97" s="1"/>
  <c r="AY141" i="60"/>
  <c r="AX162" i="97"/>
  <c r="BB428" i="6"/>
  <c r="AX250" i="97" s="1"/>
  <c r="AZ141" i="60"/>
  <c r="AY162" i="97"/>
  <c r="BC428" i="6"/>
  <c r="AY250" i="97" s="1"/>
  <c r="BA141" i="60"/>
  <c r="AZ162" i="97"/>
  <c r="BD428" i="6"/>
  <c r="AZ250" i="97" s="1"/>
  <c r="BB141" i="60"/>
  <c r="BA162" i="97"/>
  <c r="BE428" i="6"/>
  <c r="BC141" i="60"/>
  <c r="BB162" i="97"/>
  <c r="BF428" i="6"/>
  <c r="BB250" i="97" s="1"/>
  <c r="BD141" i="60"/>
  <c r="BC162" i="97"/>
  <c r="BG428" i="6"/>
  <c r="BC250" i="97" s="1"/>
  <c r="BE141" i="60"/>
  <c r="BD162" i="97"/>
  <c r="BH428" i="6"/>
  <c r="BD250" i="97" s="1"/>
  <c r="BF141" i="60"/>
  <c r="BE162" i="97"/>
  <c r="BI428" i="6"/>
  <c r="BE250" i="97" s="1"/>
  <c r="BG141" i="60"/>
  <c r="BF162" i="97"/>
  <c r="BJ428" i="6"/>
  <c r="BF250" i="97" s="1"/>
  <c r="BH141" i="60"/>
  <c r="BG162" i="97"/>
  <c r="BK428" i="6"/>
  <c r="BG250" i="97" s="1"/>
  <c r="BI141" i="60"/>
  <c r="BH162" i="97"/>
  <c r="BL428" i="6"/>
  <c r="BH250" i="97" s="1"/>
  <c r="BJ141" i="60"/>
  <c r="BI162" i="97"/>
  <c r="BM428" i="6"/>
  <c r="BI250" i="97" s="1"/>
  <c r="BK141" i="60"/>
  <c r="BJ162" i="97"/>
  <c r="BN428" i="6"/>
  <c r="BJ250" i="97" s="1"/>
  <c r="BL141" i="60"/>
  <c r="BK162" i="97"/>
  <c r="BO428" i="6"/>
  <c r="BK250" i="97" s="1"/>
  <c r="AP250" i="97"/>
  <c r="L250" i="97"/>
  <c r="E143" i="60"/>
  <c r="D164" i="97"/>
  <c r="C164" i="97"/>
  <c r="C12" i="97" s="1"/>
  <c r="F143" i="60"/>
  <c r="E164" i="97"/>
  <c r="I431" i="6"/>
  <c r="G143" i="60"/>
  <c r="F164" i="97"/>
  <c r="J431" i="6"/>
  <c r="H143" i="60"/>
  <c r="G164" i="97"/>
  <c r="K431" i="6"/>
  <c r="K433" i="6" s="1"/>
  <c r="G255" i="97" s="1"/>
  <c r="I143" i="60"/>
  <c r="H164" i="97"/>
  <c r="L431" i="6"/>
  <c r="J143" i="60"/>
  <c r="I164" i="97"/>
  <c r="K143" i="60"/>
  <c r="J164" i="97"/>
  <c r="N431" i="6"/>
  <c r="L143" i="60"/>
  <c r="K164" i="97"/>
  <c r="O431" i="6"/>
  <c r="M143" i="60"/>
  <c r="L164" i="97"/>
  <c r="N143" i="60"/>
  <c r="M164" i="97"/>
  <c r="Q431" i="6"/>
  <c r="Q433" i="6" s="1"/>
  <c r="Q435" i="6" s="1"/>
  <c r="M257" i="97" s="1"/>
  <c r="O143" i="60"/>
  <c r="N164" i="97"/>
  <c r="R431" i="6"/>
  <c r="P143" i="60"/>
  <c r="O164" i="97"/>
  <c r="D12" i="97" s="1"/>
  <c r="S431" i="6"/>
  <c r="Q143" i="60"/>
  <c r="P164" i="97"/>
  <c r="T431" i="6"/>
  <c r="P253" i="97" s="1"/>
  <c r="R143" i="60"/>
  <c r="Q164" i="97"/>
  <c r="S143" i="60"/>
  <c r="R164" i="97"/>
  <c r="V431" i="6"/>
  <c r="R253" i="97" s="1"/>
  <c r="T143" i="60"/>
  <c r="S164" i="97"/>
  <c r="W431" i="6"/>
  <c r="U143" i="60"/>
  <c r="T164" i="97"/>
  <c r="X431" i="6"/>
  <c r="V143" i="60"/>
  <c r="U164" i="97"/>
  <c r="Y431" i="6"/>
  <c r="W143" i="60"/>
  <c r="V164" i="97"/>
  <c r="X143" i="60"/>
  <c r="W164" i="97"/>
  <c r="AA431" i="6"/>
  <c r="AA433" i="6" s="1"/>
  <c r="Y143" i="60"/>
  <c r="X164" i="97"/>
  <c r="AB431" i="6"/>
  <c r="Z143" i="60"/>
  <c r="Y164" i="97"/>
  <c r="AA143" i="60"/>
  <c r="Z164" i="97"/>
  <c r="AD431" i="6"/>
  <c r="AB143" i="60"/>
  <c r="AA164" i="97"/>
  <c r="E12" i="97" s="1"/>
  <c r="AE431" i="6"/>
  <c r="AC143" i="60"/>
  <c r="AB164" i="97"/>
  <c r="AF431" i="6"/>
  <c r="AB253" i="97" s="1"/>
  <c r="AD143" i="60"/>
  <c r="AC164" i="97"/>
  <c r="AG431" i="6"/>
  <c r="AE143" i="60"/>
  <c r="AD164" i="97"/>
  <c r="AF143" i="60"/>
  <c r="AE164" i="97"/>
  <c r="AI431" i="6"/>
  <c r="AG143" i="60"/>
  <c r="AF164" i="97"/>
  <c r="AJ431" i="6"/>
  <c r="AH143" i="60"/>
  <c r="AG164" i="97"/>
  <c r="AI143" i="60"/>
  <c r="AH164" i="97"/>
  <c r="AL431" i="6"/>
  <c r="AL433" i="6" s="1"/>
  <c r="AJ143" i="60"/>
  <c r="AI164" i="97"/>
  <c r="AM431" i="6"/>
  <c r="AI253" i="97" s="1"/>
  <c r="AK143" i="60"/>
  <c r="AJ164" i="97"/>
  <c r="AN431" i="6"/>
  <c r="AL143" i="60"/>
  <c r="AK164" i="97"/>
  <c r="AO431" i="6"/>
  <c r="AO433" i="6" s="1"/>
  <c r="AM143" i="60"/>
  <c r="AL164" i="97"/>
  <c r="AN143" i="60"/>
  <c r="AM164" i="97"/>
  <c r="F12" i="97" s="1"/>
  <c r="AQ431" i="6"/>
  <c r="AO143" i="60"/>
  <c r="AN164" i="97"/>
  <c r="AR431" i="6"/>
  <c r="AR433" i="6" s="1"/>
  <c r="AN255" i="97" s="1"/>
  <c r="AP143" i="60"/>
  <c r="AO164" i="97"/>
  <c r="AS431" i="6"/>
  <c r="AQ143" i="60"/>
  <c r="AP164" i="97"/>
  <c r="AT431" i="6"/>
  <c r="AR143" i="60"/>
  <c r="AQ164" i="97"/>
  <c r="AS143" i="60"/>
  <c r="AR164" i="97"/>
  <c r="AV431" i="6"/>
  <c r="AR253" i="97" s="1"/>
  <c r="AT143" i="60"/>
  <c r="AS164" i="97"/>
  <c r="AW431" i="6"/>
  <c r="AW433" i="6" s="1"/>
  <c r="AU143" i="60"/>
  <c r="AT164" i="97"/>
  <c r="AV143" i="60"/>
  <c r="AU164" i="97"/>
  <c r="AY431" i="6"/>
  <c r="AW143" i="60"/>
  <c r="AV164" i="97"/>
  <c r="AZ431" i="6"/>
  <c r="AZ433" i="6" s="1"/>
  <c r="AX143" i="60"/>
  <c r="AW164" i="97"/>
  <c r="BA431" i="6"/>
  <c r="AY143" i="60"/>
  <c r="AX164" i="97"/>
  <c r="BB431" i="6"/>
  <c r="AX253" i="97" s="1"/>
  <c r="AZ143" i="60"/>
  <c r="AY164" i="97"/>
  <c r="G12" i="97" s="1"/>
  <c r="BA143" i="60"/>
  <c r="AZ164" i="97"/>
  <c r="BD431" i="6"/>
  <c r="BD433" i="6" s="1"/>
  <c r="BD435" i="6" s="1"/>
  <c r="AZ257" i="97" s="1"/>
  <c r="BB143" i="60"/>
  <c r="BA164" i="97"/>
  <c r="BE431" i="6"/>
  <c r="BC143" i="60"/>
  <c r="BB164" i="97"/>
  <c r="BD143" i="60"/>
  <c r="BC164" i="97"/>
  <c r="BG431" i="6"/>
  <c r="BE143" i="60"/>
  <c r="BD164" i="97"/>
  <c r="BH431" i="6"/>
  <c r="BF143" i="60"/>
  <c r="BE164" i="97"/>
  <c r="BI431" i="6"/>
  <c r="BE253" i="97" s="1"/>
  <c r="BG143" i="60"/>
  <c r="BF164" i="97"/>
  <c r="BJ431" i="6"/>
  <c r="BH143" i="60"/>
  <c r="BG164" i="97"/>
  <c r="BI143" i="60"/>
  <c r="BH164" i="97"/>
  <c r="BL431" i="6"/>
  <c r="BJ143" i="60"/>
  <c r="BI164" i="97"/>
  <c r="BM431" i="6"/>
  <c r="BM433" i="6" s="1"/>
  <c r="BK143" i="60"/>
  <c r="BJ164" i="97"/>
  <c r="BL143" i="60"/>
  <c r="BK164" i="97"/>
  <c r="H12" i="97" s="1"/>
  <c r="BO431" i="6"/>
  <c r="E144" i="60"/>
  <c r="D165" i="97"/>
  <c r="C165" i="97"/>
  <c r="H437" i="6"/>
  <c r="F144" i="60"/>
  <c r="E165" i="97"/>
  <c r="I437" i="6"/>
  <c r="G144" i="60"/>
  <c r="F165" i="97"/>
  <c r="J437" i="6"/>
  <c r="H144" i="60"/>
  <c r="G165" i="97"/>
  <c r="K437" i="6"/>
  <c r="I144" i="60"/>
  <c r="H165" i="97"/>
  <c r="L437" i="6"/>
  <c r="J144" i="60"/>
  <c r="I165" i="97"/>
  <c r="K144" i="60"/>
  <c r="J165" i="97"/>
  <c r="N437" i="6"/>
  <c r="L144" i="60"/>
  <c r="K165" i="97"/>
  <c r="O437" i="6"/>
  <c r="M144" i="60"/>
  <c r="L165" i="97"/>
  <c r="P437" i="6"/>
  <c r="N144" i="60"/>
  <c r="M165" i="97"/>
  <c r="Q437" i="6"/>
  <c r="O144" i="60"/>
  <c r="N165" i="97"/>
  <c r="R437" i="6"/>
  <c r="P144" i="60"/>
  <c r="O165" i="97"/>
  <c r="S437" i="6"/>
  <c r="Q144" i="60"/>
  <c r="P165" i="97"/>
  <c r="T437" i="6"/>
  <c r="R144" i="60"/>
  <c r="Q165" i="97"/>
  <c r="S144" i="60"/>
  <c r="R165" i="97"/>
  <c r="V437" i="6"/>
  <c r="T144" i="60"/>
  <c r="S165" i="97"/>
  <c r="W437" i="6"/>
  <c r="U144" i="60"/>
  <c r="T165" i="97"/>
  <c r="X437" i="6"/>
  <c r="V144" i="60"/>
  <c r="U165" i="97"/>
  <c r="Y437" i="6"/>
  <c r="W144" i="60"/>
  <c r="V165" i="97"/>
  <c r="Z437" i="6"/>
  <c r="X144" i="60"/>
  <c r="W165" i="97"/>
  <c r="AA437" i="6"/>
  <c r="Y144" i="60"/>
  <c r="X165" i="97"/>
  <c r="AB437" i="6"/>
  <c r="Z144" i="60"/>
  <c r="Y165" i="97"/>
  <c r="AA144" i="60"/>
  <c r="Z165" i="97"/>
  <c r="AD437" i="6"/>
  <c r="AB144" i="60"/>
  <c r="AA165" i="97"/>
  <c r="AE437" i="6"/>
  <c r="AC144" i="60"/>
  <c r="AB165" i="97"/>
  <c r="AF437" i="6"/>
  <c r="AD144" i="60"/>
  <c r="AC165" i="97"/>
  <c r="AG437" i="6"/>
  <c r="AE144" i="60"/>
  <c r="AD165" i="97"/>
  <c r="AH437" i="6"/>
  <c r="AF144" i="60"/>
  <c r="AE165" i="97"/>
  <c r="AI437" i="6"/>
  <c r="AG144" i="60"/>
  <c r="AF165" i="97"/>
  <c r="AJ437" i="6"/>
  <c r="AH144" i="60"/>
  <c r="AG165" i="97"/>
  <c r="AI144" i="60"/>
  <c r="AH165" i="97"/>
  <c r="AL437" i="6"/>
  <c r="AJ144" i="60"/>
  <c r="AI165" i="97"/>
  <c r="AM437" i="6"/>
  <c r="AK144" i="60"/>
  <c r="AJ165" i="97"/>
  <c r="AN437" i="6"/>
  <c r="AL144" i="60"/>
  <c r="AK165" i="97"/>
  <c r="AO437" i="6"/>
  <c r="AM144" i="60"/>
  <c r="AL165" i="97"/>
  <c r="AP437" i="6"/>
  <c r="AN144" i="60"/>
  <c r="AM165" i="97"/>
  <c r="AQ437" i="6"/>
  <c r="AO144" i="60"/>
  <c r="AN165" i="97"/>
  <c r="AR437" i="6"/>
  <c r="AP144" i="60"/>
  <c r="AO165" i="97"/>
  <c r="AQ144" i="60"/>
  <c r="AP165" i="97"/>
  <c r="AT437" i="6"/>
  <c r="AR144" i="60"/>
  <c r="AQ165" i="97"/>
  <c r="AU437" i="6"/>
  <c r="AS144" i="60"/>
  <c r="AR165" i="97"/>
  <c r="AV437" i="6"/>
  <c r="AT144" i="60"/>
  <c r="AS165" i="97"/>
  <c r="AW437" i="6"/>
  <c r="AU144" i="60"/>
  <c r="AT165" i="97"/>
  <c r="AX437" i="6"/>
  <c r="AV144" i="60"/>
  <c r="AU165" i="97"/>
  <c r="AY437" i="6"/>
  <c r="AW144" i="60"/>
  <c r="AV165" i="97"/>
  <c r="AZ437" i="6"/>
  <c r="AX144" i="60"/>
  <c r="AW165" i="97"/>
  <c r="AY144" i="60"/>
  <c r="AX165" i="97"/>
  <c r="BB437" i="6"/>
  <c r="AZ144" i="60"/>
  <c r="AY165" i="97"/>
  <c r="BC437" i="6"/>
  <c r="BA144" i="60"/>
  <c r="AZ165" i="97"/>
  <c r="BD437" i="6"/>
  <c r="BB144" i="60"/>
  <c r="BA165" i="97"/>
  <c r="BE437" i="6"/>
  <c r="BC144" i="60"/>
  <c r="BB165" i="97"/>
  <c r="BF437" i="6"/>
  <c r="BD144" i="60"/>
  <c r="BC165" i="97"/>
  <c r="BG437" i="6"/>
  <c r="BE144" i="60"/>
  <c r="BD165" i="97"/>
  <c r="BH437" i="6"/>
  <c r="BF144" i="60"/>
  <c r="BE165" i="97"/>
  <c r="BG144" i="60"/>
  <c r="BF165" i="97"/>
  <c r="BJ437" i="6"/>
  <c r="BH144" i="60"/>
  <c r="BG165" i="97"/>
  <c r="BK437" i="6"/>
  <c r="BI144" i="60"/>
  <c r="BH165" i="97"/>
  <c r="BL437" i="6"/>
  <c r="BJ144" i="60"/>
  <c r="BI165" i="97"/>
  <c r="BM437" i="6"/>
  <c r="BK144" i="60"/>
  <c r="BJ165" i="97"/>
  <c r="BN437" i="6"/>
  <c r="BL144" i="60"/>
  <c r="BK165" i="97"/>
  <c r="BO437" i="6"/>
  <c r="E146" i="60"/>
  <c r="F63" i="68"/>
  <c r="D167" i="97"/>
  <c r="C167" i="97"/>
  <c r="C13" i="97" s="1"/>
  <c r="F146" i="60"/>
  <c r="G63" i="68"/>
  <c r="E167" i="97"/>
  <c r="I440" i="6"/>
  <c r="I442" i="6" s="1"/>
  <c r="E264" i="97" s="1"/>
  <c r="G146" i="60"/>
  <c r="H63" i="68"/>
  <c r="F167" i="97"/>
  <c r="H146" i="60"/>
  <c r="I63" i="68"/>
  <c r="G167" i="97"/>
  <c r="K440" i="6"/>
  <c r="I146" i="60"/>
  <c r="J63" i="68"/>
  <c r="H167" i="97"/>
  <c r="J146" i="60"/>
  <c r="K63" i="68"/>
  <c r="I167" i="97"/>
  <c r="M440" i="6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AA440" i="6"/>
  <c r="Y146" i="60"/>
  <c r="Z63" i="68"/>
  <c r="X167" i="97"/>
  <c r="Z146" i="60"/>
  <c r="AA63" i="68"/>
  <c r="Y167" i="97"/>
  <c r="AC440" i="6"/>
  <c r="AC442" i="6" s="1"/>
  <c r="AA146" i="60"/>
  <c r="AB63" i="68"/>
  <c r="Z167" i="97"/>
  <c r="AB146" i="60"/>
  <c r="AC63" i="68"/>
  <c r="AA167" i="97"/>
  <c r="E13" i="97" s="1"/>
  <c r="AE440" i="6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O440" i="6"/>
  <c r="AM146" i="60"/>
  <c r="AN63" i="68"/>
  <c r="AL167" i="97"/>
  <c r="AN146" i="60"/>
  <c r="AO63" i="68"/>
  <c r="AM167" i="97"/>
  <c r="F13" i="97" s="1"/>
  <c r="AQ440" i="6"/>
  <c r="AO146" i="60"/>
  <c r="AP63" i="68"/>
  <c r="AN167" i="97"/>
  <c r="AP146" i="60"/>
  <c r="AQ63" i="68"/>
  <c r="AO167" i="97"/>
  <c r="AS440" i="6"/>
  <c r="AO262" i="97" s="1"/>
  <c r="AQ146" i="60"/>
  <c r="AR63" i="68"/>
  <c r="AP167" i="97"/>
  <c r="AR146" i="60"/>
  <c r="AS63" i="68"/>
  <c r="AQ167" i="97"/>
  <c r="AS146" i="60"/>
  <c r="AT63" i="68"/>
  <c r="AT67" i="68" s="1"/>
  <c r="AT71" i="68" s="1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G440" i="6"/>
  <c r="BC262" i="97" s="1"/>
  <c r="BE146" i="60"/>
  <c r="BF63" i="68"/>
  <c r="BD167" i="97"/>
  <c r="BF146" i="60"/>
  <c r="BG63" i="68"/>
  <c r="BE167" i="97"/>
  <c r="BI440" i="6"/>
  <c r="BE262" i="97" s="1"/>
  <c r="BG146" i="60"/>
  <c r="BH63" i="68"/>
  <c r="BF167" i="97"/>
  <c r="BH146" i="60"/>
  <c r="BI63" i="68"/>
  <c r="BG167" i="97"/>
  <c r="BK440" i="6"/>
  <c r="BG262" i="97" s="1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K446" i="6"/>
  <c r="I147" i="60"/>
  <c r="H168" i="97"/>
  <c r="J147" i="60"/>
  <c r="I168" i="97"/>
  <c r="K147" i="60"/>
  <c r="J168" i="97"/>
  <c r="N446" i="6"/>
  <c r="L147" i="60"/>
  <c r="K168" i="97"/>
  <c r="M147" i="60"/>
  <c r="L168" i="97"/>
  <c r="N147" i="60"/>
  <c r="M168" i="97"/>
  <c r="O147" i="60"/>
  <c r="N168" i="97"/>
  <c r="P147" i="60"/>
  <c r="O168" i="97"/>
  <c r="S446" i="6"/>
  <c r="Q147" i="60"/>
  <c r="P168" i="97"/>
  <c r="R147" i="60"/>
  <c r="Q168" i="97"/>
  <c r="S147" i="60"/>
  <c r="R168" i="97"/>
  <c r="V446" i="6"/>
  <c r="T147" i="60"/>
  <c r="S168" i="97"/>
  <c r="U147" i="60"/>
  <c r="T168" i="97"/>
  <c r="V147" i="60"/>
  <c r="U168" i="97"/>
  <c r="Y446" i="6"/>
  <c r="W147" i="60"/>
  <c r="V168" i="97"/>
  <c r="X147" i="60"/>
  <c r="W168" i="97"/>
  <c r="Y147" i="60"/>
  <c r="X168" i="97"/>
  <c r="AB446" i="6"/>
  <c r="Z147" i="60"/>
  <c r="Y168" i="97"/>
  <c r="AA147" i="60"/>
  <c r="Z168" i="97"/>
  <c r="AB147" i="60"/>
  <c r="AA168" i="97"/>
  <c r="AE446" i="6"/>
  <c r="AC147" i="60"/>
  <c r="AB168" i="97"/>
  <c r="AD147" i="60"/>
  <c r="AC168" i="97"/>
  <c r="AE147" i="60"/>
  <c r="AD168" i="97"/>
  <c r="AH446" i="6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P446" i="6"/>
  <c r="AN147" i="60"/>
  <c r="AM168" i="97"/>
  <c r="AO147" i="60"/>
  <c r="AN168" i="97"/>
  <c r="AR446" i="6"/>
  <c r="AP147" i="60"/>
  <c r="AO168" i="97"/>
  <c r="AS446" i="6"/>
  <c r="AQ147" i="60"/>
  <c r="AP168" i="97"/>
  <c r="AR147" i="60"/>
  <c r="AQ168" i="97"/>
  <c r="AU446" i="6"/>
  <c r="AS147" i="60"/>
  <c r="AR168" i="97"/>
  <c r="AT147" i="60"/>
  <c r="AS168" i="97"/>
  <c r="AU147" i="60"/>
  <c r="AT168" i="97"/>
  <c r="AX446" i="6"/>
  <c r="AV147" i="60"/>
  <c r="AU168" i="97"/>
  <c r="AW147" i="60"/>
  <c r="AV168" i="97"/>
  <c r="AX147" i="60"/>
  <c r="AW168" i="97"/>
  <c r="BA446" i="6"/>
  <c r="AY147" i="60"/>
  <c r="AX168" i="97"/>
  <c r="AZ147" i="60"/>
  <c r="AY168" i="97"/>
  <c r="BC446" i="6"/>
  <c r="BA147" i="60"/>
  <c r="AZ168" i="97"/>
  <c r="BB147" i="60"/>
  <c r="BA168" i="97"/>
  <c r="BC147" i="60"/>
  <c r="BB168" i="97"/>
  <c r="BF446" i="6"/>
  <c r="BD147" i="60"/>
  <c r="BC168" i="97"/>
  <c r="BE147" i="60"/>
  <c r="BD168" i="97"/>
  <c r="BF147" i="60"/>
  <c r="BE168" i="97"/>
  <c r="BI446" i="6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BO446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7" i="6"/>
  <c r="F155" i="60"/>
  <c r="G64" i="68"/>
  <c r="E176" i="97"/>
  <c r="G155" i="60"/>
  <c r="H64" i="68"/>
  <c r="F176" i="97"/>
  <c r="J467" i="6"/>
  <c r="J469" i="6" s="1"/>
  <c r="F291" i="97" s="1"/>
  <c r="H155" i="60"/>
  <c r="I64" i="68"/>
  <c r="G176" i="97"/>
  <c r="I155" i="60"/>
  <c r="J64" i="68"/>
  <c r="H176" i="97"/>
  <c r="L467" i="6"/>
  <c r="J155" i="60"/>
  <c r="K64" i="68"/>
  <c r="I176" i="97"/>
  <c r="K155" i="60"/>
  <c r="L64" i="68"/>
  <c r="J176" i="97"/>
  <c r="N467" i="6"/>
  <c r="N469" i="6" s="1"/>
  <c r="L155" i="60"/>
  <c r="M64" i="68"/>
  <c r="K176" i="97"/>
  <c r="M155" i="60"/>
  <c r="N64" i="68"/>
  <c r="L176" i="97"/>
  <c r="P467" i="6"/>
  <c r="N155" i="60"/>
  <c r="O64" i="68"/>
  <c r="M176" i="97"/>
  <c r="O155" i="60"/>
  <c r="P64" i="68"/>
  <c r="N176" i="97"/>
  <c r="R467" i="6"/>
  <c r="P155" i="60"/>
  <c r="Q64" i="68"/>
  <c r="O176" i="97"/>
  <c r="D16" i="97" s="1"/>
  <c r="Q155" i="60"/>
  <c r="R64" i="68"/>
  <c r="P176" i="97"/>
  <c r="T467" i="6"/>
  <c r="P289" i="97" s="1"/>
  <c r="R155" i="60"/>
  <c r="S64" i="68"/>
  <c r="Q176" i="97"/>
  <c r="S155" i="60"/>
  <c r="T64" i="68"/>
  <c r="R176" i="97"/>
  <c r="V467" i="6"/>
  <c r="T155" i="60"/>
  <c r="U64" i="68"/>
  <c r="S176" i="97"/>
  <c r="U155" i="60"/>
  <c r="V64" i="68"/>
  <c r="T176" i="97"/>
  <c r="X467" i="6"/>
  <c r="X469" i="6" s="1"/>
  <c r="T291" i="97" s="1"/>
  <c r="V155" i="60"/>
  <c r="W64" i="68"/>
  <c r="U176" i="97"/>
  <c r="W155" i="60"/>
  <c r="X64" i="68"/>
  <c r="V176" i="97"/>
  <c r="Z467" i="6"/>
  <c r="X155" i="60"/>
  <c r="Y64" i="68"/>
  <c r="W176" i="97"/>
  <c r="Y155" i="60"/>
  <c r="Z64" i="68"/>
  <c r="X176" i="97"/>
  <c r="AB467" i="6"/>
  <c r="AB469" i="6" s="1"/>
  <c r="Z155" i="60"/>
  <c r="AA64" i="68"/>
  <c r="Y176" i="97"/>
  <c r="AA155" i="60"/>
  <c r="AB64" i="68"/>
  <c r="Z176" i="97"/>
  <c r="AD467" i="6"/>
  <c r="AD469" i="6" s="1"/>
  <c r="AB155" i="60"/>
  <c r="AC64" i="68"/>
  <c r="AA176" i="97"/>
  <c r="E16" i="97" s="1"/>
  <c r="AC155" i="60"/>
  <c r="AD64" i="68"/>
  <c r="AB176" i="97"/>
  <c r="AF467" i="6"/>
  <c r="AB289" i="97" s="1"/>
  <c r="AD155" i="60"/>
  <c r="AE64" i="68"/>
  <c r="AC176" i="97"/>
  <c r="AE155" i="60"/>
  <c r="AF64" i="68"/>
  <c r="AD176" i="97"/>
  <c r="AH467" i="6"/>
  <c r="AD289" i="97" s="1"/>
  <c r="AF155" i="60"/>
  <c r="AG64" i="68"/>
  <c r="AE176" i="97"/>
  <c r="AG155" i="60"/>
  <c r="AH64" i="68"/>
  <c r="AF176" i="97"/>
  <c r="AJ467" i="6"/>
  <c r="AH155" i="60"/>
  <c r="AI64" i="68"/>
  <c r="AG176" i="97"/>
  <c r="AI155" i="60"/>
  <c r="AJ64" i="68"/>
  <c r="AH176" i="97"/>
  <c r="AL467" i="6"/>
  <c r="AJ155" i="60"/>
  <c r="AK64" i="68"/>
  <c r="AI176" i="97"/>
  <c r="AK155" i="60"/>
  <c r="AL64" i="68"/>
  <c r="AJ176" i="97"/>
  <c r="AN467" i="6"/>
  <c r="AJ289" i="97" s="1"/>
  <c r="AL155" i="60"/>
  <c r="AM64" i="68"/>
  <c r="AK176" i="97"/>
  <c r="AM155" i="60"/>
  <c r="AN64" i="68"/>
  <c r="AL176" i="97"/>
  <c r="AP467" i="6"/>
  <c r="AN155" i="60"/>
  <c r="AO64" i="68"/>
  <c r="AM176" i="97"/>
  <c r="F16" i="97" s="1"/>
  <c r="AQ467" i="6"/>
  <c r="AQ469" i="6" s="1"/>
  <c r="AM291" i="97" s="1"/>
  <c r="AO155" i="60"/>
  <c r="AP64" i="68"/>
  <c r="AN176" i="97"/>
  <c r="AR467" i="6"/>
  <c r="AP155" i="60"/>
  <c r="AQ64" i="68"/>
  <c r="AO176" i="97"/>
  <c r="AS467" i="6"/>
  <c r="AO289" i="97" s="1"/>
  <c r="AQ155" i="60"/>
  <c r="AR64" i="68"/>
  <c r="AP176" i="97"/>
  <c r="AT467" i="6"/>
  <c r="AP289" i="97" s="1"/>
  <c r="AR155" i="60"/>
  <c r="AS64" i="68"/>
  <c r="AQ176" i="97"/>
  <c r="AU467" i="6"/>
  <c r="AS155" i="60"/>
  <c r="AT64" i="68"/>
  <c r="AR176" i="97"/>
  <c r="AV467" i="6"/>
  <c r="AV469" i="6" s="1"/>
  <c r="AR291" i="97" s="1"/>
  <c r="AT155" i="60"/>
  <c r="AU64" i="68"/>
  <c r="AS176" i="97"/>
  <c r="AW467" i="6"/>
  <c r="AU155" i="60"/>
  <c r="AV64" i="68"/>
  <c r="AT176" i="97"/>
  <c r="AX467" i="6"/>
  <c r="AV155" i="60"/>
  <c r="AW64" i="68"/>
  <c r="AU176" i="97"/>
  <c r="AY467" i="6"/>
  <c r="AW155" i="60"/>
  <c r="AX64" i="68"/>
  <c r="AV176" i="97"/>
  <c r="AZ467" i="6"/>
  <c r="AX155" i="60"/>
  <c r="AY64" i="68"/>
  <c r="AW176" i="97"/>
  <c r="BA467" i="6"/>
  <c r="AY155" i="60"/>
  <c r="AZ64" i="68"/>
  <c r="AX176" i="97"/>
  <c r="BB467" i="6"/>
  <c r="AX289" i="97" s="1"/>
  <c r="AZ155" i="60"/>
  <c r="BA64" i="68"/>
  <c r="AY176" i="97"/>
  <c r="G16" i="97" s="1"/>
  <c r="BC467" i="6"/>
  <c r="BC469" i="6" s="1"/>
  <c r="BA155" i="60"/>
  <c r="BB64" i="68"/>
  <c r="AZ176" i="97"/>
  <c r="BD467" i="6"/>
  <c r="AZ289" i="97" s="1"/>
  <c r="BB155" i="60"/>
  <c r="BC64" i="68"/>
  <c r="BA176" i="97"/>
  <c r="BE467" i="6"/>
  <c r="BC155" i="60"/>
  <c r="BD64" i="68"/>
  <c r="BB176" i="97"/>
  <c r="BF467" i="6"/>
  <c r="BD155" i="60"/>
  <c r="BE64" i="68"/>
  <c r="BC176" i="97"/>
  <c r="BG467" i="6"/>
  <c r="BC289" i="97" s="1"/>
  <c r="BE155" i="60"/>
  <c r="BF64" i="68"/>
  <c r="BD176" i="97"/>
  <c r="BH467" i="6"/>
  <c r="BH469" i="6" s="1"/>
  <c r="BF155" i="60"/>
  <c r="BG64" i="68"/>
  <c r="BE176" i="97"/>
  <c r="BI467" i="6"/>
  <c r="BG155" i="60"/>
  <c r="BH64" i="68"/>
  <c r="BH67" i="68" s="1"/>
  <c r="BF176" i="97"/>
  <c r="BJ467" i="6"/>
  <c r="BH155" i="60"/>
  <c r="BI64" i="68"/>
  <c r="BG176" i="97"/>
  <c r="BK467" i="6"/>
  <c r="BK469" i="6" s="1"/>
  <c r="BI155" i="60"/>
  <c r="BJ64" i="68"/>
  <c r="BH176" i="97"/>
  <c r="BL467" i="6"/>
  <c r="BL469" i="6"/>
  <c r="BH291" i="97" s="1"/>
  <c r="BJ155" i="60"/>
  <c r="BK64" i="68"/>
  <c r="BI176" i="97"/>
  <c r="BM467" i="6"/>
  <c r="BK155" i="60"/>
  <c r="BL64" i="68"/>
  <c r="BJ176" i="97"/>
  <c r="BN467" i="6"/>
  <c r="BJ289" i="97" s="1"/>
  <c r="BL155" i="60"/>
  <c r="BM64" i="68"/>
  <c r="BK176" i="97"/>
  <c r="H16" i="97" s="1"/>
  <c r="BO467" i="6"/>
  <c r="E156" i="60"/>
  <c r="D177" i="97"/>
  <c r="C177" i="97"/>
  <c r="H473" i="6"/>
  <c r="F156" i="60"/>
  <c r="E177" i="97"/>
  <c r="I473" i="6"/>
  <c r="G156" i="60"/>
  <c r="F177" i="97"/>
  <c r="J473" i="6"/>
  <c r="H156" i="60"/>
  <c r="G177" i="97"/>
  <c r="K473" i="6"/>
  <c r="I156" i="60"/>
  <c r="H177" i="97"/>
  <c r="L473" i="6"/>
  <c r="J156" i="60"/>
  <c r="I177" i="97"/>
  <c r="M473" i="6"/>
  <c r="K156" i="60"/>
  <c r="J177" i="97"/>
  <c r="N473" i="6"/>
  <c r="L156" i="60"/>
  <c r="K177" i="97"/>
  <c r="O473" i="6"/>
  <c r="M156" i="60"/>
  <c r="L177" i="97"/>
  <c r="P473" i="6"/>
  <c r="N156" i="60"/>
  <c r="M177" i="97"/>
  <c r="Q473" i="6"/>
  <c r="O156" i="60"/>
  <c r="N177" i="97"/>
  <c r="R473" i="6"/>
  <c r="P156" i="60"/>
  <c r="O177" i="97"/>
  <c r="S473" i="6"/>
  <c r="Q156" i="60"/>
  <c r="P177" i="97"/>
  <c r="T473" i="6"/>
  <c r="R156" i="60"/>
  <c r="Q177" i="97"/>
  <c r="U473" i="6"/>
  <c r="S156" i="60"/>
  <c r="R177" i="97"/>
  <c r="V473" i="6"/>
  <c r="T156" i="60"/>
  <c r="S177" i="97"/>
  <c r="W473" i="6"/>
  <c r="U156" i="60"/>
  <c r="T177" i="97"/>
  <c r="X473" i="6"/>
  <c r="V156" i="60"/>
  <c r="U177" i="97"/>
  <c r="Y473" i="6"/>
  <c r="W156" i="60"/>
  <c r="V177" i="97"/>
  <c r="Z473" i="6"/>
  <c r="X156" i="60"/>
  <c r="W177" i="97"/>
  <c r="AA473" i="6"/>
  <c r="Y156" i="60"/>
  <c r="X177" i="97"/>
  <c r="AB473" i="6"/>
  <c r="Z156" i="60"/>
  <c r="Y177" i="97"/>
  <c r="AC473" i="6"/>
  <c r="AA156" i="60"/>
  <c r="Z177" i="97"/>
  <c r="AD473" i="6"/>
  <c r="AB156" i="60"/>
  <c r="AA177" i="97"/>
  <c r="AE473" i="6"/>
  <c r="AC156" i="60"/>
  <c r="AB177" i="97"/>
  <c r="AF473" i="6"/>
  <c r="AD156" i="60"/>
  <c r="AC177" i="97"/>
  <c r="AG473" i="6"/>
  <c r="AE156" i="60"/>
  <c r="AD177" i="97"/>
  <c r="AH473" i="6"/>
  <c r="AF156" i="60"/>
  <c r="AE177" i="97"/>
  <c r="AI473" i="6"/>
  <c r="AG156" i="60"/>
  <c r="AF177" i="97"/>
  <c r="AJ473" i="6"/>
  <c r="AH156" i="60"/>
  <c r="AG177" i="97"/>
  <c r="AK473" i="6"/>
  <c r="AI156" i="60"/>
  <c r="AH177" i="97"/>
  <c r="AL473" i="6"/>
  <c r="AJ156" i="60"/>
  <c r="AI177" i="97"/>
  <c r="AM473" i="6"/>
  <c r="AK156" i="60"/>
  <c r="AJ177" i="97"/>
  <c r="AN473" i="6"/>
  <c r="AL156" i="60"/>
  <c r="AK177" i="97"/>
  <c r="AO473" i="6"/>
  <c r="AM156" i="60"/>
  <c r="AL177" i="97"/>
  <c r="AP473" i="6"/>
  <c r="AN156" i="60"/>
  <c r="AM177" i="97"/>
  <c r="AQ473" i="6"/>
  <c r="AO156" i="60"/>
  <c r="AN177" i="97"/>
  <c r="AR473" i="6"/>
  <c r="AP156" i="60"/>
  <c r="AO177" i="97"/>
  <c r="AS473" i="6"/>
  <c r="AQ156" i="60"/>
  <c r="AP177" i="97"/>
  <c r="AT473" i="6"/>
  <c r="AR156" i="60"/>
  <c r="AQ177" i="97"/>
  <c r="AU473" i="6"/>
  <c r="AS156" i="60"/>
  <c r="AR177" i="97"/>
  <c r="AV473" i="6"/>
  <c r="AT156" i="60"/>
  <c r="AS177" i="97"/>
  <c r="AW473" i="6"/>
  <c r="AU156" i="60"/>
  <c r="AT177" i="97"/>
  <c r="AX473" i="6"/>
  <c r="AV156" i="60"/>
  <c r="AU177" i="97"/>
  <c r="AY473" i="6"/>
  <c r="AW156" i="60"/>
  <c r="AV177" i="97"/>
  <c r="AZ473" i="6"/>
  <c r="AX156" i="60"/>
  <c r="AW177" i="97"/>
  <c r="BA473" i="6"/>
  <c r="AY156" i="60"/>
  <c r="AX177" i="97"/>
  <c r="BB473" i="6"/>
  <c r="AZ156" i="60"/>
  <c r="AY177" i="97"/>
  <c r="BC473" i="6"/>
  <c r="BA156" i="60"/>
  <c r="AZ177" i="97"/>
  <c r="BD473" i="6"/>
  <c r="BB156" i="60"/>
  <c r="BA177" i="97"/>
  <c r="BE473" i="6"/>
  <c r="BC156" i="60"/>
  <c r="BB177" i="97"/>
  <c r="BF473" i="6"/>
  <c r="BD156" i="60"/>
  <c r="BC177" i="97"/>
  <c r="BG473" i="6"/>
  <c r="BE156" i="60"/>
  <c r="BD177" i="97"/>
  <c r="BH473" i="6"/>
  <c r="BF156" i="60"/>
  <c r="BE177" i="97"/>
  <c r="BI473" i="6"/>
  <c r="BG156" i="60"/>
  <c r="BF177" i="97"/>
  <c r="BJ473" i="6"/>
  <c r="BH156" i="60"/>
  <c r="BG177" i="97"/>
  <c r="BK473" i="6"/>
  <c r="BI156" i="60"/>
  <c r="BH177" i="97"/>
  <c r="BL473" i="6"/>
  <c r="BJ156" i="60"/>
  <c r="BI177" i="97"/>
  <c r="BM473" i="6"/>
  <c r="BK156" i="60"/>
  <c r="BJ177" i="97"/>
  <c r="BN473" i="6"/>
  <c r="BL156" i="60"/>
  <c r="BK177" i="97"/>
  <c r="BO473" i="6"/>
  <c r="G449" i="6"/>
  <c r="C271" i="97" s="1"/>
  <c r="E158" i="60"/>
  <c r="D179" i="97"/>
  <c r="C179" i="97"/>
  <c r="C17" i="97" s="1"/>
  <c r="H476" i="6"/>
  <c r="H449" i="6"/>
  <c r="F158" i="60"/>
  <c r="E179" i="97"/>
  <c r="I476" i="6"/>
  <c r="G158" i="60"/>
  <c r="F179" i="97"/>
  <c r="J449" i="6"/>
  <c r="J451" i="6" s="1"/>
  <c r="F273" i="97" s="1"/>
  <c r="H158" i="60"/>
  <c r="G179" i="97"/>
  <c r="K476" i="6"/>
  <c r="I158" i="60"/>
  <c r="H179" i="97"/>
  <c r="J158" i="60"/>
  <c r="I179" i="97"/>
  <c r="M476" i="6"/>
  <c r="M478" i="6" s="1"/>
  <c r="I300" i="97" s="1"/>
  <c r="K158" i="60"/>
  <c r="J179" i="97"/>
  <c r="N476" i="6"/>
  <c r="L158" i="60"/>
  <c r="K179" i="97"/>
  <c r="O476" i="6"/>
  <c r="M158" i="60"/>
  <c r="L179" i="97"/>
  <c r="P476" i="6"/>
  <c r="P449" i="6"/>
  <c r="N158" i="60"/>
  <c r="M179" i="97"/>
  <c r="Q476" i="6"/>
  <c r="O158" i="60"/>
  <c r="N179" i="97"/>
  <c r="R476" i="6"/>
  <c r="R449" i="6"/>
  <c r="P158" i="60"/>
  <c r="O179" i="97"/>
  <c r="D17" i="97" s="1"/>
  <c r="Q158" i="60"/>
  <c r="P179" i="97"/>
  <c r="T476" i="6"/>
  <c r="T449" i="6"/>
  <c r="R158" i="60"/>
  <c r="Q179" i="97"/>
  <c r="S158" i="60"/>
  <c r="R179" i="97"/>
  <c r="V476" i="6"/>
  <c r="V449" i="6"/>
  <c r="R271" i="97" s="1"/>
  <c r="T158" i="60"/>
  <c r="S179" i="97"/>
  <c r="W476" i="6"/>
  <c r="S298" i="97" s="1"/>
  <c r="U158" i="60"/>
  <c r="T179" i="97"/>
  <c r="X476" i="6"/>
  <c r="X449" i="6"/>
  <c r="V158" i="60"/>
  <c r="U179" i="97"/>
  <c r="Y476" i="6"/>
  <c r="W158" i="60"/>
  <c r="V179" i="97"/>
  <c r="Z449" i="6"/>
  <c r="X158" i="60"/>
  <c r="W179" i="97"/>
  <c r="AA476" i="6"/>
  <c r="Y158" i="60"/>
  <c r="X179" i="97"/>
  <c r="Z158" i="60"/>
  <c r="Y179" i="97"/>
  <c r="AC476" i="6"/>
  <c r="AA158" i="60"/>
  <c r="Z179" i="97"/>
  <c r="AD476" i="6"/>
  <c r="AB158" i="60"/>
  <c r="AA179" i="97"/>
  <c r="AE449" i="6"/>
  <c r="AC158" i="60"/>
  <c r="AB179" i="97"/>
  <c r="AF476" i="6"/>
  <c r="AB298" i="97" s="1"/>
  <c r="AD158" i="60"/>
  <c r="AC179" i="97"/>
  <c r="AE158" i="60"/>
  <c r="AD179" i="97"/>
  <c r="AH476" i="6"/>
  <c r="AF158" i="60"/>
  <c r="AE179" i="97"/>
  <c r="AI449" i="6"/>
  <c r="AG158" i="60"/>
  <c r="AF179" i="97"/>
  <c r="AJ476" i="6"/>
  <c r="AF298" i="97" s="1"/>
  <c r="AH158" i="60"/>
  <c r="AG179" i="97"/>
  <c r="AK449" i="6"/>
  <c r="AK451" i="6" s="1"/>
  <c r="AG273" i="97" s="1"/>
  <c r="AI158" i="60"/>
  <c r="AH179" i="97"/>
  <c r="AJ158" i="60"/>
  <c r="AI179" i="97"/>
  <c r="AM449" i="6"/>
  <c r="AI271" i="97" s="1"/>
  <c r="AK158" i="60"/>
  <c r="AJ179" i="97"/>
  <c r="AN476" i="6"/>
  <c r="AL158" i="60"/>
  <c r="AK179" i="97"/>
  <c r="AM158" i="60"/>
  <c r="AL179" i="97"/>
  <c r="AP476" i="6"/>
  <c r="AN158" i="60"/>
  <c r="AM179" i="97"/>
  <c r="F17" i="97" s="1"/>
  <c r="AQ449" i="6"/>
  <c r="AO158" i="60"/>
  <c r="AN179" i="97"/>
  <c r="AR476" i="6"/>
  <c r="AR478" i="6" s="1"/>
  <c r="AR480" i="6" s="1"/>
  <c r="AP158" i="60"/>
  <c r="AO179" i="97"/>
  <c r="AS449" i="6"/>
  <c r="AQ158" i="60"/>
  <c r="AP179" i="97"/>
  <c r="AR158" i="60"/>
  <c r="AQ179" i="97"/>
  <c r="AS158" i="60"/>
  <c r="AR179" i="97"/>
  <c r="AV476" i="6"/>
  <c r="AT158" i="60"/>
  <c r="AS179" i="97"/>
  <c r="AU158" i="60"/>
  <c r="AT179" i="97"/>
  <c r="AX476" i="6"/>
  <c r="AX449" i="6"/>
  <c r="AV158" i="60"/>
  <c r="AU179" i="97"/>
  <c r="AY476" i="6"/>
  <c r="AW158" i="60"/>
  <c r="AV179" i="97"/>
  <c r="AZ476" i="6"/>
  <c r="AZ478" i="6" s="1"/>
  <c r="AZ449" i="6"/>
  <c r="AV271" i="97" s="1"/>
  <c r="AX158" i="60"/>
  <c r="AW179" i="97"/>
  <c r="AY158" i="60"/>
  <c r="AX179" i="97"/>
  <c r="AZ158" i="60"/>
  <c r="AY179" i="97"/>
  <c r="G17" i="97" s="1"/>
  <c r="BA158" i="60"/>
  <c r="AZ179" i="97"/>
  <c r="BD449" i="6"/>
  <c r="BB158" i="60"/>
  <c r="BA179" i="97"/>
  <c r="BC158" i="60"/>
  <c r="BB179" i="97"/>
  <c r="BF449" i="6"/>
  <c r="BD158" i="60"/>
  <c r="BC179" i="97"/>
  <c r="BG476" i="6"/>
  <c r="BE158" i="60"/>
  <c r="BD179" i="97"/>
  <c r="BH449" i="6"/>
  <c r="BF158" i="60"/>
  <c r="BE179" i="97"/>
  <c r="BI476" i="6"/>
  <c r="BE298" i="97" s="1"/>
  <c r="BG158" i="60"/>
  <c r="BF179" i="97"/>
  <c r="BH158" i="60"/>
  <c r="BG179" i="97"/>
  <c r="BK476" i="6"/>
  <c r="BG298" i="97" s="1"/>
  <c r="BI158" i="60"/>
  <c r="BH179" i="97"/>
  <c r="BL449" i="6"/>
  <c r="BL451" i="6" s="1"/>
  <c r="BJ158" i="60"/>
  <c r="BI179" i="97"/>
  <c r="BK158" i="60"/>
  <c r="BJ179" i="97"/>
  <c r="BN449" i="6"/>
  <c r="BL158" i="60"/>
  <c r="BK179" i="97"/>
  <c r="H17" i="97" s="1"/>
  <c r="BO476" i="6"/>
  <c r="BO478" i="6" s="1"/>
  <c r="E159" i="60"/>
  <c r="D180" i="97"/>
  <c r="C180" i="97"/>
  <c r="H482" i="6"/>
  <c r="D304" i="97" s="1"/>
  <c r="H455" i="6"/>
  <c r="F159" i="60"/>
  <c r="E180" i="97"/>
  <c r="G159" i="60"/>
  <c r="F180" i="97"/>
  <c r="J482" i="6"/>
  <c r="F304" i="97" s="1"/>
  <c r="J455" i="6"/>
  <c r="H159" i="60"/>
  <c r="G180" i="97"/>
  <c r="K482" i="6"/>
  <c r="G304" i="97" s="1"/>
  <c r="I159" i="60"/>
  <c r="H180" i="97"/>
  <c r="L482" i="6"/>
  <c r="H304" i="97" s="1"/>
  <c r="L455" i="6"/>
  <c r="J159" i="60"/>
  <c r="I180" i="97"/>
  <c r="M482" i="6"/>
  <c r="I304" i="97" s="1"/>
  <c r="K159" i="60"/>
  <c r="J180" i="97"/>
  <c r="N482" i="6"/>
  <c r="J304" i="97" s="1"/>
  <c r="N455" i="6"/>
  <c r="L159" i="60"/>
  <c r="K180" i="97"/>
  <c r="O482" i="6"/>
  <c r="M159" i="60"/>
  <c r="L180" i="97"/>
  <c r="P455" i="6"/>
  <c r="N159" i="60"/>
  <c r="M180" i="97"/>
  <c r="Q482" i="6"/>
  <c r="M304" i="97" s="1"/>
  <c r="O159" i="60"/>
  <c r="N180" i="97"/>
  <c r="R482" i="6"/>
  <c r="N304" i="97" s="1"/>
  <c r="P159" i="60"/>
  <c r="O180" i="97"/>
  <c r="S482" i="6"/>
  <c r="O304" i="97" s="1"/>
  <c r="Q159" i="60"/>
  <c r="P180" i="97"/>
  <c r="T482" i="6"/>
  <c r="P304" i="97" s="1"/>
  <c r="T455" i="6"/>
  <c r="R159" i="60"/>
  <c r="Q180" i="97"/>
  <c r="U482" i="6"/>
  <c r="Q304" i="97" s="1"/>
  <c r="S159" i="60"/>
  <c r="R180" i="97"/>
  <c r="V482" i="6"/>
  <c r="R304" i="97" s="1"/>
  <c r="V455" i="6"/>
  <c r="T159" i="60"/>
  <c r="S180" i="97"/>
  <c r="W482" i="6"/>
  <c r="S304" i="97" s="1"/>
  <c r="U159" i="60"/>
  <c r="T180" i="97"/>
  <c r="X482" i="6"/>
  <c r="T304" i="97" s="1"/>
  <c r="X455" i="6"/>
  <c r="V159" i="60"/>
  <c r="U180" i="97"/>
  <c r="W159" i="60"/>
  <c r="V180" i="97"/>
  <c r="Z482" i="6"/>
  <c r="V304" i="97" s="1"/>
  <c r="Z455" i="6"/>
  <c r="X159" i="60"/>
  <c r="W180" i="97"/>
  <c r="AA482" i="6"/>
  <c r="W304" i="97" s="1"/>
  <c r="Y159" i="60"/>
  <c r="X180" i="97"/>
  <c r="AB482" i="6"/>
  <c r="X304" i="97" s="1"/>
  <c r="AB455" i="6"/>
  <c r="Z159" i="60"/>
  <c r="Y180" i="97"/>
  <c r="AC482" i="6"/>
  <c r="Y304" i="97" s="1"/>
  <c r="AA159" i="60"/>
  <c r="Z180" i="97"/>
  <c r="AD482" i="6"/>
  <c r="Z304" i="97" s="1"/>
  <c r="AD455" i="6"/>
  <c r="AB159" i="60"/>
  <c r="AA180" i="97"/>
  <c r="AE482" i="6"/>
  <c r="AA304" i="97" s="1"/>
  <c r="AC159" i="60"/>
  <c r="AB180" i="97"/>
  <c r="AF455" i="6"/>
  <c r="AD159" i="60"/>
  <c r="AC180" i="97"/>
  <c r="AG482" i="6"/>
  <c r="AC304" i="97" s="1"/>
  <c r="AE159" i="60"/>
  <c r="AD180" i="97"/>
  <c r="AH482" i="6"/>
  <c r="AF159" i="60"/>
  <c r="AE180" i="97"/>
  <c r="AI482" i="6"/>
  <c r="AE304" i="97" s="1"/>
  <c r="AG159" i="60"/>
  <c r="AF180" i="97"/>
  <c r="AJ482" i="6"/>
  <c r="AJ455" i="6"/>
  <c r="AH159" i="60"/>
  <c r="AG180" i="97"/>
  <c r="AK482" i="6"/>
  <c r="AG304" i="97" s="1"/>
  <c r="AI159" i="60"/>
  <c r="AH180" i="97"/>
  <c r="AL482" i="6"/>
  <c r="AH304" i="97" s="1"/>
  <c r="AL455" i="6"/>
  <c r="AJ159" i="60"/>
  <c r="AI180" i="97"/>
  <c r="AM482" i="6"/>
  <c r="AI304" i="97" s="1"/>
  <c r="AK159" i="60"/>
  <c r="AJ180" i="97"/>
  <c r="AN482" i="6"/>
  <c r="AJ304" i="97" s="1"/>
  <c r="AN455" i="6"/>
  <c r="AL159" i="60"/>
  <c r="AK180" i="97"/>
  <c r="AM159" i="60"/>
  <c r="AL180" i="97"/>
  <c r="AP482" i="6"/>
  <c r="AL304" i="97" s="1"/>
  <c r="AP455" i="6"/>
  <c r="AN159" i="60"/>
  <c r="AM180" i="97"/>
  <c r="AQ482" i="6"/>
  <c r="AM304" i="97" s="1"/>
  <c r="AO159" i="60"/>
  <c r="AN180" i="97"/>
  <c r="AR482" i="6"/>
  <c r="AN304" i="97" s="1"/>
  <c r="AR455" i="6"/>
  <c r="AP159" i="60"/>
  <c r="AO180" i="97"/>
  <c r="AS482" i="6"/>
  <c r="AO304" i="97" s="1"/>
  <c r="AQ159" i="60"/>
  <c r="AP180" i="97"/>
  <c r="AT482" i="6"/>
  <c r="AP304" i="97" s="1"/>
  <c r="AT455" i="6"/>
  <c r="AR159" i="60"/>
  <c r="AQ180" i="97"/>
  <c r="AU482" i="6"/>
  <c r="AU455" i="6"/>
  <c r="AS159" i="60"/>
  <c r="AR180" i="97"/>
  <c r="AV482" i="6"/>
  <c r="AR304" i="97" s="1"/>
  <c r="AV455" i="6"/>
  <c r="AT159" i="60"/>
  <c r="AS180" i="97"/>
  <c r="AW482" i="6"/>
  <c r="AW455" i="6"/>
  <c r="AU159" i="60"/>
  <c r="AT180" i="97"/>
  <c r="AX482" i="6"/>
  <c r="AT304" i="97" s="1"/>
  <c r="AX455" i="6"/>
  <c r="AV159" i="60"/>
  <c r="AU180" i="97"/>
  <c r="AY482" i="6"/>
  <c r="AU304" i="97" s="1"/>
  <c r="AY455" i="6"/>
  <c r="AW159" i="60"/>
  <c r="AV180" i="97"/>
  <c r="AZ482" i="6"/>
  <c r="AV304" i="97" s="1"/>
  <c r="AZ455" i="6"/>
  <c r="AX159" i="60"/>
  <c r="AW180" i="97"/>
  <c r="BA482" i="6"/>
  <c r="AW304" i="97" s="1"/>
  <c r="BA455" i="6"/>
  <c r="AY159" i="60"/>
  <c r="AX180" i="97"/>
  <c r="BB482" i="6"/>
  <c r="AX304" i="97" s="1"/>
  <c r="BB455" i="6"/>
  <c r="AZ159" i="60"/>
  <c r="AY180" i="97"/>
  <c r="BC482" i="6"/>
  <c r="AY304" i="97" s="1"/>
  <c r="BC455" i="6"/>
  <c r="BA159" i="60"/>
  <c r="AZ180" i="97"/>
  <c r="BD482" i="6"/>
  <c r="AZ304" i="97" s="1"/>
  <c r="BD455" i="6"/>
  <c r="BB159" i="60"/>
  <c r="BA180" i="97"/>
  <c r="BE482" i="6"/>
  <c r="BA304" i="97" s="1"/>
  <c r="BE455" i="6"/>
  <c r="BC159" i="60"/>
  <c r="BB180" i="97"/>
  <c r="BF482" i="6"/>
  <c r="BB304" i="97" s="1"/>
  <c r="BF455" i="6"/>
  <c r="BD159" i="60"/>
  <c r="BC180" i="97"/>
  <c r="BG482" i="6"/>
  <c r="BC304" i="97" s="1"/>
  <c r="BG455" i="6"/>
  <c r="BE159" i="60"/>
  <c r="BD180" i="97"/>
  <c r="BH482" i="6"/>
  <c r="BD304" i="97" s="1"/>
  <c r="BH455" i="6"/>
  <c r="BF159" i="60"/>
  <c r="BE180" i="97"/>
  <c r="BI482" i="6"/>
  <c r="BE304" i="97" s="1"/>
  <c r="BI455" i="6"/>
  <c r="BG159" i="60"/>
  <c r="BF180" i="97"/>
  <c r="BJ482" i="6"/>
  <c r="BF304" i="97" s="1"/>
  <c r="BJ455" i="6"/>
  <c r="BH159" i="60"/>
  <c r="BG180" i="97"/>
  <c r="BK482" i="6"/>
  <c r="BG304" i="97" s="1"/>
  <c r="BK455" i="6"/>
  <c r="BI159" i="60"/>
  <c r="BH180" i="97"/>
  <c r="BL482" i="6"/>
  <c r="BH304" i="97" s="1"/>
  <c r="BL455" i="6"/>
  <c r="BJ159" i="60"/>
  <c r="BI180" i="97"/>
  <c r="BM482" i="6"/>
  <c r="BI304" i="97"/>
  <c r="BM455" i="6"/>
  <c r="BK159" i="60"/>
  <c r="BJ180" i="97"/>
  <c r="BN482" i="6"/>
  <c r="BJ304" i="97" s="1"/>
  <c r="BL159" i="60"/>
  <c r="BK180" i="97"/>
  <c r="BO482" i="6"/>
  <c r="BK304" i="97" s="1"/>
  <c r="BO455" i="6"/>
  <c r="G485" i="6"/>
  <c r="G458" i="6"/>
  <c r="E161" i="60"/>
  <c r="D182" i="97"/>
  <c r="C182" i="97"/>
  <c r="C18" i="97" s="1"/>
  <c r="H485" i="6"/>
  <c r="H487" i="6" s="1"/>
  <c r="D309" i="97" s="1"/>
  <c r="H458" i="6"/>
  <c r="F161" i="60"/>
  <c r="E182" i="97"/>
  <c r="I485" i="6"/>
  <c r="I458" i="6"/>
  <c r="G161" i="60"/>
  <c r="F182" i="97"/>
  <c r="J485" i="6"/>
  <c r="F307" i="97" s="1"/>
  <c r="J458" i="6"/>
  <c r="H161" i="60"/>
  <c r="G182" i="97"/>
  <c r="K485" i="6"/>
  <c r="K487" i="6" s="1"/>
  <c r="K458" i="6"/>
  <c r="G280" i="97" s="1"/>
  <c r="I161" i="60"/>
  <c r="H182" i="97"/>
  <c r="L485" i="6"/>
  <c r="L458" i="6"/>
  <c r="J161" i="60"/>
  <c r="I182" i="97"/>
  <c r="M485" i="6"/>
  <c r="I307" i="97" s="1"/>
  <c r="M458" i="6"/>
  <c r="I280" i="97" s="1"/>
  <c r="K161" i="60"/>
  <c r="J182" i="97"/>
  <c r="N485" i="6"/>
  <c r="N458" i="6"/>
  <c r="J280" i="97" s="1"/>
  <c r="L161" i="60"/>
  <c r="K182" i="97"/>
  <c r="O485" i="6"/>
  <c r="O458" i="6"/>
  <c r="O460" i="6" s="1"/>
  <c r="K282" i="97" s="1"/>
  <c r="M161" i="60"/>
  <c r="L182" i="97"/>
  <c r="P485" i="6"/>
  <c r="P458" i="6"/>
  <c r="L280" i="97" s="1"/>
  <c r="N161" i="60"/>
  <c r="M182" i="97"/>
  <c r="Q485" i="6"/>
  <c r="Q458" i="6"/>
  <c r="Q460" i="6" s="1"/>
  <c r="O161" i="60"/>
  <c r="N182" i="97"/>
  <c r="R485" i="6"/>
  <c r="R458" i="6"/>
  <c r="R460" i="6" s="1"/>
  <c r="P161" i="60"/>
  <c r="O182" i="97"/>
  <c r="D18" i="97" s="1"/>
  <c r="S485" i="6"/>
  <c r="S487" i="6" s="1"/>
  <c r="S489" i="6" s="1"/>
  <c r="O311" i="97" s="1"/>
  <c r="S458" i="6"/>
  <c r="Q161" i="60"/>
  <c r="P182" i="97"/>
  <c r="T485" i="6"/>
  <c r="T458" i="6"/>
  <c r="R161" i="60"/>
  <c r="Q182" i="97"/>
  <c r="U485" i="6"/>
  <c r="U458" i="6"/>
  <c r="U460" i="6" s="1"/>
  <c r="S161" i="60"/>
  <c r="R182" i="97"/>
  <c r="V485" i="6"/>
  <c r="V458" i="6"/>
  <c r="T161" i="60"/>
  <c r="S182" i="97"/>
  <c r="W485" i="6"/>
  <c r="W458" i="6"/>
  <c r="W460" i="6" s="1"/>
  <c r="W462" i="6" s="1"/>
  <c r="S284" i="97" s="1"/>
  <c r="U161" i="60"/>
  <c r="T182" i="97"/>
  <c r="X485" i="6"/>
  <c r="X458" i="6"/>
  <c r="V161" i="60"/>
  <c r="U182" i="97"/>
  <c r="Y485" i="6"/>
  <c r="Y458" i="6"/>
  <c r="Y460" i="6" s="1"/>
  <c r="W161" i="60"/>
  <c r="V182" i="97"/>
  <c r="Z485" i="6"/>
  <c r="Z458" i="6"/>
  <c r="X161" i="60"/>
  <c r="W182" i="97"/>
  <c r="AA485" i="6"/>
  <c r="AA458" i="6"/>
  <c r="Y161" i="60"/>
  <c r="X182" i="97"/>
  <c r="AB485" i="6"/>
  <c r="AB458" i="6"/>
  <c r="Z161" i="60"/>
  <c r="Y182" i="97"/>
  <c r="AC485" i="6"/>
  <c r="AC458" i="6"/>
  <c r="AA161" i="60"/>
  <c r="Z182" i="97"/>
  <c r="AD485" i="6"/>
  <c r="AD458" i="6"/>
  <c r="AD460" i="6" s="1"/>
  <c r="Z282" i="97" s="1"/>
  <c r="AB161" i="60"/>
  <c r="AA182" i="97"/>
  <c r="E18" i="97" s="1"/>
  <c r="AE485" i="6"/>
  <c r="AE458" i="6"/>
  <c r="AC161" i="60"/>
  <c r="AB182" i="97"/>
  <c r="AF485" i="6"/>
  <c r="AF458" i="6"/>
  <c r="AB280" i="97" s="1"/>
  <c r="AD161" i="60"/>
  <c r="AC182" i="97"/>
  <c r="AG485" i="6"/>
  <c r="AC307" i="97" s="1"/>
  <c r="AG458" i="6"/>
  <c r="AE161" i="60"/>
  <c r="AD182" i="97"/>
  <c r="AH485" i="6"/>
  <c r="AH458" i="6"/>
  <c r="AH460" i="6" s="1"/>
  <c r="AF161" i="60"/>
  <c r="AE182" i="97"/>
  <c r="AI485" i="6"/>
  <c r="AI487" i="6" s="1"/>
  <c r="AE309" i="97" s="1"/>
  <c r="AI458" i="6"/>
  <c r="AG161" i="60"/>
  <c r="AF182" i="97"/>
  <c r="AJ485" i="6"/>
  <c r="AJ458" i="6"/>
  <c r="AH161" i="60"/>
  <c r="AG182" i="97"/>
  <c r="AK485" i="6"/>
  <c r="AK458" i="6"/>
  <c r="AI161" i="60"/>
  <c r="AH182" i="97"/>
  <c r="AL485" i="6"/>
  <c r="AL487" i="6" s="1"/>
  <c r="AL458" i="6"/>
  <c r="AJ161" i="60"/>
  <c r="AI182" i="97"/>
  <c r="AM485" i="6"/>
  <c r="AM458" i="6"/>
  <c r="AK161" i="60"/>
  <c r="AJ182" i="97"/>
  <c r="AN485" i="6"/>
  <c r="AN458" i="6"/>
  <c r="AN460" i="6" s="1"/>
  <c r="AL161" i="60"/>
  <c r="AK182" i="97"/>
  <c r="AO485" i="6"/>
  <c r="AO458" i="6"/>
  <c r="AM161" i="60"/>
  <c r="AL182" i="97"/>
  <c r="AP485" i="6"/>
  <c r="AP458" i="6"/>
  <c r="AP460" i="6" s="1"/>
  <c r="AN161" i="60"/>
  <c r="AM182" i="97"/>
  <c r="F18" i="97" s="1"/>
  <c r="AQ485" i="6"/>
  <c r="AM307" i="97" s="1"/>
  <c r="AQ458" i="6"/>
  <c r="AO161" i="60"/>
  <c r="AN182" i="97"/>
  <c r="AR485" i="6"/>
  <c r="AR458" i="6"/>
  <c r="AP161" i="60"/>
  <c r="AO182" i="97"/>
  <c r="AS485" i="6"/>
  <c r="AS458" i="6"/>
  <c r="AO280" i="97" s="1"/>
  <c r="AQ161" i="60"/>
  <c r="AP182" i="97"/>
  <c r="AT485" i="6"/>
  <c r="AP307" i="97" s="1"/>
  <c r="AT458" i="6"/>
  <c r="AR161" i="60"/>
  <c r="AQ182" i="97"/>
  <c r="AU485" i="6"/>
  <c r="AU458" i="6"/>
  <c r="AS161" i="60"/>
  <c r="AR182" i="97"/>
  <c r="AV485" i="6"/>
  <c r="AV458" i="6"/>
  <c r="AV460" i="6" s="1"/>
  <c r="AV462" i="6" s="1"/>
  <c r="AR284" i="97" s="1"/>
  <c r="AT161" i="60"/>
  <c r="AS182" i="97"/>
  <c r="AW485" i="6"/>
  <c r="AW458" i="6"/>
  <c r="AS280" i="97" s="1"/>
  <c r="AU161" i="60"/>
  <c r="AT182" i="97"/>
  <c r="AX485" i="6"/>
  <c r="AX487" i="6" s="1"/>
  <c r="AX489" i="6" s="1"/>
  <c r="AT311" i="97" s="1"/>
  <c r="AX458" i="6"/>
  <c r="AV161" i="60"/>
  <c r="AU182" i="97"/>
  <c r="AY485" i="6"/>
  <c r="AY458" i="6"/>
  <c r="AU280" i="97" s="1"/>
  <c r="AW161" i="60"/>
  <c r="AV182" i="97"/>
  <c r="AZ485" i="6"/>
  <c r="AZ487" i="6" s="1"/>
  <c r="AV309" i="97" s="1"/>
  <c r="AZ458" i="6"/>
  <c r="AX161" i="60"/>
  <c r="AW182" i="97"/>
  <c r="BA485" i="6"/>
  <c r="BA458" i="6"/>
  <c r="AY161" i="60"/>
  <c r="AX182" i="97"/>
  <c r="BB485" i="6"/>
  <c r="BB458" i="6"/>
  <c r="AZ161" i="60"/>
  <c r="AY182" i="97"/>
  <c r="G18" i="97" s="1"/>
  <c r="BC485" i="6"/>
  <c r="BC458" i="6"/>
  <c r="BA161" i="60"/>
  <c r="AZ182" i="97"/>
  <c r="BD485" i="6"/>
  <c r="BD458" i="6"/>
  <c r="BB161" i="60"/>
  <c r="BA182" i="97"/>
  <c r="BE485" i="6"/>
  <c r="BE458" i="6"/>
  <c r="BE460" i="6" s="1"/>
  <c r="BA282" i="97" s="1"/>
  <c r="BC161" i="60"/>
  <c r="BB182" i="97"/>
  <c r="BF485" i="6"/>
  <c r="BF458" i="6"/>
  <c r="BD161" i="60"/>
  <c r="BC182" i="97"/>
  <c r="BG485" i="6"/>
  <c r="BG458" i="6"/>
  <c r="BE161" i="60"/>
  <c r="BD182" i="97"/>
  <c r="BH485" i="6"/>
  <c r="BH487" i="6" s="1"/>
  <c r="BH458" i="6"/>
  <c r="BD280" i="97" s="1"/>
  <c r="BF161" i="60"/>
  <c r="BE182" i="97"/>
  <c r="BI485" i="6"/>
  <c r="BI458" i="6"/>
  <c r="BI460" i="6" s="1"/>
  <c r="BE282" i="97" s="1"/>
  <c r="BG161" i="60"/>
  <c r="BF182" i="97"/>
  <c r="BJ485" i="6"/>
  <c r="BF307" i="97" s="1"/>
  <c r="BJ458" i="6"/>
  <c r="BJ460" i="6" s="1"/>
  <c r="BH161" i="60"/>
  <c r="BG182" i="97"/>
  <c r="BK485" i="6"/>
  <c r="BK458" i="6"/>
  <c r="BI161" i="60"/>
  <c r="BH182" i="97"/>
  <c r="BL485" i="6"/>
  <c r="BL458" i="6"/>
  <c r="BJ161" i="60"/>
  <c r="BI182" i="97"/>
  <c r="BM485" i="6"/>
  <c r="BM487" i="6" s="1"/>
  <c r="BM458" i="6"/>
  <c r="BI280" i="97" s="1"/>
  <c r="BM460" i="6"/>
  <c r="BK161" i="60"/>
  <c r="BJ182" i="97"/>
  <c r="BN485" i="6"/>
  <c r="BN458" i="6"/>
  <c r="BL161" i="60"/>
  <c r="BK182" i="97"/>
  <c r="H18" i="97" s="1"/>
  <c r="BO485" i="6"/>
  <c r="BO458" i="6"/>
  <c r="BK280" i="97" s="1"/>
  <c r="G491" i="6"/>
  <c r="C313" i="97" s="1"/>
  <c r="G464" i="6"/>
  <c r="E162" i="60"/>
  <c r="D183" i="97"/>
  <c r="C183" i="97"/>
  <c r="F162" i="60"/>
  <c r="E183" i="97"/>
  <c r="I491" i="6"/>
  <c r="E313" i="97" s="1"/>
  <c r="I464" i="6"/>
  <c r="G162" i="60"/>
  <c r="F183" i="97"/>
  <c r="H162" i="60"/>
  <c r="G183" i="97"/>
  <c r="K491" i="6"/>
  <c r="G313" i="97" s="1"/>
  <c r="K464" i="6"/>
  <c r="I162" i="60"/>
  <c r="H183" i="97"/>
  <c r="L464" i="6"/>
  <c r="J162" i="60"/>
  <c r="I183" i="97"/>
  <c r="M464" i="6"/>
  <c r="K162" i="60"/>
  <c r="J183" i="97"/>
  <c r="N464" i="6"/>
  <c r="L162" i="60"/>
  <c r="K183" i="97"/>
  <c r="M162" i="60"/>
  <c r="L183" i="97"/>
  <c r="P464" i="6"/>
  <c r="N162" i="60"/>
  <c r="M183" i="97"/>
  <c r="O162" i="60"/>
  <c r="N183" i="97"/>
  <c r="P162" i="60"/>
  <c r="O183" i="97"/>
  <c r="S491" i="6"/>
  <c r="O313" i="97" s="1"/>
  <c r="Q162" i="60"/>
  <c r="P183" i="97"/>
  <c r="T464" i="6"/>
  <c r="R162" i="60"/>
  <c r="Q183" i="97"/>
  <c r="U464" i="6"/>
  <c r="S162" i="60"/>
  <c r="R183" i="97"/>
  <c r="V464" i="6"/>
  <c r="T162" i="60"/>
  <c r="S183" i="97"/>
  <c r="W464" i="6"/>
  <c r="U162" i="60"/>
  <c r="T183" i="97"/>
  <c r="V162" i="60"/>
  <c r="U183" i="97"/>
  <c r="W162" i="60"/>
  <c r="V183" i="97"/>
  <c r="X162" i="60"/>
  <c r="W183" i="97"/>
  <c r="AA491" i="6"/>
  <c r="W313" i="97" s="1"/>
  <c r="AA464" i="6"/>
  <c r="Y162" i="60"/>
  <c r="X183" i="97"/>
  <c r="AB464" i="6"/>
  <c r="Z162" i="60"/>
  <c r="Y183" i="97"/>
  <c r="AC491" i="6"/>
  <c r="Y313" i="97" s="1"/>
  <c r="AC464" i="6"/>
  <c r="AA162" i="60"/>
  <c r="Z183" i="97"/>
  <c r="AB162" i="60"/>
  <c r="AA183" i="97"/>
  <c r="AE464" i="6"/>
  <c r="AC162" i="60"/>
  <c r="AB183" i="97"/>
  <c r="AF464" i="6"/>
  <c r="AD162" i="60"/>
  <c r="AC183" i="97"/>
  <c r="AE162" i="60"/>
  <c r="AD183" i="97"/>
  <c r="AH464" i="6"/>
  <c r="AF162" i="60"/>
  <c r="AE183" i="97"/>
  <c r="AI491" i="6"/>
  <c r="AE313" i="97" s="1"/>
  <c r="AG162" i="60"/>
  <c r="AF183" i="97"/>
  <c r="AJ464" i="6"/>
  <c r="AH162" i="60"/>
  <c r="AG183" i="97"/>
  <c r="AK491" i="6"/>
  <c r="AG313" i="97" s="1"/>
  <c r="AK464" i="6"/>
  <c r="AI162" i="60"/>
  <c r="AH183" i="97"/>
  <c r="AJ162" i="60"/>
  <c r="AI183" i="97"/>
  <c r="AM491" i="6"/>
  <c r="AI313" i="97" s="1"/>
  <c r="AM464" i="6"/>
  <c r="AK162" i="60"/>
  <c r="AJ183" i="97"/>
  <c r="AL162" i="60"/>
  <c r="AK183" i="97"/>
  <c r="AO491" i="6"/>
  <c r="AK313" i="97" s="1"/>
  <c r="AO464" i="6"/>
  <c r="AM162" i="60"/>
  <c r="AL183" i="97"/>
  <c r="AN162" i="60"/>
  <c r="AM183" i="97"/>
  <c r="AO162" i="60"/>
  <c r="AN183" i="97"/>
  <c r="AR464" i="6"/>
  <c r="AP162" i="60"/>
  <c r="AO183" i="97"/>
  <c r="AS491" i="6"/>
  <c r="AO313" i="97" s="1"/>
  <c r="AQ162" i="60"/>
  <c r="AP183" i="97"/>
  <c r="AT464" i="6"/>
  <c r="AR162" i="60"/>
  <c r="AQ183" i="97"/>
  <c r="AU464" i="6"/>
  <c r="AS162" i="60"/>
  <c r="AR183" i="97"/>
  <c r="AT162" i="60"/>
  <c r="AS183" i="97"/>
  <c r="AU162" i="60"/>
  <c r="AT183" i="97"/>
  <c r="AX464" i="6"/>
  <c r="AV162" i="60"/>
  <c r="AU183" i="97"/>
  <c r="AW162" i="60"/>
  <c r="AV183" i="97"/>
  <c r="AZ464" i="6"/>
  <c r="AX162" i="60"/>
  <c r="AW183" i="97"/>
  <c r="BA491" i="6"/>
  <c r="AW313" i="97" s="1"/>
  <c r="AY162" i="60"/>
  <c r="AX183" i="97"/>
  <c r="BB464" i="6"/>
  <c r="AZ162" i="60"/>
  <c r="AY183" i="97"/>
  <c r="BC491" i="6"/>
  <c r="AY313" i="97" s="1"/>
  <c r="BC464" i="6"/>
  <c r="BA162" i="60"/>
  <c r="AZ183" i="97"/>
  <c r="BB162" i="60"/>
  <c r="BA183" i="97"/>
  <c r="BE491" i="6"/>
  <c r="BA313" i="97" s="1"/>
  <c r="BE464" i="6"/>
  <c r="BC162" i="60"/>
  <c r="BB183" i="97"/>
  <c r="BD162" i="60"/>
  <c r="BC183" i="97"/>
  <c r="BG491" i="6"/>
  <c r="BC313" i="97" s="1"/>
  <c r="BG464" i="6"/>
  <c r="BE162" i="60"/>
  <c r="BD183" i="97"/>
  <c r="BH464" i="6"/>
  <c r="BF162" i="60"/>
  <c r="BE183" i="97"/>
  <c r="BI464" i="6"/>
  <c r="BG162" i="60"/>
  <c r="BF183" i="97"/>
  <c r="BJ464" i="6"/>
  <c r="BH162" i="60"/>
  <c r="BG183" i="97"/>
  <c r="BI162" i="60"/>
  <c r="BH183" i="97"/>
  <c r="BL464" i="6"/>
  <c r="BJ162" i="60"/>
  <c r="BI183" i="97"/>
  <c r="BK162" i="60"/>
  <c r="BJ183" i="97"/>
  <c r="BL162" i="60"/>
  <c r="BK183" i="97"/>
  <c r="BO491" i="6"/>
  <c r="BK313" i="97" s="1"/>
  <c r="E164" i="60"/>
  <c r="F65" i="68"/>
  <c r="D185" i="97"/>
  <c r="C185" i="97"/>
  <c r="C19" i="97" s="1"/>
  <c r="H494" i="6"/>
  <c r="F164" i="60"/>
  <c r="G65" i="68"/>
  <c r="E185" i="97"/>
  <c r="I494" i="6"/>
  <c r="G164" i="60"/>
  <c r="H65" i="68"/>
  <c r="H67" i="68" s="1"/>
  <c r="H71" i="68" s="1"/>
  <c r="F185" i="97"/>
  <c r="J494" i="6"/>
  <c r="F316" i="97" s="1"/>
  <c r="J496" i="6"/>
  <c r="F318" i="97" s="1"/>
  <c r="H164" i="60"/>
  <c r="I65" i="68"/>
  <c r="G185" i="97"/>
  <c r="K494" i="6"/>
  <c r="K496" i="6" s="1"/>
  <c r="G318" i="97" s="1"/>
  <c r="I164" i="60"/>
  <c r="J65" i="68"/>
  <c r="H185" i="97"/>
  <c r="L494" i="6"/>
  <c r="J164" i="60"/>
  <c r="K65" i="68"/>
  <c r="I185" i="97"/>
  <c r="M494" i="6"/>
  <c r="K164" i="60"/>
  <c r="L65" i="68"/>
  <c r="J185" i="97"/>
  <c r="N494" i="6"/>
  <c r="L164" i="60"/>
  <c r="M65" i="68"/>
  <c r="K185" i="97"/>
  <c r="O494" i="6"/>
  <c r="M164" i="60"/>
  <c r="N65" i="68"/>
  <c r="L185" i="97"/>
  <c r="P494" i="6"/>
  <c r="L316" i="97" s="1"/>
  <c r="N164" i="60"/>
  <c r="O65" i="68"/>
  <c r="M185" i="97"/>
  <c r="Q494" i="6"/>
  <c r="Q496" i="6" s="1"/>
  <c r="O164" i="60"/>
  <c r="P65" i="68"/>
  <c r="N185" i="97"/>
  <c r="R494" i="6"/>
  <c r="P164" i="60"/>
  <c r="Q65" i="68"/>
  <c r="O185" i="97"/>
  <c r="D19" i="97" s="1"/>
  <c r="S494" i="6"/>
  <c r="O316" i="97" s="1"/>
  <c r="Q164" i="60"/>
  <c r="R65" i="68"/>
  <c r="P185" i="97"/>
  <c r="T494" i="6"/>
  <c r="R164" i="60"/>
  <c r="S65" i="68"/>
  <c r="Q185" i="97"/>
  <c r="U494" i="6"/>
  <c r="S164" i="60"/>
  <c r="T65" i="68"/>
  <c r="R185" i="97"/>
  <c r="V494" i="6"/>
  <c r="T164" i="60"/>
  <c r="U65" i="68"/>
  <c r="S185" i="97"/>
  <c r="W494" i="6"/>
  <c r="W496" i="6" s="1"/>
  <c r="U164" i="60"/>
  <c r="V65" i="68"/>
  <c r="T185" i="97"/>
  <c r="X494" i="6"/>
  <c r="V164" i="60"/>
  <c r="W65" i="68"/>
  <c r="U185" i="97"/>
  <c r="Y494" i="6"/>
  <c r="U316" i="97" s="1"/>
  <c r="W164" i="60"/>
  <c r="X65" i="68"/>
  <c r="V185" i="97"/>
  <c r="Z494" i="6"/>
  <c r="X164" i="60"/>
  <c r="Y65" i="68"/>
  <c r="W185" i="97"/>
  <c r="AA494" i="6"/>
  <c r="Y164" i="60"/>
  <c r="Z65" i="68"/>
  <c r="X185" i="97"/>
  <c r="AB494" i="6"/>
  <c r="Z164" i="60"/>
  <c r="AA65" i="68"/>
  <c r="Y185" i="97"/>
  <c r="AC494" i="6"/>
  <c r="AA164" i="60"/>
  <c r="AB65" i="68"/>
  <c r="Z185" i="97"/>
  <c r="AD494" i="6"/>
  <c r="AB164" i="60"/>
  <c r="AC65" i="68"/>
  <c r="AA185" i="97"/>
  <c r="E19" i="97" s="1"/>
  <c r="AE494" i="6"/>
  <c r="AC164" i="60"/>
  <c r="AD65" i="68"/>
  <c r="AB185" i="97"/>
  <c r="AF494" i="6"/>
  <c r="AD164" i="60"/>
  <c r="AE65" i="68"/>
  <c r="AC185" i="97"/>
  <c r="AG494" i="6"/>
  <c r="AE164" i="60"/>
  <c r="AF65" i="68"/>
  <c r="AD185" i="97"/>
  <c r="AH494" i="6"/>
  <c r="AF164" i="60"/>
  <c r="AG65" i="68"/>
  <c r="AE185" i="97"/>
  <c r="AI494" i="6"/>
  <c r="AE316" i="97" s="1"/>
  <c r="AG164" i="60"/>
  <c r="AH65" i="68"/>
  <c r="AF185" i="97"/>
  <c r="AJ494" i="6"/>
  <c r="AJ496" i="6" s="1"/>
  <c r="AH164" i="60"/>
  <c r="AI65" i="68"/>
  <c r="AG185" i="97"/>
  <c r="AK494" i="6"/>
  <c r="AG316" i="97" s="1"/>
  <c r="AI164" i="60"/>
  <c r="AJ65" i="68"/>
  <c r="AH185" i="97"/>
  <c r="AL494" i="6"/>
  <c r="AL496" i="6" s="1"/>
  <c r="AJ164" i="60"/>
  <c r="AK65" i="68"/>
  <c r="AI185" i="97"/>
  <c r="AM494" i="6"/>
  <c r="AM496" i="6" s="1"/>
  <c r="AI318" i="97" s="1"/>
  <c r="AK164" i="60"/>
  <c r="AL65" i="68"/>
  <c r="AJ185" i="97"/>
  <c r="AN494" i="6"/>
  <c r="AJ316" i="97" s="1"/>
  <c r="AL164" i="60"/>
  <c r="AM65" i="68"/>
  <c r="AK185" i="97"/>
  <c r="AO494" i="6"/>
  <c r="AO496" i="6" s="1"/>
  <c r="AK318" i="97" s="1"/>
  <c r="AM164" i="60"/>
  <c r="AN65" i="68"/>
  <c r="AL185" i="97"/>
  <c r="AP494" i="6"/>
  <c r="AN164" i="60"/>
  <c r="AO65" i="68"/>
  <c r="AM185" i="97"/>
  <c r="F19" i="97" s="1"/>
  <c r="AQ494" i="6"/>
  <c r="AM316" i="97" s="1"/>
  <c r="AO164" i="60"/>
  <c r="AP65" i="68"/>
  <c r="AN185" i="97"/>
  <c r="AR494" i="6"/>
  <c r="AN316" i="97" s="1"/>
  <c r="AP164" i="60"/>
  <c r="AQ65" i="68"/>
  <c r="AO185" i="97"/>
  <c r="AS494" i="6"/>
  <c r="AS496" i="6" s="1"/>
  <c r="AO318" i="97" s="1"/>
  <c r="AQ164" i="60"/>
  <c r="AR65" i="68"/>
  <c r="AP185" i="97"/>
  <c r="AT494" i="6"/>
  <c r="AT496" i="6" s="1"/>
  <c r="AR164" i="60"/>
  <c r="AS65" i="68"/>
  <c r="AQ185" i="97"/>
  <c r="AU494" i="6"/>
  <c r="AS164" i="60"/>
  <c r="AT65" i="68"/>
  <c r="AR185" i="97"/>
  <c r="AV494" i="6"/>
  <c r="AR316" i="97" s="1"/>
  <c r="AT164" i="60"/>
  <c r="AU65" i="68"/>
  <c r="AS185" i="97"/>
  <c r="AW494" i="6"/>
  <c r="AW496" i="6" s="1"/>
  <c r="AS318" i="97" s="1"/>
  <c r="AU164" i="60"/>
  <c r="AV65" i="68"/>
  <c r="AT185" i="97"/>
  <c r="AX494" i="6"/>
  <c r="AV164" i="60"/>
  <c r="AW65" i="68"/>
  <c r="AU185" i="97"/>
  <c r="AY494" i="6"/>
  <c r="AY496" i="6" s="1"/>
  <c r="AW164" i="60"/>
  <c r="AX65" i="68"/>
  <c r="AV185" i="97"/>
  <c r="AZ494" i="6"/>
  <c r="AZ496" i="6" s="1"/>
  <c r="AX164" i="60"/>
  <c r="AY65" i="68"/>
  <c r="AW185" i="97"/>
  <c r="BA494" i="6"/>
  <c r="BA496" i="6" s="1"/>
  <c r="AY164" i="60"/>
  <c r="AZ65" i="68"/>
  <c r="AX185" i="97"/>
  <c r="BB494" i="6"/>
  <c r="AX316" i="97" s="1"/>
  <c r="AZ164" i="60"/>
  <c r="BA65" i="68"/>
  <c r="AY185" i="97"/>
  <c r="G19" i="97" s="1"/>
  <c r="BC494" i="6"/>
  <c r="BA164" i="60"/>
  <c r="BB65" i="68"/>
  <c r="AZ185" i="97"/>
  <c r="BD494" i="6"/>
  <c r="BB164" i="60"/>
  <c r="BC65" i="68"/>
  <c r="BA185" i="97"/>
  <c r="BE494" i="6"/>
  <c r="BE496" i="6" s="1"/>
  <c r="BA318" i="97" s="1"/>
  <c r="BC164" i="60"/>
  <c r="BD65" i="68"/>
  <c r="BB185" i="97"/>
  <c r="BF494" i="6"/>
  <c r="BF496" i="6" s="1"/>
  <c r="BD164" i="60"/>
  <c r="BE65" i="68"/>
  <c r="BC185" i="97"/>
  <c r="BG494" i="6"/>
  <c r="BE164" i="60"/>
  <c r="BF65" i="68"/>
  <c r="BD185" i="97"/>
  <c r="BH494" i="6"/>
  <c r="BD316" i="97" s="1"/>
  <c r="BF164" i="60"/>
  <c r="BG65" i="68"/>
  <c r="BE185" i="97"/>
  <c r="BI494" i="6"/>
  <c r="BI496" i="6" s="1"/>
  <c r="BE318" i="97" s="1"/>
  <c r="BG164" i="60"/>
  <c r="BH65" i="68"/>
  <c r="BF185" i="97"/>
  <c r="BJ494" i="6"/>
  <c r="BF316" i="97" s="1"/>
  <c r="BJ496" i="6"/>
  <c r="BF318" i="97" s="1"/>
  <c r="BH164" i="60"/>
  <c r="BI65" i="68"/>
  <c r="BG185" i="97"/>
  <c r="BK494" i="6"/>
  <c r="BK496" i="6" s="1"/>
  <c r="BG318" i="97" s="1"/>
  <c r="BI164" i="60"/>
  <c r="BJ65" i="68"/>
  <c r="BH185" i="97"/>
  <c r="BL494" i="6"/>
  <c r="BJ164" i="60"/>
  <c r="BK65" i="68"/>
  <c r="BI185" i="97"/>
  <c r="BM494" i="6"/>
  <c r="BM496" i="6" s="1"/>
  <c r="BI318" i="97" s="1"/>
  <c r="BK164" i="60"/>
  <c r="BL65" i="68"/>
  <c r="BJ185" i="97"/>
  <c r="BN494" i="6"/>
  <c r="BL164" i="60"/>
  <c r="BM65" i="68"/>
  <c r="BK185" i="97"/>
  <c r="H19" i="97" s="1"/>
  <c r="BO494" i="6"/>
  <c r="BK316" i="97" s="1"/>
  <c r="E165" i="60"/>
  <c r="D186" i="97"/>
  <c r="C186" i="97"/>
  <c r="H500" i="6"/>
  <c r="D322" i="97" s="1"/>
  <c r="F165" i="60"/>
  <c r="E186" i="97"/>
  <c r="I500" i="6"/>
  <c r="E322" i="97" s="1"/>
  <c r="G165" i="60"/>
  <c r="F186" i="97"/>
  <c r="J500" i="6"/>
  <c r="F322" i="97" s="1"/>
  <c r="H165" i="60"/>
  <c r="G186" i="97"/>
  <c r="K500" i="6"/>
  <c r="G322" i="97"/>
  <c r="I165" i="60"/>
  <c r="H186" i="97"/>
  <c r="L500" i="6"/>
  <c r="H322" i="97" s="1"/>
  <c r="J165" i="60"/>
  <c r="I186" i="97"/>
  <c r="M500" i="6"/>
  <c r="I322" i="97" s="1"/>
  <c r="K165" i="60"/>
  <c r="J186" i="97"/>
  <c r="N500" i="6"/>
  <c r="J322" i="97" s="1"/>
  <c r="L165" i="60"/>
  <c r="K186" i="97"/>
  <c r="O500" i="6"/>
  <c r="K322" i="97" s="1"/>
  <c r="M165" i="60"/>
  <c r="L186" i="97"/>
  <c r="P500" i="6"/>
  <c r="L322" i="97" s="1"/>
  <c r="N165" i="60"/>
  <c r="M186" i="97"/>
  <c r="Q500" i="6"/>
  <c r="M322" i="97" s="1"/>
  <c r="O165" i="60"/>
  <c r="N186" i="97"/>
  <c r="R500" i="6"/>
  <c r="N322" i="97" s="1"/>
  <c r="P165" i="60"/>
  <c r="O186" i="97"/>
  <c r="S500" i="6"/>
  <c r="O322" i="97" s="1"/>
  <c r="Q165" i="60"/>
  <c r="P186" i="97"/>
  <c r="T500" i="6"/>
  <c r="P322" i="97" s="1"/>
  <c r="R165" i="60"/>
  <c r="Q186" i="97"/>
  <c r="U500" i="6"/>
  <c r="Q322" i="97" s="1"/>
  <c r="S165" i="60"/>
  <c r="R186" i="97"/>
  <c r="V500" i="6"/>
  <c r="R322" i="97" s="1"/>
  <c r="T165" i="60"/>
  <c r="S186" i="97"/>
  <c r="W500" i="6"/>
  <c r="S322" i="97" s="1"/>
  <c r="U165" i="60"/>
  <c r="T186" i="97"/>
  <c r="X500" i="6"/>
  <c r="T322" i="97" s="1"/>
  <c r="V165" i="60"/>
  <c r="U186" i="97"/>
  <c r="Y500" i="6"/>
  <c r="U322" i="97" s="1"/>
  <c r="W165" i="60"/>
  <c r="V186" i="97"/>
  <c r="Z500" i="6"/>
  <c r="V322" i="97" s="1"/>
  <c r="X165" i="60"/>
  <c r="W186" i="97"/>
  <c r="AA500" i="6"/>
  <c r="W322" i="97" s="1"/>
  <c r="Y165" i="60"/>
  <c r="X186" i="97"/>
  <c r="AB500" i="6"/>
  <c r="X322" i="97" s="1"/>
  <c r="Z165" i="60"/>
  <c r="Y186" i="97"/>
  <c r="AC500" i="6"/>
  <c r="Y322" i="97" s="1"/>
  <c r="AA165" i="60"/>
  <c r="Z186" i="97"/>
  <c r="AD500" i="6"/>
  <c r="Z322" i="97" s="1"/>
  <c r="AB165" i="60"/>
  <c r="AA186" i="97"/>
  <c r="AE500" i="6"/>
  <c r="AC165" i="60"/>
  <c r="AB186" i="97"/>
  <c r="AF500" i="6"/>
  <c r="AB322" i="97" s="1"/>
  <c r="AD165" i="60"/>
  <c r="AC186" i="97"/>
  <c r="AG500" i="6"/>
  <c r="AC322" i="97" s="1"/>
  <c r="AE165" i="60"/>
  <c r="AD186" i="97"/>
  <c r="AH500" i="6"/>
  <c r="AD322" i="97" s="1"/>
  <c r="AF165" i="60"/>
  <c r="AE186" i="97"/>
  <c r="AI500" i="6"/>
  <c r="AE322" i="97" s="1"/>
  <c r="AG165" i="60"/>
  <c r="AF186" i="97"/>
  <c r="AJ500" i="6"/>
  <c r="AF322" i="97" s="1"/>
  <c r="AH165" i="60"/>
  <c r="AG186" i="97"/>
  <c r="AK500" i="6"/>
  <c r="AG322" i="97" s="1"/>
  <c r="AI165" i="60"/>
  <c r="AH186" i="97"/>
  <c r="AL500" i="6"/>
  <c r="AH322" i="97" s="1"/>
  <c r="AJ165" i="60"/>
  <c r="AI186" i="97"/>
  <c r="AM500" i="6"/>
  <c r="AI322" i="97" s="1"/>
  <c r="AK165" i="60"/>
  <c r="AJ186" i="97"/>
  <c r="AN500" i="6"/>
  <c r="AJ322" i="97" s="1"/>
  <c r="AL165" i="60"/>
  <c r="AK186" i="97"/>
  <c r="AO500" i="6"/>
  <c r="AK322" i="97" s="1"/>
  <c r="AM165" i="60"/>
  <c r="AL186" i="97"/>
  <c r="AP500" i="6"/>
  <c r="AL322" i="97" s="1"/>
  <c r="AN165" i="60"/>
  <c r="AM186" i="97"/>
  <c r="AQ500" i="6"/>
  <c r="AO165" i="60"/>
  <c r="AN186" i="97"/>
  <c r="AR500" i="6"/>
  <c r="AN322" i="97" s="1"/>
  <c r="AP165" i="60"/>
  <c r="AO186" i="97"/>
  <c r="AS500" i="6"/>
  <c r="AO322" i="97" s="1"/>
  <c r="AQ165" i="60"/>
  <c r="AP186" i="97"/>
  <c r="AT500" i="6"/>
  <c r="AP322" i="97" s="1"/>
  <c r="AR165" i="60"/>
  <c r="AQ186" i="97"/>
  <c r="AU500" i="6"/>
  <c r="AQ322" i="97" s="1"/>
  <c r="AS165" i="60"/>
  <c r="AR186" i="97"/>
  <c r="AV500" i="6"/>
  <c r="AR322" i="97" s="1"/>
  <c r="AT165" i="60"/>
  <c r="AS186" i="97"/>
  <c r="AW500" i="6"/>
  <c r="AS322" i="97" s="1"/>
  <c r="AU165" i="60"/>
  <c r="AT186" i="97"/>
  <c r="AX500" i="6"/>
  <c r="AT322" i="97" s="1"/>
  <c r="AV165" i="60"/>
  <c r="AU186" i="97"/>
  <c r="AY500" i="6"/>
  <c r="AU322" i="97" s="1"/>
  <c r="AW165" i="60"/>
  <c r="AV186" i="97"/>
  <c r="AZ500" i="6"/>
  <c r="AV322" i="97" s="1"/>
  <c r="AX165" i="60"/>
  <c r="AW186" i="97"/>
  <c r="BA500" i="6"/>
  <c r="AW322" i="97" s="1"/>
  <c r="AY165" i="60"/>
  <c r="AX186" i="97"/>
  <c r="BB500" i="6"/>
  <c r="AX322" i="97" s="1"/>
  <c r="AZ165" i="60"/>
  <c r="AY186" i="97"/>
  <c r="BC500" i="6"/>
  <c r="AY322" i="97" s="1"/>
  <c r="BA165" i="60"/>
  <c r="AZ186" i="97"/>
  <c r="BD500" i="6"/>
  <c r="AZ322" i="97" s="1"/>
  <c r="BB165" i="60"/>
  <c r="BA186" i="97"/>
  <c r="BE500" i="6"/>
  <c r="BA322" i="97" s="1"/>
  <c r="BC165" i="60"/>
  <c r="BB186" i="97"/>
  <c r="BF500" i="6"/>
  <c r="BB322" i="97" s="1"/>
  <c r="BD165" i="60"/>
  <c r="BC186" i="97"/>
  <c r="BG500" i="6"/>
  <c r="BC322" i="97" s="1"/>
  <c r="BE165" i="60"/>
  <c r="BD186" i="97"/>
  <c r="BH500" i="6"/>
  <c r="BD322" i="97" s="1"/>
  <c r="BF165" i="60"/>
  <c r="BE186" i="97"/>
  <c r="BI500" i="6"/>
  <c r="BE322" i="97" s="1"/>
  <c r="BG165" i="60"/>
  <c r="BF186" i="97"/>
  <c r="BJ500" i="6"/>
  <c r="BH165" i="60"/>
  <c r="BG186" i="97"/>
  <c r="BK500" i="6"/>
  <c r="BG322" i="97" s="1"/>
  <c r="BI165" i="60"/>
  <c r="BH186" i="97"/>
  <c r="BL500" i="6"/>
  <c r="BH322" i="97" s="1"/>
  <c r="BJ165" i="60"/>
  <c r="BI186" i="97"/>
  <c r="BM500" i="6"/>
  <c r="BI322" i="97" s="1"/>
  <c r="BK165" i="60"/>
  <c r="BJ186" i="97"/>
  <c r="BN500" i="6"/>
  <c r="BJ322" i="97" s="1"/>
  <c r="BL165" i="60"/>
  <c r="BK186" i="97"/>
  <c r="BO500" i="6"/>
  <c r="BK322" i="97" s="1"/>
  <c r="BF322" i="97"/>
  <c r="AA322" i="97"/>
  <c r="E167" i="60"/>
  <c r="D188" i="97"/>
  <c r="C188" i="97"/>
  <c r="C20" i="97" s="1"/>
  <c r="H503" i="6"/>
  <c r="F167" i="60"/>
  <c r="E188" i="97"/>
  <c r="I503" i="6"/>
  <c r="I505" i="6" s="1"/>
  <c r="G167" i="60"/>
  <c r="F188" i="97"/>
  <c r="J503" i="6"/>
  <c r="H167" i="60"/>
  <c r="G188" i="97"/>
  <c r="I167" i="60"/>
  <c r="H188" i="97"/>
  <c r="L503" i="6"/>
  <c r="J167" i="60"/>
  <c r="I188" i="97"/>
  <c r="M503" i="6"/>
  <c r="M505" i="6" s="1"/>
  <c r="M507" i="6" s="1"/>
  <c r="K167" i="60"/>
  <c r="J188" i="97"/>
  <c r="N503" i="6"/>
  <c r="J325" i="97" s="1"/>
  <c r="L167" i="60"/>
  <c r="K188" i="97"/>
  <c r="O503" i="6"/>
  <c r="M167" i="60"/>
  <c r="L188" i="97"/>
  <c r="P503" i="6"/>
  <c r="L325" i="97" s="1"/>
  <c r="N167" i="60"/>
  <c r="M188" i="97"/>
  <c r="Q503" i="6"/>
  <c r="O167" i="60"/>
  <c r="N188" i="97"/>
  <c r="R503" i="6"/>
  <c r="N325" i="97" s="1"/>
  <c r="P167" i="60"/>
  <c r="O188" i="97"/>
  <c r="D20" i="97" s="1"/>
  <c r="S503" i="6"/>
  <c r="Q167" i="60"/>
  <c r="P188" i="97"/>
  <c r="T503" i="6"/>
  <c r="R167" i="60"/>
  <c r="Q188" i="97"/>
  <c r="U503" i="6"/>
  <c r="Q325" i="97" s="1"/>
  <c r="S167" i="60"/>
  <c r="R188" i="97"/>
  <c r="V503" i="6"/>
  <c r="T167" i="60"/>
  <c r="S188" i="97"/>
  <c r="W503" i="6"/>
  <c r="U167" i="60"/>
  <c r="T188" i="97"/>
  <c r="V167" i="60"/>
  <c r="U188" i="97"/>
  <c r="Y503" i="6"/>
  <c r="W167" i="60"/>
  <c r="V188" i="97"/>
  <c r="Z503" i="6"/>
  <c r="X167" i="60"/>
  <c r="W188" i="97"/>
  <c r="AA503" i="6"/>
  <c r="AA505" i="6" s="1"/>
  <c r="Y167" i="60"/>
  <c r="X188" i="97"/>
  <c r="AB503" i="6"/>
  <c r="Z167" i="60"/>
  <c r="Y188" i="97"/>
  <c r="AC503" i="6"/>
  <c r="AA167" i="60"/>
  <c r="Z188" i="97"/>
  <c r="AD503" i="6"/>
  <c r="AB167" i="60"/>
  <c r="AA188" i="97"/>
  <c r="E20" i="97" s="1"/>
  <c r="AE503" i="6"/>
  <c r="AC167" i="60"/>
  <c r="AB188" i="97"/>
  <c r="AD167" i="60"/>
  <c r="AC188" i="97"/>
  <c r="AG503" i="6"/>
  <c r="AE167" i="60"/>
  <c r="AD188" i="97"/>
  <c r="AH503" i="6"/>
  <c r="AF167" i="60"/>
  <c r="AE188" i="97"/>
  <c r="AI503" i="6"/>
  <c r="AG167" i="60"/>
  <c r="AF188" i="97"/>
  <c r="AJ503" i="6"/>
  <c r="AH167" i="60"/>
  <c r="AG188" i="97"/>
  <c r="AK503" i="6"/>
  <c r="AG325" i="97" s="1"/>
  <c r="AI167" i="60"/>
  <c r="AH188" i="97"/>
  <c r="AL503" i="6"/>
  <c r="AJ167" i="60"/>
  <c r="AI188" i="97"/>
  <c r="AM503" i="6"/>
  <c r="AI325" i="97" s="1"/>
  <c r="AK167" i="60"/>
  <c r="AJ188" i="97"/>
  <c r="AL167" i="60"/>
  <c r="AK188" i="97"/>
  <c r="AO503" i="6"/>
  <c r="AM167" i="60"/>
  <c r="AL188" i="97"/>
  <c r="AP503" i="6"/>
  <c r="AN167" i="60"/>
  <c r="AM188" i="97"/>
  <c r="F20" i="97" s="1"/>
  <c r="AQ503" i="6"/>
  <c r="AO167" i="60"/>
  <c r="AN188" i="97"/>
  <c r="AR503" i="6"/>
  <c r="AP167" i="60"/>
  <c r="AO188" i="97"/>
  <c r="AQ167" i="60"/>
  <c r="AP188" i="97"/>
  <c r="AT503" i="6"/>
  <c r="AR167" i="60"/>
  <c r="AQ188" i="97"/>
  <c r="AU503" i="6"/>
  <c r="AS167" i="60"/>
  <c r="AR188" i="97"/>
  <c r="AV503" i="6"/>
  <c r="AT167" i="60"/>
  <c r="AS188" i="97"/>
  <c r="AW503" i="6"/>
  <c r="AS325" i="97" s="1"/>
  <c r="AU167" i="60"/>
  <c r="AT188" i="97"/>
  <c r="AX503" i="6"/>
  <c r="AV167" i="60"/>
  <c r="AU188" i="97"/>
  <c r="AY503" i="6"/>
  <c r="AW167" i="60"/>
  <c r="AV188" i="97"/>
  <c r="AZ503" i="6"/>
  <c r="AZ505" i="6" s="1"/>
  <c r="AZ507" i="6" s="1"/>
  <c r="AX167" i="60"/>
  <c r="AW188" i="97"/>
  <c r="AY167" i="60"/>
  <c r="AX188" i="97"/>
  <c r="BB503" i="6"/>
  <c r="AZ167" i="60"/>
  <c r="AY188" i="97"/>
  <c r="G20" i="97" s="1"/>
  <c r="BC503" i="6"/>
  <c r="BA167" i="60"/>
  <c r="AZ188" i="97"/>
  <c r="BD503" i="6"/>
  <c r="AZ325" i="97" s="1"/>
  <c r="BB167" i="60"/>
  <c r="BA188" i="97"/>
  <c r="BE503" i="6"/>
  <c r="BC167" i="60"/>
  <c r="BB188" i="97"/>
  <c r="BD167" i="60"/>
  <c r="BC188" i="97"/>
  <c r="BG503" i="6"/>
  <c r="BE167" i="60"/>
  <c r="BD188" i="97"/>
  <c r="BH503" i="6"/>
  <c r="BF167" i="60"/>
  <c r="BE188" i="97"/>
  <c r="BI503" i="6"/>
  <c r="BE325" i="97" s="1"/>
  <c r="BG167" i="60"/>
  <c r="BF188" i="97"/>
  <c r="BJ503" i="6"/>
  <c r="BF325" i="97" s="1"/>
  <c r="BH167" i="60"/>
  <c r="BG188" i="97"/>
  <c r="BK503" i="6"/>
  <c r="BI167" i="60"/>
  <c r="BH188" i="97"/>
  <c r="BL503" i="6"/>
  <c r="BJ167" i="60"/>
  <c r="BI188" i="97"/>
  <c r="BM503" i="6"/>
  <c r="BI325" i="97" s="1"/>
  <c r="BK167" i="60"/>
  <c r="BJ188" i="97"/>
  <c r="BL167" i="60"/>
  <c r="BK188" i="97"/>
  <c r="H20" i="97" s="1"/>
  <c r="E17" i="97"/>
  <c r="H15" i="97"/>
  <c r="G15" i="97"/>
  <c r="E15" i="97"/>
  <c r="C15" i="97"/>
  <c r="C14" i="97"/>
  <c r="BO503" i="6"/>
  <c r="BK325" i="97" s="1"/>
  <c r="E168" i="60"/>
  <c r="D189" i="97"/>
  <c r="C189" i="97"/>
  <c r="H509" i="6"/>
  <c r="D331" i="97" s="1"/>
  <c r="F168" i="60"/>
  <c r="E189" i="97"/>
  <c r="I509" i="6"/>
  <c r="E331" i="97" s="1"/>
  <c r="G168" i="60"/>
  <c r="F189" i="97"/>
  <c r="J509" i="6"/>
  <c r="F331" i="97" s="1"/>
  <c r="H168" i="60"/>
  <c r="G189" i="97"/>
  <c r="I168" i="60"/>
  <c r="H189" i="97"/>
  <c r="L509" i="6"/>
  <c r="H331" i="97" s="1"/>
  <c r="J168" i="60"/>
  <c r="I189" i="97"/>
  <c r="M509" i="6"/>
  <c r="I331" i="97" s="1"/>
  <c r="K168" i="60"/>
  <c r="J189" i="97"/>
  <c r="L168" i="60"/>
  <c r="K189" i="97"/>
  <c r="O509" i="6"/>
  <c r="K331" i="97" s="1"/>
  <c r="M168" i="60"/>
  <c r="L189" i="97"/>
  <c r="P509" i="6"/>
  <c r="L331" i="97" s="1"/>
  <c r="N168" i="60"/>
  <c r="M189" i="97"/>
  <c r="Q509" i="6"/>
  <c r="M331" i="97" s="1"/>
  <c r="O168" i="60"/>
  <c r="N189" i="97"/>
  <c r="R509" i="6"/>
  <c r="N331" i="97" s="1"/>
  <c r="P168" i="60"/>
  <c r="O189" i="97"/>
  <c r="Q168" i="60"/>
  <c r="P189" i="97"/>
  <c r="T509" i="6"/>
  <c r="P331" i="97" s="1"/>
  <c r="R168" i="60"/>
  <c r="Q189" i="97"/>
  <c r="U509" i="6"/>
  <c r="Q331" i="97" s="1"/>
  <c r="S168" i="60"/>
  <c r="R189" i="97"/>
  <c r="T168" i="60"/>
  <c r="S189" i="97"/>
  <c r="W509" i="6"/>
  <c r="S331" i="97" s="1"/>
  <c r="U168" i="60"/>
  <c r="T189" i="97"/>
  <c r="X509" i="6"/>
  <c r="T331" i="97" s="1"/>
  <c r="V168" i="60"/>
  <c r="U189" i="97"/>
  <c r="Y509" i="6"/>
  <c r="U331" i="97" s="1"/>
  <c r="W168" i="60"/>
  <c r="V189" i="97"/>
  <c r="Z509" i="6"/>
  <c r="V331" i="97" s="1"/>
  <c r="X168" i="60"/>
  <c r="W189" i="97"/>
  <c r="Y168" i="60"/>
  <c r="X189" i="97"/>
  <c r="AB509" i="6"/>
  <c r="X331" i="97" s="1"/>
  <c r="Z168" i="60"/>
  <c r="Y189" i="97"/>
  <c r="AC509" i="6"/>
  <c r="Y331" i="97" s="1"/>
  <c r="AA168" i="60"/>
  <c r="Z189" i="97"/>
  <c r="AB168" i="60"/>
  <c r="AA189" i="97"/>
  <c r="AE509" i="6"/>
  <c r="AA331" i="97" s="1"/>
  <c r="AC168" i="60"/>
  <c r="AB189" i="97"/>
  <c r="AD168" i="60"/>
  <c r="AC189" i="97"/>
  <c r="AG509" i="6"/>
  <c r="AC331" i="97" s="1"/>
  <c r="AE168" i="60"/>
  <c r="AD189" i="97"/>
  <c r="AH509" i="6"/>
  <c r="AD331" i="97" s="1"/>
  <c r="AF168" i="60"/>
  <c r="AE189" i="97"/>
  <c r="AG168" i="60"/>
  <c r="AF189" i="97"/>
  <c r="AJ509" i="6"/>
  <c r="AF331" i="97"/>
  <c r="AH168" i="60"/>
  <c r="AG189" i="97"/>
  <c r="AI168" i="60"/>
  <c r="AH189" i="97"/>
  <c r="AL509" i="6"/>
  <c r="AH331" i="97" s="1"/>
  <c r="AJ168" i="60"/>
  <c r="AI189" i="97"/>
  <c r="AM509" i="6"/>
  <c r="AI331" i="97" s="1"/>
  <c r="AK168" i="60"/>
  <c r="AJ189" i="97"/>
  <c r="AL168" i="60"/>
  <c r="AK189" i="97"/>
  <c r="AO509" i="6"/>
  <c r="AK331" i="97" s="1"/>
  <c r="AM168" i="60"/>
  <c r="AL189" i="97"/>
  <c r="AP509" i="6"/>
  <c r="AL331" i="97" s="1"/>
  <c r="AN168" i="60"/>
  <c r="AM189" i="97"/>
  <c r="AQ509" i="6"/>
  <c r="AM331" i="97" s="1"/>
  <c r="AO168" i="60"/>
  <c r="AN189" i="97"/>
  <c r="AR509" i="6"/>
  <c r="AN331" i="97" s="1"/>
  <c r="AP168" i="60"/>
  <c r="AO189" i="97"/>
  <c r="AQ168" i="60"/>
  <c r="AP189" i="97"/>
  <c r="AT509" i="6"/>
  <c r="AR168" i="60"/>
  <c r="AQ189" i="97"/>
  <c r="AU509" i="6"/>
  <c r="AQ331" i="97" s="1"/>
  <c r="AS168" i="60"/>
  <c r="AR189" i="97"/>
  <c r="AT168" i="60"/>
  <c r="AS189" i="97"/>
  <c r="AW509" i="6"/>
  <c r="AS331" i="97" s="1"/>
  <c r="AU168" i="60"/>
  <c r="AT189" i="97"/>
  <c r="AX509" i="6"/>
  <c r="AT331" i="97" s="1"/>
  <c r="AV168" i="60"/>
  <c r="AU189" i="97"/>
  <c r="AY509" i="6"/>
  <c r="AU331" i="97" s="1"/>
  <c r="AW168" i="60"/>
  <c r="AV189" i="97"/>
  <c r="AZ509" i="6"/>
  <c r="AV331" i="97" s="1"/>
  <c r="AX168" i="60"/>
  <c r="AW189" i="97"/>
  <c r="AY168" i="60"/>
  <c r="AX189" i="97"/>
  <c r="BB509" i="6"/>
  <c r="AX331" i="97" s="1"/>
  <c r="AZ168" i="60"/>
  <c r="AY189" i="97"/>
  <c r="BC509" i="6"/>
  <c r="AY331" i="97" s="1"/>
  <c r="BA168" i="60"/>
  <c r="AZ189" i="97"/>
  <c r="BB168" i="60"/>
  <c r="BA189" i="97"/>
  <c r="BE509" i="6"/>
  <c r="BA331" i="97" s="1"/>
  <c r="BC168" i="60"/>
  <c r="BB189" i="97"/>
  <c r="BF509" i="6"/>
  <c r="BB331" i="97" s="1"/>
  <c r="BD168" i="60"/>
  <c r="BC189" i="97"/>
  <c r="BG509" i="6"/>
  <c r="BC331" i="97" s="1"/>
  <c r="BE168" i="60"/>
  <c r="BD189" i="97"/>
  <c r="BH509" i="6"/>
  <c r="BD331" i="97" s="1"/>
  <c r="BF168" i="60"/>
  <c r="BE189" i="97"/>
  <c r="BG168" i="60"/>
  <c r="BF189" i="97"/>
  <c r="BJ509" i="6"/>
  <c r="BF331" i="97" s="1"/>
  <c r="BH168" i="60"/>
  <c r="BG189" i="97"/>
  <c r="BK509" i="6"/>
  <c r="BG331" i="97" s="1"/>
  <c r="BI168" i="60"/>
  <c r="BH189" i="97"/>
  <c r="BJ168" i="60"/>
  <c r="BI189" i="97"/>
  <c r="BM509" i="6"/>
  <c r="BI331" i="97" s="1"/>
  <c r="BK168" i="60"/>
  <c r="BJ189" i="97"/>
  <c r="BN509" i="6"/>
  <c r="BJ331" i="97" s="1"/>
  <c r="BL168" i="60"/>
  <c r="BK189" i="97"/>
  <c r="BO509" i="6"/>
  <c r="BK331" i="97" s="1"/>
  <c r="K170" i="60"/>
  <c r="J191" i="97"/>
  <c r="N512" i="6"/>
  <c r="L170" i="60"/>
  <c r="K191" i="97"/>
  <c r="O512" i="6"/>
  <c r="M170" i="60"/>
  <c r="L191" i="97"/>
  <c r="P512" i="6"/>
  <c r="N170" i="60"/>
  <c r="M191" i="97"/>
  <c r="Q512" i="6"/>
  <c r="O170" i="60"/>
  <c r="N191" i="97"/>
  <c r="R512" i="6"/>
  <c r="N334" i="97" s="1"/>
  <c r="P170" i="60"/>
  <c r="O191" i="97"/>
  <c r="S512" i="6"/>
  <c r="Q170" i="60"/>
  <c r="P191" i="97"/>
  <c r="T512" i="6"/>
  <c r="R170" i="60"/>
  <c r="Q191" i="97"/>
  <c r="U512" i="6"/>
  <c r="S170" i="60"/>
  <c r="R191" i="97"/>
  <c r="V512" i="6"/>
  <c r="V514" i="6" s="1"/>
  <c r="R336" i="97" s="1"/>
  <c r="T170" i="60"/>
  <c r="S191" i="97"/>
  <c r="W512" i="6"/>
  <c r="U170" i="60"/>
  <c r="T191" i="97"/>
  <c r="X512" i="6"/>
  <c r="X514" i="6" s="1"/>
  <c r="V170" i="60"/>
  <c r="U191" i="97"/>
  <c r="Y512" i="6"/>
  <c r="Y514" i="6" s="1"/>
  <c r="W170" i="60"/>
  <c r="V191" i="97"/>
  <c r="Z512" i="6"/>
  <c r="V334" i="97" s="1"/>
  <c r="Z514" i="6"/>
  <c r="X170" i="60"/>
  <c r="W191" i="97"/>
  <c r="AA512" i="6"/>
  <c r="Y170" i="60"/>
  <c r="X191" i="97"/>
  <c r="AB512" i="6"/>
  <c r="AB514" i="6" s="1"/>
  <c r="AB516" i="6" s="1"/>
  <c r="X338" i="97" s="1"/>
  <c r="Z170" i="60"/>
  <c r="Y191" i="97"/>
  <c r="AC512" i="6"/>
  <c r="Y334" i="97" s="1"/>
  <c r="AA170" i="60"/>
  <c r="Z191" i="97"/>
  <c r="AD512" i="6"/>
  <c r="Z334" i="97" s="1"/>
  <c r="AB170" i="60"/>
  <c r="AA191" i="97"/>
  <c r="AE512" i="6"/>
  <c r="AC170" i="60"/>
  <c r="AB191" i="97"/>
  <c r="AF512" i="6"/>
  <c r="AF514" i="6" s="1"/>
  <c r="AF516" i="6" s="1"/>
  <c r="AB338" i="97" s="1"/>
  <c r="AD170" i="60"/>
  <c r="AC191" i="97"/>
  <c r="AG512" i="6"/>
  <c r="AE170" i="60"/>
  <c r="AD191" i="97"/>
  <c r="AH512" i="6"/>
  <c r="AD334" i="97" s="1"/>
  <c r="AF170" i="60"/>
  <c r="AE191" i="97"/>
  <c r="AI512" i="6"/>
  <c r="AG170" i="60"/>
  <c r="AF191" i="97"/>
  <c r="AJ512" i="6"/>
  <c r="AH170" i="60"/>
  <c r="AG191" i="97"/>
  <c r="AK512" i="6"/>
  <c r="AG334" i="97" s="1"/>
  <c r="AI170" i="60"/>
  <c r="AH191" i="97"/>
  <c r="AL512" i="6"/>
  <c r="AJ170" i="60"/>
  <c r="AI191" i="97"/>
  <c r="AM512" i="6"/>
  <c r="AI334" i="97" s="1"/>
  <c r="AK170" i="60"/>
  <c r="AJ191" i="97"/>
  <c r="AN512" i="6"/>
  <c r="AL170" i="60"/>
  <c r="AK191" i="97"/>
  <c r="AO512" i="6"/>
  <c r="AM170" i="60"/>
  <c r="AL191" i="97"/>
  <c r="AP512" i="6"/>
  <c r="AN170" i="60"/>
  <c r="AM191" i="97"/>
  <c r="F21" i="97" s="1"/>
  <c r="AQ512" i="6"/>
  <c r="AO170" i="60"/>
  <c r="AN191" i="97"/>
  <c r="AR512" i="6"/>
  <c r="AP170" i="60"/>
  <c r="AO191" i="97"/>
  <c r="AS512" i="6"/>
  <c r="AO334" i="97" s="1"/>
  <c r="AQ170" i="60"/>
  <c r="AP191" i="97"/>
  <c r="AT512" i="6"/>
  <c r="AR170" i="60"/>
  <c r="AQ191" i="97"/>
  <c r="AU512" i="6"/>
  <c r="AQ334" i="97" s="1"/>
  <c r="AS170" i="60"/>
  <c r="AR191" i="97"/>
  <c r="AV512" i="6"/>
  <c r="AT170" i="60"/>
  <c r="AS191" i="97"/>
  <c r="AW512" i="6"/>
  <c r="AU170" i="60"/>
  <c r="AT191" i="97"/>
  <c r="AX512" i="6"/>
  <c r="AT334" i="97" s="1"/>
  <c r="AX514" i="6"/>
  <c r="AV170" i="60"/>
  <c r="AU191" i="97"/>
  <c r="AY512" i="6"/>
  <c r="AW170" i="60"/>
  <c r="AV191" i="97"/>
  <c r="AZ512" i="6"/>
  <c r="AV334" i="97" s="1"/>
  <c r="AX170" i="60"/>
  <c r="AW191" i="97"/>
  <c r="BA512" i="6"/>
  <c r="AW334" i="97" s="1"/>
  <c r="AY170" i="60"/>
  <c r="AX191" i="97"/>
  <c r="BB512" i="6"/>
  <c r="AZ170" i="60"/>
  <c r="AY191" i="97"/>
  <c r="BC512" i="6"/>
  <c r="BA170" i="60"/>
  <c r="AZ191" i="97"/>
  <c r="BD512" i="6"/>
  <c r="AZ334" i="97" s="1"/>
  <c r="BB170" i="60"/>
  <c r="BA191" i="97"/>
  <c r="BE512" i="6"/>
  <c r="BC170" i="60"/>
  <c r="BB191" i="97"/>
  <c r="BF512" i="6"/>
  <c r="BD170" i="60"/>
  <c r="BC191" i="97"/>
  <c r="BG512" i="6"/>
  <c r="BE170" i="60"/>
  <c r="BD191" i="97"/>
  <c r="BH512" i="6"/>
  <c r="BD334" i="97" s="1"/>
  <c r="BH514" i="6"/>
  <c r="BF170" i="60"/>
  <c r="BE191" i="97"/>
  <c r="BI512" i="6"/>
  <c r="BE334" i="97" s="1"/>
  <c r="BG170" i="60"/>
  <c r="BF191" i="97"/>
  <c r="BJ512" i="6"/>
  <c r="BH170" i="60"/>
  <c r="BG191" i="97"/>
  <c r="BK512" i="6"/>
  <c r="BI170" i="60"/>
  <c r="BH191" i="97"/>
  <c r="BL512" i="6"/>
  <c r="BJ170" i="60"/>
  <c r="BI191" i="97"/>
  <c r="BM512" i="6"/>
  <c r="BK170" i="60"/>
  <c r="BJ191" i="97"/>
  <c r="BN512" i="6"/>
  <c r="BL170" i="60"/>
  <c r="BK191" i="97"/>
  <c r="BO512" i="6"/>
  <c r="E171" i="60"/>
  <c r="D192" i="97"/>
  <c r="C192" i="97"/>
  <c r="H518" i="6"/>
  <c r="D340" i="97" s="1"/>
  <c r="F171" i="60"/>
  <c r="E192" i="97"/>
  <c r="I518" i="6"/>
  <c r="G171" i="60"/>
  <c r="F192" i="97"/>
  <c r="H171" i="60"/>
  <c r="G192" i="97"/>
  <c r="K518" i="6"/>
  <c r="G340" i="97" s="1"/>
  <c r="I171" i="60"/>
  <c r="H192" i="97"/>
  <c r="L518" i="6"/>
  <c r="H340" i="97" s="1"/>
  <c r="J171" i="60"/>
  <c r="I192" i="97"/>
  <c r="K171" i="60"/>
  <c r="J192" i="97"/>
  <c r="N518" i="6"/>
  <c r="J340" i="97" s="1"/>
  <c r="L171" i="60"/>
  <c r="K192" i="97"/>
  <c r="O518" i="6"/>
  <c r="K340" i="97" s="1"/>
  <c r="M171" i="60"/>
  <c r="L192" i="97"/>
  <c r="P518" i="6"/>
  <c r="L340" i="97" s="1"/>
  <c r="N171" i="60"/>
  <c r="M192" i="97"/>
  <c r="Q518" i="6"/>
  <c r="M340" i="97" s="1"/>
  <c r="O171" i="60"/>
  <c r="N192" i="97"/>
  <c r="P171" i="60"/>
  <c r="O192" i="97"/>
  <c r="S518" i="6"/>
  <c r="O340" i="97" s="1"/>
  <c r="Q171" i="60"/>
  <c r="P192" i="97"/>
  <c r="T518" i="6"/>
  <c r="P340" i="97" s="1"/>
  <c r="R171" i="60"/>
  <c r="Q192" i="97"/>
  <c r="U518" i="6"/>
  <c r="Q340" i="97" s="1"/>
  <c r="S171" i="60"/>
  <c r="R192" i="97"/>
  <c r="V518" i="6"/>
  <c r="R340" i="97" s="1"/>
  <c r="T171" i="60"/>
  <c r="S192" i="97"/>
  <c r="U171" i="60"/>
  <c r="T192" i="97"/>
  <c r="X518" i="6"/>
  <c r="T340" i="97" s="1"/>
  <c r="V171" i="60"/>
  <c r="U192" i="97"/>
  <c r="Y518" i="6"/>
  <c r="U340" i="97"/>
  <c r="W171" i="60"/>
  <c r="V192" i="97"/>
  <c r="Z518" i="6"/>
  <c r="V340" i="97" s="1"/>
  <c r="X171" i="60"/>
  <c r="W192" i="97"/>
  <c r="AA518" i="6"/>
  <c r="W340" i="97" s="1"/>
  <c r="Y171" i="60"/>
  <c r="X192" i="97"/>
  <c r="Z171" i="60"/>
  <c r="Y192" i="97"/>
  <c r="AC518" i="6"/>
  <c r="Y340" i="97" s="1"/>
  <c r="AA171" i="60"/>
  <c r="Z192" i="97"/>
  <c r="AD518" i="6"/>
  <c r="Z340" i="97" s="1"/>
  <c r="AB171" i="60"/>
  <c r="AA192" i="97"/>
  <c r="AC171" i="60"/>
  <c r="AB192" i="97"/>
  <c r="AF518" i="6"/>
  <c r="AB340" i="97" s="1"/>
  <c r="AD171" i="60"/>
  <c r="AC192" i="97"/>
  <c r="AG518" i="6"/>
  <c r="AC340" i="97" s="1"/>
  <c r="AE171" i="60"/>
  <c r="AD192" i="97"/>
  <c r="AH518" i="6"/>
  <c r="AD340" i="97" s="1"/>
  <c r="AF171" i="60"/>
  <c r="AE192" i="97"/>
  <c r="AI518" i="6"/>
  <c r="AE340" i="97" s="1"/>
  <c r="AG171" i="60"/>
  <c r="AF192" i="97"/>
  <c r="AH171" i="60"/>
  <c r="AG192" i="97"/>
  <c r="AK518" i="6"/>
  <c r="AG340" i="97" s="1"/>
  <c r="AI171" i="60"/>
  <c r="AH192" i="97"/>
  <c r="AL518" i="6"/>
  <c r="AH340" i="97" s="1"/>
  <c r="AJ171" i="60"/>
  <c r="AI192" i="97"/>
  <c r="AK171" i="60"/>
  <c r="AJ192" i="97"/>
  <c r="AN518" i="6"/>
  <c r="AJ340" i="97" s="1"/>
  <c r="AL171" i="60"/>
  <c r="AK192" i="97"/>
  <c r="AO518" i="6"/>
  <c r="AK340" i="97" s="1"/>
  <c r="AM171" i="60"/>
  <c r="AL192" i="97"/>
  <c r="AP518" i="6"/>
  <c r="AL340" i="97" s="1"/>
  <c r="AN171" i="60"/>
  <c r="AM192" i="97"/>
  <c r="AQ518" i="6"/>
  <c r="AM340" i="97" s="1"/>
  <c r="AO171" i="60"/>
  <c r="AN192" i="97"/>
  <c r="AP171" i="60"/>
  <c r="AO192" i="97"/>
  <c r="AS518" i="6"/>
  <c r="AO340" i="97" s="1"/>
  <c r="AQ171" i="60"/>
  <c r="AP192" i="97"/>
  <c r="AT518" i="6"/>
  <c r="AP340" i="97" s="1"/>
  <c r="AR171" i="60"/>
  <c r="AQ192" i="97"/>
  <c r="AU518" i="6"/>
  <c r="AQ340" i="97" s="1"/>
  <c r="AS171" i="60"/>
  <c r="AR192" i="97"/>
  <c r="AV518" i="6"/>
  <c r="AR340" i="97" s="1"/>
  <c r="AT171" i="60"/>
  <c r="AS192" i="97"/>
  <c r="AU171" i="60"/>
  <c r="AT192" i="97"/>
  <c r="AX518" i="6"/>
  <c r="AT340" i="97" s="1"/>
  <c r="AV171" i="60"/>
  <c r="AU192" i="97"/>
  <c r="AY518" i="6"/>
  <c r="AU340" i="97" s="1"/>
  <c r="AW171" i="60"/>
  <c r="AV192" i="97"/>
  <c r="AX171" i="60"/>
  <c r="AW192" i="97"/>
  <c r="BA518" i="6"/>
  <c r="AW340" i="97" s="1"/>
  <c r="AY171" i="60"/>
  <c r="AX192" i="97"/>
  <c r="BB518" i="6"/>
  <c r="AX340" i="97" s="1"/>
  <c r="AZ171" i="60"/>
  <c r="AY192" i="97"/>
  <c r="BC518" i="6"/>
  <c r="AY340" i="97" s="1"/>
  <c r="BA171" i="60"/>
  <c r="AZ192" i="97"/>
  <c r="BD518" i="6"/>
  <c r="AZ340" i="97" s="1"/>
  <c r="BB171" i="60"/>
  <c r="BA192" i="97"/>
  <c r="BC171" i="60"/>
  <c r="BB192" i="97"/>
  <c r="BF518" i="6"/>
  <c r="BB340" i="97" s="1"/>
  <c r="BD171" i="60"/>
  <c r="BC192" i="97"/>
  <c r="BG518" i="6"/>
  <c r="BC340" i="97" s="1"/>
  <c r="BE171" i="60"/>
  <c r="BD192" i="97"/>
  <c r="BF171" i="60"/>
  <c r="BE192" i="97"/>
  <c r="BI518" i="6"/>
  <c r="BE340" i="97" s="1"/>
  <c r="BG171" i="60"/>
  <c r="BF192" i="97"/>
  <c r="BJ518" i="6"/>
  <c r="BF340" i="97" s="1"/>
  <c r="BH171" i="60"/>
  <c r="BG192" i="97"/>
  <c r="BK518" i="6"/>
  <c r="BG340" i="97" s="1"/>
  <c r="BI171" i="60"/>
  <c r="BH192" i="97"/>
  <c r="BL518" i="6"/>
  <c r="BH340" i="97" s="1"/>
  <c r="BJ171" i="60"/>
  <c r="BI192" i="97"/>
  <c r="BK171" i="60"/>
  <c r="BJ192" i="97"/>
  <c r="BN518" i="6"/>
  <c r="BJ340" i="97" s="1"/>
  <c r="BL171" i="60"/>
  <c r="BK192" i="97"/>
  <c r="BO518" i="6"/>
  <c r="BK340" i="97" s="1"/>
  <c r="C194" i="97"/>
  <c r="G521" i="6"/>
  <c r="I173" i="60"/>
  <c r="H194" i="97"/>
  <c r="L521" i="6"/>
  <c r="J173" i="60"/>
  <c r="I194" i="97"/>
  <c r="M521" i="6"/>
  <c r="K173" i="60"/>
  <c r="J194" i="97"/>
  <c r="N521" i="6"/>
  <c r="L173" i="60"/>
  <c r="K194" i="97"/>
  <c r="O521" i="6"/>
  <c r="M173" i="60"/>
  <c r="L194" i="97"/>
  <c r="P521" i="6"/>
  <c r="P523" i="6" s="1"/>
  <c r="N173" i="60"/>
  <c r="M194" i="97"/>
  <c r="Q521" i="6"/>
  <c r="M343" i="97" s="1"/>
  <c r="O173" i="60"/>
  <c r="N194" i="97"/>
  <c r="R521" i="6"/>
  <c r="P173" i="60"/>
  <c r="O194" i="97"/>
  <c r="S521" i="6"/>
  <c r="Q173" i="60"/>
  <c r="P194" i="97"/>
  <c r="T521" i="6"/>
  <c r="R173" i="60"/>
  <c r="Q194" i="97"/>
  <c r="U521" i="6"/>
  <c r="U523" i="6" s="1"/>
  <c r="S173" i="60"/>
  <c r="R194" i="97"/>
  <c r="V521" i="6"/>
  <c r="T173" i="60"/>
  <c r="S194" i="97"/>
  <c r="W521" i="6"/>
  <c r="U173" i="60"/>
  <c r="T194" i="97"/>
  <c r="X521" i="6"/>
  <c r="V173" i="60"/>
  <c r="U194" i="97"/>
  <c r="Y521" i="6"/>
  <c r="W173" i="60"/>
  <c r="V194" i="97"/>
  <c r="Z521" i="6"/>
  <c r="X173" i="60"/>
  <c r="W194" i="97"/>
  <c r="AA521" i="6"/>
  <c r="Y173" i="60"/>
  <c r="X194" i="97"/>
  <c r="AB521" i="6"/>
  <c r="Z173" i="60"/>
  <c r="Y194" i="97"/>
  <c r="AC521" i="6"/>
  <c r="AA173" i="60"/>
  <c r="Z194" i="97"/>
  <c r="AD521" i="6"/>
  <c r="Z343" i="97" s="1"/>
  <c r="AB173" i="60"/>
  <c r="AA194" i="97"/>
  <c r="E22" i="97" s="1"/>
  <c r="AE521" i="6"/>
  <c r="AA343" i="97" s="1"/>
  <c r="AC173" i="60"/>
  <c r="AB194" i="97"/>
  <c r="AF521" i="6"/>
  <c r="AB343" i="97" s="1"/>
  <c r="AD173" i="60"/>
  <c r="AC194" i="97"/>
  <c r="AG521" i="6"/>
  <c r="AG523" i="6" s="1"/>
  <c r="AC345" i="97" s="1"/>
  <c r="AE173" i="60"/>
  <c r="AD194" i="97"/>
  <c r="AH521" i="6"/>
  <c r="AF173" i="60"/>
  <c r="AE194" i="97"/>
  <c r="AI521" i="6"/>
  <c r="AG173" i="60"/>
  <c r="AF194" i="97"/>
  <c r="AJ521" i="6"/>
  <c r="AH173" i="60"/>
  <c r="AG194" i="97"/>
  <c r="AK521" i="6"/>
  <c r="AK523" i="6" s="1"/>
  <c r="AI173" i="60"/>
  <c r="AH194" i="97"/>
  <c r="AL521" i="6"/>
  <c r="AL523" i="6" s="1"/>
  <c r="AJ173" i="60"/>
  <c r="AI194" i="97"/>
  <c r="AM521" i="6"/>
  <c r="AI343" i="97" s="1"/>
  <c r="AK173" i="60"/>
  <c r="AJ194" i="97"/>
  <c r="AN521" i="6"/>
  <c r="AJ343" i="97" s="1"/>
  <c r="AL173" i="60"/>
  <c r="AK194" i="97"/>
  <c r="AO521" i="6"/>
  <c r="AM173" i="60"/>
  <c r="AL194" i="97"/>
  <c r="AP521" i="6"/>
  <c r="AP523" i="6" s="1"/>
  <c r="AN173" i="60"/>
  <c r="AM194" i="97"/>
  <c r="AQ521" i="6"/>
  <c r="AO173" i="60"/>
  <c r="AN194" i="97"/>
  <c r="AR521" i="6"/>
  <c r="AN343" i="97" s="1"/>
  <c r="AP173" i="60"/>
  <c r="AO194" i="97"/>
  <c r="AS521" i="6"/>
  <c r="AQ173" i="60"/>
  <c r="AP194" i="97"/>
  <c r="AT521" i="6"/>
  <c r="AR173" i="60"/>
  <c r="AQ194" i="97"/>
  <c r="AU521" i="6"/>
  <c r="AS173" i="60"/>
  <c r="AR194" i="97"/>
  <c r="AV521" i="6"/>
  <c r="AT173" i="60"/>
  <c r="AS194" i="97"/>
  <c r="AW521" i="6"/>
  <c r="AU173" i="60"/>
  <c r="AT194" i="97"/>
  <c r="AX521" i="6"/>
  <c r="AT343" i="97" s="1"/>
  <c r="AV173" i="60"/>
  <c r="AU194" i="97"/>
  <c r="AY521" i="6"/>
  <c r="AY523" i="6" s="1"/>
  <c r="AW173" i="60"/>
  <c r="AV194" i="97"/>
  <c r="AZ521" i="6"/>
  <c r="AX173" i="60"/>
  <c r="AW194" i="97"/>
  <c r="BA521" i="6"/>
  <c r="AY173" i="60"/>
  <c r="AX194" i="97"/>
  <c r="BB521" i="6"/>
  <c r="AX343" i="97" s="1"/>
  <c r="AZ173" i="60"/>
  <c r="AY194" i="97"/>
  <c r="G22" i="97" s="1"/>
  <c r="BC521" i="6"/>
  <c r="AY343" i="97" s="1"/>
  <c r="BA173" i="60"/>
  <c r="AZ194" i="97"/>
  <c r="BD521" i="6"/>
  <c r="BB173" i="60"/>
  <c r="BA194" i="97"/>
  <c r="BE521" i="6"/>
  <c r="BC173" i="60"/>
  <c r="BB194" i="97"/>
  <c r="BF521" i="6"/>
  <c r="BD173" i="60"/>
  <c r="BC194" i="97"/>
  <c r="BG521" i="6"/>
  <c r="BE173" i="60"/>
  <c r="BD194" i="97"/>
  <c r="BH521" i="6"/>
  <c r="BF173" i="60"/>
  <c r="BE194" i="97"/>
  <c r="BI521" i="6"/>
  <c r="BG173" i="60"/>
  <c r="BF194" i="97"/>
  <c r="BJ521" i="6"/>
  <c r="BF343" i="97" s="1"/>
  <c r="BH173" i="60"/>
  <c r="BG194" i="97"/>
  <c r="BK521" i="6"/>
  <c r="BI173" i="60"/>
  <c r="BH194" i="97"/>
  <c r="BL521" i="6"/>
  <c r="BJ173" i="60"/>
  <c r="BI194" i="97"/>
  <c r="BM521" i="6"/>
  <c r="BK173" i="60"/>
  <c r="BJ194" i="97"/>
  <c r="BN521" i="6"/>
  <c r="BL173" i="60"/>
  <c r="BK194" i="97"/>
  <c r="H22" i="97" s="1"/>
  <c r="BO521" i="6"/>
  <c r="E174" i="60"/>
  <c r="D195" i="97"/>
  <c r="C195" i="97"/>
  <c r="H527" i="6"/>
  <c r="D349" i="97" s="1"/>
  <c r="F174" i="60"/>
  <c r="E195" i="97"/>
  <c r="I527" i="6"/>
  <c r="E349" i="97" s="1"/>
  <c r="G174" i="60"/>
  <c r="F195" i="97"/>
  <c r="J527" i="6"/>
  <c r="F349" i="97" s="1"/>
  <c r="H174" i="60"/>
  <c r="G195" i="97"/>
  <c r="K527" i="6"/>
  <c r="I174" i="60"/>
  <c r="H195" i="97"/>
  <c r="J174" i="60"/>
  <c r="I195" i="97"/>
  <c r="M527" i="6"/>
  <c r="I349" i="97" s="1"/>
  <c r="K174" i="60"/>
  <c r="J195" i="97"/>
  <c r="N527" i="6"/>
  <c r="J349" i="97" s="1"/>
  <c r="L174" i="60"/>
  <c r="K195" i="97"/>
  <c r="M174" i="60"/>
  <c r="L195" i="97"/>
  <c r="P527" i="6"/>
  <c r="L349" i="97" s="1"/>
  <c r="N174" i="60"/>
  <c r="M195" i="97"/>
  <c r="Q527" i="6"/>
  <c r="O174" i="60"/>
  <c r="N195" i="97"/>
  <c r="R527" i="6"/>
  <c r="P174" i="60"/>
  <c r="O195" i="97"/>
  <c r="Q174" i="60"/>
  <c r="P195" i="97"/>
  <c r="T527" i="6"/>
  <c r="R174" i="60"/>
  <c r="Q195" i="97"/>
  <c r="U527" i="6"/>
  <c r="Q349" i="97" s="1"/>
  <c r="S174" i="60"/>
  <c r="R195" i="97"/>
  <c r="T174" i="60"/>
  <c r="S195" i="97"/>
  <c r="W527" i="6"/>
  <c r="U174" i="60"/>
  <c r="T195" i="97"/>
  <c r="V174" i="60"/>
  <c r="U195" i="97"/>
  <c r="Y527" i="6"/>
  <c r="U349" i="97" s="1"/>
  <c r="W174" i="60"/>
  <c r="V195" i="97"/>
  <c r="Z527" i="6"/>
  <c r="X174" i="60"/>
  <c r="W195" i="97"/>
  <c r="AA527" i="6"/>
  <c r="W349" i="97" s="1"/>
  <c r="Y174" i="60"/>
  <c r="X195" i="97"/>
  <c r="AB527" i="6"/>
  <c r="X349" i="97" s="1"/>
  <c r="Z174" i="60"/>
  <c r="Y195" i="97"/>
  <c r="AC527" i="6"/>
  <c r="AA174" i="60"/>
  <c r="Z195" i="97"/>
  <c r="AD527" i="6"/>
  <c r="Z349" i="97" s="1"/>
  <c r="AB174" i="60"/>
  <c r="AA195" i="97"/>
  <c r="AC174" i="60"/>
  <c r="AB195" i="97"/>
  <c r="AF527" i="6"/>
  <c r="AB349" i="97"/>
  <c r="AD174" i="60"/>
  <c r="AC195" i="97"/>
  <c r="AG527" i="6"/>
  <c r="AC349" i="97" s="1"/>
  <c r="AE174" i="60"/>
  <c r="AD195" i="97"/>
  <c r="AH527" i="6"/>
  <c r="AF174" i="60"/>
  <c r="AE195" i="97"/>
  <c r="AI527" i="6"/>
  <c r="AE349" i="97" s="1"/>
  <c r="AG174" i="60"/>
  <c r="AF195" i="97"/>
  <c r="AH174" i="60"/>
  <c r="AG195" i="97"/>
  <c r="AK527" i="6"/>
  <c r="AI174" i="60"/>
  <c r="AH195" i="97"/>
  <c r="AJ174" i="60"/>
  <c r="AI195" i="97"/>
  <c r="AM527" i="6"/>
  <c r="AI349" i="97" s="1"/>
  <c r="AK174" i="60"/>
  <c r="AJ195" i="97"/>
  <c r="AN527" i="6"/>
  <c r="AJ349" i="97" s="1"/>
  <c r="AL174" i="60"/>
  <c r="AK195" i="97"/>
  <c r="AM174" i="60"/>
  <c r="AL195" i="97"/>
  <c r="AP527" i="6"/>
  <c r="AN174" i="60"/>
  <c r="AM195" i="97"/>
  <c r="AQ527" i="6"/>
  <c r="AM349" i="97" s="1"/>
  <c r="AO174" i="60"/>
  <c r="AN195" i="97"/>
  <c r="AR527" i="6"/>
  <c r="AN349" i="97" s="1"/>
  <c r="AP174" i="60"/>
  <c r="AO195" i="97"/>
  <c r="AS527" i="6"/>
  <c r="AQ174" i="60"/>
  <c r="AP195" i="97"/>
  <c r="AT527" i="6"/>
  <c r="AP349" i="97" s="1"/>
  <c r="AR174" i="60"/>
  <c r="AQ195" i="97"/>
  <c r="AS174" i="60"/>
  <c r="AR195" i="97"/>
  <c r="AV527" i="6"/>
  <c r="AT174" i="60"/>
  <c r="AS195" i="97"/>
  <c r="AW527" i="6"/>
  <c r="AU174" i="60"/>
  <c r="AT195" i="97"/>
  <c r="AX527" i="6"/>
  <c r="AT349" i="97" s="1"/>
  <c r="AV174" i="60"/>
  <c r="AU195" i="97"/>
  <c r="AY527" i="6"/>
  <c r="AU349" i="97" s="1"/>
  <c r="AW174" i="60"/>
  <c r="AV195" i="97"/>
  <c r="AZ527" i="6"/>
  <c r="AV349" i="97" s="1"/>
  <c r="AX174" i="60"/>
  <c r="AW195" i="97"/>
  <c r="BA527" i="6"/>
  <c r="AY174" i="60"/>
  <c r="AX195" i="97"/>
  <c r="AZ174" i="60"/>
  <c r="AY195" i="97"/>
  <c r="BC527" i="6"/>
  <c r="AY349" i="97" s="1"/>
  <c r="BA174" i="60"/>
  <c r="AZ195" i="97"/>
  <c r="BD527" i="6"/>
  <c r="AZ349" i="97" s="1"/>
  <c r="BB174" i="60"/>
  <c r="BA195" i="97"/>
  <c r="BE527" i="6"/>
  <c r="BA349" i="97" s="1"/>
  <c r="BC174" i="60"/>
  <c r="BB195" i="97"/>
  <c r="BD174" i="60"/>
  <c r="BC195" i="97"/>
  <c r="BG527" i="6"/>
  <c r="BE174" i="60"/>
  <c r="BD195" i="97"/>
  <c r="BH527" i="6"/>
  <c r="BF174" i="60"/>
  <c r="BE195" i="97"/>
  <c r="BI527" i="6"/>
  <c r="BE349" i="97" s="1"/>
  <c r="BG174" i="60"/>
  <c r="BF195" i="97"/>
  <c r="BJ527" i="6"/>
  <c r="BH174" i="60"/>
  <c r="BG195" i="97"/>
  <c r="BI174" i="60"/>
  <c r="BH195" i="97"/>
  <c r="BL527" i="6"/>
  <c r="BH349" i="97" s="1"/>
  <c r="BJ174" i="60"/>
  <c r="BI195" i="97"/>
  <c r="BK174" i="60"/>
  <c r="BJ195" i="97"/>
  <c r="BN527" i="6"/>
  <c r="BL174" i="60"/>
  <c r="BK195" i="97"/>
  <c r="BO527" i="6"/>
  <c r="K175" i="6"/>
  <c r="G210" i="6"/>
  <c r="BG232" i="97"/>
  <c r="BB232" i="97"/>
  <c r="AV232" i="97"/>
  <c r="W232" i="97"/>
  <c r="AU343" i="97"/>
  <c r="AF523" i="6"/>
  <c r="Y343" i="97"/>
  <c r="AC523" i="6"/>
  <c r="AC525" i="6" s="1"/>
  <c r="Y347" i="97" s="1"/>
  <c r="BK334" i="97"/>
  <c r="BO514" i="6"/>
  <c r="BK336" i="97" s="1"/>
  <c r="AY334" i="97"/>
  <c r="BC514" i="6"/>
  <c r="AY336" i="97" s="1"/>
  <c r="AZ514" i="6"/>
  <c r="AM514" i="6"/>
  <c r="AI336" i="97" s="1"/>
  <c r="AA334" i="97"/>
  <c r="AE514" i="6"/>
  <c r="AE516" i="6" s="1"/>
  <c r="AA338" i="97" s="1"/>
  <c r="AD514" i="6"/>
  <c r="AD516" i="6" s="1"/>
  <c r="Z338" i="97" s="1"/>
  <c r="Q334" i="97"/>
  <c r="R514" i="6"/>
  <c r="P505" i="6"/>
  <c r="L327" i="97" s="1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H496" i="6"/>
  <c r="BD318" i="97" s="1"/>
  <c r="AZ316" i="97"/>
  <c r="BD496" i="6"/>
  <c r="AZ318" i="97" s="1"/>
  <c r="AV316" i="97"/>
  <c r="AV496" i="6"/>
  <c r="AR318" i="97" s="1"/>
  <c r="AN496" i="6"/>
  <c r="AH316" i="97"/>
  <c r="AF316" i="97"/>
  <c r="BE280" i="97"/>
  <c r="BA280" i="97"/>
  <c r="AE280" i="97"/>
  <c r="U280" i="97"/>
  <c r="Q280" i="97"/>
  <c r="O280" i="97"/>
  <c r="O307" i="97"/>
  <c r="M280" i="97"/>
  <c r="K280" i="97"/>
  <c r="AS304" i="97"/>
  <c r="AQ304" i="97"/>
  <c r="AF304" i="97"/>
  <c r="AD304" i="97"/>
  <c r="K304" i="97"/>
  <c r="AT271" i="97"/>
  <c r="AX451" i="6"/>
  <c r="AX453" i="6" s="1"/>
  <c r="AT275" i="97" s="1"/>
  <c r="I298" i="97"/>
  <c r="F271" i="97"/>
  <c r="G451" i="6"/>
  <c r="G453" i="6" s="1"/>
  <c r="C275" i="97" s="1"/>
  <c r="BG289" i="97"/>
  <c r="AY289" i="97"/>
  <c r="AQ289" i="97"/>
  <c r="AU469" i="6"/>
  <c r="AQ291" i="97" s="1"/>
  <c r="AF289" i="97"/>
  <c r="AJ469" i="6"/>
  <c r="AF291" i="97" s="1"/>
  <c r="Z291" i="97"/>
  <c r="T469" i="6"/>
  <c r="P291" i="97" s="1"/>
  <c r="N289" i="97"/>
  <c r="R469" i="6"/>
  <c r="F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I442" i="6"/>
  <c r="BE264" i="97" s="1"/>
  <c r="BG442" i="6"/>
  <c r="BC264" i="97" s="1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I253" i="97"/>
  <c r="AW253" i="97"/>
  <c r="BA433" i="6"/>
  <c r="AS253" i="97"/>
  <c r="AV433" i="6"/>
  <c r="AO253" i="97"/>
  <c r="AS433" i="6"/>
  <c r="AF433" i="6"/>
  <c r="AB255" i="97" s="1"/>
  <c r="W253" i="97"/>
  <c r="V433" i="6"/>
  <c r="O253" i="97"/>
  <c r="G25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AO244" i="97"/>
  <c r="AL244" i="97"/>
  <c r="AD24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J235" i="97"/>
  <c r="BN415" i="6"/>
  <c r="BJ237" i="97"/>
  <c r="BL415" i="6"/>
  <c r="BF235" i="97"/>
  <c r="BB235" i="97"/>
  <c r="BF415" i="6"/>
  <c r="BB237" i="97" s="1"/>
  <c r="AY235" i="97"/>
  <c r="BC415" i="6"/>
  <c r="BC417" i="6" s="1"/>
  <c r="AY239" i="97" s="1"/>
  <c r="AX235" i="97"/>
  <c r="BB415" i="6"/>
  <c r="AX237" i="97" s="1"/>
  <c r="AY415" i="6"/>
  <c r="AY417" i="6" s="1"/>
  <c r="AT235" i="97"/>
  <c r="AV415" i="6"/>
  <c r="AQ235" i="97"/>
  <c r="AU415" i="6"/>
  <c r="AQ237" i="97" s="1"/>
  <c r="AT415" i="6"/>
  <c r="AL235" i="97"/>
  <c r="AP415" i="6"/>
  <c r="AP417" i="6" s="1"/>
  <c r="AL239" i="97" s="1"/>
  <c r="AM415" i="6"/>
  <c r="AL415" i="6"/>
  <c r="AL417" i="6" s="1"/>
  <c r="AH239" i="97" s="1"/>
  <c r="AG235" i="97"/>
  <c r="AD235" i="97"/>
  <c r="AH415" i="6"/>
  <c r="Y235" i="97"/>
  <c r="AC415" i="6"/>
  <c r="V235" i="97"/>
  <c r="Z415" i="6"/>
  <c r="S235" i="97"/>
  <c r="W415" i="6"/>
  <c r="S237" i="97" s="1"/>
  <c r="Q235" i="97"/>
  <c r="U415" i="6"/>
  <c r="U417" i="6" s="1"/>
  <c r="Q239" i="97" s="1"/>
  <c r="S415" i="6"/>
  <c r="O237" i="97" s="1"/>
  <c r="N235" i="97"/>
  <c r="R415" i="6"/>
  <c r="R417" i="6" s="1"/>
  <c r="N239" i="97" s="1"/>
  <c r="K235" i="97"/>
  <c r="AS226" i="97"/>
  <c r="AW406" i="6"/>
  <c r="AS228" i="97" s="1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AR217" i="97"/>
  <c r="F47" i="9"/>
  <c r="BL103" i="60"/>
  <c r="BK111" i="91"/>
  <c r="BK103" i="60"/>
  <c r="BJ111" i="91"/>
  <c r="BJ17" i="92" s="1"/>
  <c r="BE111" i="91"/>
  <c r="BE17" i="92" s="1"/>
  <c r="BE103" i="60"/>
  <c r="BD103" i="60"/>
  <c r="BC111" i="91"/>
  <c r="BC17" i="92" s="1"/>
  <c r="BC103" i="60"/>
  <c r="BB111" i="91"/>
  <c r="BB17" i="92" s="1"/>
  <c r="BA103" i="60"/>
  <c r="AV103" i="60"/>
  <c r="AU111" i="91"/>
  <c r="AU17" i="92" s="1"/>
  <c r="AU103" i="60"/>
  <c r="AT111" i="91"/>
  <c r="AT17" i="92" s="1"/>
  <c r="AP103" i="60"/>
  <c r="AO111" i="91"/>
  <c r="AO17" i="92" s="1"/>
  <c r="D47" i="9"/>
  <c r="AN103" i="60"/>
  <c r="AM111" i="91"/>
  <c r="AM103" i="60"/>
  <c r="AL111" i="91"/>
  <c r="AL17" i="92" s="1"/>
  <c r="AK103" i="60"/>
  <c r="AJ111" i="91"/>
  <c r="AJ17" i="92" s="1"/>
  <c r="AG111" i="91"/>
  <c r="AG17" i="92" s="1"/>
  <c r="AG103" i="60"/>
  <c r="AF111" i="91"/>
  <c r="AF17" i="92" s="1"/>
  <c r="AF103" i="60"/>
  <c r="AE111" i="91"/>
  <c r="AE103" i="60"/>
  <c r="AD111" i="91"/>
  <c r="AD17" i="92" s="1"/>
  <c r="AC103" i="60"/>
  <c r="AB111" i="91"/>
  <c r="AB17" i="92" s="1"/>
  <c r="Y103" i="60"/>
  <c r="X111" i="91"/>
  <c r="X103" i="60"/>
  <c r="W111" i="91"/>
  <c r="W17" i="92" s="1"/>
  <c r="W103" i="60"/>
  <c r="V111" i="91"/>
  <c r="V17" i="92" s="1"/>
  <c r="S103" i="60"/>
  <c r="Q103" i="60"/>
  <c r="P111" i="91"/>
  <c r="P17" i="92" s="1"/>
  <c r="B47" i="9"/>
  <c r="P103" i="60"/>
  <c r="O111" i="91"/>
  <c r="O103" i="60"/>
  <c r="N111" i="91"/>
  <c r="N17" i="92" s="1"/>
  <c r="J103" i="60"/>
  <c r="I103" i="60"/>
  <c r="H111" i="91"/>
  <c r="H17" i="92" s="1"/>
  <c r="H103" i="60"/>
  <c r="G111" i="91"/>
  <c r="G17" i="92" s="1"/>
  <c r="G103" i="60"/>
  <c r="F111" i="91"/>
  <c r="BJ102" i="60"/>
  <c r="BI110" i="91"/>
  <c r="BI16" i="92" s="1"/>
  <c r="BM371" i="6"/>
  <c r="BI102" i="60"/>
  <c r="BH110" i="91"/>
  <c r="BL371" i="6"/>
  <c r="BL77" i="6"/>
  <c r="BI104" i="60" s="1"/>
  <c r="BH102" i="60"/>
  <c r="BG110" i="91"/>
  <c r="BG16" i="92" s="1"/>
  <c r="BK371" i="6"/>
  <c r="BF371" i="6"/>
  <c r="BF77" i="6"/>
  <c r="BB102" i="60"/>
  <c r="BA102" i="60"/>
  <c r="AZ110" i="91"/>
  <c r="AZ16" i="92" s="1"/>
  <c r="BD371" i="6"/>
  <c r="E46" i="9"/>
  <c r="AZ102" i="60"/>
  <c r="AY110" i="91"/>
  <c r="AY16" i="92" s="1"/>
  <c r="BC371" i="6"/>
  <c r="AY77" i="6"/>
  <c r="AU102" i="60"/>
  <c r="BA376" i="6"/>
  <c r="AW165" i="91" s="1"/>
  <c r="AT102" i="60"/>
  <c r="AS110" i="91"/>
  <c r="AS16" i="92" s="1"/>
  <c r="AZ376" i="6"/>
  <c r="AS102" i="60"/>
  <c r="AR110" i="91"/>
  <c r="AR16" i="92" s="1"/>
  <c r="AY376" i="6"/>
  <c r="AU165" i="91" s="1"/>
  <c r="AV371" i="6"/>
  <c r="AR102" i="60"/>
  <c r="AQ110" i="91"/>
  <c r="AX376" i="6"/>
  <c r="AT165" i="91" s="1"/>
  <c r="AU371" i="6"/>
  <c r="AT376" i="6"/>
  <c r="AP165" i="91" s="1"/>
  <c r="AQ371" i="6"/>
  <c r="AM102" i="60"/>
  <c r="AP371" i="6"/>
  <c r="AP77" i="6"/>
  <c r="AK18" i="12" s="1"/>
  <c r="AL102" i="60"/>
  <c r="AO371" i="6"/>
  <c r="AK102" i="60"/>
  <c r="AJ110" i="91"/>
  <c r="AN371" i="6"/>
  <c r="AN77" i="6"/>
  <c r="AI18" i="12" s="1"/>
  <c r="AJ102" i="60"/>
  <c r="AI110" i="91"/>
  <c r="AM371" i="6"/>
  <c r="AD110" i="91"/>
  <c r="AH371" i="6"/>
  <c r="AH77" i="6"/>
  <c r="AC18" i="12" s="1"/>
  <c r="AD102" i="60"/>
  <c r="AC102" i="60"/>
  <c r="AB110" i="91"/>
  <c r="AF371" i="6"/>
  <c r="C46" i="9"/>
  <c r="AB102" i="60"/>
  <c r="AA110" i="91"/>
  <c r="AE371" i="6"/>
  <c r="AB371" i="6"/>
  <c r="V110" i="91"/>
  <c r="V16" i="92" s="1"/>
  <c r="Z77" i="6"/>
  <c r="U18" i="12" s="1"/>
  <c r="V102" i="60"/>
  <c r="U110" i="91"/>
  <c r="AB376" i="6"/>
  <c r="X165" i="91" s="1"/>
  <c r="U102" i="60"/>
  <c r="T110" i="91"/>
  <c r="AA376" i="6"/>
  <c r="W165" i="91" s="1"/>
  <c r="X371" i="6"/>
  <c r="T102" i="60"/>
  <c r="S110" i="91"/>
  <c r="S16" i="92" s="1"/>
  <c r="Z376" i="6"/>
  <c r="W371" i="6"/>
  <c r="N110" i="91"/>
  <c r="R77" i="6"/>
  <c r="N102" i="60"/>
  <c r="M110" i="91"/>
  <c r="M16" i="92" s="1"/>
  <c r="T376" i="6"/>
  <c r="P165" i="91" s="1"/>
  <c r="M102" i="60"/>
  <c r="L110" i="91"/>
  <c r="S376" i="6"/>
  <c r="P371" i="6"/>
  <c r="L102" i="60"/>
  <c r="K110" i="91"/>
  <c r="K16" i="92" s="1"/>
  <c r="R376" i="6"/>
  <c r="O371" i="6"/>
  <c r="M376" i="6"/>
  <c r="I165" i="91" s="1"/>
  <c r="J371" i="6"/>
  <c r="F102" i="60"/>
  <c r="E110" i="91"/>
  <c r="E16" i="92" s="1"/>
  <c r="L376" i="6"/>
  <c r="H165" i="91" s="1"/>
  <c r="E102" i="60"/>
  <c r="D110" i="91"/>
  <c r="D16" i="92" s="1"/>
  <c r="K376" i="6"/>
  <c r="H371" i="6"/>
  <c r="C110" i="91"/>
  <c r="G371" i="6"/>
  <c r="F33" i="9"/>
  <c r="BL59" i="60"/>
  <c r="BK59" i="60"/>
  <c r="BF59" i="60"/>
  <c r="BE59" i="60"/>
  <c r="BD59" i="60"/>
  <c r="BC59" i="60"/>
  <c r="AW59" i="60"/>
  <c r="AV59" i="60"/>
  <c r="AU59" i="60"/>
  <c r="AP59" i="60"/>
  <c r="AO59" i="60"/>
  <c r="AM59" i="60"/>
  <c r="AI59" i="60"/>
  <c r="AH59" i="60"/>
  <c r="AF59" i="60"/>
  <c r="AA59" i="60"/>
  <c r="X59" i="60"/>
  <c r="T59" i="60"/>
  <c r="S59" i="60"/>
  <c r="R59" i="60"/>
  <c r="Q59" i="60"/>
  <c r="I59" i="60"/>
  <c r="G59" i="60"/>
  <c r="F32" i="9"/>
  <c r="BL58" i="60"/>
  <c r="BK58" i="60"/>
  <c r="BI58" i="60"/>
  <c r="BA58" i="60"/>
  <c r="BO288" i="6"/>
  <c r="BO49" i="6"/>
  <c r="BL60" i="60" s="1"/>
  <c r="BN288" i="6"/>
  <c r="BN49" i="6"/>
  <c r="BI17" i="12" s="1"/>
  <c r="BM288" i="6"/>
  <c r="BL288" i="6"/>
  <c r="BG49" i="6"/>
  <c r="BF288" i="6"/>
  <c r="BF49" i="6"/>
  <c r="BA17" i="12" s="1"/>
  <c r="BD288" i="6"/>
  <c r="AT58" i="60"/>
  <c r="AY288" i="6"/>
  <c r="AX288" i="6"/>
  <c r="AX49" i="6"/>
  <c r="AU60" i="60" s="1"/>
  <c r="AW288" i="6"/>
  <c r="D32" i="9"/>
  <c r="AN58" i="60"/>
  <c r="AM58" i="60"/>
  <c r="AL58" i="60"/>
  <c r="AF58" i="60"/>
  <c r="AD58" i="60"/>
  <c r="AQ288" i="6"/>
  <c r="AP288" i="6"/>
  <c r="AP49" i="6"/>
  <c r="AO288" i="6"/>
  <c r="AN288" i="6"/>
  <c r="AI49" i="6"/>
  <c r="AG288" i="6"/>
  <c r="Y58" i="60"/>
  <c r="X58" i="60"/>
  <c r="W58" i="60"/>
  <c r="V58" i="60"/>
  <c r="AD293" i="6"/>
  <c r="AA288" i="6"/>
  <c r="AA49" i="6"/>
  <c r="V13" i="71" s="1"/>
  <c r="AC293" i="6"/>
  <c r="AB293" i="6"/>
  <c r="Y288" i="6"/>
  <c r="Y293" i="6"/>
  <c r="T288" i="6"/>
  <c r="B32" i="9"/>
  <c r="P58" i="60"/>
  <c r="N58" i="60"/>
  <c r="M58" i="60"/>
  <c r="H58" i="60"/>
  <c r="G58" i="60"/>
  <c r="F58" i="60"/>
  <c r="V293" i="6"/>
  <c r="R288" i="6"/>
  <c r="T293" i="6"/>
  <c r="Q288" i="6"/>
  <c r="Q293" i="6"/>
  <c r="K288" i="6"/>
  <c r="M293" i="6"/>
  <c r="J288" i="6"/>
  <c r="L293" i="6"/>
  <c r="L296" i="6" s="1"/>
  <c r="I288" i="6"/>
  <c r="BK21" i="60"/>
  <c r="BI21" i="60"/>
  <c r="BF21" i="60"/>
  <c r="BE21" i="60"/>
  <c r="BD21" i="60"/>
  <c r="BC21" i="60"/>
  <c r="AW21" i="60"/>
  <c r="AV21" i="60"/>
  <c r="AU21" i="60"/>
  <c r="AP21" i="60"/>
  <c r="AO21" i="60"/>
  <c r="AM21" i="60"/>
  <c r="AL21" i="60"/>
  <c r="AI21" i="60"/>
  <c r="AH21" i="60"/>
  <c r="AG21" i="60"/>
  <c r="AF21" i="60"/>
  <c r="AE21" i="60"/>
  <c r="AD21" i="60"/>
  <c r="AA21" i="60"/>
  <c r="Z21" i="60"/>
  <c r="Y21" i="60"/>
  <c r="W21" i="60"/>
  <c r="U21" i="60"/>
  <c r="O21" i="60"/>
  <c r="M21" i="60"/>
  <c r="K21" i="60"/>
  <c r="J21" i="60"/>
  <c r="I21" i="60"/>
  <c r="G21" i="60"/>
  <c r="BI20" i="60"/>
  <c r="BL27" i="6"/>
  <c r="BH20" i="60"/>
  <c r="BG20" i="60"/>
  <c r="BE20" i="60"/>
  <c r="BH27" i="6"/>
  <c r="BB20" i="60"/>
  <c r="BA20" i="60"/>
  <c r="E18" i="9"/>
  <c r="AZ20" i="60"/>
  <c r="AY20" i="60"/>
  <c r="BB27" i="6"/>
  <c r="AW20" i="60"/>
  <c r="AU20" i="60"/>
  <c r="AX27" i="6"/>
  <c r="AS12" i="71" s="1"/>
  <c r="AT20" i="60"/>
  <c r="AW27" i="6"/>
  <c r="AS20" i="60"/>
  <c r="AR20" i="60"/>
  <c r="AO20" i="60"/>
  <c r="AR27" i="6"/>
  <c r="AO22" i="60"/>
  <c r="AM20" i="60"/>
  <c r="AP27" i="6"/>
  <c r="AL20" i="60"/>
  <c r="AO27" i="6"/>
  <c r="AN27" i="6"/>
  <c r="AI12" i="71" s="1"/>
  <c r="AJ20" i="60"/>
  <c r="AI20" i="60"/>
  <c r="AL27" i="6"/>
  <c r="AH20" i="60"/>
  <c r="AG20" i="60"/>
  <c r="AJ27" i="6"/>
  <c r="AE12" i="71" s="1"/>
  <c r="AD20" i="60"/>
  <c r="AC20" i="60"/>
  <c r="C18" i="9"/>
  <c r="AB20" i="60"/>
  <c r="Z20" i="60"/>
  <c r="AC27" i="6"/>
  <c r="Z22" i="60" s="1"/>
  <c r="Y20" i="60"/>
  <c r="AE228" i="6"/>
  <c r="AB27" i="6"/>
  <c r="W12" i="71" s="1"/>
  <c r="W20" i="60"/>
  <c r="AC228" i="6"/>
  <c r="Z27" i="6"/>
  <c r="V20" i="60"/>
  <c r="AB228" i="6"/>
  <c r="U20" i="60"/>
  <c r="AA228" i="6"/>
  <c r="X27" i="6"/>
  <c r="T20" i="60"/>
  <c r="S20" i="60"/>
  <c r="Y228" i="6"/>
  <c r="V27" i="6"/>
  <c r="R20" i="60"/>
  <c r="X228" i="6"/>
  <c r="U27" i="6"/>
  <c r="R22" i="60" s="1"/>
  <c r="W228" i="6"/>
  <c r="T27" i="6"/>
  <c r="O20" i="60"/>
  <c r="U228" i="6"/>
  <c r="N20" i="60"/>
  <c r="T228" i="6"/>
  <c r="Q27" i="6"/>
  <c r="M20" i="60"/>
  <c r="S228" i="6"/>
  <c r="P27" i="6"/>
  <c r="L20" i="60"/>
  <c r="R228" i="6"/>
  <c r="K20" i="60"/>
  <c r="Q228" i="6"/>
  <c r="Q231" i="6" s="1"/>
  <c r="N27" i="6"/>
  <c r="I16" i="12" s="1"/>
  <c r="P228" i="6"/>
  <c r="P231" i="6"/>
  <c r="M27" i="6"/>
  <c r="H16" i="12" s="1"/>
  <c r="G20" i="60"/>
  <c r="J27" i="6"/>
  <c r="E12" i="71" s="1"/>
  <c r="L228" i="6"/>
  <c r="L231" i="6"/>
  <c r="I27" i="6"/>
  <c r="E20" i="60"/>
  <c r="K228" i="6"/>
  <c r="K231" i="6" s="1"/>
  <c r="H27" i="6"/>
  <c r="U217" i="97"/>
  <c r="Y397" i="6"/>
  <c r="S217" i="97"/>
  <c r="W397" i="6"/>
  <c r="W399" i="6" s="1"/>
  <c r="S221" i="97" s="1"/>
  <c r="M397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J177" i="60"/>
  <c r="BH177" i="60"/>
  <c r="BG198" i="97"/>
  <c r="BF177" i="60"/>
  <c r="BE198" i="97"/>
  <c r="BI145" i="6"/>
  <c r="BI560" i="6" s="1"/>
  <c r="BD177" i="60"/>
  <c r="BC198" i="97"/>
  <c r="BB177" i="60"/>
  <c r="BA198" i="97"/>
  <c r="E61" i="9"/>
  <c r="AZ177" i="60"/>
  <c r="AY198" i="97"/>
  <c r="AX177" i="60"/>
  <c r="AW198" i="97"/>
  <c r="AY145" i="6"/>
  <c r="AY560" i="6" s="1"/>
  <c r="AT177" i="60"/>
  <c r="AS198" i="97"/>
  <c r="AS177" i="60"/>
  <c r="AR177" i="60"/>
  <c r="AQ198" i="97"/>
  <c r="AP177" i="60"/>
  <c r="AO198" i="97"/>
  <c r="AS145" i="6"/>
  <c r="AS560" i="6" s="1"/>
  <c r="D61" i="9"/>
  <c r="AM198" i="97"/>
  <c r="F24" i="97" s="1"/>
  <c r="AQ145" i="6"/>
  <c r="AL198" i="97"/>
  <c r="AL177" i="60"/>
  <c r="AI198" i="97"/>
  <c r="AH198" i="97"/>
  <c r="AH177" i="60"/>
  <c r="AG198" i="97"/>
  <c r="AK145" i="6"/>
  <c r="AK560" i="6" s="1"/>
  <c r="AF177" i="60"/>
  <c r="AE198" i="97"/>
  <c r="AI145" i="6"/>
  <c r="AE177" i="60"/>
  <c r="AC198" i="97"/>
  <c r="C61" i="9"/>
  <c r="AB177" i="60"/>
  <c r="AA198" i="97"/>
  <c r="E24" i="97" s="1"/>
  <c r="Z177" i="60"/>
  <c r="Y198" i="97"/>
  <c r="AA145" i="6"/>
  <c r="AA560" i="6" s="1"/>
  <c r="V177" i="60"/>
  <c r="U198" i="97"/>
  <c r="T177" i="60"/>
  <c r="S198" i="97"/>
  <c r="R198" i="97"/>
  <c r="R177" i="60"/>
  <c r="Q198" i="97"/>
  <c r="U145" i="6"/>
  <c r="U560" i="6" s="1"/>
  <c r="B61" i="9"/>
  <c r="P177" i="60"/>
  <c r="O198" i="97"/>
  <c r="D24" i="97" s="1"/>
  <c r="N198" i="97"/>
  <c r="N177" i="60"/>
  <c r="M198" i="97"/>
  <c r="K198" i="97"/>
  <c r="J198" i="97"/>
  <c r="J177" i="60"/>
  <c r="I198" i="97"/>
  <c r="H198" i="97"/>
  <c r="L145" i="6"/>
  <c r="H177" i="60"/>
  <c r="G198" i="97"/>
  <c r="F177" i="60"/>
  <c r="E198" i="97"/>
  <c r="E177" i="60"/>
  <c r="D198" i="97"/>
  <c r="BK176" i="60"/>
  <c r="BJ176" i="60"/>
  <c r="BI197" i="97"/>
  <c r="BM136" i="6"/>
  <c r="BI199" i="97" s="1"/>
  <c r="BI176" i="60"/>
  <c r="BH197" i="97"/>
  <c r="BH176" i="60"/>
  <c r="BG197" i="97"/>
  <c r="BK136" i="6"/>
  <c r="BH178" i="60" s="1"/>
  <c r="BK388" i="6"/>
  <c r="BG176" i="60"/>
  <c r="BF197" i="97"/>
  <c r="BF208" i="97"/>
  <c r="BJ388" i="6"/>
  <c r="BJ390" i="6" s="1"/>
  <c r="BF212" i="97" s="1"/>
  <c r="BF176" i="60"/>
  <c r="BE197" i="97"/>
  <c r="BI136" i="6"/>
  <c r="BD19" i="12" s="1"/>
  <c r="BH136" i="6"/>
  <c r="BH388" i="6"/>
  <c r="BC176" i="60"/>
  <c r="BF144" i="6"/>
  <c r="BF559" i="6" s="1"/>
  <c r="BB176" i="60"/>
  <c r="BA197" i="97"/>
  <c r="BE136" i="6"/>
  <c r="BB178" i="60" s="1"/>
  <c r="BA176" i="60"/>
  <c r="BD144" i="6"/>
  <c r="BD136" i="6"/>
  <c r="AY19" i="12" s="1"/>
  <c r="BA178" i="60"/>
  <c r="E60" i="9"/>
  <c r="AY197" i="97"/>
  <c r="BC136" i="6"/>
  <c r="AX15" i="71" s="1"/>
  <c r="AY176" i="60"/>
  <c r="AX197" i="97"/>
  <c r="AX176" i="60"/>
  <c r="AW197" i="97"/>
  <c r="BA136" i="6"/>
  <c r="BA388" i="6"/>
  <c r="AW210" i="97" s="1"/>
  <c r="AV176" i="60"/>
  <c r="AT197" i="97"/>
  <c r="AX144" i="6"/>
  <c r="AX559" i="6" s="1"/>
  <c r="AX136" i="6"/>
  <c r="AT176" i="60"/>
  <c r="AS197" i="97"/>
  <c r="AW136" i="6"/>
  <c r="AS176" i="60"/>
  <c r="AR197" i="97"/>
  <c r="AV144" i="6"/>
  <c r="AV559" i="6" s="1"/>
  <c r="AR176" i="60"/>
  <c r="AQ197" i="97"/>
  <c r="AU136" i="6"/>
  <c r="AQ176" i="60"/>
  <c r="AP197" i="97"/>
  <c r="AP176" i="60"/>
  <c r="AO197" i="97"/>
  <c r="AS136" i="6"/>
  <c r="AO208" i="97"/>
  <c r="AS388" i="6"/>
  <c r="AO210" i="97" s="1"/>
  <c r="AO176" i="60"/>
  <c r="AN197" i="97"/>
  <c r="D60" i="9"/>
  <c r="AN176" i="60"/>
  <c r="AM176" i="60"/>
  <c r="AL197" i="97"/>
  <c r="AP144" i="6"/>
  <c r="AP559" i="6" s="1"/>
  <c r="AL176" i="60"/>
  <c r="AK197" i="97"/>
  <c r="AO136" i="6"/>
  <c r="AK176" i="60"/>
  <c r="AJ197" i="97"/>
  <c r="AJ176" i="60"/>
  <c r="AI197" i="97"/>
  <c r="AM144" i="6"/>
  <c r="AM559" i="6" s="1"/>
  <c r="AM136" i="6"/>
  <c r="AH197" i="97"/>
  <c r="AL136" i="6"/>
  <c r="AI178" i="60" s="1"/>
  <c r="AH176" i="60"/>
  <c r="AG197" i="97"/>
  <c r="AK136" i="6"/>
  <c r="AG176" i="60"/>
  <c r="AF197" i="97"/>
  <c r="AE176" i="60"/>
  <c r="AD197" i="97"/>
  <c r="AD176" i="60"/>
  <c r="AC197" i="97"/>
  <c r="AG144" i="6"/>
  <c r="AG136" i="6"/>
  <c r="AB19" i="12" s="1"/>
  <c r="AC176" i="60"/>
  <c r="AB197" i="97"/>
  <c r="AF144" i="6"/>
  <c r="C60" i="9"/>
  <c r="AB176" i="60"/>
  <c r="AA197" i="97"/>
  <c r="AE136" i="6"/>
  <c r="Z15" i="71" s="1"/>
  <c r="AA176" i="60"/>
  <c r="Z176" i="60"/>
  <c r="Y197" i="97"/>
  <c r="AC136" i="6"/>
  <c r="Y176" i="60"/>
  <c r="X197" i="97"/>
  <c r="X176" i="60"/>
  <c r="W197" i="97"/>
  <c r="V197" i="97"/>
  <c r="V176" i="60"/>
  <c r="U197" i="97"/>
  <c r="Y144" i="6"/>
  <c r="Y559" i="6" s="1"/>
  <c r="Y136" i="6"/>
  <c r="U199" i="97" s="1"/>
  <c r="U176" i="60"/>
  <c r="T197" i="97"/>
  <c r="T176" i="60"/>
  <c r="S197" i="97"/>
  <c r="W136" i="6"/>
  <c r="S199" i="97" s="1"/>
  <c r="S176" i="60"/>
  <c r="R197" i="97"/>
  <c r="R176" i="60"/>
  <c r="U136" i="6"/>
  <c r="Q176" i="60"/>
  <c r="P197" i="97"/>
  <c r="B60" i="9"/>
  <c r="P176" i="60"/>
  <c r="O197" i="97"/>
  <c r="O176" i="60"/>
  <c r="N197" i="97"/>
  <c r="R144" i="6"/>
  <c r="N176" i="60"/>
  <c r="M197" i="97"/>
  <c r="Q144" i="6"/>
  <c r="Q136" i="6"/>
  <c r="L15" i="71" s="1"/>
  <c r="M176" i="60"/>
  <c r="L197" i="97"/>
  <c r="L176" i="60"/>
  <c r="K197" i="97"/>
  <c r="O144" i="6"/>
  <c r="O136" i="6"/>
  <c r="K176" i="60"/>
  <c r="J197" i="97"/>
  <c r="N136" i="6"/>
  <c r="I19" i="12" s="1"/>
  <c r="J176" i="60"/>
  <c r="I197" i="97"/>
  <c r="M136" i="6"/>
  <c r="H15" i="71" s="1"/>
  <c r="I176" i="60"/>
  <c r="H197" i="97"/>
  <c r="G176" i="60"/>
  <c r="F197" i="97"/>
  <c r="J144" i="6"/>
  <c r="J559" i="6" s="1"/>
  <c r="J136" i="6"/>
  <c r="E19" i="12" s="1"/>
  <c r="F176" i="60"/>
  <c r="E197" i="97"/>
  <c r="I136" i="6"/>
  <c r="E201" i="97"/>
  <c r="E176" i="60"/>
  <c r="D197" i="97"/>
  <c r="H136" i="6"/>
  <c r="D201" i="97"/>
  <c r="C197" i="97"/>
  <c r="G144" i="6"/>
  <c r="G559" i="6" s="1"/>
  <c r="D3" i="59" s="1"/>
  <c r="G136" i="6"/>
  <c r="C199" i="97" s="1"/>
  <c r="C201" i="97"/>
  <c r="G146" i="6"/>
  <c r="G154" i="6" s="1"/>
  <c r="C202" i="97"/>
  <c r="BK201" i="97"/>
  <c r="BH201" i="97"/>
  <c r="BF201" i="97"/>
  <c r="BE201" i="97"/>
  <c r="BD201" i="97"/>
  <c r="BA201" i="97"/>
  <c r="AZ201" i="97"/>
  <c r="AY201" i="97"/>
  <c r="AX201" i="97"/>
  <c r="AV201" i="97"/>
  <c r="AS201" i="97"/>
  <c r="AR201" i="97"/>
  <c r="AQ201" i="97"/>
  <c r="AP201" i="97"/>
  <c r="AO201" i="97"/>
  <c r="AM201" i="97"/>
  <c r="AK201" i="97"/>
  <c r="AJ201" i="97"/>
  <c r="AI201" i="97"/>
  <c r="AH201" i="97"/>
  <c r="AG201" i="97"/>
  <c r="AF201" i="97"/>
  <c r="AE201" i="97"/>
  <c r="AC201" i="97"/>
  <c r="AB201" i="97"/>
  <c r="AA201" i="97"/>
  <c r="Z201" i="97"/>
  <c r="Y201" i="97"/>
  <c r="X201" i="97"/>
  <c r="W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BK203" i="97"/>
  <c r="BJ203" i="97"/>
  <c r="BG203" i="97"/>
  <c r="BF203" i="97"/>
  <c r="BE203" i="97"/>
  <c r="BD203" i="97"/>
  <c r="BC203" i="97"/>
  <c r="BA203" i="97"/>
  <c r="AY203" i="97"/>
  <c r="AX203" i="97"/>
  <c r="AW203" i="97"/>
  <c r="AV203" i="97"/>
  <c r="AU203" i="97"/>
  <c r="AT203" i="97"/>
  <c r="AQ203" i="97"/>
  <c r="AP203" i="97"/>
  <c r="AO203" i="97"/>
  <c r="AN203" i="97"/>
  <c r="AM203" i="97"/>
  <c r="AL203" i="97"/>
  <c r="AK203" i="97"/>
  <c r="AI203" i="97"/>
  <c r="AH203" i="97"/>
  <c r="AG203" i="97"/>
  <c r="AF203" i="97"/>
  <c r="AE203" i="97"/>
  <c r="AD203" i="97"/>
  <c r="AC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BE155" i="91"/>
  <c r="G15" i="68"/>
  <c r="F15" i="68"/>
  <c r="G34" i="68"/>
  <c r="F34" i="68"/>
  <c r="BB89" i="68"/>
  <c r="J33" i="68"/>
  <c r="AP89" i="68"/>
  <c r="I33" i="68"/>
  <c r="AD89" i="68"/>
  <c r="H33" i="68"/>
  <c r="L89" i="68"/>
  <c r="G33" i="68"/>
  <c r="F33" i="68"/>
  <c r="G14" i="68"/>
  <c r="F14" i="68"/>
  <c r="G271" i="6"/>
  <c r="G13" i="68"/>
  <c r="F13" i="68"/>
  <c r="G12" i="68"/>
  <c r="F12" i="68"/>
  <c r="G11" i="68"/>
  <c r="F11" i="68"/>
  <c r="J10" i="68"/>
  <c r="I10" i="68"/>
  <c r="H10" i="68"/>
  <c r="G10" i="68"/>
  <c r="F10" i="68"/>
  <c r="J18" i="68"/>
  <c r="BN27" i="6"/>
  <c r="BM27" i="6"/>
  <c r="BH16" i="12" s="1"/>
  <c r="BJ146" i="6"/>
  <c r="BI148" i="6"/>
  <c r="BC146" i="6"/>
  <c r="BB146" i="6"/>
  <c r="BA146" i="6"/>
  <c r="BA154" i="6" s="1"/>
  <c r="BA148" i="6"/>
  <c r="AY147" i="6"/>
  <c r="AX147" i="6"/>
  <c r="AW146" i="6"/>
  <c r="AU146" i="6"/>
  <c r="AT148" i="6"/>
  <c r="AS146" i="6"/>
  <c r="AS148" i="6"/>
  <c r="AQ147" i="6"/>
  <c r="AQ155" i="6" s="1"/>
  <c r="AP147" i="6"/>
  <c r="AM146" i="6"/>
  <c r="AL146" i="6"/>
  <c r="AL148" i="6"/>
  <c r="AK146" i="6"/>
  <c r="AL154" i="6" s="1"/>
  <c r="AI147" i="6"/>
  <c r="AI155" i="6" s="1"/>
  <c r="AF147" i="6"/>
  <c r="AF155" i="6" s="1"/>
  <c r="AE146" i="6"/>
  <c r="AD146" i="6"/>
  <c r="AD148" i="6"/>
  <c r="AC146" i="6"/>
  <c r="AB148" i="6"/>
  <c r="AA147" i="6"/>
  <c r="Y147" i="6"/>
  <c r="X146" i="6"/>
  <c r="X147" i="6"/>
  <c r="W146" i="6"/>
  <c r="V146" i="6"/>
  <c r="U146" i="6"/>
  <c r="U147" i="6"/>
  <c r="U148" i="6"/>
  <c r="T147" i="6"/>
  <c r="R147" i="6"/>
  <c r="Q147" i="6"/>
  <c r="P146" i="6"/>
  <c r="P147" i="6"/>
  <c r="Q155" i="6" s="1"/>
  <c r="P148" i="6"/>
  <c r="O146" i="6"/>
  <c r="N146" i="6"/>
  <c r="N148" i="6"/>
  <c r="M146" i="6"/>
  <c r="M148" i="6"/>
  <c r="L147" i="6"/>
  <c r="K147" i="6"/>
  <c r="J147" i="6"/>
  <c r="I147" i="6"/>
  <c r="H147" i="6"/>
  <c r="J15" i="68"/>
  <c r="I15" i="68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BK67" i="68"/>
  <c r="BF67" i="68"/>
  <c r="BF79" i="68" s="1"/>
  <c r="BH470" i="6" s="1"/>
  <c r="BH471" i="6" s="1"/>
  <c r="BD293" i="97" s="1"/>
  <c r="BA67" i="68"/>
  <c r="AX67" i="68"/>
  <c r="X67" i="68"/>
  <c r="W67" i="68"/>
  <c r="P67" i="68"/>
  <c r="N67" i="68"/>
  <c r="N77" i="68" s="1"/>
  <c r="P407" i="6" s="1"/>
  <c r="L229" i="97" s="1"/>
  <c r="L67" i="68"/>
  <c r="BK25" i="29"/>
  <c r="BI25" i="29"/>
  <c r="BF25" i="29"/>
  <c r="BE25" i="29"/>
  <c r="BD25" i="29"/>
  <c r="BC25" i="29"/>
  <c r="BA25" i="29"/>
  <c r="AV25" i="29"/>
  <c r="AU25" i="29"/>
  <c r="AS25" i="29"/>
  <c r="AP25" i="29"/>
  <c r="AO25" i="29"/>
  <c r="AN25" i="29"/>
  <c r="AM25" i="29"/>
  <c r="AK25" i="29"/>
  <c r="AH25" i="29"/>
  <c r="AG25" i="29"/>
  <c r="AF25" i="29"/>
  <c r="AE25" i="29"/>
  <c r="AC25" i="29"/>
  <c r="Z25" i="29"/>
  <c r="Y25" i="29"/>
  <c r="X25" i="29"/>
  <c r="W25" i="29"/>
  <c r="R25" i="29"/>
  <c r="Q25" i="29"/>
  <c r="P25" i="29"/>
  <c r="O25" i="29"/>
  <c r="M25" i="29"/>
  <c r="J25" i="29"/>
  <c r="H25" i="29"/>
  <c r="G25" i="29"/>
  <c r="E25" i="29"/>
  <c r="BG24" i="29"/>
  <c r="BF24" i="29"/>
  <c r="BE24" i="29"/>
  <c r="BD24" i="29"/>
  <c r="AY24" i="29"/>
  <c r="AX24" i="29"/>
  <c r="AW24" i="29"/>
  <c r="AV24" i="29"/>
  <c r="AR24" i="29"/>
  <c r="AQ24" i="29"/>
  <c r="AP24" i="29"/>
  <c r="AO24" i="29"/>
  <c r="AN24" i="29"/>
  <c r="AJ24" i="29"/>
  <c r="AI24" i="29"/>
  <c r="AH24" i="29"/>
  <c r="AG24" i="29"/>
  <c r="AF24" i="29"/>
  <c r="AB24" i="29"/>
  <c r="AA24" i="29"/>
  <c r="Z24" i="29"/>
  <c r="Y24" i="29"/>
  <c r="X24" i="29"/>
  <c r="T24" i="29"/>
  <c r="S24" i="29"/>
  <c r="R24" i="29"/>
  <c r="Q24" i="29"/>
  <c r="P24" i="29"/>
  <c r="L24" i="29"/>
  <c r="K24" i="29"/>
  <c r="J24" i="29"/>
  <c r="I24" i="29"/>
  <c r="I27" i="29" s="1"/>
  <c r="H24" i="29"/>
  <c r="D24" i="29"/>
  <c r="BJ16" i="29"/>
  <c r="BI16" i="29"/>
  <c r="BH16" i="29"/>
  <c r="BE16" i="29"/>
  <c r="BC16" i="29"/>
  <c r="BB16" i="29"/>
  <c r="BA16" i="29"/>
  <c r="AZ16" i="29"/>
  <c r="AS16" i="29"/>
  <c r="AR16" i="29"/>
  <c r="AO16" i="29"/>
  <c r="AN16" i="29"/>
  <c r="AM16" i="29"/>
  <c r="AK16" i="29"/>
  <c r="AJ16" i="29"/>
  <c r="AE16" i="29"/>
  <c r="AD16" i="29"/>
  <c r="AC16" i="29"/>
  <c r="AB16" i="29"/>
  <c r="V16" i="29"/>
  <c r="U16" i="29"/>
  <c r="T16" i="29"/>
  <c r="P16" i="29"/>
  <c r="O16" i="29"/>
  <c r="N16" i="29"/>
  <c r="M16" i="29"/>
  <c r="L16" i="29"/>
  <c r="G16" i="29"/>
  <c r="F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V15" i="29"/>
  <c r="AU15" i="29"/>
  <c r="AT15" i="29"/>
  <c r="AS15" i="29"/>
  <c r="AR15" i="29"/>
  <c r="AN15" i="29"/>
  <c r="AM15" i="29"/>
  <c r="AL15" i="29"/>
  <c r="AK15" i="29"/>
  <c r="AJ15" i="29"/>
  <c r="AG15" i="29"/>
  <c r="AF15" i="29"/>
  <c r="AE15" i="29"/>
  <c r="AD15" i="29"/>
  <c r="AC15" i="29"/>
  <c r="AB15" i="29"/>
  <c r="X15" i="29"/>
  <c r="W15" i="29"/>
  <c r="V15" i="29"/>
  <c r="U15" i="29"/>
  <c r="T15" i="29"/>
  <c r="O15" i="29"/>
  <c r="N15" i="29"/>
  <c r="M15" i="29"/>
  <c r="L15" i="29"/>
  <c r="I15" i="29"/>
  <c r="H15" i="29"/>
  <c r="G15" i="29"/>
  <c r="F15" i="29"/>
  <c r="E15" i="29"/>
  <c r="D15" i="29"/>
  <c r="BK14" i="29"/>
  <c r="BM341" i="6"/>
  <c r="BI144" i="91" s="1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7" i="29"/>
  <c r="BH7" i="29"/>
  <c r="BG7" i="29"/>
  <c r="BF7" i="29"/>
  <c r="BE7" i="29"/>
  <c r="BC7" i="29"/>
  <c r="BA7" i="29"/>
  <c r="AY7" i="29"/>
  <c r="AX7" i="29"/>
  <c r="AW7" i="29"/>
  <c r="AU7" i="29"/>
  <c r="AQ7" i="29"/>
  <c r="AP7" i="29"/>
  <c r="AO7" i="29"/>
  <c r="AM7" i="29"/>
  <c r="AL7" i="29"/>
  <c r="AJ7" i="29"/>
  <c r="AI7" i="29"/>
  <c r="AH7" i="29"/>
  <c r="AG7" i="29"/>
  <c r="AE7" i="29"/>
  <c r="AA7" i="29"/>
  <c r="Z7" i="29"/>
  <c r="Y7" i="29"/>
  <c r="W7" i="29"/>
  <c r="S7" i="29"/>
  <c r="R7" i="29"/>
  <c r="Q7" i="29"/>
  <c r="O7" i="29"/>
  <c r="M7" i="29"/>
  <c r="L7" i="29"/>
  <c r="K7" i="29"/>
  <c r="J7" i="29"/>
  <c r="I7" i="29"/>
  <c r="G7" i="29"/>
  <c r="F7" i="29"/>
  <c r="E7" i="29"/>
  <c r="D7" i="29"/>
  <c r="BI6" i="29"/>
  <c r="BH6" i="29"/>
  <c r="BG6" i="29"/>
  <c r="BF6" i="29"/>
  <c r="BE6" i="29"/>
  <c r="BA6" i="29"/>
  <c r="AZ6" i="29"/>
  <c r="AY6" i="29"/>
  <c r="AX6" i="29"/>
  <c r="AW6" i="29"/>
  <c r="AU6" i="29"/>
  <c r="AS6" i="29"/>
  <c r="AR6" i="29"/>
  <c r="AQ6" i="29"/>
  <c r="AP6" i="29"/>
  <c r="AO6" i="29"/>
  <c r="AM6" i="29"/>
  <c r="AK6" i="29"/>
  <c r="AJ6" i="29"/>
  <c r="AI6" i="29"/>
  <c r="AH6" i="29"/>
  <c r="AG6" i="29"/>
  <c r="AD6" i="29"/>
  <c r="AC6" i="29"/>
  <c r="AB6" i="29"/>
  <c r="AA6" i="29"/>
  <c r="Z6" i="29"/>
  <c r="Y6" i="29"/>
  <c r="V6" i="29"/>
  <c r="U6" i="29"/>
  <c r="T6" i="29"/>
  <c r="S6" i="29"/>
  <c r="R6" i="29"/>
  <c r="Q6" i="29"/>
  <c r="N6" i="29"/>
  <c r="M6" i="29"/>
  <c r="L6" i="29"/>
  <c r="K6" i="29"/>
  <c r="J6" i="29"/>
  <c r="I6" i="29"/>
  <c r="E6" i="29"/>
  <c r="D6" i="29"/>
  <c r="H19" i="12"/>
  <c r="J178" i="60"/>
  <c r="I199" i="97"/>
  <c r="K199" i="97"/>
  <c r="L19" i="12"/>
  <c r="BF210" i="97"/>
  <c r="BH19" i="12"/>
  <c r="BJ178" i="60"/>
  <c r="BJ17" i="12"/>
  <c r="C16" i="92"/>
  <c r="W104" i="60"/>
  <c r="AC104" i="60"/>
  <c r="G13" i="91"/>
  <c r="F17" i="92"/>
  <c r="X17" i="92"/>
  <c r="AE17" i="92"/>
  <c r="BH17" i="92"/>
  <c r="F7" i="97"/>
  <c r="N237" i="97"/>
  <c r="S417" i="6"/>
  <c r="O239" i="97" s="1"/>
  <c r="AF417" i="6"/>
  <c r="AB239" i="97" s="1"/>
  <c r="AG237" i="97"/>
  <c r="AK417" i="6"/>
  <c r="AG239" i="97" s="1"/>
  <c r="AU417" i="6"/>
  <c r="AQ239" i="97" s="1"/>
  <c r="AX417" i="6"/>
  <c r="AT239" i="97" s="1"/>
  <c r="AU239" i="97"/>
  <c r="BF417" i="6"/>
  <c r="BB239" i="97" s="1"/>
  <c r="BN417" i="6"/>
  <c r="BJ239" i="97" s="1"/>
  <c r="AD246" i="97"/>
  <c r="AH426" i="6"/>
  <c r="AD248" i="97" s="1"/>
  <c r="AP426" i="6"/>
  <c r="AL248" i="97" s="1"/>
  <c r="AO246" i="97"/>
  <c r="K435" i="6"/>
  <c r="G257" i="97" s="1"/>
  <c r="M255" i="97"/>
  <c r="W255" i="97"/>
  <c r="AA435" i="6"/>
  <c r="W257" i="97" s="1"/>
  <c r="AH255" i="97"/>
  <c r="AL435" i="6"/>
  <c r="AH257" i="97" s="1"/>
  <c r="AW255" i="97"/>
  <c r="BA435" i="6"/>
  <c r="AW257" i="97" s="1"/>
  <c r="Y264" i="97"/>
  <c r="BG291" i="97"/>
  <c r="BD291" i="97"/>
  <c r="AY291" i="97"/>
  <c r="X291" i="97"/>
  <c r="N291" i="97"/>
  <c r="J291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J453" i="6"/>
  <c r="F275" i="97" s="1"/>
  <c r="M480" i="6"/>
  <c r="I302" i="97" s="1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H489" i="6"/>
  <c r="D311" i="97" s="1"/>
  <c r="O462" i="6"/>
  <c r="K284" i="97" s="1"/>
  <c r="M282" i="97"/>
  <c r="Q462" i="6"/>
  <c r="M284" i="97" s="1"/>
  <c r="S282" i="97"/>
  <c r="U282" i="97"/>
  <c r="Y462" i="6"/>
  <c r="U284" i="97" s="1"/>
  <c r="BE462" i="6"/>
  <c r="BA284" i="97" s="1"/>
  <c r="I327" i="97"/>
  <c r="W327" i="97"/>
  <c r="AA507" i="6"/>
  <c r="W329" i="97" s="1"/>
  <c r="AV327" i="97"/>
  <c r="AV329" i="97"/>
  <c r="I329" i="97"/>
  <c r="N336" i="97"/>
  <c r="R516" i="6"/>
  <c r="V336" i="97"/>
  <c r="Z516" i="6"/>
  <c r="V338" i="97" s="1"/>
  <c r="X336" i="97"/>
  <c r="Z336" i="97"/>
  <c r="AA336" i="97"/>
  <c r="AT336" i="97"/>
  <c r="AX516" i="6"/>
  <c r="AT338" i="97" s="1"/>
  <c r="AV336" i="97"/>
  <c r="AZ516" i="6"/>
  <c r="AV338" i="97" s="1"/>
  <c r="BC516" i="6"/>
  <c r="AY338" i="97" s="1"/>
  <c r="BD336" i="97"/>
  <c r="BH516" i="6"/>
  <c r="BD338" i="97" s="1"/>
  <c r="P525" i="6"/>
  <c r="L347" i="97" s="1"/>
  <c r="U525" i="6"/>
  <c r="Q347" i="97" s="1"/>
  <c r="AK525" i="6"/>
  <c r="AG347" i="97" s="1"/>
  <c r="AL525" i="6"/>
  <c r="AH347" i="97" s="1"/>
  <c r="AP525" i="6"/>
  <c r="AL347" i="97" s="1"/>
  <c r="AY525" i="6"/>
  <c r="AU347" i="97" s="1"/>
  <c r="AU345" i="97"/>
  <c r="AL345" i="97"/>
  <c r="AH345" i="97"/>
  <c r="AG345" i="97"/>
  <c r="Q345" i="97"/>
  <c r="L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B318" i="97"/>
  <c r="AW318" i="97"/>
  <c r="AV318" i="97"/>
  <c r="AU318" i="97"/>
  <c r="AP318" i="97"/>
  <c r="AJ318" i="97"/>
  <c r="AH318" i="97"/>
  <c r="AF318" i="97"/>
  <c r="S318" i="97"/>
  <c r="M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N338" i="97"/>
  <c r="AV165" i="91"/>
  <c r="E7" i="97"/>
  <c r="N16" i="92"/>
  <c r="H12" i="91"/>
  <c r="G12" i="91"/>
  <c r="BJ5" i="29"/>
  <c r="BJ14" i="29"/>
  <c r="BJ23" i="29"/>
  <c r="E183" i="10"/>
  <c r="AQ376" i="6"/>
  <c r="AM165" i="91" s="1"/>
  <c r="BI14" i="29"/>
  <c r="BK341" i="6"/>
  <c r="BG144" i="91" s="1"/>
  <c r="BI5" i="29"/>
  <c r="D7" i="97"/>
  <c r="V165" i="91"/>
  <c r="C7" i="97"/>
  <c r="BH16" i="92"/>
  <c r="AJ16" i="92"/>
  <c r="L16" i="92"/>
  <c r="BH5" i="29"/>
  <c r="BH14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14" i="29"/>
  <c r="BI341" i="6"/>
  <c r="BE144" i="91" s="1"/>
  <c r="BG5" i="29"/>
  <c r="AI16" i="92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BF5" i="29"/>
  <c r="BH305" i="6"/>
  <c r="BD116" i="91" s="1"/>
  <c r="BF23" i="29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E14" i="29"/>
  <c r="BG341" i="6"/>
  <c r="BC144" i="91" s="1"/>
  <c r="BE5" i="29"/>
  <c r="U16" i="92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T16" i="92"/>
  <c r="BD5" i="29"/>
  <c r="BF305" i="6"/>
  <c r="BB116" i="91" s="1"/>
  <c r="BD14" i="29"/>
  <c r="BD23" i="29"/>
  <c r="G21" i="105"/>
  <c r="G50" i="105"/>
  <c r="BC23" i="29"/>
  <c r="BC14" i="29"/>
  <c r="BE341" i="6"/>
  <c r="BA144" i="91" s="1"/>
  <c r="AQ16" i="92"/>
  <c r="BH15" i="71"/>
  <c r="AZ15" i="71"/>
  <c r="AY15" i="71"/>
  <c r="S15" i="71"/>
  <c r="E15" i="71"/>
  <c r="C15" i="71"/>
  <c r="BG14" i="71"/>
  <c r="BA14" i="71"/>
  <c r="AA14" i="71"/>
  <c r="BJ13" i="71"/>
  <c r="BA13" i="71"/>
  <c r="AE13" i="71"/>
  <c r="AU12" i="71"/>
  <c r="AN12" i="71"/>
  <c r="AM12" i="71"/>
  <c r="AK12" i="71"/>
  <c r="H12" i="71"/>
  <c r="H19" i="105"/>
  <c r="H22" i="105"/>
  <c r="D26" i="105"/>
  <c r="AD16" i="92"/>
  <c r="AD18" i="92" s="1"/>
  <c r="AD27" i="92" s="1"/>
  <c r="BB5" i="29"/>
  <c r="BD305" i="6"/>
  <c r="AZ116" i="91" s="1"/>
  <c r="BB14" i="29"/>
  <c r="BB23" i="29"/>
  <c r="BA14" i="29"/>
  <c r="BC341" i="6"/>
  <c r="AY144" i="91" s="1"/>
  <c r="H23" i="64"/>
  <c r="H138" i="116"/>
  <c r="G23" i="64"/>
  <c r="G138" i="116"/>
  <c r="F23" i="64"/>
  <c r="F138" i="116"/>
  <c r="E23" i="64"/>
  <c r="E138" i="116"/>
  <c r="AB16" i="92"/>
  <c r="AB18" i="92" s="1"/>
  <c r="AB27" i="92" s="1"/>
  <c r="AZ5" i="29"/>
  <c r="AZ14" i="29"/>
  <c r="AZ23" i="29"/>
  <c r="AY23" i="29"/>
  <c r="AY14" i="29"/>
  <c r="BA341" i="6"/>
  <c r="AW144" i="91" s="1"/>
  <c r="AY5" i="29"/>
  <c r="AX5" i="29"/>
  <c r="AZ305" i="6"/>
  <c r="AV116" i="91" s="1"/>
  <c r="AX23" i="29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W14" i="29"/>
  <c r="AY341" i="6"/>
  <c r="AU144" i="91" s="1"/>
  <c r="AW5" i="29"/>
  <c r="AV5" i="29"/>
  <c r="AV14" i="29"/>
  <c r="AV18" i="29" s="1"/>
  <c r="AV23" i="29"/>
  <c r="AU23" i="29"/>
  <c r="AU14" i="29"/>
  <c r="AU18" i="29" s="1"/>
  <c r="AW341" i="6"/>
  <c r="AS144" i="91" s="1"/>
  <c r="AT14" i="29"/>
  <c r="AT23" i="29"/>
  <c r="AS14" i="29"/>
  <c r="AU341" i="6"/>
  <c r="AQ144" i="91" s="1"/>
  <c r="AS5" i="29"/>
  <c r="AR5" i="29"/>
  <c r="AT305" i="6"/>
  <c r="AP116" i="91" s="1"/>
  <c r="AR14" i="29"/>
  <c r="AR23" i="29"/>
  <c r="D47" i="111"/>
  <c r="AQ23" i="29"/>
  <c r="AQ14" i="29"/>
  <c r="AS341" i="6"/>
  <c r="AO144" i="91" s="1"/>
  <c r="AQ5" i="29"/>
  <c r="AP5" i="29"/>
  <c r="AR305" i="6"/>
  <c r="AN116" i="91" s="1"/>
  <c r="AP23" i="29"/>
  <c r="AO23" i="29"/>
  <c r="AO14" i="29"/>
  <c r="AQ341" i="6"/>
  <c r="AM144" i="91" s="1"/>
  <c r="AO5" i="29"/>
  <c r="AN5" i="29"/>
  <c r="AN23" i="29"/>
  <c r="AM23" i="29"/>
  <c r="AM14" i="29"/>
  <c r="AO341" i="6"/>
  <c r="AK144" i="91" s="1"/>
  <c r="AL5" i="29"/>
  <c r="AL14" i="29"/>
  <c r="AL23" i="29"/>
  <c r="AK14" i="29"/>
  <c r="AM305" i="6"/>
  <c r="AI116" i="91" s="1"/>
  <c r="AM341" i="6"/>
  <c r="AI144" i="91" s="1"/>
  <c r="AK5" i="29"/>
  <c r="AJ5" i="29"/>
  <c r="AJ14" i="29"/>
  <c r="AJ23" i="29"/>
  <c r="AI23" i="29"/>
  <c r="AI14" i="29"/>
  <c r="AK305" i="6"/>
  <c r="AG116" i="91" s="1"/>
  <c r="AI5" i="29"/>
  <c r="AI9" i="29" s="1"/>
  <c r="AH5" i="29"/>
  <c r="AH23" i="29"/>
  <c r="AG23" i="29"/>
  <c r="AG14" i="29"/>
  <c r="AI305" i="6"/>
  <c r="AE116" i="91" s="1"/>
  <c r="AG5" i="29"/>
  <c r="AF5" i="29"/>
  <c r="AF14" i="29"/>
  <c r="AF23" i="29"/>
  <c r="AE23" i="29"/>
  <c r="AE14" i="29"/>
  <c r="AD5" i="29"/>
  <c r="AD14" i="29"/>
  <c r="AD23" i="29"/>
  <c r="AC14" i="29"/>
  <c r="AC5" i="29"/>
  <c r="AB5" i="29"/>
  <c r="AB14" i="29"/>
  <c r="AB18" i="29" s="1"/>
  <c r="AB23" i="29"/>
  <c r="AA23" i="29"/>
  <c r="AA14" i="29"/>
  <c r="AC305" i="6"/>
  <c r="Y116" i="91" s="1"/>
  <c r="AC341" i="6"/>
  <c r="Y144" i="91" s="1"/>
  <c r="AA5" i="29"/>
  <c r="Z5" i="29"/>
  <c r="Z23" i="29"/>
  <c r="Y23" i="29"/>
  <c r="Y14" i="29"/>
  <c r="AA341" i="6"/>
  <c r="W144" i="91" s="1"/>
  <c r="Y5" i="29"/>
  <c r="X5" i="29"/>
  <c r="X14" i="29"/>
  <c r="X23" i="29"/>
  <c r="W23" i="29"/>
  <c r="W14" i="29"/>
  <c r="W18" i="29" s="1"/>
  <c r="Y341" i="6"/>
  <c r="U144" i="91" s="1"/>
  <c r="V5" i="29"/>
  <c r="V14" i="29"/>
  <c r="V23" i="29"/>
  <c r="U14" i="29"/>
  <c r="W341" i="6"/>
  <c r="S144" i="91" s="1"/>
  <c r="U5" i="29"/>
  <c r="T5" i="29"/>
  <c r="T14" i="29"/>
  <c r="T23" i="29"/>
  <c r="S23" i="29"/>
  <c r="S14" i="29"/>
  <c r="U341" i="6"/>
  <c r="Q144" i="91" s="1"/>
  <c r="S5" i="29"/>
  <c r="R5" i="29"/>
  <c r="R23" i="29"/>
  <c r="Q23" i="29"/>
  <c r="Q14" i="29"/>
  <c r="Q5" i="29"/>
  <c r="R332" i="6"/>
  <c r="N137" i="91" s="1"/>
  <c r="P5" i="29"/>
  <c r="R323" i="6"/>
  <c r="N130" i="91" s="1"/>
  <c r="P14" i="29"/>
  <c r="P18" i="29" s="1"/>
  <c r="P23" i="29"/>
  <c r="O23" i="29"/>
  <c r="O14" i="29"/>
  <c r="N5" i="29"/>
  <c r="P305" i="6"/>
  <c r="L116" i="91" s="1"/>
  <c r="N14" i="29"/>
  <c r="N23" i="29"/>
  <c r="M14" i="29"/>
  <c r="M5" i="29"/>
  <c r="L5" i="29"/>
  <c r="N305" i="6"/>
  <c r="J116" i="91" s="1"/>
  <c r="L14" i="29"/>
  <c r="L23" i="29"/>
  <c r="K23" i="29"/>
  <c r="K14" i="29"/>
  <c r="K5" i="29"/>
  <c r="L193" i="6"/>
  <c r="J5" i="29"/>
  <c r="J23" i="29"/>
  <c r="I23" i="29"/>
  <c r="I14" i="29"/>
  <c r="I5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H5" i="29"/>
  <c r="H14" i="29"/>
  <c r="H23" i="29"/>
  <c r="G23" i="29"/>
  <c r="G14" i="29"/>
  <c r="F5" i="29"/>
  <c r="F14" i="29"/>
  <c r="F23" i="29"/>
  <c r="E14" i="29"/>
  <c r="E5" i="29"/>
  <c r="BK134" i="91"/>
  <c r="BH134" i="91"/>
  <c r="AY134" i="91"/>
  <c r="AR134" i="91"/>
  <c r="AP134" i="91"/>
  <c r="AI134" i="91"/>
  <c r="D5" i="29"/>
  <c r="D14" i="29"/>
  <c r="D23" i="29"/>
  <c r="V127" i="91"/>
  <c r="BK141" i="91"/>
  <c r="E41" i="112"/>
  <c r="C36" i="111"/>
  <c r="C6" i="112"/>
  <c r="D41" i="112"/>
  <c r="C35" i="111"/>
  <c r="C5" i="112"/>
  <c r="C41" i="112"/>
  <c r="C34" i="111"/>
  <c r="C4" i="112"/>
  <c r="P267" i="6"/>
  <c r="P269" i="6" s="1"/>
  <c r="V267" i="6"/>
  <c r="V269" i="6" s="1"/>
  <c r="AJ240" i="6"/>
  <c r="AJ242" i="6" s="1"/>
  <c r="AS350" i="6"/>
  <c r="AT350" i="6"/>
  <c r="AU258" i="6"/>
  <c r="AU260" i="6" s="1"/>
  <c r="AV350" i="6"/>
  <c r="AX350" i="6"/>
  <c r="AT151" i="91" s="1"/>
  <c r="AT153" i="91" s="1"/>
  <c r="AY350" i="6"/>
  <c r="BA350" i="6"/>
  <c r="BB240" i="6"/>
  <c r="BB242" i="6" s="1"/>
  <c r="BD350" i="6"/>
  <c r="BD352" i="6" s="1"/>
  <c r="BF350" i="6"/>
  <c r="BB151" i="91" s="1"/>
  <c r="BB153" i="91" s="1"/>
  <c r="BG350" i="6"/>
  <c r="BI350" i="6"/>
  <c r="BL350" i="6"/>
  <c r="BN350" i="6"/>
  <c r="BJ151" i="91" s="1"/>
  <c r="BJ153" i="91" s="1"/>
  <c r="BO350" i="6"/>
  <c r="C17" i="67"/>
  <c r="C7" i="67"/>
  <c r="H267" i="6"/>
  <c r="H269" i="6" s="1"/>
  <c r="M258" i="6"/>
  <c r="M260" i="6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BI366" i="97"/>
  <c r="BH366" i="97"/>
  <c r="BG366" i="97"/>
  <c r="BF366" i="97"/>
  <c r="BE366" i="97"/>
  <c r="BA366" i="97"/>
  <c r="AZ366" i="97"/>
  <c r="AX366" i="97"/>
  <c r="AW366" i="97"/>
  <c r="AS366" i="97"/>
  <c r="AR366" i="97"/>
  <c r="AQ366" i="97"/>
  <c r="AP366" i="97"/>
  <c r="AO366" i="97"/>
  <c r="AN366" i="97"/>
  <c r="AL366" i="97"/>
  <c r="AK366" i="97"/>
  <c r="AJ366" i="97"/>
  <c r="AI366" i="97"/>
  <c r="AG366" i="97"/>
  <c r="AD366" i="97"/>
  <c r="AC366" i="97"/>
  <c r="AB366" i="97"/>
  <c r="AA366" i="97"/>
  <c r="Y366" i="97"/>
  <c r="X366" i="97"/>
  <c r="W366" i="97"/>
  <c r="V366" i="97"/>
  <c r="U366" i="97"/>
  <c r="T366" i="97"/>
  <c r="S366" i="97"/>
  <c r="R366" i="97"/>
  <c r="P366" i="97"/>
  <c r="O366" i="97"/>
  <c r="N366" i="97"/>
  <c r="M366" i="97"/>
  <c r="K366" i="97"/>
  <c r="J366" i="97"/>
  <c r="I366" i="97"/>
  <c r="H366" i="97"/>
  <c r="F366" i="97"/>
  <c r="E366" i="97"/>
  <c r="D366" i="97"/>
  <c r="C366" i="97"/>
  <c r="H568" i="6"/>
  <c r="I568" i="6"/>
  <c r="J568" i="6"/>
  <c r="M296" i="6"/>
  <c r="Q296" i="6"/>
  <c r="C22" i="97"/>
  <c r="F22" i="97"/>
  <c r="D22" i="97"/>
  <c r="H21" i="97"/>
  <c r="D21" i="97"/>
  <c r="E21" i="97"/>
  <c r="G21" i="97"/>
  <c r="G568" i="6"/>
  <c r="G24" i="97"/>
  <c r="C353" i="97"/>
  <c r="C27" i="97" s="1"/>
  <c r="C145" i="91"/>
  <c r="T148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C316" i="97"/>
  <c r="G496" i="6"/>
  <c r="C318" i="97" s="1"/>
  <c r="G206" i="6"/>
  <c r="BO191" i="6"/>
  <c r="BO193" i="6" s="1"/>
  <c r="BM191" i="6"/>
  <c r="BM193" i="6" s="1"/>
  <c r="BK191" i="6"/>
  <c r="BK193" i="6" s="1"/>
  <c r="BI191" i="6"/>
  <c r="BI193" i="6" s="1"/>
  <c r="BG191" i="6"/>
  <c r="BG193" i="6" s="1"/>
  <c r="BE191" i="6"/>
  <c r="BE193" i="6" s="1"/>
  <c r="BC191" i="6"/>
  <c r="BC193" i="6" s="1"/>
  <c r="BA191" i="6"/>
  <c r="BA193" i="6" s="1"/>
  <c r="AY191" i="6"/>
  <c r="AY193" i="6" s="1"/>
  <c r="AW191" i="6"/>
  <c r="AW193" i="6" s="1"/>
  <c r="AU191" i="6"/>
  <c r="AU193" i="6" s="1"/>
  <c r="AS191" i="6"/>
  <c r="AS193" i="6" s="1"/>
  <c r="AQ191" i="6"/>
  <c r="AQ193" i="6" s="1"/>
  <c r="AO191" i="6"/>
  <c r="AO193" i="6" s="1"/>
  <c r="AM191" i="6"/>
  <c r="AM193" i="6" s="1"/>
  <c r="AK191" i="6"/>
  <c r="AK193" i="6" s="1"/>
  <c r="AI191" i="6"/>
  <c r="AI193" i="6" s="1"/>
  <c r="AG191" i="6"/>
  <c r="AG193" i="6"/>
  <c r="AE191" i="6"/>
  <c r="AE193" i="6" s="1"/>
  <c r="AC191" i="6"/>
  <c r="AC193" i="6" s="1"/>
  <c r="AA191" i="6"/>
  <c r="AA193" i="6" s="1"/>
  <c r="Y191" i="6"/>
  <c r="Y193" i="6" s="1"/>
  <c r="W191" i="6"/>
  <c r="W193" i="6" s="1"/>
  <c r="U191" i="6"/>
  <c r="U193" i="6"/>
  <c r="S191" i="6"/>
  <c r="S193" i="6" s="1"/>
  <c r="Q191" i="6"/>
  <c r="Q193" i="6" s="1"/>
  <c r="O191" i="6"/>
  <c r="O193" i="6" s="1"/>
  <c r="M191" i="6"/>
  <c r="M193" i="6" s="1"/>
  <c r="K191" i="6"/>
  <c r="K193" i="6" s="1"/>
  <c r="I191" i="6"/>
  <c r="I193" i="6" s="1"/>
  <c r="BO182" i="6"/>
  <c r="BO184" i="6" s="1"/>
  <c r="BM182" i="6"/>
  <c r="BM184" i="6"/>
  <c r="BK182" i="6"/>
  <c r="BK184" i="6" s="1"/>
  <c r="BI182" i="6"/>
  <c r="BI184" i="6" s="1"/>
  <c r="BG182" i="6"/>
  <c r="BG184" i="6" s="1"/>
  <c r="BE182" i="6"/>
  <c r="BE184" i="6" s="1"/>
  <c r="BC182" i="6"/>
  <c r="BC184" i="6" s="1"/>
  <c r="BA182" i="6"/>
  <c r="BA184" i="6" s="1"/>
  <c r="AY182" i="6"/>
  <c r="AY184" i="6" s="1"/>
  <c r="AW182" i="6"/>
  <c r="AW184" i="6" s="1"/>
  <c r="AU182" i="6"/>
  <c r="AU184" i="6" s="1"/>
  <c r="AS182" i="6"/>
  <c r="AS184" i="6" s="1"/>
  <c r="AQ182" i="6"/>
  <c r="AQ184" i="6" s="1"/>
  <c r="AO182" i="6"/>
  <c r="AO184" i="6" s="1"/>
  <c r="AM182" i="6"/>
  <c r="AM184" i="6" s="1"/>
  <c r="AK182" i="6"/>
  <c r="AK184" i="6"/>
  <c r="AI182" i="6"/>
  <c r="AI184" i="6" s="1"/>
  <c r="AG182" i="6"/>
  <c r="AG184" i="6" s="1"/>
  <c r="AE182" i="6"/>
  <c r="AE184" i="6" s="1"/>
  <c r="AC182" i="6"/>
  <c r="AC184" i="6" s="1"/>
  <c r="AA182" i="6"/>
  <c r="AA184" i="6" s="1"/>
  <c r="Y182" i="6"/>
  <c r="Y184" i="6" s="1"/>
  <c r="W182" i="6"/>
  <c r="W184" i="6" s="1"/>
  <c r="U182" i="6"/>
  <c r="U184" i="6" s="1"/>
  <c r="S182" i="6"/>
  <c r="S184" i="6" s="1"/>
  <c r="BN173" i="6"/>
  <c r="BN175" i="6" s="1"/>
  <c r="BL173" i="6"/>
  <c r="BL175" i="6" s="1"/>
  <c r="BJ173" i="6"/>
  <c r="BJ175" i="6"/>
  <c r="BH173" i="6"/>
  <c r="BH175" i="6"/>
  <c r="BF173" i="6"/>
  <c r="BF175" i="6" s="1"/>
  <c r="BD173" i="6"/>
  <c r="BD175" i="6" s="1"/>
  <c r="BB173" i="6"/>
  <c r="BB175" i="6" s="1"/>
  <c r="AZ173" i="6"/>
  <c r="AZ175" i="6" s="1"/>
  <c r="AX173" i="6"/>
  <c r="AX175" i="6"/>
  <c r="AV173" i="6"/>
  <c r="AV175" i="6" s="1"/>
  <c r="AT173" i="6"/>
  <c r="AT175" i="6" s="1"/>
  <c r="AR173" i="6"/>
  <c r="AR175" i="6" s="1"/>
  <c r="AP173" i="6"/>
  <c r="AP175" i="6" s="1"/>
  <c r="AN173" i="6"/>
  <c r="AN175" i="6" s="1"/>
  <c r="AL173" i="6"/>
  <c r="AL175" i="6" s="1"/>
  <c r="AJ173" i="6"/>
  <c r="AJ175" i="6" s="1"/>
  <c r="AH173" i="6"/>
  <c r="AH175" i="6" s="1"/>
  <c r="AF173" i="6"/>
  <c r="AF175" i="6" s="1"/>
  <c r="AD173" i="6"/>
  <c r="AD175" i="6" s="1"/>
  <c r="AB173" i="6"/>
  <c r="AB175" i="6" s="1"/>
  <c r="Z173" i="6"/>
  <c r="Z175" i="6" s="1"/>
  <c r="X173" i="6"/>
  <c r="X175" i="6" s="1"/>
  <c r="V173" i="6"/>
  <c r="V175" i="6" s="1"/>
  <c r="T173" i="6"/>
  <c r="T175" i="6" s="1"/>
  <c r="R173" i="6"/>
  <c r="R175" i="6" s="1"/>
  <c r="P173" i="6"/>
  <c r="P175" i="6" s="1"/>
  <c r="N173" i="6"/>
  <c r="N175" i="6" s="1"/>
  <c r="L173" i="6"/>
  <c r="L175" i="6" s="1"/>
  <c r="J173" i="6"/>
  <c r="J175" i="6" s="1"/>
  <c r="BN164" i="6"/>
  <c r="BN166" i="6" s="1"/>
  <c r="BL164" i="6"/>
  <c r="BL166" i="6" s="1"/>
  <c r="BJ164" i="6"/>
  <c r="BJ166" i="6"/>
  <c r="BH164" i="6"/>
  <c r="BH166" i="6" s="1"/>
  <c r="BF164" i="6"/>
  <c r="BF166" i="6" s="1"/>
  <c r="BD164" i="6"/>
  <c r="BD166" i="6" s="1"/>
  <c r="BB164" i="6"/>
  <c r="BB166" i="6" s="1"/>
  <c r="AZ164" i="6"/>
  <c r="AZ166" i="6" s="1"/>
  <c r="AX164" i="6"/>
  <c r="AX166" i="6" s="1"/>
  <c r="AV164" i="6"/>
  <c r="AV166" i="6" s="1"/>
  <c r="AT164" i="6"/>
  <c r="AT166" i="6" s="1"/>
  <c r="AR164" i="6"/>
  <c r="AR166" i="6" s="1"/>
  <c r="AP164" i="6"/>
  <c r="AP166" i="6" s="1"/>
  <c r="AN164" i="6"/>
  <c r="AN166" i="6" s="1"/>
  <c r="AL164" i="6"/>
  <c r="AL166" i="6" s="1"/>
  <c r="AJ164" i="6"/>
  <c r="AJ166" i="6" s="1"/>
  <c r="AH164" i="6"/>
  <c r="AH166" i="6" s="1"/>
  <c r="AF164" i="6"/>
  <c r="AF166" i="6" s="1"/>
  <c r="AD164" i="6"/>
  <c r="AD166" i="6" s="1"/>
  <c r="AB164" i="6"/>
  <c r="AB166" i="6" s="1"/>
  <c r="Z164" i="6"/>
  <c r="Z166" i="6" s="1"/>
  <c r="X164" i="6"/>
  <c r="X166" i="6" s="1"/>
  <c r="V164" i="6"/>
  <c r="V166" i="6" s="1"/>
  <c r="T164" i="6"/>
  <c r="T166" i="6" s="1"/>
  <c r="R164" i="6"/>
  <c r="R166" i="6" s="1"/>
  <c r="P164" i="6"/>
  <c r="P166" i="6" s="1"/>
  <c r="N164" i="6"/>
  <c r="N166" i="6" s="1"/>
  <c r="L164" i="6"/>
  <c r="L166" i="6" s="1"/>
  <c r="J164" i="6"/>
  <c r="J166" i="6" s="1"/>
  <c r="AM154" i="6"/>
  <c r="M22" i="60"/>
  <c r="G152" i="6"/>
  <c r="AL156" i="6"/>
  <c r="AM16" i="12"/>
  <c r="AP22" i="60"/>
  <c r="O154" i="6"/>
  <c r="P154" i="6"/>
  <c r="AD27" i="6"/>
  <c r="BH145" i="6"/>
  <c r="R145" i="6"/>
  <c r="N145" i="6"/>
  <c r="BF147" i="6"/>
  <c r="D95" i="116"/>
  <c r="BA250" i="97"/>
  <c r="AZ244" i="97"/>
  <c r="BD424" i="6"/>
  <c r="AZ246" i="97" s="1"/>
  <c r="AR244" i="97"/>
  <c r="AV424" i="6"/>
  <c r="BJ25" i="29"/>
  <c r="BB25" i="29"/>
  <c r="BF148" i="6"/>
  <c r="AT25" i="29"/>
  <c r="AL25" i="29"/>
  <c r="AD25" i="29"/>
  <c r="V25" i="29"/>
  <c r="N25" i="29"/>
  <c r="R148" i="6"/>
  <c r="BG16" i="29"/>
  <c r="BG18" i="29" s="1"/>
  <c r="BK147" i="6"/>
  <c r="G42" i="105"/>
  <c r="G44" i="105"/>
  <c r="G52" i="105"/>
  <c r="G53" i="105"/>
  <c r="D49" i="116"/>
  <c r="H27" i="105"/>
  <c r="H30" i="105"/>
  <c r="G33" i="105"/>
  <c r="AQ16" i="29"/>
  <c r="AU147" i="6"/>
  <c r="S16" i="29"/>
  <c r="W147" i="6"/>
  <c r="X155" i="6" s="1"/>
  <c r="BH146" i="6"/>
  <c r="BD7" i="29"/>
  <c r="BD9" i="29" s="1"/>
  <c r="BD33" i="29" s="1"/>
  <c r="AF7" i="29"/>
  <c r="AJ146" i="6"/>
  <c r="H7" i="29"/>
  <c r="L146" i="6"/>
  <c r="BE77" i="6"/>
  <c r="BA111" i="91"/>
  <c r="BA17" i="92" s="1"/>
  <c r="BE145" i="6"/>
  <c r="BB103" i="60"/>
  <c r="AK111" i="91"/>
  <c r="AK17" i="92" s="1"/>
  <c r="AL103" i="60"/>
  <c r="AO145" i="6"/>
  <c r="AO77" i="6"/>
  <c r="Q77" i="6"/>
  <c r="L18" i="12" s="1"/>
  <c r="Q145" i="6"/>
  <c r="Q560" i="6" s="1"/>
  <c r="N103" i="60"/>
  <c r="M111" i="91"/>
  <c r="M17" i="92" s="1"/>
  <c r="M18" i="92" s="1"/>
  <c r="M27" i="92" s="1"/>
  <c r="M28" i="92" s="1"/>
  <c r="BG102" i="60"/>
  <c r="BJ77" i="6"/>
  <c r="BF110" i="91"/>
  <c r="BF16" i="92" s="1"/>
  <c r="BJ144" i="6"/>
  <c r="BJ371" i="6"/>
  <c r="AQ102" i="60"/>
  <c r="AT371" i="6"/>
  <c r="AT77" i="6"/>
  <c r="AT144" i="6"/>
  <c r="AT559" i="6" s="1"/>
  <c r="AW376" i="6"/>
  <c r="AS165" i="91" s="1"/>
  <c r="AD77" i="6"/>
  <c r="AD144" i="6"/>
  <c r="AA102" i="60"/>
  <c r="Z110" i="91"/>
  <c r="Z16" i="92" s="1"/>
  <c r="AD371" i="6"/>
  <c r="N371" i="6"/>
  <c r="N77" i="6"/>
  <c r="K104" i="60" s="1"/>
  <c r="J110" i="91"/>
  <c r="Q376" i="6"/>
  <c r="M165" i="91" s="1"/>
  <c r="K102" i="60"/>
  <c r="N144" i="6"/>
  <c r="BJ59" i="60"/>
  <c r="BM49" i="6"/>
  <c r="BH17" i="12" s="1"/>
  <c r="BE49" i="6"/>
  <c r="AZ17" i="12" s="1"/>
  <c r="BB59" i="60"/>
  <c r="AT59" i="60"/>
  <c r="AW49" i="6"/>
  <c r="AL59" i="60"/>
  <c r="AO49" i="6"/>
  <c r="AJ17" i="12" s="1"/>
  <c r="AD59" i="60"/>
  <c r="AG49" i="6"/>
  <c r="AB13" i="71" s="1"/>
  <c r="Y49" i="6"/>
  <c r="V59" i="60"/>
  <c r="N59" i="60"/>
  <c r="Q49" i="6"/>
  <c r="L13" i="71" s="1"/>
  <c r="F59" i="60"/>
  <c r="I49" i="6"/>
  <c r="BF58" i="60"/>
  <c r="BI288" i="6"/>
  <c r="BI49" i="6"/>
  <c r="BF60" i="60" s="1"/>
  <c r="BI144" i="6"/>
  <c r="BI559" i="6" s="1"/>
  <c r="BI561" i="6" s="1"/>
  <c r="AX58" i="60"/>
  <c r="BA288" i="6"/>
  <c r="BA49" i="6"/>
  <c r="AV17" i="12" s="1"/>
  <c r="AS288" i="6"/>
  <c r="AP58" i="60"/>
  <c r="AS49" i="6"/>
  <c r="AN17" i="12" s="1"/>
  <c r="AK49" i="6"/>
  <c r="AF13" i="71" s="1"/>
  <c r="AH58" i="60"/>
  <c r="Z58" i="60"/>
  <c r="AC49" i="6"/>
  <c r="Z60" i="60" s="1"/>
  <c r="AC288" i="6"/>
  <c r="R58" i="60"/>
  <c r="U49" i="6"/>
  <c r="X293" i="6"/>
  <c r="U288" i="6"/>
  <c r="P293" i="6"/>
  <c r="P296" i="6" s="1"/>
  <c r="M49" i="6"/>
  <c r="H17" i="12" s="1"/>
  <c r="M288" i="6"/>
  <c r="BE148" i="6"/>
  <c r="BF156" i="6" s="1"/>
  <c r="BA23" i="29"/>
  <c r="AO148" i="6"/>
  <c r="AK23" i="29"/>
  <c r="AK27" i="29" s="1"/>
  <c r="AG148" i="6"/>
  <c r="BB147" i="6"/>
  <c r="AX14" i="29"/>
  <c r="AX18" i="29" s="1"/>
  <c r="AT147" i="6"/>
  <c r="AP14" i="29"/>
  <c r="AD147" i="6"/>
  <c r="Z14" i="29"/>
  <c r="R14" i="29"/>
  <c r="R18" i="29" s="1"/>
  <c r="BO146" i="6"/>
  <c r="BK5" i="29"/>
  <c r="BK9" i="29" s="1"/>
  <c r="AY16" i="29"/>
  <c r="BC147" i="6"/>
  <c r="AA16" i="29"/>
  <c r="AE147" i="6"/>
  <c r="AN7" i="29"/>
  <c r="AR146" i="6"/>
  <c r="BI111" i="91"/>
  <c r="BI17" i="92" s="1"/>
  <c r="BM145" i="6"/>
  <c r="BJ103" i="60"/>
  <c r="BM77" i="6"/>
  <c r="AW145" i="6"/>
  <c r="AW77" i="6"/>
  <c r="AS111" i="91"/>
  <c r="AS17" i="92" s="1"/>
  <c r="AT103" i="60"/>
  <c r="AC111" i="91"/>
  <c r="AC17" i="92" s="1"/>
  <c r="AG77" i="6"/>
  <c r="AG145" i="6"/>
  <c r="AD103" i="60"/>
  <c r="I77" i="6"/>
  <c r="I145" i="6"/>
  <c r="E111" i="91"/>
  <c r="E17" i="92" s="1"/>
  <c r="F103" i="60"/>
  <c r="BB77" i="6"/>
  <c r="BB144" i="6"/>
  <c r="BB559" i="6" s="1"/>
  <c r="AY102" i="60"/>
  <c r="BB371" i="6"/>
  <c r="AI102" i="60"/>
  <c r="AL144" i="6"/>
  <c r="AO549" i="6"/>
  <c r="AK371" i="97" s="1"/>
  <c r="AL371" i="6"/>
  <c r="AL77" i="6"/>
  <c r="AH110" i="91"/>
  <c r="S102" i="60"/>
  <c r="V371" i="6"/>
  <c r="V77" i="6"/>
  <c r="R110" i="91"/>
  <c r="Y376" i="6"/>
  <c r="U165" i="91" s="1"/>
  <c r="V144" i="6"/>
  <c r="V559" i="6" s="1"/>
  <c r="BF352" i="6"/>
  <c r="D18" i="67"/>
  <c r="E70" i="59"/>
  <c r="D80" i="116"/>
  <c r="AX110" i="91"/>
  <c r="AX16" i="92" s="1"/>
  <c r="AI16" i="29"/>
  <c r="AM147" i="6"/>
  <c r="K16" i="29"/>
  <c r="O147" i="6"/>
  <c r="P155" i="6" s="1"/>
  <c r="AV7" i="29"/>
  <c r="AZ146" i="6"/>
  <c r="AB146" i="6"/>
  <c r="X7" i="29"/>
  <c r="V103" i="60"/>
  <c r="Y77" i="6"/>
  <c r="V104" i="60" s="1"/>
  <c r="Y145" i="6"/>
  <c r="U111" i="91"/>
  <c r="U17" i="92" s="1"/>
  <c r="U18" i="92" s="1"/>
  <c r="U27" i="92" s="1"/>
  <c r="C19" i="67"/>
  <c r="C20" i="105"/>
  <c r="K30" i="105"/>
  <c r="F70" i="59"/>
  <c r="E80" i="116"/>
  <c r="G24" i="29"/>
  <c r="O24" i="29"/>
  <c r="W24" i="29"/>
  <c r="AE24" i="29"/>
  <c r="AM24" i="29"/>
  <c r="AU24" i="29"/>
  <c r="BC24" i="29"/>
  <c r="BK24" i="29"/>
  <c r="AD156" i="6"/>
  <c r="AP110" i="91"/>
  <c r="AP16" i="92" s="1"/>
  <c r="AP18" i="92" s="1"/>
  <c r="AP27" i="92" s="1"/>
  <c r="U23" i="29"/>
  <c r="L30" i="105"/>
  <c r="D20" i="105"/>
  <c r="E84" i="59"/>
  <c r="D94" i="116"/>
  <c r="E90" i="59"/>
  <c r="D100" i="116"/>
  <c r="E91" i="59"/>
  <c r="D101" i="116"/>
  <c r="BM196" i="59"/>
  <c r="E95" i="59"/>
  <c r="D105" i="116"/>
  <c r="AH14" i="29"/>
  <c r="E31" i="59"/>
  <c r="BM135" i="59"/>
  <c r="BM145" i="59"/>
  <c r="E41" i="59"/>
  <c r="E77" i="59"/>
  <c r="D87" i="116"/>
  <c r="AJ16" i="12"/>
  <c r="AJ12" i="71"/>
  <c r="AL22" i="60"/>
  <c r="BN352" i="6"/>
  <c r="BF14" i="29"/>
  <c r="BF18" i="29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BC19" i="12"/>
  <c r="BE178" i="60"/>
  <c r="BD199" i="97"/>
  <c r="BC15" i="71"/>
  <c r="K13" i="105"/>
  <c r="H61" i="105"/>
  <c r="L13" i="105"/>
  <c r="E29" i="59"/>
  <c r="D39" i="116"/>
  <c r="N156" i="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BK390" i="6"/>
  <c r="BG212" i="97" s="1"/>
  <c r="BG210" i="97"/>
  <c r="F78" i="59"/>
  <c r="E88" i="116"/>
  <c r="E80" i="59"/>
  <c r="D90" i="116"/>
  <c r="H92" i="59"/>
  <c r="G102" i="116"/>
  <c r="AE5" i="29"/>
  <c r="AI146" i="6"/>
  <c r="AJ154" i="6" s="1"/>
  <c r="AA146" i="6"/>
  <c r="W5" i="29"/>
  <c r="W9" i="29" s="1"/>
  <c r="BH21" i="60"/>
  <c r="BK27" i="6"/>
  <c r="AZ21" i="60"/>
  <c r="E19" i="9"/>
  <c r="BC27" i="6"/>
  <c r="E20" i="9" s="1"/>
  <c r="AR21" i="60"/>
  <c r="AU27" i="6"/>
  <c r="AP12" i="71" s="1"/>
  <c r="AM145" i="6"/>
  <c r="AM153" i="6" s="1"/>
  <c r="AJ21" i="60"/>
  <c r="AM27" i="6"/>
  <c r="C19" i="9"/>
  <c r="AE27" i="6"/>
  <c r="AB21" i="60"/>
  <c r="W145" i="6"/>
  <c r="W27" i="6"/>
  <c r="T21" i="60"/>
  <c r="O27" i="6"/>
  <c r="L21" i="60"/>
  <c r="BO223" i="6"/>
  <c r="BO27" i="6"/>
  <c r="BL20" i="60"/>
  <c r="F18" i="9"/>
  <c r="BG223" i="6"/>
  <c r="BD20" i="60"/>
  <c r="BG27" i="6"/>
  <c r="BB12" i="71" s="1"/>
  <c r="AY223" i="6"/>
  <c r="AY27" i="6"/>
  <c r="AV22" i="60" s="1"/>
  <c r="AV20" i="60"/>
  <c r="AQ223" i="6"/>
  <c r="AN20" i="60"/>
  <c r="AQ144" i="6"/>
  <c r="D18" i="9"/>
  <c r="AQ27" i="6"/>
  <c r="AI223" i="6"/>
  <c r="AF20" i="60"/>
  <c r="AI27" i="6"/>
  <c r="AI144" i="6"/>
  <c r="AI559" i="6" s="1"/>
  <c r="AA223" i="6"/>
  <c r="AA27" i="6"/>
  <c r="AD228" i="6"/>
  <c r="S223" i="6"/>
  <c r="V228" i="6"/>
  <c r="S144" i="6"/>
  <c r="V549" i="6" s="1"/>
  <c r="P20" i="60"/>
  <c r="S27" i="6"/>
  <c r="N16" i="12" s="1"/>
  <c r="K223" i="6"/>
  <c r="H20" i="60"/>
  <c r="K27" i="6"/>
  <c r="F12" i="71" s="1"/>
  <c r="N228" i="6"/>
  <c r="K544" i="6"/>
  <c r="G366" i="97" s="1"/>
  <c r="K136" i="6"/>
  <c r="H178" i="60" s="1"/>
  <c r="G197" i="97"/>
  <c r="H176" i="60"/>
  <c r="K144" i="6"/>
  <c r="F8" i="29"/>
  <c r="F201" i="97"/>
  <c r="AU5" i="29"/>
  <c r="D147" i="59"/>
  <c r="D43" i="59"/>
  <c r="C53" i="116"/>
  <c r="D37" i="59"/>
  <c r="BM141" i="59"/>
  <c r="H85" i="59"/>
  <c r="G95" i="116"/>
  <c r="F93" i="59"/>
  <c r="E103" i="116"/>
  <c r="R549" i="6"/>
  <c r="O559" i="6"/>
  <c r="C12" i="71"/>
  <c r="G22" i="60"/>
  <c r="X60" i="60"/>
  <c r="AM5" i="29"/>
  <c r="F92" i="59"/>
  <c r="E102" i="116"/>
  <c r="F97" i="59"/>
  <c r="E107" i="116"/>
  <c r="N178" i="60"/>
  <c r="T199" i="97"/>
  <c r="S19" i="12"/>
  <c r="H5" i="105"/>
  <c r="H8" i="105"/>
  <c r="G11" i="105"/>
  <c r="C24" i="105"/>
  <c r="D127" i="59"/>
  <c r="D21" i="59"/>
  <c r="C31" i="116"/>
  <c r="H155" i="6"/>
  <c r="I155" i="6"/>
  <c r="AI16" i="12"/>
  <c r="AK22" i="60"/>
  <c r="AG15" i="71"/>
  <c r="AH199" i="97"/>
  <c r="AG19" i="12"/>
  <c r="AS19" i="12"/>
  <c r="AE104" i="60"/>
  <c r="AC14" i="71"/>
  <c r="H37" i="59"/>
  <c r="G47" i="116"/>
  <c r="G39" i="59"/>
  <c r="F49" i="116"/>
  <c r="F40" i="59"/>
  <c r="E50" i="116"/>
  <c r="BM189" i="59"/>
  <c r="G85" i="59"/>
  <c r="F95" i="116"/>
  <c r="F199" i="97"/>
  <c r="G178" i="60"/>
  <c r="BO144" i="6"/>
  <c r="H14" i="91"/>
  <c r="BK17" i="92"/>
  <c r="AY237" i="97"/>
  <c r="AZ255" i="97"/>
  <c r="P349" i="97"/>
  <c r="M349" i="97"/>
  <c r="AL560" i="6"/>
  <c r="AM104" i="60"/>
  <c r="AK14" i="71"/>
  <c r="X12" i="71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X16" i="12"/>
  <c r="C19" i="12"/>
  <c r="L560" i="6"/>
  <c r="AE16" i="12"/>
  <c r="AG22" i="60"/>
  <c r="BI22" i="60"/>
  <c r="BG12" i="71"/>
  <c r="BG16" i="12"/>
  <c r="AO435" i="6"/>
  <c r="AK257" i="97" s="1"/>
  <c r="AK255" i="97"/>
  <c r="AL349" i="97"/>
  <c r="BD253" i="97"/>
  <c r="BH433" i="6"/>
  <c r="BA253" i="97"/>
  <c r="BE433" i="6"/>
  <c r="AJ253" i="97"/>
  <c r="AN433" i="6"/>
  <c r="L223" i="97"/>
  <c r="AY217" i="97"/>
  <c r="BC397" i="6"/>
  <c r="Y217" i="97"/>
  <c r="AC397" i="6"/>
  <c r="AC399" i="6" s="1"/>
  <c r="Y221" i="97" s="1"/>
  <c r="BO544" i="6"/>
  <c r="BK366" i="97" s="1"/>
  <c r="F60" i="9"/>
  <c r="BL176" i="60"/>
  <c r="BO136" i="6"/>
  <c r="BK197" i="97"/>
  <c r="BD349" i="97"/>
  <c r="AL217" i="97"/>
  <c r="AP397" i="6"/>
  <c r="AP399" i="6" s="1"/>
  <c r="AL221" i="97" s="1"/>
  <c r="BN136" i="6"/>
  <c r="BN145" i="6"/>
  <c r="BK177" i="60"/>
  <c r="BJ198" i="97"/>
  <c r="BI177" i="60"/>
  <c r="BH198" i="97"/>
  <c r="BL145" i="6"/>
  <c r="BL136" i="6"/>
  <c r="BI178" i="60" s="1"/>
  <c r="BJ145" i="6"/>
  <c r="BJ136" i="6"/>
  <c r="BF198" i="97"/>
  <c r="BG177" i="60"/>
  <c r="BC177" i="60"/>
  <c r="BB198" i="97"/>
  <c r="BF136" i="6"/>
  <c r="BA177" i="60"/>
  <c r="AZ198" i="97"/>
  <c r="AX198" i="97"/>
  <c r="BB136" i="6"/>
  <c r="AW19" i="12" s="1"/>
  <c r="AY177" i="60"/>
  <c r="BB145" i="6"/>
  <c r="AW177" i="60"/>
  <c r="AZ145" i="6"/>
  <c r="AT198" i="97"/>
  <c r="AX145" i="6"/>
  <c r="AU177" i="60"/>
  <c r="AV136" i="6"/>
  <c r="AV145" i="6"/>
  <c r="AP198" i="97"/>
  <c r="AQ177" i="60"/>
  <c r="AT136" i="6"/>
  <c r="AT145" i="6"/>
  <c r="AT560" i="6" s="1"/>
  <c r="AT561" i="6" s="1"/>
  <c r="AO6" i="71" s="1"/>
  <c r="AN198" i="97"/>
  <c r="AR145" i="6"/>
  <c r="AR136" i="6"/>
  <c r="AM15" i="71" s="1"/>
  <c r="AP145" i="6"/>
  <c r="AP560" i="6" s="1"/>
  <c r="AP561" i="6" s="1"/>
  <c r="AK8" i="12" s="1"/>
  <c r="AM177" i="60"/>
  <c r="AP136" i="6"/>
  <c r="AN136" i="6"/>
  <c r="AJ198" i="97"/>
  <c r="AK177" i="60"/>
  <c r="AJ145" i="6"/>
  <c r="AF198" i="97"/>
  <c r="AF136" i="6"/>
  <c r="AC177" i="60"/>
  <c r="AB198" i="97"/>
  <c r="AF145" i="6"/>
  <c r="AA177" i="60"/>
  <c r="AD136" i="6"/>
  <c r="Y19" i="12" s="1"/>
  <c r="Z198" i="97"/>
  <c r="AD145" i="6"/>
  <c r="X198" i="97"/>
  <c r="Y177" i="60"/>
  <c r="AB136" i="6"/>
  <c r="W15" i="71" s="1"/>
  <c r="AB145" i="6"/>
  <c r="AB560" i="6" s="1"/>
  <c r="V198" i="97"/>
  <c r="Z136" i="6"/>
  <c r="V199" i="97" s="1"/>
  <c r="Z145" i="6"/>
  <c r="U177" i="60"/>
  <c r="T198" i="97"/>
  <c r="V145" i="6"/>
  <c r="V560" i="6" s="1"/>
  <c r="S177" i="60"/>
  <c r="V136" i="6"/>
  <c r="P198" i="97"/>
  <c r="T136" i="6"/>
  <c r="Q178" i="60" s="1"/>
  <c r="T145" i="6"/>
  <c r="Q177" i="60"/>
  <c r="BJ349" i="97"/>
  <c r="BH523" i="6"/>
  <c r="BD343" i="97"/>
  <c r="AV343" i="97"/>
  <c r="AZ523" i="6"/>
  <c r="AR523" i="6"/>
  <c r="AN345" i="97" s="1"/>
  <c r="AJ523" i="6"/>
  <c r="AF343" i="97"/>
  <c r="AB523" i="6"/>
  <c r="X343" i="97"/>
  <c r="T523" i="6"/>
  <c r="P345" i="97" s="1"/>
  <c r="P343" i="97"/>
  <c r="BM514" i="6"/>
  <c r="BM516" i="6" s="1"/>
  <c r="BI338" i="97" s="1"/>
  <c r="BI334" i="97"/>
  <c r="BE514" i="6"/>
  <c r="BA336" i="97" s="1"/>
  <c r="BA334" i="97"/>
  <c r="AW514" i="6"/>
  <c r="AS334" i="97"/>
  <c r="AO514" i="6"/>
  <c r="AK336" i="97" s="1"/>
  <c r="AK334" i="97"/>
  <c r="AG514" i="6"/>
  <c r="AG516" i="6" s="1"/>
  <c r="AC338" i="97" s="1"/>
  <c r="AC334" i="97"/>
  <c r="U334" i="97"/>
  <c r="Q514" i="6"/>
  <c r="M334" i="97"/>
  <c r="BA390" i="6"/>
  <c r="AW212" i="97" s="1"/>
  <c r="BG199" i="97"/>
  <c r="BF19" i="12"/>
  <c r="AI560" i="6"/>
  <c r="Y349" i="97"/>
  <c r="N349" i="97"/>
  <c r="AZ199" i="97"/>
  <c r="AA199" i="97"/>
  <c r="C62" i="9"/>
  <c r="BD559" i="6"/>
  <c r="W177" i="60"/>
  <c r="AV198" i="97"/>
  <c r="BD145" i="6"/>
  <c r="BD560" i="6" s="1"/>
  <c r="BD198" i="97"/>
  <c r="C273" i="97"/>
  <c r="BF15" i="71"/>
  <c r="AJ178" i="60"/>
  <c r="R559" i="6"/>
  <c r="AR198" i="97"/>
  <c r="BE177" i="60"/>
  <c r="BB433" i="6"/>
  <c r="AX255" i="97" s="1"/>
  <c r="AO349" i="97"/>
  <c r="AD349" i="97"/>
  <c r="V349" i="97"/>
  <c r="S349" i="97"/>
  <c r="BO523" i="6"/>
  <c r="BK343" i="97"/>
  <c r="BC343" i="97"/>
  <c r="BG523" i="6"/>
  <c r="BC345" i="97" s="1"/>
  <c r="AM343" i="97"/>
  <c r="AQ523" i="6"/>
  <c r="AM345" i="97" s="1"/>
  <c r="AE343" i="97"/>
  <c r="AI523" i="6"/>
  <c r="AE345" i="97" s="1"/>
  <c r="AA523" i="6"/>
  <c r="W343" i="97"/>
  <c r="O343" i="97"/>
  <c r="S523" i="6"/>
  <c r="S525" i="6" s="1"/>
  <c r="O347" i="97" s="1"/>
  <c r="E340" i="97"/>
  <c r="BH334" i="97"/>
  <c r="BL514" i="6"/>
  <c r="BL516" i="6" s="1"/>
  <c r="BH338" i="97" s="1"/>
  <c r="BD514" i="6"/>
  <c r="BD516" i="6" s="1"/>
  <c r="AZ338" i="97" s="1"/>
  <c r="AR334" i="97"/>
  <c r="AV514" i="6"/>
  <c r="AB334" i="97"/>
  <c r="AP331" i="97"/>
  <c r="R136" i="6"/>
  <c r="AB549" i="6"/>
  <c r="K177" i="60"/>
  <c r="O177" i="60"/>
  <c r="V237" i="97"/>
  <c r="Z417" i="6"/>
  <c r="V239" i="97" s="1"/>
  <c r="BK349" i="97"/>
  <c r="AG349" i="97"/>
  <c r="BI343" i="97"/>
  <c r="BM523" i="6"/>
  <c r="BE523" i="6"/>
  <c r="BA345" i="97" s="1"/>
  <c r="BA343" i="97"/>
  <c r="AS343" i="97"/>
  <c r="AW523" i="6"/>
  <c r="AO523" i="6"/>
  <c r="AO525" i="6" s="1"/>
  <c r="AK347" i="97" s="1"/>
  <c r="AK343" i="97"/>
  <c r="AC343" i="97"/>
  <c r="U343" i="97"/>
  <c r="Y523" i="6"/>
  <c r="BF334" i="97"/>
  <c r="BJ514" i="6"/>
  <c r="AP334" i="97"/>
  <c r="AT514" i="6"/>
  <c r="AP336" i="97" s="1"/>
  <c r="R334" i="97"/>
  <c r="J334" i="97"/>
  <c r="N514" i="6"/>
  <c r="BJ8" i="29"/>
  <c r="BJ201" i="97"/>
  <c r="BI17" i="29"/>
  <c r="BI202" i="97"/>
  <c r="BM147" i="6"/>
  <c r="BH26" i="29"/>
  <c r="BH203" i="97"/>
  <c r="BG544" i="6"/>
  <c r="BC366" i="97" s="1"/>
  <c r="BC197" i="97"/>
  <c r="BG144" i="6"/>
  <c r="BD176" i="60"/>
  <c r="BB8" i="29"/>
  <c r="BB201" i="97"/>
  <c r="BA17" i="29"/>
  <c r="BA202" i="97"/>
  <c r="BE147" i="6"/>
  <c r="AZ26" i="29"/>
  <c r="AZ203" i="97"/>
  <c r="AY544" i="6"/>
  <c r="AU366" i="97" s="1"/>
  <c r="AY136" i="6"/>
  <c r="AT15" i="71" s="1"/>
  <c r="AT8" i="29"/>
  <c r="AT201" i="97"/>
  <c r="AS17" i="29"/>
  <c r="AS202" i="97"/>
  <c r="AW147" i="6"/>
  <c r="AR26" i="29"/>
  <c r="AR203" i="97"/>
  <c r="AQ544" i="6"/>
  <c r="AM366" i="97" s="1"/>
  <c r="AQ136" i="6"/>
  <c r="AM197" i="97"/>
  <c r="AL8" i="29"/>
  <c r="AL201" i="97"/>
  <c r="AK17" i="29"/>
  <c r="AK202" i="97"/>
  <c r="AO147" i="6"/>
  <c r="AJ26" i="29"/>
  <c r="AJ27" i="29" s="1"/>
  <c r="AJ41" i="29" s="1"/>
  <c r="AJ43" i="29" s="1"/>
  <c r="AL6" i="28" s="1"/>
  <c r="AJ203" i="97"/>
  <c r="AN148" i="6"/>
  <c r="L198" i="97"/>
  <c r="P136" i="6"/>
  <c r="K19" i="12" s="1"/>
  <c r="M177" i="60"/>
  <c r="I177" i="60"/>
  <c r="L136" i="6"/>
  <c r="H199" i="97" s="1"/>
  <c r="J145" i="6"/>
  <c r="J560" i="6" s="1"/>
  <c r="G177" i="60"/>
  <c r="F198" i="97"/>
  <c r="BJ17" i="29"/>
  <c r="BJ202" i="97"/>
  <c r="BI26" i="29"/>
  <c r="BI203" i="97"/>
  <c r="BM148" i="6"/>
  <c r="BH544" i="6"/>
  <c r="BD366" i="97" s="1"/>
  <c r="BE176" i="60"/>
  <c r="BC8" i="29"/>
  <c r="BC201" i="97"/>
  <c r="BG146" i="6"/>
  <c r="BB17" i="29"/>
  <c r="BB202" i="97"/>
  <c r="AZ544" i="6"/>
  <c r="AV366" i="97" s="1"/>
  <c r="AV197" i="97"/>
  <c r="AZ144" i="6"/>
  <c r="AW176" i="60"/>
  <c r="AU8" i="29"/>
  <c r="AU201" i="97"/>
  <c r="AT17" i="29"/>
  <c r="AT202" i="97"/>
  <c r="BO496" i="6"/>
  <c r="BK318" i="97" s="1"/>
  <c r="BI316" i="97"/>
  <c r="AS316" i="97"/>
  <c r="AO316" i="97"/>
  <c r="AG496" i="6"/>
  <c r="AC316" i="97"/>
  <c r="AA316" i="97"/>
  <c r="AE496" i="6"/>
  <c r="AA318" i="97" s="1"/>
  <c r="AA496" i="6"/>
  <c r="W318" i="97" s="1"/>
  <c r="W316" i="97"/>
  <c r="Y496" i="6"/>
  <c r="U318" i="97" s="1"/>
  <c r="M496" i="6"/>
  <c r="I318" i="97" s="1"/>
  <c r="I316" i="97"/>
  <c r="I496" i="6"/>
  <c r="E318" i="97" s="1"/>
  <c r="E316" i="97"/>
  <c r="M442" i="6"/>
  <c r="I264" i="97" s="1"/>
  <c r="I262" i="97"/>
  <c r="G262" i="97"/>
  <c r="K442" i="6"/>
  <c r="G264" i="97" s="1"/>
  <c r="BH253" i="97"/>
  <c r="BL433" i="6"/>
  <c r="BN146" i="6"/>
  <c r="E262" i="97"/>
  <c r="G316" i="97"/>
  <c r="AV298" i="97"/>
  <c r="AV478" i="6"/>
  <c r="AR300" i="97" s="1"/>
  <c r="AR298" i="97"/>
  <c r="AJ478" i="6"/>
  <c r="AF300" i="97" s="1"/>
  <c r="R298" i="97"/>
  <c r="V478" i="6"/>
  <c r="R300" i="97" s="1"/>
  <c r="T478" i="6"/>
  <c r="T480" i="6" s="1"/>
  <c r="P302" i="97" s="1"/>
  <c r="P298" i="97"/>
  <c r="BN469" i="6"/>
  <c r="BJ291" i="97" s="1"/>
  <c r="BF289" i="97"/>
  <c r="BJ469" i="6"/>
  <c r="BF291" i="97" s="1"/>
  <c r="BD469" i="6"/>
  <c r="AZ291" i="97" s="1"/>
  <c r="AZ469" i="6"/>
  <c r="AV291" i="97" s="1"/>
  <c r="AV289" i="97"/>
  <c r="AR469" i="6"/>
  <c r="AN291" i="97" s="1"/>
  <c r="AN289" i="97"/>
  <c r="AN469" i="6"/>
  <c r="AJ291" i="97" s="1"/>
  <c r="AV253" i="97"/>
  <c r="AP253" i="97"/>
  <c r="AT433" i="6"/>
  <c r="O433" i="6"/>
  <c r="K253" i="97"/>
  <c r="H253" i="97"/>
  <c r="L433" i="6"/>
  <c r="L435" i="6" s="1"/>
  <c r="H257" i="97" s="1"/>
  <c r="M549" i="6"/>
  <c r="AW148" i="6"/>
  <c r="AZ136" i="6"/>
  <c r="AU15" i="71" s="1"/>
  <c r="BD197" i="97"/>
  <c r="BI433" i="6"/>
  <c r="BI435" i="6" s="1"/>
  <c r="BE257" i="97" s="1"/>
  <c r="T289" i="97"/>
  <c r="AR289" i="97"/>
  <c r="BH289" i="97"/>
  <c r="S496" i="6"/>
  <c r="O318" i="97" s="1"/>
  <c r="BC505" i="6"/>
  <c r="AY327" i="97" s="1"/>
  <c r="AY325" i="97"/>
  <c r="AU505" i="6"/>
  <c r="AU507" i="6" s="1"/>
  <c r="AQ329" i="97" s="1"/>
  <c r="AQ325" i="97"/>
  <c r="AN325" i="97"/>
  <c r="AR505" i="6"/>
  <c r="Y505" i="6"/>
  <c r="U327" i="97" s="1"/>
  <c r="U325" i="97"/>
  <c r="R325" i="97"/>
  <c r="V505" i="6"/>
  <c r="BN460" i="6"/>
  <c r="BJ280" i="97"/>
  <c r="BF280" i="97"/>
  <c r="AN280" i="97"/>
  <c r="AR460" i="6"/>
  <c r="AL280" i="97"/>
  <c r="AF460" i="6"/>
  <c r="H460" i="6"/>
  <c r="D280" i="97"/>
  <c r="V289" i="97"/>
  <c r="Z469" i="6"/>
  <c r="V291" i="97" s="1"/>
  <c r="BG505" i="6"/>
  <c r="BG507" i="6" s="1"/>
  <c r="BC329" i="97" s="1"/>
  <c r="BC325" i="97"/>
  <c r="Q148" i="6"/>
  <c r="I148" i="6"/>
  <c r="N147" i="6"/>
  <c r="S146" i="6"/>
  <c r="K146" i="6"/>
  <c r="F67" i="68"/>
  <c r="BF349" i="97"/>
  <c r="BK289" i="97"/>
  <c r="BO469" i="6"/>
  <c r="BK291" i="97" s="1"/>
  <c r="BF244" i="97"/>
  <c r="BJ424" i="6"/>
  <c r="BI235" i="97"/>
  <c r="BM415" i="6"/>
  <c r="C13" i="91"/>
  <c r="AS349" i="97"/>
  <c r="BC349" i="97"/>
  <c r="AI505" i="6"/>
  <c r="AI507" i="6" s="1"/>
  <c r="AE329" i="97" s="1"/>
  <c r="AE325" i="97"/>
  <c r="BK298" i="97"/>
  <c r="Y478" i="6"/>
  <c r="U298" i="97"/>
  <c r="Q478" i="6"/>
  <c r="Q480" i="6" s="1"/>
  <c r="M302" i="97" s="1"/>
  <c r="M298" i="97"/>
  <c r="I478" i="6"/>
  <c r="I480" i="6" s="1"/>
  <c r="E302" i="97" s="1"/>
  <c r="E298" i="97"/>
  <c r="BA289" i="97"/>
  <c r="BE469" i="6"/>
  <c r="BA291" i="97" s="1"/>
  <c r="AU289" i="97"/>
  <c r="AY469" i="6"/>
  <c r="AU291" i="97" s="1"/>
  <c r="P469" i="6"/>
  <c r="L291" i="97" s="1"/>
  <c r="L289" i="97"/>
  <c r="AS144" i="6"/>
  <c r="AP102" i="60"/>
  <c r="U371" i="6"/>
  <c r="R102" i="60"/>
  <c r="T49" i="6"/>
  <c r="J223" i="6"/>
  <c r="M228" i="6"/>
  <c r="BN544" i="6"/>
  <c r="BJ366" i="97" s="1"/>
  <c r="BJ197" i="97"/>
  <c r="BF544" i="6"/>
  <c r="BB366" i="97" s="1"/>
  <c r="BB197" i="97"/>
  <c r="AX544" i="6"/>
  <c r="AT366" i="97" s="1"/>
  <c r="AU176" i="60"/>
  <c r="AD8" i="29"/>
  <c r="AD201" i="97"/>
  <c r="V8" i="29"/>
  <c r="V201" i="97"/>
  <c r="AJ544" i="6"/>
  <c r="AF366" i="97" s="1"/>
  <c r="AJ136" i="6"/>
  <c r="J16" i="29"/>
  <c r="AG147" i="6"/>
  <c r="AC202" i="97"/>
  <c r="M144" i="6"/>
  <c r="P549" i="6" s="1"/>
  <c r="AA136" i="6"/>
  <c r="AE197" i="97"/>
  <c r="AW349" i="97"/>
  <c r="E325" i="97"/>
  <c r="BP76" i="6"/>
  <c r="BM111" i="91" s="1"/>
  <c r="AB203" i="97"/>
  <c r="AL202" i="97"/>
  <c r="AA144" i="6"/>
  <c r="AF176" i="60"/>
  <c r="AR49" i="6"/>
  <c r="AM17" i="12" s="1"/>
  <c r="AV49" i="6"/>
  <c r="AZ49" i="6"/>
  <c r="AW60" i="60" s="1"/>
  <c r="BA59" i="60"/>
  <c r="BI59" i="60"/>
  <c r="X77" i="6"/>
  <c r="S14" i="71" s="1"/>
  <c r="AC77" i="6"/>
  <c r="AV77" i="6"/>
  <c r="AQ18" i="12" s="1"/>
  <c r="BI103" i="60"/>
  <c r="AB235" i="97"/>
  <c r="AR349" i="97"/>
  <c r="G349" i="97"/>
  <c r="R505" i="6"/>
  <c r="BO460" i="6"/>
  <c r="BG460" i="6"/>
  <c r="BC280" i="97"/>
  <c r="AY460" i="6"/>
  <c r="AY462" i="6" s="1"/>
  <c r="AU284" i="97" s="1"/>
  <c r="AQ460" i="6"/>
  <c r="AQ462" i="6" s="1"/>
  <c r="AM284" i="97" s="1"/>
  <c r="AM280" i="97"/>
  <c r="AI460" i="6"/>
  <c r="AI462" i="6" s="1"/>
  <c r="AE284" i="97" s="1"/>
  <c r="AA460" i="6"/>
  <c r="W280" i="97"/>
  <c r="S460" i="6"/>
  <c r="S462" i="6" s="1"/>
  <c r="O284" i="97" s="1"/>
  <c r="K460" i="6"/>
  <c r="K462" i="6" s="1"/>
  <c r="G284" i="97" s="1"/>
  <c r="AU354" i="6"/>
  <c r="AQ155" i="91" s="1"/>
  <c r="AJ354" i="6"/>
  <c r="AF155" i="91" s="1"/>
  <c r="Y354" i="6"/>
  <c r="U155" i="91" s="1"/>
  <c r="BE318" i="6"/>
  <c r="BA127" i="91" s="1"/>
  <c r="H191" i="6"/>
  <c r="H193" i="6" s="1"/>
  <c r="J191" i="6"/>
  <c r="J193" i="6" s="1"/>
  <c r="N191" i="6"/>
  <c r="N193" i="6" s="1"/>
  <c r="R191" i="6"/>
  <c r="R193" i="6" s="1"/>
  <c r="V191" i="6"/>
  <c r="V193" i="6" s="1"/>
  <c r="Z191" i="6"/>
  <c r="Z193" i="6" s="1"/>
  <c r="AD191" i="6"/>
  <c r="AD193" i="6" s="1"/>
  <c r="AH191" i="6"/>
  <c r="AH193" i="6" s="1"/>
  <c r="AL191" i="6"/>
  <c r="AL193" i="6" s="1"/>
  <c r="AP191" i="6"/>
  <c r="AP193" i="6" s="1"/>
  <c r="AT191" i="6"/>
  <c r="AT193" i="6" s="1"/>
  <c r="AX191" i="6"/>
  <c r="AX193" i="6" s="1"/>
  <c r="BB191" i="6"/>
  <c r="BB193" i="6" s="1"/>
  <c r="BF191" i="6"/>
  <c r="BF193" i="6" s="1"/>
  <c r="BJ191" i="6"/>
  <c r="BJ193" i="6" s="1"/>
  <c r="BN191" i="6"/>
  <c r="BN193" i="6" s="1"/>
  <c r="AF191" i="6"/>
  <c r="AF193" i="6" s="1"/>
  <c r="BL191" i="6"/>
  <c r="BL193" i="6" s="1"/>
  <c r="AB191" i="6"/>
  <c r="AB193" i="6" s="1"/>
  <c r="BH191" i="6"/>
  <c r="BH193" i="6" s="1"/>
  <c r="X191" i="6"/>
  <c r="X193" i="6" s="1"/>
  <c r="BD191" i="6"/>
  <c r="BD193" i="6" s="1"/>
  <c r="T191" i="6"/>
  <c r="T193" i="6" s="1"/>
  <c r="AZ191" i="6"/>
  <c r="AZ193" i="6" s="1"/>
  <c r="G191" i="6"/>
  <c r="G193" i="6" s="1"/>
  <c r="G195" i="6" s="1"/>
  <c r="AN191" i="6"/>
  <c r="AN193" i="6" s="1"/>
  <c r="BN253" i="6"/>
  <c r="I253" i="6"/>
  <c r="M253" i="6"/>
  <c r="Q253" i="6"/>
  <c r="BO253" i="6"/>
  <c r="O253" i="6"/>
  <c r="P253" i="6"/>
  <c r="R253" i="6"/>
  <c r="J253" i="6"/>
  <c r="K253" i="6"/>
  <c r="H253" i="6"/>
  <c r="G253" i="6"/>
  <c r="N253" i="6"/>
  <c r="L253" i="6"/>
  <c r="G318" i="6"/>
  <c r="C127" i="91" s="1"/>
  <c r="L318" i="6"/>
  <c r="H127" i="91" s="1"/>
  <c r="T318" i="6"/>
  <c r="P127" i="91" s="1"/>
  <c r="AB318" i="6"/>
  <c r="X127" i="91" s="1"/>
  <c r="AJ318" i="6"/>
  <c r="AF127" i="91" s="1"/>
  <c r="AR318" i="6"/>
  <c r="AN127" i="91" s="1"/>
  <c r="AZ318" i="6"/>
  <c r="AV127" i="91" s="1"/>
  <c r="BH318" i="6"/>
  <c r="BD127" i="91" s="1"/>
  <c r="K318" i="6"/>
  <c r="G127" i="91" s="1"/>
  <c r="S318" i="6"/>
  <c r="O127" i="91" s="1"/>
  <c r="AA318" i="6"/>
  <c r="W127" i="91" s="1"/>
  <c r="AI318" i="6"/>
  <c r="AE127" i="91" s="1"/>
  <c r="AQ318" i="6"/>
  <c r="AM127" i="91" s="1"/>
  <c r="AY318" i="6"/>
  <c r="AU127" i="91" s="1"/>
  <c r="BG318" i="6"/>
  <c r="BC127" i="91" s="1"/>
  <c r="BO318" i="6"/>
  <c r="BK127" i="91" s="1"/>
  <c r="I318" i="6"/>
  <c r="E127" i="91" s="1"/>
  <c r="O318" i="6"/>
  <c r="K127" i="91" s="1"/>
  <c r="U318" i="6"/>
  <c r="Q127" i="91" s="1"/>
  <c r="AO318" i="6"/>
  <c r="AK127" i="91" s="1"/>
  <c r="AU318" i="6"/>
  <c r="AQ127" i="91" s="1"/>
  <c r="BA318" i="6"/>
  <c r="AW127" i="91" s="1"/>
  <c r="R318" i="6"/>
  <c r="N127" i="91"/>
  <c r="X318" i="6"/>
  <c r="T127" i="91" s="1"/>
  <c r="AD318" i="6"/>
  <c r="Z127" i="91" s="1"/>
  <c r="AX318" i="6"/>
  <c r="AT127" i="91" s="1"/>
  <c r="BD318" i="6"/>
  <c r="AZ127" i="91" s="1"/>
  <c r="BJ318" i="6"/>
  <c r="BF127" i="91" s="1"/>
  <c r="M318" i="6"/>
  <c r="I127" i="91" s="1"/>
  <c r="AG318" i="6"/>
  <c r="AC127" i="91" s="1"/>
  <c r="AM318" i="6"/>
  <c r="AI127" i="91" s="1"/>
  <c r="AS318" i="6"/>
  <c r="AO127" i="91" s="1"/>
  <c r="BM318" i="6"/>
  <c r="BI127" i="91" s="1"/>
  <c r="Q318" i="6"/>
  <c r="M127" i="91" s="1"/>
  <c r="W318" i="6"/>
  <c r="S127" i="91" s="1"/>
  <c r="AC318" i="6"/>
  <c r="Y127" i="91" s="1"/>
  <c r="AW318" i="6"/>
  <c r="AS127" i="91" s="1"/>
  <c r="BC318" i="6"/>
  <c r="AY127" i="91" s="1"/>
  <c r="BI318" i="6"/>
  <c r="BE127" i="91" s="1"/>
  <c r="N318" i="6"/>
  <c r="J127" i="91" s="1"/>
  <c r="BF318" i="6"/>
  <c r="BB127" i="91" s="1"/>
  <c r="Y318" i="6"/>
  <c r="U127" i="91" s="1"/>
  <c r="AL318" i="6"/>
  <c r="AH127" i="91" s="1"/>
  <c r="AV318" i="6"/>
  <c r="AR127" i="91" s="1"/>
  <c r="H318" i="6"/>
  <c r="D127" i="91"/>
  <c r="V318" i="6"/>
  <c r="R127" i="91" s="1"/>
  <c r="AF318" i="6"/>
  <c r="AB127" i="91" s="1"/>
  <c r="AP318" i="6"/>
  <c r="AL127" i="91" s="1"/>
  <c r="BK318" i="6"/>
  <c r="BG127" i="91" s="1"/>
  <c r="BN318" i="6"/>
  <c r="BJ127" i="91" s="1"/>
  <c r="AK318" i="6"/>
  <c r="AG127" i="91" s="1"/>
  <c r="AN318" i="6"/>
  <c r="AJ127" i="91" s="1"/>
  <c r="BB318" i="6"/>
  <c r="AX127" i="91"/>
  <c r="BL318" i="6"/>
  <c r="BH127" i="91" s="1"/>
  <c r="G354" i="6"/>
  <c r="C155" i="91" s="1"/>
  <c r="C16" i="91" s="1"/>
  <c r="H354" i="6"/>
  <c r="D155" i="91" s="1"/>
  <c r="P354" i="6"/>
  <c r="L155" i="91" s="1"/>
  <c r="X354" i="6"/>
  <c r="AF354" i="6"/>
  <c r="AB155" i="91" s="1"/>
  <c r="AN354" i="6"/>
  <c r="AJ155" i="91" s="1"/>
  <c r="AV354" i="6"/>
  <c r="BD354" i="6"/>
  <c r="AZ155" i="91" s="1"/>
  <c r="BL354" i="6"/>
  <c r="BH155" i="91" s="1"/>
  <c r="J354" i="6"/>
  <c r="F155" i="91" s="1"/>
  <c r="U354" i="6"/>
  <c r="AI354" i="6"/>
  <c r="AE155" i="91" s="1"/>
  <c r="AT354" i="6"/>
  <c r="AP155" i="91" s="1"/>
  <c r="AW354" i="6"/>
  <c r="AS155" i="91" s="1"/>
  <c r="BH354" i="6"/>
  <c r="M354" i="6"/>
  <c r="I155" i="91" s="1"/>
  <c r="AA354" i="6"/>
  <c r="W155" i="91" s="1"/>
  <c r="AL354" i="6"/>
  <c r="AH155" i="91" s="1"/>
  <c r="AO354" i="6"/>
  <c r="AK155" i="91" s="1"/>
  <c r="AZ354" i="6"/>
  <c r="BK354" i="6"/>
  <c r="BG155" i="91" s="1"/>
  <c r="BN354" i="6"/>
  <c r="S354" i="6"/>
  <c r="AD354" i="6"/>
  <c r="Z155" i="91" s="1"/>
  <c r="AG354" i="6"/>
  <c r="AC155" i="91" s="1"/>
  <c r="AR354" i="6"/>
  <c r="AN155" i="91" s="1"/>
  <c r="BC354" i="6"/>
  <c r="BF354" i="6"/>
  <c r="L354" i="6"/>
  <c r="W354" i="6"/>
  <c r="Z354" i="6"/>
  <c r="V155" i="91" s="1"/>
  <c r="AK354" i="6"/>
  <c r="AG155" i="91" s="1"/>
  <c r="AY354" i="6"/>
  <c r="AU155" i="91" s="1"/>
  <c r="BJ354" i="6"/>
  <c r="BF155" i="91" s="1"/>
  <c r="BM354" i="6"/>
  <c r="BI155" i="91" s="1"/>
  <c r="V354" i="6"/>
  <c r="AP354" i="6"/>
  <c r="AL155" i="91" s="1"/>
  <c r="AS354" i="6"/>
  <c r="AC354" i="6"/>
  <c r="Y155" i="91" s="1"/>
  <c r="AM354" i="6"/>
  <c r="AI155" i="91" s="1"/>
  <c r="O354" i="6"/>
  <c r="K155" i="91" s="1"/>
  <c r="R354" i="6"/>
  <c r="N155" i="91" s="1"/>
  <c r="AB354" i="6"/>
  <c r="X155" i="91" s="1"/>
  <c r="AE354" i="6"/>
  <c r="BB354" i="6"/>
  <c r="G419" i="6"/>
  <c r="C241" i="97" s="1"/>
  <c r="J419" i="6"/>
  <c r="R419" i="6"/>
  <c r="Z419" i="6"/>
  <c r="V241" i="97" s="1"/>
  <c r="AH419" i="6"/>
  <c r="AP419" i="6"/>
  <c r="AX419" i="6"/>
  <c r="BF419" i="6"/>
  <c r="BB241" i="97" s="1"/>
  <c r="BN419" i="6"/>
  <c r="BJ241" i="97" s="1"/>
  <c r="M419" i="6"/>
  <c r="I241" i="97" s="1"/>
  <c r="U419" i="6"/>
  <c r="Q241" i="97" s="1"/>
  <c r="AC419" i="6"/>
  <c r="Y241" i="97" s="1"/>
  <c r="AK419" i="6"/>
  <c r="AG241" i="97" s="1"/>
  <c r="AS419" i="6"/>
  <c r="BA419" i="6"/>
  <c r="AW241" i="97" s="1"/>
  <c r="BI419" i="6"/>
  <c r="BE241" i="97" s="1"/>
  <c r="AF419" i="6"/>
  <c r="AI419" i="6"/>
  <c r="AL419" i="6"/>
  <c r="BL419" i="6"/>
  <c r="BH241" i="97" s="1"/>
  <c r="BO419" i="6"/>
  <c r="BK241" i="97" s="1"/>
  <c r="I419" i="6"/>
  <c r="E241" i="97" s="1"/>
  <c r="L419" i="6"/>
  <c r="H241" i="97" s="1"/>
  <c r="O419" i="6"/>
  <c r="K241" i="97" s="1"/>
  <c r="AO419" i="6"/>
  <c r="AK241" i="97"/>
  <c r="AR419" i="6"/>
  <c r="AN241" i="97" s="1"/>
  <c r="AU419" i="6"/>
  <c r="H491" i="6"/>
  <c r="D313" i="97" s="1"/>
  <c r="J491" i="6"/>
  <c r="F313" i="97" s="1"/>
  <c r="L491" i="6"/>
  <c r="H313" i="97" s="1"/>
  <c r="N491" i="6"/>
  <c r="J313" i="97" s="1"/>
  <c r="P491" i="6"/>
  <c r="L313" i="97" s="1"/>
  <c r="R491" i="6"/>
  <c r="N313" i="97" s="1"/>
  <c r="T491" i="6"/>
  <c r="P313" i="97"/>
  <c r="V491" i="6"/>
  <c r="R313" i="97" s="1"/>
  <c r="X491" i="6"/>
  <c r="T313" i="97" s="1"/>
  <c r="Z491" i="6"/>
  <c r="V313" i="97" s="1"/>
  <c r="AB491" i="6"/>
  <c r="X313" i="97" s="1"/>
  <c r="AD491" i="6"/>
  <c r="Z313" i="97" s="1"/>
  <c r="AF491" i="6"/>
  <c r="AB313" i="97" s="1"/>
  <c r="AH491" i="6"/>
  <c r="AD313" i="97" s="1"/>
  <c r="AJ491" i="6"/>
  <c r="AF313" i="97" s="1"/>
  <c r="AL491" i="6"/>
  <c r="AH313" i="97" s="1"/>
  <c r="AN491" i="6"/>
  <c r="AJ313" i="97" s="1"/>
  <c r="AP491" i="6"/>
  <c r="AL313" i="97" s="1"/>
  <c r="AR491" i="6"/>
  <c r="AN313" i="97" s="1"/>
  <c r="AT491" i="6"/>
  <c r="AP313" i="97" s="1"/>
  <c r="AV491" i="6"/>
  <c r="AR313" i="97"/>
  <c r="AX491" i="6"/>
  <c r="AT313" i="97" s="1"/>
  <c r="AZ491" i="6"/>
  <c r="AV313" i="97" s="1"/>
  <c r="BB491" i="6"/>
  <c r="AX313" i="97" s="1"/>
  <c r="BD491" i="6"/>
  <c r="AZ313" i="97" s="1"/>
  <c r="BF491" i="6"/>
  <c r="BB313" i="97" s="1"/>
  <c r="BH491" i="6"/>
  <c r="BD313" i="97"/>
  <c r="BJ491" i="6"/>
  <c r="BF313" i="97" s="1"/>
  <c r="BL491" i="6"/>
  <c r="BH313" i="97" s="1"/>
  <c r="BN491" i="6"/>
  <c r="BJ313" i="97" s="1"/>
  <c r="J464" i="6"/>
  <c r="Q491" i="6"/>
  <c r="M313" i="97" s="1"/>
  <c r="S464" i="6"/>
  <c r="Z464" i="6"/>
  <c r="AG491" i="6"/>
  <c r="AC313" i="97" s="1"/>
  <c r="AI464" i="6"/>
  <c r="AP464" i="6"/>
  <c r="AW491" i="6"/>
  <c r="AS313" i="97" s="1"/>
  <c r="AY464" i="6"/>
  <c r="BF464" i="6"/>
  <c r="BM491" i="6"/>
  <c r="BI313" i="97" s="1"/>
  <c r="BO464" i="6"/>
  <c r="H464" i="6"/>
  <c r="O491" i="6"/>
  <c r="K313" i="97" s="1"/>
  <c r="Q464" i="6"/>
  <c r="X464" i="6"/>
  <c r="AE491" i="6"/>
  <c r="AA313" i="97" s="1"/>
  <c r="AG464" i="6"/>
  <c r="AN464" i="6"/>
  <c r="AU491" i="6"/>
  <c r="AQ313" i="97" s="1"/>
  <c r="AW464" i="6"/>
  <c r="BD464" i="6"/>
  <c r="BK491" i="6"/>
  <c r="BG313" i="97" s="1"/>
  <c r="BM464" i="6"/>
  <c r="G527" i="6"/>
  <c r="C349" i="97" s="1"/>
  <c r="O527" i="6"/>
  <c r="V527" i="6"/>
  <c r="AE527" i="6"/>
  <c r="AL527" i="6"/>
  <c r="AH349" i="97" s="1"/>
  <c r="AU527" i="6"/>
  <c r="AQ349" i="97" s="1"/>
  <c r="BB527" i="6"/>
  <c r="AX349" i="97" s="1"/>
  <c r="BK527" i="6"/>
  <c r="BG349" i="97" s="1"/>
  <c r="L527" i="6"/>
  <c r="S527" i="6"/>
  <c r="X527" i="6"/>
  <c r="AJ527" i="6"/>
  <c r="AO527" i="6"/>
  <c r="AK349" i="97" s="1"/>
  <c r="BF527" i="6"/>
  <c r="BB349" i="97" s="1"/>
  <c r="BM527" i="6"/>
  <c r="S136" i="6"/>
  <c r="AB144" i="6"/>
  <c r="AZ415" i="6"/>
  <c r="AV237" i="97" s="1"/>
  <c r="BH415" i="6"/>
  <c r="BH417" i="6" s="1"/>
  <c r="BD239" i="97" s="1"/>
  <c r="AE523" i="6"/>
  <c r="AE525" i="6" s="1"/>
  <c r="AA347" i="97" s="1"/>
  <c r="AN523" i="6"/>
  <c r="BI514" i="6"/>
  <c r="BA514" i="6"/>
  <c r="BA516" i="6" s="1"/>
  <c r="AW338" i="97" s="1"/>
  <c r="AS514" i="6"/>
  <c r="AO336" i="97" s="1"/>
  <c r="AK514" i="6"/>
  <c r="AG336" i="97" s="1"/>
  <c r="U514" i="6"/>
  <c r="AN419" i="6"/>
  <c r="AH354" i="6"/>
  <c r="AD155" i="91" s="1"/>
  <c r="I354" i="6"/>
  <c r="P191" i="6"/>
  <c r="P193" i="6" s="1"/>
  <c r="BO206" i="6"/>
  <c r="N206" i="6"/>
  <c r="AD206" i="6"/>
  <c r="AT206" i="6"/>
  <c r="BJ206" i="6"/>
  <c r="X206" i="6"/>
  <c r="AZ206" i="6"/>
  <c r="T206" i="6"/>
  <c r="AP206" i="6"/>
  <c r="AV206" i="6"/>
  <c r="V206" i="6"/>
  <c r="AR206" i="6"/>
  <c r="AX206" i="6"/>
  <c r="AJ206" i="6"/>
  <c r="BD206" i="6"/>
  <c r="L206" i="6"/>
  <c r="R206" i="6"/>
  <c r="Z206" i="6"/>
  <c r="AF206" i="6"/>
  <c r="H206" i="6"/>
  <c r="AL206" i="6"/>
  <c r="BF206" i="6"/>
  <c r="BL206" i="6"/>
  <c r="J206" i="6"/>
  <c r="P206" i="6"/>
  <c r="AN206" i="6"/>
  <c r="BH206" i="6"/>
  <c r="BN206" i="6"/>
  <c r="K265" i="6"/>
  <c r="K267" i="6" s="1"/>
  <c r="K269" i="6" s="1"/>
  <c r="O265" i="6"/>
  <c r="O267" i="6" s="1"/>
  <c r="O269" i="6" s="1"/>
  <c r="S265" i="6"/>
  <c r="S267" i="6" s="1"/>
  <c r="S269" i="6" s="1"/>
  <c r="W265" i="6"/>
  <c r="W267" i="6" s="1"/>
  <c r="AA265" i="6"/>
  <c r="AA267" i="6" s="1"/>
  <c r="AA269" i="6" s="1"/>
  <c r="AE265" i="6"/>
  <c r="AE267" i="6" s="1"/>
  <c r="AE269" i="6" s="1"/>
  <c r="AI265" i="6"/>
  <c r="AI267" i="6" s="1"/>
  <c r="AM265" i="6"/>
  <c r="AM267" i="6" s="1"/>
  <c r="AQ265" i="6"/>
  <c r="AQ267" i="6" s="1"/>
  <c r="AQ269" i="6" s="1"/>
  <c r="AU265" i="6"/>
  <c r="AU267" i="6" s="1"/>
  <c r="AY265" i="6"/>
  <c r="AY267" i="6" s="1"/>
  <c r="BC265" i="6"/>
  <c r="BC267" i="6" s="1"/>
  <c r="BC269" i="6" s="1"/>
  <c r="BG265" i="6"/>
  <c r="BG267" i="6" s="1"/>
  <c r="BG269" i="6" s="1"/>
  <c r="BK265" i="6"/>
  <c r="BK267" i="6" s="1"/>
  <c r="BO265" i="6"/>
  <c r="BO267" i="6" s="1"/>
  <c r="N265" i="6"/>
  <c r="N267" i="6" s="1"/>
  <c r="N269" i="6" s="1"/>
  <c r="AB265" i="6"/>
  <c r="AB267" i="6" s="1"/>
  <c r="AK265" i="6"/>
  <c r="AK267" i="6" s="1"/>
  <c r="AK269" i="6" s="1"/>
  <c r="AT265" i="6"/>
  <c r="AT267" i="6" s="1"/>
  <c r="AT269" i="6" s="1"/>
  <c r="BH265" i="6"/>
  <c r="BH267" i="6" s="1"/>
  <c r="BH269" i="6" s="1"/>
  <c r="T265" i="6"/>
  <c r="T267" i="6" s="1"/>
  <c r="T269" i="6" s="1"/>
  <c r="AC265" i="6"/>
  <c r="AC267" i="6" s="1"/>
  <c r="AC269" i="6" s="1"/>
  <c r="AL265" i="6"/>
  <c r="AL267" i="6" s="1"/>
  <c r="AZ265" i="6"/>
  <c r="AZ267" i="6" s="1"/>
  <c r="AZ269" i="6" s="1"/>
  <c r="BI265" i="6"/>
  <c r="BI267" i="6" s="1"/>
  <c r="BI269" i="6" s="1"/>
  <c r="G265" i="6"/>
  <c r="G267" i="6" s="1"/>
  <c r="G269" i="6" s="1"/>
  <c r="Q265" i="6"/>
  <c r="Q267" i="6" s="1"/>
  <c r="Q269" i="6" s="1"/>
  <c r="Z265" i="6"/>
  <c r="Z267" i="6" s="1"/>
  <c r="AN265" i="6"/>
  <c r="AN267" i="6" s="1"/>
  <c r="AN269" i="6" s="1"/>
  <c r="AW265" i="6"/>
  <c r="AW267" i="6" s="1"/>
  <c r="AW269" i="6" s="1"/>
  <c r="BF265" i="6"/>
  <c r="BF267" i="6" s="1"/>
  <c r="M265" i="6"/>
  <c r="M267" i="6" s="1"/>
  <c r="M269" i="6"/>
  <c r="X265" i="6"/>
  <c r="X267" i="6" s="1"/>
  <c r="X269" i="6" s="1"/>
  <c r="AD265" i="6"/>
  <c r="AD267" i="6" s="1"/>
  <c r="AD269" i="6" s="1"/>
  <c r="AO265" i="6"/>
  <c r="AO267" i="6"/>
  <c r="I265" i="6"/>
  <c r="I267" i="6" s="1"/>
  <c r="BE265" i="6"/>
  <c r="BE267" i="6" s="1"/>
  <c r="Y265" i="6"/>
  <c r="Y267" i="6"/>
  <c r="Y269" i="6" s="1"/>
  <c r="AJ265" i="6"/>
  <c r="AJ267" i="6" s="1"/>
  <c r="AP265" i="6"/>
  <c r="AP267" i="6" s="1"/>
  <c r="AP269" i="6" s="1"/>
  <c r="BA265" i="6"/>
  <c r="BA267" i="6"/>
  <c r="BA269" i="6" s="1"/>
  <c r="BL265" i="6"/>
  <c r="BL267" i="6" s="1"/>
  <c r="BL269" i="6" s="1"/>
  <c r="J265" i="6"/>
  <c r="J267" i="6" s="1"/>
  <c r="U265" i="6"/>
  <c r="U267" i="6" s="1"/>
  <c r="U269" i="6"/>
  <c r="AF265" i="6"/>
  <c r="AF267" i="6" s="1"/>
  <c r="AF269" i="6" s="1"/>
  <c r="AV265" i="6"/>
  <c r="AV267" i="6" s="1"/>
  <c r="L265" i="6"/>
  <c r="L267" i="6" s="1"/>
  <c r="L269" i="6" s="1"/>
  <c r="AX265" i="6"/>
  <c r="AX267" i="6" s="1"/>
  <c r="AX269" i="6" s="1"/>
  <c r="BN265" i="6"/>
  <c r="BN267" i="6" s="1"/>
  <c r="BN269" i="6" s="1"/>
  <c r="BO330" i="6"/>
  <c r="BO332" i="6" s="1"/>
  <c r="BK137" i="91" s="1"/>
  <c r="Q330" i="6"/>
  <c r="Q332" i="6" s="1"/>
  <c r="M137" i="91" s="1"/>
  <c r="S330" i="6"/>
  <c r="S332" i="6" s="1"/>
  <c r="O137" i="91" s="1"/>
  <c r="G395" i="6"/>
  <c r="H395" i="6"/>
  <c r="H397" i="6" s="1"/>
  <c r="P395" i="6"/>
  <c r="L217" i="97" s="1"/>
  <c r="X395" i="6"/>
  <c r="AF395" i="6"/>
  <c r="AB217" i="97" s="1"/>
  <c r="AI395" i="6"/>
  <c r="AI397" i="6" s="1"/>
  <c r="AE219" i="97" s="1"/>
  <c r="AQ395" i="6"/>
  <c r="AY395" i="6"/>
  <c r="AY397" i="6" s="1"/>
  <c r="BD395" i="6"/>
  <c r="BL395" i="6"/>
  <c r="K395" i="6"/>
  <c r="G217" i="97" s="1"/>
  <c r="S395" i="6"/>
  <c r="AA395" i="6"/>
  <c r="AL395" i="6"/>
  <c r="AT395" i="6"/>
  <c r="AT397" i="6" s="1"/>
  <c r="AT399" i="6" s="1"/>
  <c r="AP221" i="97" s="1"/>
  <c r="BB395" i="6"/>
  <c r="BG395" i="6"/>
  <c r="BC217" i="97" s="1"/>
  <c r="BO395" i="6"/>
  <c r="BK217" i="97" s="1"/>
  <c r="N395" i="6"/>
  <c r="V395" i="6"/>
  <c r="AD395" i="6"/>
  <c r="AD397" i="6" s="1"/>
  <c r="AO395" i="6"/>
  <c r="AW395" i="6"/>
  <c r="AW397" i="6" s="1"/>
  <c r="BJ395" i="6"/>
  <c r="J395" i="6"/>
  <c r="R395" i="6"/>
  <c r="N217" i="97" s="1"/>
  <c r="Z395" i="6"/>
  <c r="Z397" i="6" s="1"/>
  <c r="AH395" i="6"/>
  <c r="AK395" i="6"/>
  <c r="AS395" i="6"/>
  <c r="BA395" i="6"/>
  <c r="BA397" i="6" s="1"/>
  <c r="BF395" i="6"/>
  <c r="BN395" i="6"/>
  <c r="BJ217" i="97" s="1"/>
  <c r="G431" i="6"/>
  <c r="G433" i="6" s="1"/>
  <c r="G435" i="6" s="1"/>
  <c r="C257" i="97" s="1"/>
  <c r="M431" i="6"/>
  <c r="Z431" i="6"/>
  <c r="AH431" i="6"/>
  <c r="AP431" i="6"/>
  <c r="AU431" i="6"/>
  <c r="BC431" i="6"/>
  <c r="BK431" i="6"/>
  <c r="H431" i="6"/>
  <c r="D253" i="97" s="1"/>
  <c r="P431" i="6"/>
  <c r="U431" i="6"/>
  <c r="AC431" i="6"/>
  <c r="AK431" i="6"/>
  <c r="AG253" i="97" s="1"/>
  <c r="AX431" i="6"/>
  <c r="BF431" i="6"/>
  <c r="BB253" i="97" s="1"/>
  <c r="BN431" i="6"/>
  <c r="G467" i="6"/>
  <c r="I467" i="6"/>
  <c r="E289" i="97" s="1"/>
  <c r="K467" i="6"/>
  <c r="M467" i="6"/>
  <c r="O467" i="6"/>
  <c r="Q467" i="6"/>
  <c r="M289" i="97" s="1"/>
  <c r="S467" i="6"/>
  <c r="U467" i="6"/>
  <c r="Q289" i="97" s="1"/>
  <c r="W467" i="6"/>
  <c r="Y467" i="6"/>
  <c r="AA467" i="6"/>
  <c r="AC467" i="6"/>
  <c r="AE467" i="6"/>
  <c r="AG467" i="6"/>
  <c r="AG469" i="6" s="1"/>
  <c r="AC291" i="97" s="1"/>
  <c r="AI467" i="6"/>
  <c r="AK467" i="6"/>
  <c r="AM467" i="6"/>
  <c r="AM469" i="6" s="1"/>
  <c r="AI291" i="97" s="1"/>
  <c r="AO467" i="6"/>
  <c r="G503" i="6"/>
  <c r="K503" i="6"/>
  <c r="X503" i="6"/>
  <c r="AF503" i="6"/>
  <c r="AN503" i="6"/>
  <c r="AS503" i="6"/>
  <c r="BA503" i="6"/>
  <c r="BF503" i="6"/>
  <c r="BB325" i="97" s="1"/>
  <c r="BN503" i="6"/>
  <c r="AR265" i="6"/>
  <c r="AR267" i="6" s="1"/>
  <c r="AR269" i="6" s="1"/>
  <c r="AH206" i="6"/>
  <c r="BM336" i="6"/>
  <c r="BI141" i="91" s="1"/>
  <c r="BJ336" i="6"/>
  <c r="AY336" i="6"/>
  <c r="AU141" i="91" s="1"/>
  <c r="AK336" i="6"/>
  <c r="Z336" i="6"/>
  <c r="T336" i="6"/>
  <c r="P141" i="91" s="1"/>
  <c r="BF271" i="6"/>
  <c r="BH238" i="6"/>
  <c r="BH240" i="6" s="1"/>
  <c r="BH242" i="6" s="1"/>
  <c r="AR238" i="6"/>
  <c r="AR240" i="6" s="1"/>
  <c r="AR242" i="6" s="1"/>
  <c r="AG238" i="6"/>
  <c r="AG240" i="6" s="1"/>
  <c r="AG242" i="6" s="1"/>
  <c r="V238" i="6"/>
  <c r="V240" i="6" s="1"/>
  <c r="V242" i="6" s="1"/>
  <c r="L188" i="6"/>
  <c r="W188" i="6"/>
  <c r="AB188" i="6"/>
  <c r="AM188" i="6"/>
  <c r="AR188" i="6"/>
  <c r="BC188" i="6"/>
  <c r="BH188" i="6"/>
  <c r="U188" i="6"/>
  <c r="AA188" i="6"/>
  <c r="AG188" i="6"/>
  <c r="AL188" i="6"/>
  <c r="AS188" i="6"/>
  <c r="AX188" i="6"/>
  <c r="BD188" i="6"/>
  <c r="BJ188" i="6"/>
  <c r="K188" i="6"/>
  <c r="Q188" i="6"/>
  <c r="V188" i="6"/>
  <c r="AC188" i="6"/>
  <c r="AH188" i="6"/>
  <c r="AN188" i="6"/>
  <c r="AT188" i="6"/>
  <c r="H188" i="6"/>
  <c r="S188" i="6"/>
  <c r="Y188" i="6"/>
  <c r="AE188" i="6"/>
  <c r="AJ188" i="6"/>
  <c r="AP188" i="6"/>
  <c r="AV188" i="6"/>
  <c r="L256" i="6"/>
  <c r="L258" i="6" s="1"/>
  <c r="P256" i="6"/>
  <c r="P258" i="6" s="1"/>
  <c r="P260" i="6" s="1"/>
  <c r="T256" i="6"/>
  <c r="T258" i="6" s="1"/>
  <c r="T260" i="6" s="1"/>
  <c r="X256" i="6"/>
  <c r="X258" i="6" s="1"/>
  <c r="X260" i="6" s="1"/>
  <c r="AB256" i="6"/>
  <c r="AB258" i="6" s="1"/>
  <c r="AB260" i="6" s="1"/>
  <c r="AF256" i="6"/>
  <c r="AF258" i="6" s="1"/>
  <c r="AF260" i="6" s="1"/>
  <c r="AJ256" i="6"/>
  <c r="AJ258" i="6" s="1"/>
  <c r="AJ260" i="6" s="1"/>
  <c r="AN256" i="6"/>
  <c r="AN258" i="6" s="1"/>
  <c r="AN260" i="6" s="1"/>
  <c r="AR256" i="6"/>
  <c r="AR258" i="6" s="1"/>
  <c r="AR260" i="6" s="1"/>
  <c r="AV256" i="6"/>
  <c r="AV258" i="6" s="1"/>
  <c r="AV260" i="6" s="1"/>
  <c r="AZ256" i="6"/>
  <c r="AZ258" i="6" s="1"/>
  <c r="AZ260" i="6" s="1"/>
  <c r="BD256" i="6"/>
  <c r="BD258" i="6" s="1"/>
  <c r="BD260" i="6" s="1"/>
  <c r="BH256" i="6"/>
  <c r="BH258" i="6" s="1"/>
  <c r="BH260" i="6" s="1"/>
  <c r="BL256" i="6"/>
  <c r="BL258" i="6" s="1"/>
  <c r="BL260" i="6" s="1"/>
  <c r="K256" i="6"/>
  <c r="K258" i="6" s="1"/>
  <c r="K260" i="6" s="1"/>
  <c r="Y256" i="6"/>
  <c r="Y258" i="6" s="1"/>
  <c r="AH256" i="6"/>
  <c r="AH258" i="6" s="1"/>
  <c r="AH260" i="6" s="1"/>
  <c r="AQ256" i="6"/>
  <c r="AQ258" i="6" s="1"/>
  <c r="AQ260" i="6" s="1"/>
  <c r="BE256" i="6"/>
  <c r="BE258" i="6" s="1"/>
  <c r="BE260" i="6" s="1"/>
  <c r="BN256" i="6"/>
  <c r="BN258" i="6" s="1"/>
  <c r="BN260" i="6" s="1"/>
  <c r="G256" i="6"/>
  <c r="G258" i="6" s="1"/>
  <c r="G260" i="6" s="1"/>
  <c r="Q256" i="6"/>
  <c r="Q258" i="6" s="1"/>
  <c r="Q260" i="6" s="1"/>
  <c r="Z256" i="6"/>
  <c r="Z258" i="6" s="1"/>
  <c r="Z260" i="6" s="1"/>
  <c r="AI256" i="6"/>
  <c r="AI258" i="6" s="1"/>
  <c r="AI260" i="6" s="1"/>
  <c r="AW256" i="6"/>
  <c r="AW258" i="6" s="1"/>
  <c r="AW260" i="6" s="1"/>
  <c r="BF256" i="6"/>
  <c r="BF258" i="6" s="1"/>
  <c r="BF260" i="6" s="1"/>
  <c r="BO256" i="6"/>
  <c r="BO258" i="6" s="1"/>
  <c r="BO260" i="6" s="1"/>
  <c r="N256" i="6"/>
  <c r="N258" i="6" s="1"/>
  <c r="N260" i="6" s="1"/>
  <c r="W256" i="6"/>
  <c r="W258" i="6" s="1"/>
  <c r="AK256" i="6"/>
  <c r="AK258" i="6" s="1"/>
  <c r="AT256" i="6"/>
  <c r="AT258" i="6" s="1"/>
  <c r="AT260" i="6" s="1"/>
  <c r="BC256" i="6"/>
  <c r="BC258" i="6" s="1"/>
  <c r="BC260" i="6" s="1"/>
  <c r="M321" i="6"/>
  <c r="M323" i="6" s="1"/>
  <c r="I130" i="91" s="1"/>
  <c r="X321" i="6"/>
  <c r="X323" i="6" s="1"/>
  <c r="T130" i="91" s="1"/>
  <c r="AF321" i="6"/>
  <c r="AF323" i="6" s="1"/>
  <c r="AB130" i="91" s="1"/>
  <c r="AN321" i="6"/>
  <c r="AN323" i="6" s="1"/>
  <c r="AJ130" i="91" s="1"/>
  <c r="AS321" i="6"/>
  <c r="AS323" i="6" s="1"/>
  <c r="AO130" i="91" s="1"/>
  <c r="BA321" i="6"/>
  <c r="BA323" i="6" s="1"/>
  <c r="AW130" i="91" s="1"/>
  <c r="BI321" i="6"/>
  <c r="BI323" i="6" s="1"/>
  <c r="BE130" i="91" s="1"/>
  <c r="Y321" i="6"/>
  <c r="Y323" i="6" s="1"/>
  <c r="U130" i="91" s="1"/>
  <c r="AG321" i="6"/>
  <c r="AG323" i="6" s="1"/>
  <c r="AC130" i="91" s="1"/>
  <c r="AO321" i="6"/>
  <c r="AO323" i="6" s="1"/>
  <c r="AK130" i="91" s="1"/>
  <c r="AT321" i="6"/>
  <c r="AT323" i="6" s="1"/>
  <c r="AP130" i="91" s="1"/>
  <c r="BB321" i="6"/>
  <c r="BB323" i="6" s="1"/>
  <c r="AX130" i="91" s="1"/>
  <c r="BJ321" i="6"/>
  <c r="BJ323" i="6" s="1"/>
  <c r="J386" i="6"/>
  <c r="R386" i="6"/>
  <c r="D36" i="97"/>
  <c r="H36" i="97"/>
  <c r="BL113" i="97"/>
  <c r="J38" i="97"/>
  <c r="F31" i="91"/>
  <c r="AB44" i="92"/>
  <c r="K238" i="6"/>
  <c r="K240" i="6" s="1"/>
  <c r="K242" i="6" s="1"/>
  <c r="O238" i="6"/>
  <c r="O240" i="6" s="1"/>
  <c r="O242" i="6" s="1"/>
  <c r="S238" i="6"/>
  <c r="S240" i="6" s="1"/>
  <c r="S242" i="6" s="1"/>
  <c r="W238" i="6"/>
  <c r="W240" i="6" s="1"/>
  <c r="W242" i="6" s="1"/>
  <c r="AA238" i="6"/>
  <c r="AA240" i="6" s="1"/>
  <c r="AA242" i="6" s="1"/>
  <c r="AE238" i="6"/>
  <c r="AE240" i="6" s="1"/>
  <c r="AE242" i="6" s="1"/>
  <c r="AI238" i="6"/>
  <c r="AI240" i="6" s="1"/>
  <c r="AI242" i="6" s="1"/>
  <c r="AM238" i="6"/>
  <c r="AM240" i="6" s="1"/>
  <c r="AM242" i="6" s="1"/>
  <c r="AQ238" i="6"/>
  <c r="AQ240" i="6" s="1"/>
  <c r="AQ242" i="6" s="1"/>
  <c r="AU238" i="6"/>
  <c r="AU240" i="6" s="1"/>
  <c r="AU242" i="6" s="1"/>
  <c r="AY238" i="6"/>
  <c r="AY240" i="6" s="1"/>
  <c r="AY242" i="6" s="1"/>
  <c r="BC238" i="6"/>
  <c r="BC240" i="6" s="1"/>
  <c r="BC242" i="6" s="1"/>
  <c r="BG238" i="6"/>
  <c r="BG240" i="6" s="1"/>
  <c r="BG242" i="6" s="1"/>
  <c r="BK238" i="6"/>
  <c r="BK240" i="6" s="1"/>
  <c r="BK242" i="6" s="1"/>
  <c r="BO238" i="6"/>
  <c r="BO240" i="6" s="1"/>
  <c r="BO242" i="6" s="1"/>
  <c r="G238" i="6"/>
  <c r="G240" i="6" s="1"/>
  <c r="G242" i="6" s="1"/>
  <c r="Q238" i="6"/>
  <c r="Q240" i="6" s="1"/>
  <c r="Q242" i="6" s="1"/>
  <c r="Z238" i="6"/>
  <c r="Z240" i="6" s="1"/>
  <c r="Z242" i="6" s="1"/>
  <c r="AN238" i="6"/>
  <c r="AN240" i="6" s="1"/>
  <c r="AN242" i="6" s="1"/>
  <c r="AW238" i="6"/>
  <c r="AW240" i="6" s="1"/>
  <c r="AW242" i="6" s="1"/>
  <c r="BF238" i="6"/>
  <c r="BF240" i="6" s="1"/>
  <c r="BF242" i="6" s="1"/>
  <c r="I238" i="6"/>
  <c r="I240" i="6" s="1"/>
  <c r="I242" i="6" s="1"/>
  <c r="R238" i="6"/>
  <c r="R240" i="6" s="1"/>
  <c r="R242" i="6" s="1"/>
  <c r="AF238" i="6"/>
  <c r="AF240" i="6" s="1"/>
  <c r="AF242" i="6" s="1"/>
  <c r="AO238" i="6"/>
  <c r="AO240" i="6" s="1"/>
  <c r="AO242" i="6" s="1"/>
  <c r="AX238" i="6"/>
  <c r="AX240" i="6" s="1"/>
  <c r="AX242" i="6" s="1"/>
  <c r="BL238" i="6"/>
  <c r="BL240" i="6" s="1"/>
  <c r="BL242" i="6" s="1"/>
  <c r="T238" i="6"/>
  <c r="T240" i="6" s="1"/>
  <c r="T242" i="6" s="1"/>
  <c r="AC238" i="6"/>
  <c r="AC240" i="6" s="1"/>
  <c r="AC242" i="6" s="1"/>
  <c r="AL238" i="6"/>
  <c r="AL240" i="6" s="1"/>
  <c r="AL242" i="6" s="1"/>
  <c r="AZ238" i="6"/>
  <c r="AZ240" i="6" s="1"/>
  <c r="AZ242" i="6" s="1"/>
  <c r="BI238" i="6"/>
  <c r="BI240" i="6" s="1"/>
  <c r="BI242" i="6" s="1"/>
  <c r="AP271" i="6"/>
  <c r="M271" i="6"/>
  <c r="I271" i="6"/>
  <c r="L271" i="6"/>
  <c r="O271" i="6"/>
  <c r="K271" i="6"/>
  <c r="N271" i="6"/>
  <c r="AU271" i="6"/>
  <c r="AY271" i="6"/>
  <c r="BC271" i="6"/>
  <c r="BG271" i="6"/>
  <c r="BK271" i="6"/>
  <c r="BO271" i="6"/>
  <c r="S336" i="6"/>
  <c r="O141" i="91"/>
  <c r="J336" i="6"/>
  <c r="F141" i="91" s="1"/>
  <c r="X336" i="6"/>
  <c r="T141" i="91" s="1"/>
  <c r="AF336" i="6"/>
  <c r="AB141" i="91" s="1"/>
  <c r="AN336" i="6"/>
  <c r="AJ141" i="91" s="1"/>
  <c r="AV336" i="6"/>
  <c r="AR141" i="91" s="1"/>
  <c r="BD336" i="6"/>
  <c r="BL336" i="6"/>
  <c r="I336" i="6"/>
  <c r="E141" i="91" s="1"/>
  <c r="W336" i="6"/>
  <c r="BA44" i="92"/>
  <c r="H31" i="91"/>
  <c r="P8" i="29"/>
  <c r="T146" i="6"/>
  <c r="BF336" i="6"/>
  <c r="BB141" i="91" s="1"/>
  <c r="BC336" i="6"/>
  <c r="AY141" i="91" s="1"/>
  <c r="AR336" i="6"/>
  <c r="AN141" i="91" s="1"/>
  <c r="AG336" i="6"/>
  <c r="AC141" i="91" s="1"/>
  <c r="AD336" i="6"/>
  <c r="Z141" i="91" s="1"/>
  <c r="BM271" i="6"/>
  <c r="BD271" i="6"/>
  <c r="BE238" i="6"/>
  <c r="BE240" i="6" s="1"/>
  <c r="BE242" i="6" s="1"/>
  <c r="AT238" i="6"/>
  <c r="AT240" i="6"/>
  <c r="AT242" i="6" s="1"/>
  <c r="AD238" i="6"/>
  <c r="AD240" i="6" s="1"/>
  <c r="AD242" i="6" s="1"/>
  <c r="G49" i="6"/>
  <c r="D34" i="97"/>
  <c r="F34" i="97"/>
  <c r="H34" i="97"/>
  <c r="D35" i="97"/>
  <c r="BL127" i="97"/>
  <c r="F30" i="91"/>
  <c r="BN336" i="6"/>
  <c r="BJ141" i="91" s="1"/>
  <c r="BK336" i="6"/>
  <c r="BG141" i="91" s="1"/>
  <c r="AZ336" i="6"/>
  <c r="AV141" i="91" s="1"/>
  <c r="AO336" i="6"/>
  <c r="AK141" i="91" s="1"/>
  <c r="AL336" i="6"/>
  <c r="AH141" i="91" s="1"/>
  <c r="AA336" i="6"/>
  <c r="W141" i="91" s="1"/>
  <c r="U336" i="6"/>
  <c r="Q141" i="91" s="1"/>
  <c r="BH271" i="6"/>
  <c r="AT271" i="6"/>
  <c r="S271" i="6"/>
  <c r="P271" i="6"/>
  <c r="H271" i="6"/>
  <c r="BJ238" i="6"/>
  <c r="BJ240" i="6" s="1"/>
  <c r="BJ242" i="6" s="1"/>
  <c r="X238" i="6"/>
  <c r="X240" i="6"/>
  <c r="X242" i="6" s="1"/>
  <c r="M238" i="6"/>
  <c r="M240" i="6" s="1"/>
  <c r="H238" i="6"/>
  <c r="H240" i="6" s="1"/>
  <c r="H242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7" i="6"/>
  <c r="BA437" i="6"/>
  <c r="AS437" i="6"/>
  <c r="AK437" i="6"/>
  <c r="AC437" i="6"/>
  <c r="U437" i="6"/>
  <c r="M437" i="6"/>
  <c r="BM401" i="6"/>
  <c r="BI223" i="97" s="1"/>
  <c r="BE401" i="6"/>
  <c r="AW401" i="6"/>
  <c r="AS223" i="97" s="1"/>
  <c r="AO401" i="6"/>
  <c r="AG401" i="6"/>
  <c r="AC223" i="97" s="1"/>
  <c r="Y401" i="6"/>
  <c r="Q401" i="6"/>
  <c r="I401" i="6"/>
  <c r="L386" i="6"/>
  <c r="L388" i="6" s="1"/>
  <c r="BH336" i="6"/>
  <c r="BD141" i="91" s="1"/>
  <c r="AW336" i="6"/>
  <c r="AS141" i="91" s="1"/>
  <c r="AT336" i="6"/>
  <c r="AP141" i="91" s="1"/>
  <c r="AI336" i="6"/>
  <c r="AE141" i="91" s="1"/>
  <c r="L336" i="6"/>
  <c r="H141" i="91" s="1"/>
  <c r="AR321" i="6"/>
  <c r="AR323" i="6" s="1"/>
  <c r="AN130" i="91" s="1"/>
  <c r="AI321" i="6"/>
  <c r="AI323" i="6" s="1"/>
  <c r="AE130" i="91" s="1"/>
  <c r="S321" i="6"/>
  <c r="S323" i="6" s="1"/>
  <c r="O130" i="91" s="1"/>
  <c r="Q321" i="6"/>
  <c r="Q323" i="6" s="1"/>
  <c r="M130" i="91" s="1"/>
  <c r="BL271" i="6"/>
  <c r="AX271" i="6"/>
  <c r="AO256" i="6"/>
  <c r="AO258" i="6" s="1"/>
  <c r="AD256" i="6"/>
  <c r="AD258" i="6" s="1"/>
  <c r="AD260" i="6" s="1"/>
  <c r="S256" i="6"/>
  <c r="S258" i="6" s="1"/>
  <c r="S260" i="6" s="1"/>
  <c r="BD238" i="6"/>
  <c r="BD240" i="6" s="1"/>
  <c r="BD242" i="6" s="1"/>
  <c r="AS238" i="6"/>
  <c r="AS240" i="6" s="1"/>
  <c r="AS242" i="6" s="1"/>
  <c r="AH238" i="6"/>
  <c r="AH240" i="6" s="1"/>
  <c r="AH242" i="6" s="1"/>
  <c r="BG188" i="6"/>
  <c r="AZ188" i="6"/>
  <c r="AI188" i="6"/>
  <c r="P188" i="6"/>
  <c r="C36" i="97"/>
  <c r="I36" i="97"/>
  <c r="AD43" i="92"/>
  <c r="C30" i="91"/>
  <c r="C43" i="92"/>
  <c r="AS170" i="6"/>
  <c r="W170" i="6"/>
  <c r="G10" i="31"/>
  <c r="AP14" i="30"/>
  <c r="H38" i="30"/>
  <c r="P38" i="30"/>
  <c r="H34" i="31"/>
  <c r="E35" i="91"/>
  <c r="E31" i="91"/>
  <c r="P44" i="92"/>
  <c r="BN170" i="6"/>
  <c r="S170" i="6"/>
  <c r="AI170" i="6"/>
  <c r="AY170" i="6"/>
  <c r="BO170" i="6"/>
  <c r="F35" i="97"/>
  <c r="G36" i="97"/>
  <c r="D38" i="97"/>
  <c r="I38" i="97"/>
  <c r="BL132" i="97"/>
  <c r="BB14" i="30"/>
  <c r="H11" i="31"/>
  <c r="BC38" i="30"/>
  <c r="E28" i="31"/>
  <c r="S38" i="30"/>
  <c r="S303" i="6"/>
  <c r="S305" i="6" s="1"/>
  <c r="O116" i="91" s="1"/>
  <c r="Q303" i="6"/>
  <c r="Q305" i="6" s="1"/>
  <c r="M116" i="91" s="1"/>
  <c r="O303" i="6"/>
  <c r="O305" i="6" s="1"/>
  <c r="K116" i="91" s="1"/>
  <c r="M303" i="6"/>
  <c r="M305" i="6" s="1"/>
  <c r="I116" i="91" s="1"/>
  <c r="K303" i="6"/>
  <c r="K305" i="6" s="1"/>
  <c r="G116" i="91" s="1"/>
  <c r="I303" i="6"/>
  <c r="I305" i="6" s="1"/>
  <c r="E116" i="91"/>
  <c r="G303" i="6"/>
  <c r="G305" i="6" s="1"/>
  <c r="G307" i="6" s="1"/>
  <c r="J262" i="6"/>
  <c r="BA170" i="6"/>
  <c r="AU170" i="6"/>
  <c r="Y170" i="6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BN244" i="6"/>
  <c r="BJ244" i="6"/>
  <c r="BF244" i="6"/>
  <c r="BB244" i="6"/>
  <c r="AX244" i="6"/>
  <c r="AT244" i="6"/>
  <c r="AP244" i="6"/>
  <c r="AL244" i="6"/>
  <c r="AH244" i="6"/>
  <c r="BF200" i="6"/>
  <c r="BF202" i="6" s="1"/>
  <c r="BF204" i="6" s="1"/>
  <c r="BA200" i="6"/>
  <c r="BA202" i="6" s="1"/>
  <c r="BA204" i="6" s="1"/>
  <c r="H200" i="6"/>
  <c r="H202" i="6" s="1"/>
  <c r="H204" i="6" s="1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7" i="6"/>
  <c r="C219" i="97" s="1"/>
  <c r="J235" i="97"/>
  <c r="N415" i="6"/>
  <c r="I334" i="97"/>
  <c r="M514" i="6"/>
  <c r="G343" i="97"/>
  <c r="K523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I549" i="6"/>
  <c r="AG549" i="6"/>
  <c r="AC371" i="97" s="1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G376" i="6"/>
  <c r="AC165" i="91" s="1"/>
  <c r="AH376" i="6"/>
  <c r="AD165" i="91" s="1"/>
  <c r="AI376" i="6"/>
  <c r="AE165" i="91" s="1"/>
  <c r="AJ376" i="6"/>
  <c r="AK376" i="6"/>
  <c r="AG165" i="91" s="1"/>
  <c r="AL376" i="6"/>
  <c r="AH165" i="91" s="1"/>
  <c r="AM376" i="6"/>
  <c r="AI165" i="91" s="1"/>
  <c r="AO376" i="6"/>
  <c r="AK165" i="91" s="1"/>
  <c r="AP376" i="6"/>
  <c r="AL165" i="91" s="1"/>
  <c r="J170" i="6"/>
  <c r="L170" i="6"/>
  <c r="N170" i="6"/>
  <c r="P170" i="6"/>
  <c r="R170" i="6"/>
  <c r="T170" i="6"/>
  <c r="V170" i="6"/>
  <c r="X170" i="6"/>
  <c r="Z170" i="6"/>
  <c r="AB170" i="6"/>
  <c r="AD170" i="6"/>
  <c r="AF170" i="6"/>
  <c r="AH170" i="6"/>
  <c r="AJ170" i="6"/>
  <c r="AL170" i="6"/>
  <c r="AN170" i="6"/>
  <c r="AP170" i="6"/>
  <c r="AR170" i="6"/>
  <c r="AT170" i="6"/>
  <c r="AV170" i="6"/>
  <c r="AX170" i="6"/>
  <c r="AZ170" i="6"/>
  <c r="BB170" i="6"/>
  <c r="BD170" i="6"/>
  <c r="BF170" i="6"/>
  <c r="BH170" i="6"/>
  <c r="BJ170" i="6"/>
  <c r="BL170" i="6"/>
  <c r="G200" i="6"/>
  <c r="G202" i="6" s="1"/>
  <c r="G204" i="6" s="1"/>
  <c r="I200" i="6"/>
  <c r="I202" i="6" s="1"/>
  <c r="I204" i="6" s="1"/>
  <c r="K200" i="6"/>
  <c r="K202" i="6" s="1"/>
  <c r="K204" i="6" s="1"/>
  <c r="M200" i="6"/>
  <c r="M202" i="6" s="1"/>
  <c r="M204" i="6" s="1"/>
  <c r="O200" i="6"/>
  <c r="O202" i="6" s="1"/>
  <c r="O204" i="6" s="1"/>
  <c r="Q200" i="6"/>
  <c r="Q202" i="6" s="1"/>
  <c r="Q204" i="6" s="1"/>
  <c r="S200" i="6"/>
  <c r="S202" i="6" s="1"/>
  <c r="I206" i="6"/>
  <c r="K206" i="6"/>
  <c r="M206" i="6"/>
  <c r="O206" i="6"/>
  <c r="Q206" i="6"/>
  <c r="S206" i="6"/>
  <c r="U206" i="6"/>
  <c r="W206" i="6"/>
  <c r="Y206" i="6"/>
  <c r="AA206" i="6"/>
  <c r="AC206" i="6"/>
  <c r="AE206" i="6"/>
  <c r="AG206" i="6"/>
  <c r="AI206" i="6"/>
  <c r="AK206" i="6"/>
  <c r="AM206" i="6"/>
  <c r="AO206" i="6"/>
  <c r="AQ206" i="6"/>
  <c r="AS206" i="6"/>
  <c r="AU206" i="6"/>
  <c r="AW206" i="6"/>
  <c r="AY206" i="6"/>
  <c r="BA206" i="6"/>
  <c r="BC206" i="6"/>
  <c r="BE206" i="6"/>
  <c r="BG206" i="6"/>
  <c r="BI206" i="6"/>
  <c r="BK206" i="6"/>
  <c r="BM206" i="6"/>
  <c r="G336" i="6"/>
  <c r="C141" i="91" s="1"/>
  <c r="G339" i="6"/>
  <c r="G341" i="6" s="1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G182" i="6"/>
  <c r="G184" i="6" s="1"/>
  <c r="G186" i="6" s="1"/>
  <c r="H182" i="6"/>
  <c r="H184" i="6" s="1"/>
  <c r="I182" i="6"/>
  <c r="I184" i="6" s="1"/>
  <c r="J182" i="6"/>
  <c r="J184" i="6" s="1"/>
  <c r="K182" i="6"/>
  <c r="K184" i="6" s="1"/>
  <c r="L182" i="6"/>
  <c r="L184" i="6" s="1"/>
  <c r="M182" i="6"/>
  <c r="M184" i="6" s="1"/>
  <c r="N182" i="6"/>
  <c r="N184" i="6" s="1"/>
  <c r="O182" i="6"/>
  <c r="O184" i="6" s="1"/>
  <c r="T200" i="6"/>
  <c r="T202" i="6" s="1"/>
  <c r="T204" i="6" s="1"/>
  <c r="U200" i="6"/>
  <c r="U202" i="6" s="1"/>
  <c r="U204" i="6" s="1"/>
  <c r="V200" i="6"/>
  <c r="V202" i="6" s="1"/>
  <c r="V204" i="6" s="1"/>
  <c r="W200" i="6"/>
  <c r="W202" i="6" s="1"/>
  <c r="X200" i="6"/>
  <c r="X202" i="6" s="1"/>
  <c r="Y200" i="6"/>
  <c r="Y202" i="6" s="1"/>
  <c r="Y204" i="6" s="1"/>
  <c r="Z200" i="6"/>
  <c r="Z202" i="6" s="1"/>
  <c r="Z204" i="6" s="1"/>
  <c r="AA200" i="6"/>
  <c r="AA202" i="6" s="1"/>
  <c r="AB200" i="6"/>
  <c r="AB202" i="6" s="1"/>
  <c r="AB204" i="6" s="1"/>
  <c r="AC200" i="6"/>
  <c r="AC202" i="6" s="1"/>
  <c r="AC204" i="6" s="1"/>
  <c r="AD200" i="6"/>
  <c r="AD202" i="6" s="1"/>
  <c r="AD204" i="6" s="1"/>
  <c r="AE200" i="6"/>
  <c r="AE202" i="6" s="1"/>
  <c r="AF200" i="6"/>
  <c r="AF202" i="6" s="1"/>
  <c r="AF204" i="6" s="1"/>
  <c r="AG200" i="6"/>
  <c r="AG202" i="6" s="1"/>
  <c r="AG204" i="6" s="1"/>
  <c r="AH200" i="6"/>
  <c r="AH202" i="6" s="1"/>
  <c r="AI200" i="6"/>
  <c r="AI202" i="6" s="1"/>
  <c r="AJ200" i="6"/>
  <c r="AJ202" i="6" s="1"/>
  <c r="AK200" i="6"/>
  <c r="AK202" i="6" s="1"/>
  <c r="AK204" i="6" s="1"/>
  <c r="AL200" i="6"/>
  <c r="AL202" i="6" s="1"/>
  <c r="AL204" i="6" s="1"/>
  <c r="AM200" i="6"/>
  <c r="AM202" i="6" s="1"/>
  <c r="AM204" i="6" s="1"/>
  <c r="AN200" i="6"/>
  <c r="AN202" i="6" s="1"/>
  <c r="AO200" i="6"/>
  <c r="AO202" i="6" s="1"/>
  <c r="AO204" i="6" s="1"/>
  <c r="T244" i="6"/>
  <c r="U244" i="6"/>
  <c r="V244" i="6"/>
  <c r="W244" i="6"/>
  <c r="X244" i="6"/>
  <c r="Y244" i="6"/>
  <c r="Z244" i="6"/>
  <c r="AA244" i="6"/>
  <c r="AB244" i="6"/>
  <c r="AC244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T303" i="6"/>
  <c r="T305" i="6" s="1"/>
  <c r="P116" i="91" s="1"/>
  <c r="G321" i="6"/>
  <c r="G323" i="6" s="1"/>
  <c r="G325" i="6" s="1"/>
  <c r="H321" i="6"/>
  <c r="H323" i="6" s="1"/>
  <c r="I321" i="6"/>
  <c r="I323" i="6" s="1"/>
  <c r="E130" i="91" s="1"/>
  <c r="J321" i="6"/>
  <c r="J323" i="6" s="1"/>
  <c r="F130" i="91" s="1"/>
  <c r="K321" i="6"/>
  <c r="K323" i="6" s="1"/>
  <c r="G130" i="91" s="1"/>
  <c r="L321" i="6"/>
  <c r="L323" i="6" s="1"/>
  <c r="H130" i="91" s="1"/>
  <c r="G330" i="6"/>
  <c r="G332" i="6" s="1"/>
  <c r="H330" i="6"/>
  <c r="H332" i="6" s="1"/>
  <c r="I330" i="6"/>
  <c r="I332" i="6" s="1"/>
  <c r="E137" i="91" s="1"/>
  <c r="J330" i="6"/>
  <c r="J332" i="6" s="1"/>
  <c r="F137" i="91" s="1"/>
  <c r="K330" i="6"/>
  <c r="K332" i="6" s="1"/>
  <c r="G137" i="91" s="1"/>
  <c r="L330" i="6"/>
  <c r="L332" i="6" s="1"/>
  <c r="H137" i="91" s="1"/>
  <c r="M330" i="6"/>
  <c r="M332" i="6" s="1"/>
  <c r="N330" i="6"/>
  <c r="N332" i="6" s="1"/>
  <c r="J137" i="91" s="1"/>
  <c r="O330" i="6"/>
  <c r="O332" i="6" s="1"/>
  <c r="K137" i="91" s="1"/>
  <c r="P330" i="6"/>
  <c r="P332" i="6" s="1"/>
  <c r="L137" i="91" s="1"/>
  <c r="T330" i="6"/>
  <c r="T332" i="6" s="1"/>
  <c r="U330" i="6"/>
  <c r="U332" i="6" s="1"/>
  <c r="Q137" i="91" s="1"/>
  <c r="V330" i="6"/>
  <c r="V332" i="6" s="1"/>
  <c r="W330" i="6"/>
  <c r="W332" i="6" s="1"/>
  <c r="S137" i="91" s="1"/>
  <c r="X330" i="6"/>
  <c r="X332" i="6" s="1"/>
  <c r="T137" i="91" s="1"/>
  <c r="Y330" i="6"/>
  <c r="Y332" i="6" s="1"/>
  <c r="U137" i="91" s="1"/>
  <c r="Z330" i="6"/>
  <c r="Z332" i="6" s="1"/>
  <c r="V137" i="91" s="1"/>
  <c r="AA330" i="6"/>
  <c r="AA332" i="6" s="1"/>
  <c r="W137" i="91" s="1"/>
  <c r="AB330" i="6"/>
  <c r="AB332" i="6" s="1"/>
  <c r="X137" i="91" s="1"/>
  <c r="AC330" i="6"/>
  <c r="AC332" i="6" s="1"/>
  <c r="AD330" i="6"/>
  <c r="AD332" i="6" s="1"/>
  <c r="Z137" i="91" s="1"/>
  <c r="AE330" i="6"/>
  <c r="AE332" i="6" s="1"/>
  <c r="AA137" i="91" s="1"/>
  <c r="AF330" i="6"/>
  <c r="AF332" i="6" s="1"/>
  <c r="AB137" i="91" s="1"/>
  <c r="AG330" i="6"/>
  <c r="AG332" i="6" s="1"/>
  <c r="AC137" i="91" s="1"/>
  <c r="AH330" i="6"/>
  <c r="AH332" i="6" s="1"/>
  <c r="AD137" i="91" s="1"/>
  <c r="AI330" i="6"/>
  <c r="AI332" i="6" s="1"/>
  <c r="AE137" i="91" s="1"/>
  <c r="AJ330" i="6"/>
  <c r="AJ332" i="6" s="1"/>
  <c r="AF137" i="91" s="1"/>
  <c r="AK330" i="6"/>
  <c r="AK332" i="6" s="1"/>
  <c r="AG137" i="91" s="1"/>
  <c r="AL330" i="6"/>
  <c r="AL332" i="6" s="1"/>
  <c r="AH137" i="91" s="1"/>
  <c r="AM330" i="6"/>
  <c r="AM332" i="6" s="1"/>
  <c r="AI137" i="91" s="1"/>
  <c r="AN330" i="6"/>
  <c r="AN332" i="6" s="1"/>
  <c r="AJ137" i="91" s="1"/>
  <c r="AO330" i="6"/>
  <c r="AO332" i="6" s="1"/>
  <c r="AK137" i="91" s="1"/>
  <c r="AP330" i="6"/>
  <c r="AP332" i="6" s="1"/>
  <c r="AL137" i="91" s="1"/>
  <c r="AQ330" i="6"/>
  <c r="AQ332" i="6" s="1"/>
  <c r="AR330" i="6"/>
  <c r="AR332" i="6" s="1"/>
  <c r="AS330" i="6"/>
  <c r="AS332" i="6" s="1"/>
  <c r="AO137" i="91" s="1"/>
  <c r="AT330" i="6"/>
  <c r="AT332" i="6" s="1"/>
  <c r="AP137" i="91" s="1"/>
  <c r="AU330" i="6"/>
  <c r="AU332" i="6" s="1"/>
  <c r="AQ137" i="91" s="1"/>
  <c r="AV330" i="6"/>
  <c r="AV332" i="6" s="1"/>
  <c r="AW330" i="6"/>
  <c r="AW332" i="6" s="1"/>
  <c r="AX330" i="6"/>
  <c r="AX332" i="6" s="1"/>
  <c r="AT137" i="91" s="1"/>
  <c r="AY330" i="6"/>
  <c r="AY332" i="6" s="1"/>
  <c r="AZ330" i="6"/>
  <c r="AZ332" i="6"/>
  <c r="BA330" i="6"/>
  <c r="BA332" i="6" s="1"/>
  <c r="BB330" i="6"/>
  <c r="BB332" i="6" s="1"/>
  <c r="AX137" i="91" s="1"/>
  <c r="BC330" i="6"/>
  <c r="BC332" i="6" s="1"/>
  <c r="AY137" i="91" s="1"/>
  <c r="BD330" i="6"/>
  <c r="BD332" i="6" s="1"/>
  <c r="BE330" i="6"/>
  <c r="BE332" i="6" s="1"/>
  <c r="BA137" i="91" s="1"/>
  <c r="BF330" i="6"/>
  <c r="BF332" i="6" s="1"/>
  <c r="BB137" i="91" s="1"/>
  <c r="BG330" i="6"/>
  <c r="BG332" i="6" s="1"/>
  <c r="BH330" i="6"/>
  <c r="BH332" i="6" s="1"/>
  <c r="BD137" i="91" s="1"/>
  <c r="BI330" i="6"/>
  <c r="BI332" i="6" s="1"/>
  <c r="BE137" i="91" s="1"/>
  <c r="BJ330" i="6"/>
  <c r="BJ332" i="6" s="1"/>
  <c r="BF137" i="91" s="1"/>
  <c r="BK330" i="6"/>
  <c r="BK332" i="6" s="1"/>
  <c r="BL330" i="6"/>
  <c r="BL332" i="6" s="1"/>
  <c r="BH137" i="91" s="1"/>
  <c r="BM330" i="6"/>
  <c r="BM332" i="6" s="1"/>
  <c r="BI137" i="91" s="1"/>
  <c r="BN330" i="6"/>
  <c r="BN332" i="6" s="1"/>
  <c r="N336" i="6"/>
  <c r="O336" i="6"/>
  <c r="P336" i="6"/>
  <c r="L141" i="91" s="1"/>
  <c r="Q336" i="6"/>
  <c r="M141" i="91" s="1"/>
  <c r="R336" i="6"/>
  <c r="N141" i="91" s="1"/>
  <c r="J339" i="6"/>
  <c r="J341" i="6" s="1"/>
  <c r="F144" i="91" s="1"/>
  <c r="K339" i="6"/>
  <c r="K341" i="6" s="1"/>
  <c r="G144" i="91" s="1"/>
  <c r="L339" i="6"/>
  <c r="L341" i="6" s="1"/>
  <c r="H144" i="91" s="1"/>
  <c r="M339" i="6"/>
  <c r="M341" i="6" s="1"/>
  <c r="N339" i="6"/>
  <c r="N341" i="6"/>
  <c r="J144" i="91" s="1"/>
  <c r="O339" i="6"/>
  <c r="O341" i="6" s="1"/>
  <c r="K144" i="91" s="1"/>
  <c r="P339" i="6"/>
  <c r="P341" i="6" s="1"/>
  <c r="L144" i="91" s="1"/>
  <c r="Q339" i="6"/>
  <c r="Q341" i="6" s="1"/>
  <c r="R339" i="6"/>
  <c r="R341" i="6" s="1"/>
  <c r="G348" i="6"/>
  <c r="G350" i="6" s="1"/>
  <c r="H348" i="6"/>
  <c r="H350" i="6" s="1"/>
  <c r="D151" i="91" s="1"/>
  <c r="D153" i="91" s="1"/>
  <c r="I348" i="6"/>
  <c r="I350" i="6" s="1"/>
  <c r="E151" i="91" s="1"/>
  <c r="E153" i="91" s="1"/>
  <c r="J348" i="6"/>
  <c r="J350" i="6" s="1"/>
  <c r="K348" i="6"/>
  <c r="K350" i="6" s="1"/>
  <c r="K352" i="6" s="1"/>
  <c r="L348" i="6"/>
  <c r="L350" i="6" s="1"/>
  <c r="M348" i="6"/>
  <c r="M350" i="6" s="1"/>
  <c r="N348" i="6"/>
  <c r="N350" i="6" s="1"/>
  <c r="O348" i="6"/>
  <c r="O350" i="6"/>
  <c r="P348" i="6"/>
  <c r="P350" i="6" s="1"/>
  <c r="Q348" i="6"/>
  <c r="Q350" i="6" s="1"/>
  <c r="R348" i="6"/>
  <c r="R350" i="6" s="1"/>
  <c r="N151" i="91" s="1"/>
  <c r="S348" i="6"/>
  <c r="S350" i="6" s="1"/>
  <c r="O151" i="91" s="1"/>
  <c r="O153" i="91" s="1"/>
  <c r="T348" i="6"/>
  <c r="T350" i="6"/>
  <c r="U348" i="6"/>
  <c r="U350" i="6" s="1"/>
  <c r="V348" i="6"/>
  <c r="V350" i="6" s="1"/>
  <c r="W348" i="6"/>
  <c r="W350" i="6" s="1"/>
  <c r="X348" i="6"/>
  <c r="X350" i="6" s="1"/>
  <c r="X352" i="6" s="1"/>
  <c r="Y348" i="6"/>
  <c r="Y350" i="6" s="1"/>
  <c r="Z348" i="6"/>
  <c r="Z350" i="6" s="1"/>
  <c r="Z352" i="6" s="1"/>
  <c r="AA348" i="6"/>
  <c r="AA350" i="6" s="1"/>
  <c r="AA352" i="6" s="1"/>
  <c r="AB348" i="6"/>
  <c r="AB350" i="6" s="1"/>
  <c r="X151" i="91" s="1"/>
  <c r="X153" i="91" s="1"/>
  <c r="AC348" i="6"/>
  <c r="AC350" i="6" s="1"/>
  <c r="AD348" i="6"/>
  <c r="AD350" i="6" s="1"/>
  <c r="AE348" i="6"/>
  <c r="AE350" i="6" s="1"/>
  <c r="AA151" i="91" s="1"/>
  <c r="AF348" i="6"/>
  <c r="AF350" i="6" s="1"/>
  <c r="AG348" i="6"/>
  <c r="AG350" i="6" s="1"/>
  <c r="AC151" i="91" s="1"/>
  <c r="AC153" i="91" s="1"/>
  <c r="AH348" i="6"/>
  <c r="AH350" i="6" s="1"/>
  <c r="AH352" i="6" s="1"/>
  <c r="AI348" i="6"/>
  <c r="AI350" i="6" s="1"/>
  <c r="AJ348" i="6"/>
  <c r="AJ350" i="6" s="1"/>
  <c r="AK348" i="6"/>
  <c r="AK350" i="6" s="1"/>
  <c r="AL348" i="6"/>
  <c r="AL350" i="6" s="1"/>
  <c r="AH151" i="91" s="1"/>
  <c r="AH153" i="91" s="1"/>
  <c r="AM348" i="6"/>
  <c r="AM350" i="6"/>
  <c r="AN348" i="6"/>
  <c r="AN350" i="6" s="1"/>
  <c r="AO348" i="6"/>
  <c r="AO350" i="6" s="1"/>
  <c r="AO352" i="6" s="1"/>
  <c r="AP348" i="6"/>
  <c r="AP350" i="6" s="1"/>
  <c r="G413" i="6"/>
  <c r="H413" i="6"/>
  <c r="D235" i="97" s="1"/>
  <c r="I413" i="6"/>
  <c r="I415" i="6" s="1"/>
  <c r="J413" i="6"/>
  <c r="K413" i="6"/>
  <c r="G235" i="97" s="1"/>
  <c r="L413" i="6"/>
  <c r="L415" i="6" s="1"/>
  <c r="M413" i="6"/>
  <c r="G512" i="6"/>
  <c r="G514" i="6" s="1"/>
  <c r="C336" i="97" s="1"/>
  <c r="H512" i="6"/>
  <c r="I512" i="6"/>
  <c r="I514" i="6" s="1"/>
  <c r="E336" i="97" s="1"/>
  <c r="J512" i="6"/>
  <c r="F334" i="97" s="1"/>
  <c r="K512" i="6"/>
  <c r="G334" i="97" s="1"/>
  <c r="L512" i="6"/>
  <c r="H521" i="6"/>
  <c r="D343" i="97" s="1"/>
  <c r="I521" i="6"/>
  <c r="J521" i="6"/>
  <c r="J523" i="6" s="1"/>
  <c r="J525" i="6" s="1"/>
  <c r="F347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Y16" i="12"/>
  <c r="AP155" i="6"/>
  <c r="I42" i="97"/>
  <c r="V60" i="82"/>
  <c r="AA57" i="82"/>
  <c r="U54" i="82"/>
  <c r="BF505" i="6"/>
  <c r="BB327" i="97" s="1"/>
  <c r="BC507" i="6"/>
  <c r="AY329" i="97" s="1"/>
  <c r="Z560" i="6"/>
  <c r="AA153" i="6"/>
  <c r="AV560" i="6"/>
  <c r="AV561" i="6" s="1"/>
  <c r="AQ6" i="71" s="1"/>
  <c r="S104" i="60"/>
  <c r="Q18" i="12"/>
  <c r="Q14" i="71"/>
  <c r="T13" i="71"/>
  <c r="V60" i="60"/>
  <c r="T17" i="1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BA505" i="6"/>
  <c r="AW325" i="97"/>
  <c r="AI289" i="97"/>
  <c r="R397" i="6"/>
  <c r="BO397" i="6"/>
  <c r="BO399" i="6" s="1"/>
  <c r="BK221" i="97" s="1"/>
  <c r="D217" i="97"/>
  <c r="AV269" i="6"/>
  <c r="AO155" i="91"/>
  <c r="S155" i="91"/>
  <c r="AU282" i="97"/>
  <c r="O13" i="71"/>
  <c r="AB336" i="97"/>
  <c r="BI336" i="97"/>
  <c r="O19" i="12"/>
  <c r="P199" i="97"/>
  <c r="O15" i="71"/>
  <c r="U19" i="12"/>
  <c r="AN199" i="97"/>
  <c r="AM19" i="12"/>
  <c r="AR199" i="97"/>
  <c r="AQ19" i="12"/>
  <c r="AQ15" i="71"/>
  <c r="AS178" i="60"/>
  <c r="AY178" i="60"/>
  <c r="AW15" i="71"/>
  <c r="D23" i="59"/>
  <c r="C33" i="116"/>
  <c r="D129" i="59"/>
  <c r="D25" i="59"/>
  <c r="C35" i="116"/>
  <c r="AN13" i="71"/>
  <c r="AD60" i="60"/>
  <c r="AB17" i="12"/>
  <c r="BJ60" i="60"/>
  <c r="BH13" i="71"/>
  <c r="AT152" i="6"/>
  <c r="S57" i="82"/>
  <c r="D10" i="36"/>
  <c r="F185" i="59"/>
  <c r="H349" i="97"/>
  <c r="T336" i="97"/>
  <c r="X516" i="6"/>
  <c r="T338" i="97" s="1"/>
  <c r="U153" i="6"/>
  <c r="T560" i="6"/>
  <c r="AM560" i="6"/>
  <c r="BD17" i="12"/>
  <c r="BD13" i="71"/>
  <c r="BB60" i="60"/>
  <c r="AZ13" i="71"/>
  <c r="J16" i="92"/>
  <c r="J18" i="92" s="1"/>
  <c r="J27" i="92" s="1"/>
  <c r="J28" i="92" s="1"/>
  <c r="BG104" i="60"/>
  <c r="BE18" i="12"/>
  <c r="BE14" i="71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AG289" i="97"/>
  <c r="AK469" i="6"/>
  <c r="U469" i="6"/>
  <c r="Q291" i="97" s="1"/>
  <c r="BN397" i="6"/>
  <c r="BN399" i="6" s="1"/>
  <c r="BJ221" i="97" s="1"/>
  <c r="F217" i="97"/>
  <c r="J397" i="6"/>
  <c r="F219" i="97" s="1"/>
  <c r="BG397" i="6"/>
  <c r="BG399" i="6" s="1"/>
  <c r="BC221" i="97" s="1"/>
  <c r="AK516" i="6"/>
  <c r="AG338" i="97" s="1"/>
  <c r="AX155" i="91"/>
  <c r="AE15" i="71"/>
  <c r="I371" i="97"/>
  <c r="M552" i="6"/>
  <c r="AV300" i="97"/>
  <c r="AZ480" i="6"/>
  <c r="AV302" i="97" s="1"/>
  <c r="AJ153" i="6"/>
  <c r="AD16" i="12"/>
  <c r="BJ16" i="12"/>
  <c r="F20" i="9"/>
  <c r="BJ12" i="71"/>
  <c r="BL22" i="60"/>
  <c r="J38" i="59"/>
  <c r="K38" i="59"/>
  <c r="J29" i="59"/>
  <c r="K29" i="59"/>
  <c r="C39" i="116"/>
  <c r="D51" i="116"/>
  <c r="J41" i="59"/>
  <c r="K41" i="59"/>
  <c r="X13" i="71"/>
  <c r="J85" i="59"/>
  <c r="K85" i="59"/>
  <c r="K10" i="36"/>
  <c r="M185" i="59"/>
  <c r="F36" i="31"/>
  <c r="AU217" i="97"/>
  <c r="W269" i="6"/>
  <c r="AS516" i="6"/>
  <c r="AO338" i="97" s="1"/>
  <c r="AZ417" i="6"/>
  <c r="AV239" i="97" s="1"/>
  <c r="AT241" i="97"/>
  <c r="AA155" i="91"/>
  <c r="R155" i="91"/>
  <c r="O282" i="97"/>
  <c r="AZ435" i="6"/>
  <c r="AV257" i="97" s="1"/>
  <c r="AV255" i="97"/>
  <c r="BE525" i="6"/>
  <c r="BA347" i="97" s="1"/>
  <c r="O345" i="97"/>
  <c r="AX560" i="6"/>
  <c r="AX561" i="6" s="1"/>
  <c r="BO559" i="6"/>
  <c r="H11" i="105"/>
  <c r="D24" i="105"/>
  <c r="L7" i="105"/>
  <c r="AT16" i="12"/>
  <c r="Z16" i="12"/>
  <c r="C20" i="9"/>
  <c r="AB22" i="60"/>
  <c r="Z12" i="71"/>
  <c r="J92" i="59"/>
  <c r="K92" i="59"/>
  <c r="AH16" i="92"/>
  <c r="F60" i="60"/>
  <c r="D17" i="12"/>
  <c r="D13" i="71"/>
  <c r="AL60" i="60"/>
  <c r="AJ13" i="71"/>
  <c r="BE560" i="6"/>
  <c r="BH154" i="6"/>
  <c r="BL426" i="6"/>
  <c r="BH248" i="97" s="1"/>
  <c r="BH246" i="97"/>
  <c r="I35" i="97"/>
  <c r="AC289" i="97"/>
  <c r="AS217" i="97"/>
  <c r="AP217" i="97"/>
  <c r="AO269" i="6"/>
  <c r="E155" i="91"/>
  <c r="AW336" i="97"/>
  <c r="BO462" i="6"/>
  <c r="BK284" i="97" s="1"/>
  <c r="BK282" i="97"/>
  <c r="V19" i="12"/>
  <c r="AH462" i="6"/>
  <c r="AD284" i="97" s="1"/>
  <c r="AD282" i="97"/>
  <c r="AR282" i="97"/>
  <c r="BF282" i="97"/>
  <c r="BJ462" i="6"/>
  <c r="BF284" i="97" s="1"/>
  <c r="P300" i="97"/>
  <c r="AN302" i="97"/>
  <c r="AN300" i="97"/>
  <c r="V516" i="6"/>
  <c r="R338" i="97" s="1"/>
  <c r="BF199" i="97"/>
  <c r="BE15" i="71"/>
  <c r="BG178" i="60"/>
  <c r="BE19" i="12"/>
  <c r="BN560" i="6"/>
  <c r="AJ255" i="97"/>
  <c r="AN435" i="6"/>
  <c r="AJ257" i="97" s="1"/>
  <c r="N231" i="6"/>
  <c r="AG14" i="71"/>
  <c r="N559" i="6"/>
  <c r="Q549" i="6"/>
  <c r="AO60" i="60"/>
  <c r="M559" i="6"/>
  <c r="AS559" i="6"/>
  <c r="AS561" i="6" s="1"/>
  <c r="AW178" i="60"/>
  <c r="AV199" i="97"/>
  <c r="AU19" i="12"/>
  <c r="H255" i="97"/>
  <c r="V480" i="6"/>
  <c r="R302" i="97" s="1"/>
  <c r="J153" i="6"/>
  <c r="AV178" i="60"/>
  <c r="AU199" i="97"/>
  <c r="AG525" i="6"/>
  <c r="AC347" i="97" s="1"/>
  <c r="BI15" i="71"/>
  <c r="BK178" i="60"/>
  <c r="F16" i="12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L17" i="12"/>
  <c r="AR17" i="12"/>
  <c r="AT60" i="60"/>
  <c r="AR13" i="71"/>
  <c r="N104" i="60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AF237" i="97"/>
  <c r="AJ417" i="6"/>
  <c r="AF239" i="97" s="1"/>
  <c r="AA349" i="97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Y253" i="97"/>
  <c r="AC433" i="6"/>
  <c r="Z217" i="97"/>
  <c r="AA397" i="6"/>
  <c r="W219" i="97" s="1"/>
  <c r="W217" i="97"/>
  <c r="AF397" i="6"/>
  <c r="AB219" i="97" s="1"/>
  <c r="AE282" i="97"/>
  <c r="M231" i="6"/>
  <c r="BJ282" i="97"/>
  <c r="BN462" i="6"/>
  <c r="BJ284" i="97" s="1"/>
  <c r="AQ327" i="97"/>
  <c r="AV480" i="6"/>
  <c r="AR302" i="97" s="1"/>
  <c r="I178" i="60"/>
  <c r="G19" i="12"/>
  <c r="G15" i="71"/>
  <c r="AT516" i="6"/>
  <c r="AP338" i="97" s="1"/>
  <c r="W345" i="97"/>
  <c r="AA525" i="6"/>
  <c r="W347" i="97" s="1"/>
  <c r="AC178" i="60"/>
  <c r="AA19" i="12"/>
  <c r="AB199" i="97"/>
  <c r="AA15" i="71"/>
  <c r="J16" i="12"/>
  <c r="L22" i="60"/>
  <c r="J12" i="71"/>
  <c r="AH16" i="12"/>
  <c r="AH12" i="71"/>
  <c r="AJ22" i="60"/>
  <c r="C30" i="105"/>
  <c r="Y560" i="6"/>
  <c r="Y561" i="6" s="1"/>
  <c r="T8" i="12" s="1"/>
  <c r="AM152" i="6"/>
  <c r="AL559" i="6"/>
  <c r="I560" i="6"/>
  <c r="AR18" i="12"/>
  <c r="AT104" i="60"/>
  <c r="AR14" i="71"/>
  <c r="BJ559" i="6"/>
  <c r="AJ18" i="12"/>
  <c r="AL104" i="60"/>
  <c r="AJ14" i="71"/>
  <c r="J30" i="59"/>
  <c r="K30" i="59"/>
  <c r="K20" i="105"/>
  <c r="K21" i="105"/>
  <c r="K25" i="105"/>
  <c r="G45" i="105"/>
  <c r="C27" i="105"/>
  <c r="H39" i="105"/>
  <c r="H42" i="105"/>
  <c r="AV426" i="6"/>
  <c r="AR248" i="97" s="1"/>
  <c r="AR246" i="97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AK433" i="6"/>
  <c r="AL253" i="97"/>
  <c r="AP433" i="6"/>
  <c r="AL255" i="97" s="1"/>
  <c r="AE217" i="97"/>
  <c r="AU269" i="6"/>
  <c r="AF349" i="9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T417" i="6"/>
  <c r="P239" i="97" s="1"/>
  <c r="O349" i="97"/>
  <c r="K349" i="97"/>
  <c r="AH155" i="6"/>
  <c r="AD462" i="6"/>
  <c r="Z284" i="97" s="1"/>
  <c r="AL282" i="97"/>
  <c r="AP462" i="6"/>
  <c r="AL284" i="97" s="1"/>
  <c r="V507" i="6"/>
  <c r="R329" i="97" s="1"/>
  <c r="R327" i="97"/>
  <c r="O178" i="60"/>
  <c r="N199" i="97"/>
  <c r="BH336" i="97"/>
  <c r="BE516" i="6"/>
  <c r="BA338" i="97" s="1"/>
  <c r="AD560" i="6"/>
  <c r="BB560" i="6"/>
  <c r="O152" i="6"/>
  <c r="J37" i="59"/>
  <c r="K37" i="59"/>
  <c r="C47" i="116"/>
  <c r="R16" i="92"/>
  <c r="R18" i="92" s="1"/>
  <c r="R27" i="92" s="1"/>
  <c r="R28" i="92" s="1"/>
  <c r="F104" i="60"/>
  <c r="D18" i="12"/>
  <c r="D14" i="71"/>
  <c r="AW560" i="6"/>
  <c r="P13" i="71"/>
  <c r="AA104" i="60"/>
  <c r="AO560" i="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K514" i="6"/>
  <c r="C334" i="97"/>
  <c r="K415" i="6"/>
  <c r="E235" i="97"/>
  <c r="AK151" i="91"/>
  <c r="AK153" i="91" s="1"/>
  <c r="S352" i="6"/>
  <c r="R352" i="6"/>
  <c r="N352" i="6"/>
  <c r="J151" i="91"/>
  <c r="J153" i="91" s="1"/>
  <c r="G352" i="6"/>
  <c r="C151" i="91"/>
  <c r="C153" i="91" s="1"/>
  <c r="N144" i="91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M144" i="91"/>
  <c r="I144" i="91"/>
  <c r="J141" i="91"/>
  <c r="BJ137" i="91"/>
  <c r="AZ137" i="91"/>
  <c r="D130" i="91"/>
  <c r="AJ204" i="6"/>
  <c r="AE204" i="6"/>
  <c r="X204" i="6"/>
  <c r="W204" i="6"/>
  <c r="S204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S549" i="6"/>
  <c r="AO371" i="97" s="1"/>
  <c r="AV549" i="6"/>
  <c r="AR371" i="97" s="1"/>
  <c r="AW549" i="6"/>
  <c r="AS371" i="97" s="1"/>
  <c r="AY549" i="6"/>
  <c r="AU371" i="97" s="1"/>
  <c r="BA549" i="6"/>
  <c r="AW371" i="97" s="1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255" i="97"/>
  <c r="J237" i="97"/>
  <c r="N417" i="6"/>
  <c r="J239" i="97" s="1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AF399" i="6"/>
  <c r="AB221" i="97" s="1"/>
  <c r="U60" i="82"/>
  <c r="U61" i="82"/>
  <c r="U59" i="82"/>
  <c r="Q60" i="82"/>
  <c r="Q47" i="82"/>
  <c r="R47" i="50"/>
  <c r="G22" i="46"/>
  <c r="H22" i="46"/>
  <c r="BJ219" i="97"/>
  <c r="P60" i="82"/>
  <c r="P59" i="82"/>
  <c r="Q59" i="82"/>
  <c r="T60" i="82"/>
  <c r="T61" i="82"/>
  <c r="T47" i="82"/>
  <c r="T59" i="82"/>
  <c r="F7" i="59"/>
  <c r="W47" i="50"/>
  <c r="F29" i="51"/>
  <c r="X60" i="82"/>
  <c r="X61" i="82"/>
  <c r="AK6" i="71"/>
  <c r="AQ8" i="12"/>
  <c r="K34" i="105"/>
  <c r="K33" i="105"/>
  <c r="L371" i="97"/>
  <c r="D219" i="97"/>
  <c r="H399" i="6"/>
  <c r="D221" i="97" s="1"/>
  <c r="S47" i="50"/>
  <c r="T30" i="50"/>
  <c r="T34" i="50"/>
  <c r="X47" i="50"/>
  <c r="H45" i="105"/>
  <c r="D27" i="105"/>
  <c r="L20" i="105"/>
  <c r="L21" i="105"/>
  <c r="L25" i="105"/>
  <c r="L33" i="105"/>
  <c r="Z219" i="97"/>
  <c r="AD399" i="6"/>
  <c r="Z221" i="97" s="1"/>
  <c r="V47" i="50"/>
  <c r="V34" i="50"/>
  <c r="Y57" i="82"/>
  <c r="C10" i="67"/>
  <c r="C39" i="64"/>
  <c r="C9" i="64"/>
  <c r="C124" i="116"/>
  <c r="P47" i="50"/>
  <c r="Q47" i="50"/>
  <c r="R30" i="50"/>
  <c r="R34" i="50"/>
  <c r="AP219" i="97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6" i="6"/>
  <c r="BK165" i="91" s="1"/>
  <c r="BN376" i="6"/>
  <c r="BJ165" i="91" s="1"/>
  <c r="BM376" i="6"/>
  <c r="BI165" i="91" s="1"/>
  <c r="BL376" i="6"/>
  <c r="BH165" i="91" s="1"/>
  <c r="BK376" i="6"/>
  <c r="BG165" i="91" s="1"/>
  <c r="BJ376" i="6"/>
  <c r="BF165" i="91" s="1"/>
  <c r="BI376" i="6"/>
  <c r="BE165" i="91" s="1"/>
  <c r="BH376" i="6"/>
  <c r="BD165" i="91" s="1"/>
  <c r="BG376" i="6"/>
  <c r="BF376" i="6"/>
  <c r="BB165" i="91" s="1"/>
  <c r="BE376" i="6"/>
  <c r="BA165" i="91" s="1"/>
  <c r="BD376" i="6"/>
  <c r="AZ165" i="91" s="1"/>
  <c r="BO293" i="6"/>
  <c r="BN293" i="6"/>
  <c r="BM293" i="6"/>
  <c r="BL293" i="6"/>
  <c r="BK293" i="6"/>
  <c r="BJ293" i="6"/>
  <c r="BI293" i="6"/>
  <c r="BH293" i="6"/>
  <c r="BG293" i="6"/>
  <c r="BF293" i="6"/>
  <c r="BE293" i="6"/>
  <c r="BD293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E549" i="6"/>
  <c r="BA371" i="97" s="1"/>
  <c r="BG549" i="6"/>
  <c r="BC371" i="97" s="1"/>
  <c r="BI549" i="6"/>
  <c r="BE371" i="97" s="1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8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8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8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Q94" i="68"/>
  <c r="S333" i="6" s="1"/>
  <c r="Q93" i="68"/>
  <c r="S324" i="6" s="1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8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8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O94" i="68"/>
  <c r="AQ333" i="6" s="1"/>
  <c r="AO93" i="68"/>
  <c r="BA74" i="68"/>
  <c r="BC194" i="6" s="1"/>
  <c r="BA72" i="68"/>
  <c r="BC176" i="6" s="1"/>
  <c r="BA71" i="68"/>
  <c r="BC167" i="6" s="1"/>
  <c r="BA73" i="68"/>
  <c r="BC185" i="6" s="1"/>
  <c r="BC186" i="6" s="1"/>
  <c r="BA75" i="68"/>
  <c r="BC306" i="6" s="1"/>
  <c r="AY117" i="91" s="1"/>
  <c r="BA76" i="68"/>
  <c r="BC342" i="6" s="1"/>
  <c r="BA80" i="68"/>
  <c r="BC497" i="6" s="1"/>
  <c r="AY319" i="97" s="1"/>
  <c r="BA79" i="68"/>
  <c r="BC470" i="6" s="1"/>
  <c r="BA78" i="68"/>
  <c r="BC443" i="6" s="1"/>
  <c r="AY265" i="97" s="1"/>
  <c r="BA77" i="68"/>
  <c r="BC407" i="6" s="1"/>
  <c r="AY229" i="97" s="1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P94" i="68"/>
  <c r="P93" i="68"/>
  <c r="P74" i="68"/>
  <c r="R194" i="6" s="1"/>
  <c r="P72" i="68"/>
  <c r="R176" i="6" s="1"/>
  <c r="R177" i="6" s="1"/>
  <c r="P71" i="68"/>
  <c r="P73" i="68"/>
  <c r="R185" i="6" s="1"/>
  <c r="P75" i="68"/>
  <c r="R306" i="6" s="1"/>
  <c r="P76" i="68"/>
  <c r="R342" i="6" s="1"/>
  <c r="N145" i="91" s="1"/>
  <c r="N146" i="91" s="1"/>
  <c r="P80" i="68"/>
  <c r="R497" i="6"/>
  <c r="N319" i="97" s="1"/>
  <c r="P79" i="68"/>
  <c r="R470" i="6" s="1"/>
  <c r="R471" i="6" s="1"/>
  <c r="N293" i="97" s="1"/>
  <c r="P78" i="68"/>
  <c r="R443" i="6" s="1"/>
  <c r="P77" i="68"/>
  <c r="R407" i="6" s="1"/>
  <c r="O94" i="68"/>
  <c r="O93" i="68"/>
  <c r="N94" i="68"/>
  <c r="P333" i="6" s="1"/>
  <c r="N93" i="68"/>
  <c r="N76" i="68"/>
  <c r="N80" i="68"/>
  <c r="P497" i="6" s="1"/>
  <c r="N79" i="68"/>
  <c r="P470" i="6" s="1"/>
  <c r="N78" i="68"/>
  <c r="P443" i="6"/>
  <c r="L265" i="97" s="1"/>
  <c r="N74" i="68"/>
  <c r="P194" i="6" s="1"/>
  <c r="N72" i="68"/>
  <c r="P176" i="6" s="1"/>
  <c r="P177" i="6" s="1"/>
  <c r="N71" i="68"/>
  <c r="P167" i="6" s="1"/>
  <c r="P168" i="6" s="1"/>
  <c r="N73" i="68"/>
  <c r="P185" i="6" s="1"/>
  <c r="N75" i="68"/>
  <c r="P306" i="6" s="1"/>
  <c r="M94" i="68"/>
  <c r="O333" i="6" s="1"/>
  <c r="M93" i="68"/>
  <c r="L94" i="68"/>
  <c r="N333" i="6" s="1"/>
  <c r="L93" i="68"/>
  <c r="N324" i="6" s="1"/>
  <c r="L74" i="68"/>
  <c r="N194" i="6" s="1"/>
  <c r="N195" i="6" s="1"/>
  <c r="L72" i="68"/>
  <c r="N176" i="6" s="1"/>
  <c r="L71" i="68"/>
  <c r="L73" i="68"/>
  <c r="L75" i="68"/>
  <c r="N306" i="6" s="1"/>
  <c r="N307" i="6" s="1"/>
  <c r="L76" i="68"/>
  <c r="N342" i="6" s="1"/>
  <c r="J145" i="91" s="1"/>
  <c r="L80" i="68"/>
  <c r="N497" i="6" s="1"/>
  <c r="L79" i="68"/>
  <c r="N470" i="6" s="1"/>
  <c r="L78" i="68"/>
  <c r="N443" i="6" s="1"/>
  <c r="J265" i="97" s="1"/>
  <c r="L77" i="68"/>
  <c r="N407" i="6" s="1"/>
  <c r="K94" i="68"/>
  <c r="M333" i="6" s="1"/>
  <c r="K93" i="68"/>
  <c r="H76" i="68"/>
  <c r="J342" i="6" s="1"/>
  <c r="F145" i="91" s="1"/>
  <c r="H75" i="68"/>
  <c r="J306" i="6" s="1"/>
  <c r="F117" i="91" s="1"/>
  <c r="H74" i="68"/>
  <c r="J194" i="6" s="1"/>
  <c r="J195" i="6" s="1"/>
  <c r="H72" i="68"/>
  <c r="J176" i="6"/>
  <c r="J177" i="6" s="1"/>
  <c r="H73" i="68"/>
  <c r="J185" i="6" s="1"/>
  <c r="H80" i="68"/>
  <c r="J497" i="6" s="1"/>
  <c r="H79" i="68"/>
  <c r="J470" i="6" s="1"/>
  <c r="H78" i="68"/>
  <c r="J443" i="6" s="1"/>
  <c r="H77" i="68"/>
  <c r="J407" i="6" s="1"/>
  <c r="F229" i="97" s="1"/>
  <c r="AR94" i="68"/>
  <c r="AT333" i="6" s="1"/>
  <c r="AR93" i="68"/>
  <c r="AR80" i="68"/>
  <c r="AT497" i="6" s="1"/>
  <c r="AP319" i="97" s="1"/>
  <c r="AR79" i="68"/>
  <c r="AT470" i="6" s="1"/>
  <c r="AR78" i="68"/>
  <c r="AT443" i="6"/>
  <c r="AR77" i="68"/>
  <c r="AT407" i="6" s="1"/>
  <c r="AR74" i="68"/>
  <c r="AR72" i="68"/>
  <c r="AT176" i="6" s="1"/>
  <c r="AR73" i="68"/>
  <c r="AT185" i="6" s="1"/>
  <c r="AR75" i="68"/>
  <c r="AT306" i="6" s="1"/>
  <c r="AT307" i="6" s="1"/>
  <c r="AT94" i="68"/>
  <c r="AV333" i="6" s="1"/>
  <c r="AR138" i="91" s="1"/>
  <c r="AT93" i="68"/>
  <c r="AV324" i="6" s="1"/>
  <c r="AR131" i="91" s="1"/>
  <c r="AT74" i="68"/>
  <c r="AV194" i="6"/>
  <c r="AT72" i="68"/>
  <c r="AT73" i="68"/>
  <c r="AV185" i="6" s="1"/>
  <c r="AT75" i="68"/>
  <c r="AV306" i="6" s="1"/>
  <c r="AT76" i="68"/>
  <c r="AV342" i="6" s="1"/>
  <c r="AV358" i="6" s="1"/>
  <c r="AT80" i="68"/>
  <c r="AV497" i="6" s="1"/>
  <c r="AT79" i="68"/>
  <c r="AV470" i="6" s="1"/>
  <c r="AT78" i="68"/>
  <c r="AV443" i="6" s="1"/>
  <c r="AR265" i="97" s="1"/>
  <c r="AT77" i="68"/>
  <c r="AV407" i="6" s="1"/>
  <c r="AV94" i="68"/>
  <c r="AX333" i="6" s="1"/>
  <c r="AV93" i="68"/>
  <c r="AW94" i="68"/>
  <c r="AY333" i="6" s="1"/>
  <c r="AW93" i="68"/>
  <c r="AY324" i="6" s="1"/>
  <c r="AU131" i="91" s="1"/>
  <c r="AX74" i="68"/>
  <c r="AZ194" i="6" s="1"/>
  <c r="AZ195" i="6" s="1"/>
  <c r="AX72" i="68"/>
  <c r="AZ176" i="6" s="1"/>
  <c r="AZ177" i="6" s="1"/>
  <c r="AX71" i="68"/>
  <c r="AX73" i="68"/>
  <c r="AZ185" i="6" s="1"/>
  <c r="AX75" i="68"/>
  <c r="AX76" i="68"/>
  <c r="AZ342" i="6" s="1"/>
  <c r="AV145" i="91" s="1"/>
  <c r="AX80" i="68"/>
  <c r="AZ497" i="6" s="1"/>
  <c r="AV319" i="97" s="1"/>
  <c r="AX79" i="68"/>
  <c r="AZ470" i="6" s="1"/>
  <c r="AX78" i="68"/>
  <c r="AZ443" i="6" s="1"/>
  <c r="AX77" i="68"/>
  <c r="AZ407" i="6" s="1"/>
  <c r="AF94" i="68"/>
  <c r="AH333" i="6" s="1"/>
  <c r="AD138" i="91" s="1"/>
  <c r="AF93" i="68"/>
  <c r="AG94" i="68"/>
  <c r="AI333" i="6" s="1"/>
  <c r="AG93" i="68"/>
  <c r="AI94" i="68"/>
  <c r="AK333" i="6" s="1"/>
  <c r="AI93" i="68"/>
  <c r="AI76" i="68"/>
  <c r="AK342" i="6" s="1"/>
  <c r="AI80" i="68"/>
  <c r="AK497" i="6" s="1"/>
  <c r="AG319" i="97" s="1"/>
  <c r="AI79" i="68"/>
  <c r="AK470" i="6" s="1"/>
  <c r="AG292" i="97" s="1"/>
  <c r="AI78" i="68"/>
  <c r="AK443" i="6" s="1"/>
  <c r="AI77" i="68"/>
  <c r="AK407" i="6" s="1"/>
  <c r="AI74" i="68"/>
  <c r="AI72" i="68"/>
  <c r="AK176" i="6" s="1"/>
  <c r="AI71" i="68"/>
  <c r="AK167" i="6" s="1"/>
  <c r="AI73" i="68"/>
  <c r="AK185" i="6" s="1"/>
  <c r="AK186" i="6" s="1"/>
  <c r="AI75" i="68"/>
  <c r="AK306" i="6" s="1"/>
  <c r="AM94" i="68"/>
  <c r="AO333" i="6" s="1"/>
  <c r="AO334" i="6" s="1"/>
  <c r="AM93" i="68"/>
  <c r="AO324" i="6" s="1"/>
  <c r="AK131" i="91" s="1"/>
  <c r="AN94" i="68"/>
  <c r="AP333" i="6" s="1"/>
  <c r="AL138" i="91" s="1"/>
  <c r="AL139" i="91" s="1"/>
  <c r="AN93" i="68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Y94" i="68"/>
  <c r="Y93" i="68"/>
  <c r="BH39" i="82"/>
  <c r="BH15" i="82"/>
  <c r="BF29" i="52"/>
  <c r="BF42" i="52"/>
  <c r="BI50" i="68"/>
  <c r="BI51" i="68"/>
  <c r="BH18" i="67"/>
  <c r="BH20" i="67"/>
  <c r="BH39" i="64"/>
  <c r="X94" i="68"/>
  <c r="Z333" i="6" s="1"/>
  <c r="X93" i="68"/>
  <c r="X74" i="68"/>
  <c r="Z194" i="6" s="1"/>
  <c r="Z195" i="6" s="1"/>
  <c r="X72" i="68"/>
  <c r="Z176" i="6" s="1"/>
  <c r="X71" i="68"/>
  <c r="Z167" i="6" s="1"/>
  <c r="Z168" i="6" s="1"/>
  <c r="X73" i="68"/>
  <c r="Z185" i="6" s="1"/>
  <c r="X75" i="68"/>
  <c r="Z306" i="6" s="1"/>
  <c r="V117" i="91" s="1"/>
  <c r="X76" i="68"/>
  <c r="Z342" i="6" s="1"/>
  <c r="X80" i="68"/>
  <c r="X79" i="68"/>
  <c r="Z470" i="6" s="1"/>
  <c r="X78" i="68"/>
  <c r="Z443" i="6" s="1"/>
  <c r="X77" i="68"/>
  <c r="Z407" i="6" s="1"/>
  <c r="V229" i="97" s="1"/>
  <c r="BG15" i="82"/>
  <c r="BE29" i="52"/>
  <c r="BG39" i="82"/>
  <c r="BE42" i="52"/>
  <c r="BH50" i="68"/>
  <c r="BH51" i="68"/>
  <c r="BG18" i="67"/>
  <c r="BG20" i="67"/>
  <c r="BG39" i="64"/>
  <c r="W94" i="68"/>
  <c r="Y333" i="6" s="1"/>
  <c r="W93" i="68"/>
  <c r="W76" i="68"/>
  <c r="Y342" i="6" s="1"/>
  <c r="W80" i="68"/>
  <c r="Y497" i="6" s="1"/>
  <c r="U319" i="97" s="1"/>
  <c r="W79" i="68"/>
  <c r="Y470" i="6" s="1"/>
  <c r="W78" i="68"/>
  <c r="Y443" i="6" s="1"/>
  <c r="W77" i="68"/>
  <c r="Y407" i="6" s="1"/>
  <c r="W74" i="68"/>
  <c r="W72" i="68"/>
  <c r="Y176" i="6" s="1"/>
  <c r="W71" i="68"/>
  <c r="Y167" i="6" s="1"/>
  <c r="W73" i="68"/>
  <c r="Y185" i="6" s="1"/>
  <c r="Y186" i="6" s="1"/>
  <c r="W75" i="68"/>
  <c r="Y306" i="6" s="1"/>
  <c r="U117" i="91" s="1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T94" i="68"/>
  <c r="V333" i="6" s="1"/>
  <c r="R138" i="91" s="1"/>
  <c r="T93" i="68"/>
  <c r="V324" i="6" s="1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3" i="6"/>
  <c r="BM93" i="6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AP94" i="68"/>
  <c r="AR333" i="6" s="1"/>
  <c r="AR334" i="6" s="1"/>
  <c r="AP93" i="68"/>
  <c r="AR324" i="6" s="1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AD94" i="68"/>
  <c r="AD93" i="68"/>
  <c r="AF324" i="6" s="1"/>
  <c r="H7" i="68"/>
  <c r="H6" i="68"/>
  <c r="I6" i="82"/>
  <c r="AA29" i="52"/>
  <c r="F7" i="68"/>
  <c r="G7" i="68"/>
  <c r="F76" i="68"/>
  <c r="H342" i="6" s="1"/>
  <c r="F75" i="68"/>
  <c r="F74" i="68"/>
  <c r="F72" i="68"/>
  <c r="F71" i="68"/>
  <c r="H167" i="6" s="1"/>
  <c r="F73" i="68"/>
  <c r="H185" i="6" s="1"/>
  <c r="F80" i="68"/>
  <c r="H497" i="6" s="1"/>
  <c r="D319" i="97" s="1"/>
  <c r="F79" i="68"/>
  <c r="H470" i="6" s="1"/>
  <c r="D292" i="97" s="1"/>
  <c r="F78" i="68"/>
  <c r="H443" i="6" s="1"/>
  <c r="D265" i="97" s="1"/>
  <c r="F7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C94" i="68"/>
  <c r="BC93" i="68"/>
  <c r="BD94" i="68"/>
  <c r="BF333" i="6" s="1"/>
  <c r="BD93" i="68"/>
  <c r="BE94" i="68"/>
  <c r="BG333" i="6"/>
  <c r="BC138" i="91" s="1"/>
  <c r="BE93" i="68"/>
  <c r="BG324" i="6" s="1"/>
  <c r="BC131" i="91" s="1"/>
  <c r="BF76" i="68"/>
  <c r="BH342" i="6" s="1"/>
  <c r="BF80" i="68"/>
  <c r="BF78" i="68"/>
  <c r="BH443" i="6" s="1"/>
  <c r="BF77" i="68"/>
  <c r="BH407" i="6" s="1"/>
  <c r="BF74" i="68"/>
  <c r="BH194" i="6" s="1"/>
  <c r="BF72" i="68"/>
  <c r="BH176" i="6" s="1"/>
  <c r="BH177" i="6" s="1"/>
  <c r="BF71" i="68"/>
  <c r="BH167" i="6" s="1"/>
  <c r="BH168" i="6" s="1"/>
  <c r="BF73" i="68"/>
  <c r="BH185" i="6" s="1"/>
  <c r="BF75" i="68"/>
  <c r="BH306" i="6" s="1"/>
  <c r="BD117" i="91" s="1"/>
  <c r="BD118" i="91" s="1"/>
  <c r="BH74" i="68"/>
  <c r="BJ194" i="6" s="1"/>
  <c r="BH72" i="68"/>
  <c r="BJ176" i="6" s="1"/>
  <c r="BH71" i="68"/>
  <c r="BH73" i="68"/>
  <c r="BJ185" i="6" s="1"/>
  <c r="BH75" i="68"/>
  <c r="BJ306" i="6" s="1"/>
  <c r="BH76" i="68"/>
  <c r="BJ342" i="6" s="1"/>
  <c r="BH80" i="68"/>
  <c r="BJ497" i="6" s="1"/>
  <c r="BF319" i="97" s="1"/>
  <c r="BH79" i="68"/>
  <c r="BJ470" i="6" s="1"/>
  <c r="BH78" i="68"/>
  <c r="BJ443" i="6" s="1"/>
  <c r="BH77" i="68"/>
  <c r="BJ407" i="6" s="1"/>
  <c r="Z324" i="6"/>
  <c r="V131" i="91" s="1"/>
  <c r="BI94" i="68"/>
  <c r="BK333" i="6"/>
  <c r="BK334" i="6" s="1"/>
  <c r="BI93" i="68"/>
  <c r="BK324" i="6" s="1"/>
  <c r="BG131" i="91" s="1"/>
  <c r="AA324" i="6"/>
  <c r="W131" i="91" s="1"/>
  <c r="BK76" i="68"/>
  <c r="BM342" i="6" s="1"/>
  <c r="BM343" i="6" s="1"/>
  <c r="BK80" i="68"/>
  <c r="BM497" i="6" s="1"/>
  <c r="BK79" i="68"/>
  <c r="BM470" i="6" s="1"/>
  <c r="BI292" i="97" s="1"/>
  <c r="BK78" i="68"/>
  <c r="BM443" i="6" s="1"/>
  <c r="BK77" i="68"/>
  <c r="BM407" i="6" s="1"/>
  <c r="BK74" i="68"/>
  <c r="BM194" i="6" s="1"/>
  <c r="BK72" i="68"/>
  <c r="BK71" i="68"/>
  <c r="BM167" i="6" s="1"/>
  <c r="BK73" i="68"/>
  <c r="BM185" i="6" s="1"/>
  <c r="BM186" i="6" s="1"/>
  <c r="BK75" i="68"/>
  <c r="BM306" i="6" s="1"/>
  <c r="BL94" i="68"/>
  <c r="BN333" i="6"/>
  <c r="BL93" i="68"/>
  <c r="AZ167" i="6"/>
  <c r="AR229" i="97"/>
  <c r="AV167" i="6"/>
  <c r="AV168" i="6" s="1"/>
  <c r="J167" i="6"/>
  <c r="J229" i="97"/>
  <c r="Q324" i="6"/>
  <c r="M131" i="91" s="1"/>
  <c r="M132" i="91" s="1"/>
  <c r="N117" i="91"/>
  <c r="R195" i="6"/>
  <c r="R324" i="6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Q325" i="6"/>
  <c r="AO325" i="6"/>
  <c r="BN324" i="6"/>
  <c r="BJ131" i="91" s="1"/>
  <c r="BI145" i="91"/>
  <c r="BI146" i="91" s="1"/>
  <c r="BJ167" i="6"/>
  <c r="BJ168" i="6" s="1"/>
  <c r="BB138" i="91"/>
  <c r="BE324" i="6"/>
  <c r="BA131" i="91" s="1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BB94" i="68"/>
  <c r="BD333" i="6" s="1"/>
  <c r="BB93" i="68"/>
  <c r="BD324" i="6" s="1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K172" i="59" l="1"/>
  <c r="AI8" i="36"/>
  <c r="Y352" i="6"/>
  <c r="U151" i="91"/>
  <c r="U153" i="91" s="1"/>
  <c r="BL435" i="6"/>
  <c r="BH257" i="97" s="1"/>
  <c r="BH255" i="97"/>
  <c r="AV352" i="6"/>
  <c r="AR151" i="91"/>
  <c r="AR153" i="91" s="1"/>
  <c r="BF237" i="97"/>
  <c r="BJ417" i="6"/>
  <c r="BF239" i="97" s="1"/>
  <c r="H334" i="97"/>
  <c r="L514" i="6"/>
  <c r="L516" i="6" s="1"/>
  <c r="H338" i="97" s="1"/>
  <c r="U336" i="97"/>
  <c r="Y516" i="6"/>
  <c r="U338" i="97" s="1"/>
  <c r="BO417" i="6"/>
  <c r="BK239" i="97" s="1"/>
  <c r="BK237" i="97"/>
  <c r="AN525" i="6"/>
  <c r="AJ347" i="97" s="1"/>
  <c r="AJ345" i="97"/>
  <c r="AN178" i="60"/>
  <c r="AM199" i="97"/>
  <c r="AL15" i="71"/>
  <c r="AX165" i="59"/>
  <c r="Q12" i="71"/>
  <c r="S22" i="60"/>
  <c r="Q16" i="12"/>
  <c r="O104" i="60"/>
  <c r="M14" i="71"/>
  <c r="AP334" i="6"/>
  <c r="AP117" i="91"/>
  <c r="AP118" i="91" s="1"/>
  <c r="BC219" i="97"/>
  <c r="T151" i="91"/>
  <c r="T153" i="91" s="1"/>
  <c r="AK345" i="97"/>
  <c r="AT19" i="12"/>
  <c r="AL19" i="12"/>
  <c r="AQ178" i="60"/>
  <c r="AO15" i="71"/>
  <c r="AZ168" i="6"/>
  <c r="BE18" i="29"/>
  <c r="O309" i="97"/>
  <c r="R343" i="6"/>
  <c r="BI96" i="68"/>
  <c r="BH307" i="6"/>
  <c r="AX16" i="12"/>
  <c r="D62" i="9"/>
  <c r="AA345" i="97"/>
  <c r="AF505" i="6"/>
  <c r="AF507" i="6" s="1"/>
  <c r="AB329" i="97" s="1"/>
  <c r="AB325" i="97"/>
  <c r="AM178" i="60"/>
  <c r="AK15" i="71"/>
  <c r="AV195" i="6"/>
  <c r="I352" i="6"/>
  <c r="R388" i="6"/>
  <c r="N208" i="97"/>
  <c r="AV435" i="6"/>
  <c r="AR257" i="97" s="1"/>
  <c r="AR255" i="97"/>
  <c r="V325" i="97"/>
  <c r="Z505" i="6"/>
  <c r="W505" i="6"/>
  <c r="W507" i="6" s="1"/>
  <c r="S329" i="97" s="1"/>
  <c r="S325" i="97"/>
  <c r="O505" i="6"/>
  <c r="K325" i="97"/>
  <c r="BI309" i="97"/>
  <c r="BM489" i="6"/>
  <c r="BI311" i="97" s="1"/>
  <c r="BG307" i="97"/>
  <c r="BK487" i="6"/>
  <c r="BE307" i="97"/>
  <c r="BI487" i="6"/>
  <c r="BC307" i="97"/>
  <c r="BG487" i="6"/>
  <c r="BE487" i="6"/>
  <c r="BA307" i="97"/>
  <c r="AY307" i="97"/>
  <c r="BC487" i="6"/>
  <c r="AQ307" i="97"/>
  <c r="AU487" i="6"/>
  <c r="AK307" i="97"/>
  <c r="AO487" i="6"/>
  <c r="AI307" i="97"/>
  <c r="AM487" i="6"/>
  <c r="AG307" i="97"/>
  <c r="AK487" i="6"/>
  <c r="Y307" i="97"/>
  <c r="AC487" i="6"/>
  <c r="Y309" i="97" s="1"/>
  <c r="W307" i="97"/>
  <c r="AA487" i="6"/>
  <c r="U307" i="97"/>
  <c r="Y487" i="6"/>
  <c r="W487" i="6"/>
  <c r="S309" i="97" s="1"/>
  <c r="S307" i="97"/>
  <c r="Q307" i="97"/>
  <c r="U487" i="6"/>
  <c r="Q309" i="97" s="1"/>
  <c r="K307" i="97"/>
  <c r="O487" i="6"/>
  <c r="G309" i="97"/>
  <c r="K489" i="6"/>
  <c r="G311" i="97" s="1"/>
  <c r="E307" i="97"/>
  <c r="I487" i="6"/>
  <c r="E309" i="97" s="1"/>
  <c r="C280" i="97"/>
  <c r="G460" i="6"/>
  <c r="G462" i="6" s="1"/>
  <c r="C284" i="97" s="1"/>
  <c r="AX478" i="6"/>
  <c r="AT300" i="97" s="1"/>
  <c r="AT298" i="97"/>
  <c r="AE271" i="97"/>
  <c r="AI451" i="6"/>
  <c r="G18" i="68"/>
  <c r="K67" i="68"/>
  <c r="H469" i="6"/>
  <c r="D291" i="97" s="1"/>
  <c r="D289" i="97"/>
  <c r="J17" i="68"/>
  <c r="BJ433" i="6"/>
  <c r="BF253" i="97"/>
  <c r="AJ433" i="6"/>
  <c r="AF253" i="97"/>
  <c r="F253" i="97"/>
  <c r="J433" i="6"/>
  <c r="J435" i="6" s="1"/>
  <c r="F257" i="97" s="1"/>
  <c r="V9" i="29"/>
  <c r="W10" i="29" s="1"/>
  <c r="W32" i="29" s="1"/>
  <c r="AH14" i="71"/>
  <c r="AJ104" i="60"/>
  <c r="AH18" i="12"/>
  <c r="W96" i="68"/>
  <c r="Y324" i="6"/>
  <c r="G151" i="91"/>
  <c r="O155" i="6"/>
  <c r="L352" i="6"/>
  <c r="H151" i="91"/>
  <c r="Y289" i="97"/>
  <c r="AC469" i="6"/>
  <c r="Y291" i="97" s="1"/>
  <c r="I289" i="97"/>
  <c r="M469" i="6"/>
  <c r="I291" i="97" s="1"/>
  <c r="X371" i="97"/>
  <c r="Y165" i="59"/>
  <c r="AQ560" i="6"/>
  <c r="G4" i="59" s="1"/>
  <c r="AQ153" i="6"/>
  <c r="AR153" i="6"/>
  <c r="D14" i="91"/>
  <c r="O17" i="92"/>
  <c r="AE307" i="97"/>
  <c r="AR76" i="68"/>
  <c r="AT342" i="6" s="1"/>
  <c r="AR71" i="68"/>
  <c r="AT167" i="6" s="1"/>
  <c r="AT168" i="6" s="1"/>
  <c r="E18" i="92"/>
  <c r="E27" i="92" s="1"/>
  <c r="E28" i="92" s="1"/>
  <c r="AS18" i="92"/>
  <c r="AS27" i="92" s="1"/>
  <c r="AS28" i="92" s="1"/>
  <c r="BH244" i="97"/>
  <c r="AZ151" i="91"/>
  <c r="AZ153" i="91" s="1"/>
  <c r="T178" i="60"/>
  <c r="AT7" i="29"/>
  <c r="AN145" i="6"/>
  <c r="AE293" i="6"/>
  <c r="BH288" i="6"/>
  <c r="L59" i="60"/>
  <c r="C33" i="9"/>
  <c r="P235" i="97"/>
  <c r="Q244" i="97"/>
  <c r="AH253" i="97"/>
  <c r="AZ253" i="97"/>
  <c r="BD289" i="97"/>
  <c r="S316" i="97"/>
  <c r="R19" i="12"/>
  <c r="X154" i="6"/>
  <c r="AF148" i="6"/>
  <c r="AG156" i="6" s="1"/>
  <c r="H49" i="6"/>
  <c r="AZ288" i="6"/>
  <c r="X289" i="97"/>
  <c r="AW226" i="97"/>
  <c r="BN223" i="6"/>
  <c r="BC544" i="6"/>
  <c r="AY366" i="97" s="1"/>
  <c r="AZ176" i="60"/>
  <c r="AS26" i="29"/>
  <c r="AS203" i="97"/>
  <c r="AP8" i="29"/>
  <c r="AT146" i="6"/>
  <c r="AL544" i="6"/>
  <c r="AH366" i="97" s="1"/>
  <c r="AI176" i="60"/>
  <c r="BK244" i="97"/>
  <c r="BO424" i="6"/>
  <c r="AO58" i="60"/>
  <c r="AR288" i="6"/>
  <c r="L288" i="6"/>
  <c r="L49" i="6"/>
  <c r="BF223" i="6"/>
  <c r="BC20" i="60"/>
  <c r="BF27" i="6"/>
  <c r="AH223" i="6"/>
  <c r="AE20" i="60"/>
  <c r="AH27" i="6"/>
  <c r="O228" i="6"/>
  <c r="O231" i="6" s="1"/>
  <c r="L27" i="6"/>
  <c r="I22" i="60" s="1"/>
  <c r="BI8" i="29"/>
  <c r="BI201" i="97"/>
  <c r="BB26" i="29"/>
  <c r="BB203" i="97"/>
  <c r="AX26" i="29"/>
  <c r="BB148" i="6"/>
  <c r="BB156" i="6" s="1"/>
  <c r="AD544" i="6"/>
  <c r="Z366" i="97" s="1"/>
  <c r="Z197" i="97"/>
  <c r="AR415" i="6"/>
  <c r="D25" i="29"/>
  <c r="AF235" i="97"/>
  <c r="AC478" i="6"/>
  <c r="Y298" i="97"/>
  <c r="BF469" i="6"/>
  <c r="BB291" i="97" s="1"/>
  <c r="BB289" i="97"/>
  <c r="BG433" i="6"/>
  <c r="BC253" i="97"/>
  <c r="BA235" i="97"/>
  <c r="BE415" i="6"/>
  <c r="AS235" i="97"/>
  <c r="AW415" i="6"/>
  <c r="AS237" i="97" s="1"/>
  <c r="AK235" i="97"/>
  <c r="AO415" i="6"/>
  <c r="I146" i="6"/>
  <c r="BF111" i="91"/>
  <c r="BF17" i="92" s="1"/>
  <c r="BF18" i="92" s="1"/>
  <c r="BF27" i="92" s="1"/>
  <c r="BF28" i="92" s="1"/>
  <c r="BG103" i="60"/>
  <c r="AY371" i="6"/>
  <c r="AV102" i="60"/>
  <c r="AQ77" i="6"/>
  <c r="D46" i="9"/>
  <c r="BM223" i="6"/>
  <c r="BJ20" i="60"/>
  <c r="R223" i="6"/>
  <c r="R27" i="6"/>
  <c r="M12" i="71" s="1"/>
  <c r="AI544" i="6"/>
  <c r="AE366" i="97" s="1"/>
  <c r="AI136" i="6"/>
  <c r="AL165" i="59"/>
  <c r="AH165" i="59"/>
  <c r="J35" i="68"/>
  <c r="AW153" i="6"/>
  <c r="AE27" i="29"/>
  <c r="AE41" i="29" s="1"/>
  <c r="AE43" i="29" s="1"/>
  <c r="AG6" i="28" s="1"/>
  <c r="R15" i="71"/>
  <c r="BC60" i="60"/>
  <c r="W376" i="6"/>
  <c r="S165" i="91" s="1"/>
  <c r="AU316" i="97"/>
  <c r="Z523" i="6"/>
  <c r="V343" i="97"/>
  <c r="AU334" i="97"/>
  <c r="AY514" i="6"/>
  <c r="Z235" i="97"/>
  <c r="AD415" i="6"/>
  <c r="Z237" i="97" s="1"/>
  <c r="R235" i="97"/>
  <c r="V415" i="6"/>
  <c r="R237" i="97" s="1"/>
  <c r="I111" i="91"/>
  <c r="I17" i="92" s="1"/>
  <c r="M145" i="6"/>
  <c r="O58" i="60"/>
  <c r="U293" i="6"/>
  <c r="F19" i="9"/>
  <c r="BL21" i="60"/>
  <c r="AP60" i="60"/>
  <c r="AB415" i="6"/>
  <c r="M199" i="97"/>
  <c r="BG19" i="29"/>
  <c r="BG37" i="29" s="1"/>
  <c r="BG38" i="29" s="1"/>
  <c r="BI8" i="30" s="1"/>
  <c r="AQ18" i="29"/>
  <c r="E23" i="97"/>
  <c r="BB7" i="29"/>
  <c r="BB9" i="29" s="1"/>
  <c r="BB33" i="29" s="1"/>
  <c r="M147" i="6"/>
  <c r="N155" i="6" s="1"/>
  <c r="N244" i="97"/>
  <c r="N298" i="97"/>
  <c r="R478" i="6"/>
  <c r="AO103" i="60"/>
  <c r="AN111" i="91"/>
  <c r="AN17" i="92" s="1"/>
  <c r="BA110" i="91"/>
  <c r="BA16" i="92" s="1"/>
  <c r="BA18" i="92" s="1"/>
  <c r="BA27" i="92" s="1"/>
  <c r="BA28" i="92" s="1"/>
  <c r="BE371" i="6"/>
  <c r="AW371" i="6"/>
  <c r="AW144" i="6"/>
  <c r="AZ549" i="6" s="1"/>
  <c r="AV371" i="97" s="1"/>
  <c r="AK110" i="91"/>
  <c r="AK16" i="92" s="1"/>
  <c r="AO144" i="6"/>
  <c r="AR549" i="6" s="1"/>
  <c r="AN371" i="97" s="1"/>
  <c r="AR376" i="6"/>
  <c r="AN165" i="91" s="1"/>
  <c r="AC110" i="91"/>
  <c r="AC16" i="92" s="1"/>
  <c r="AC18" i="92" s="1"/>
  <c r="AC27" i="92" s="1"/>
  <c r="AC28" i="92" s="1"/>
  <c r="AG371" i="6"/>
  <c r="I371" i="6"/>
  <c r="I144" i="6"/>
  <c r="AO8" i="12"/>
  <c r="L14" i="71"/>
  <c r="AM13" i="71"/>
  <c r="AX199" i="97"/>
  <c r="AO178" i="60"/>
  <c r="H433" i="6"/>
  <c r="E300" i="97"/>
  <c r="G145" i="6"/>
  <c r="G153" i="6" s="1"/>
  <c r="Z278" i="6"/>
  <c r="W158" i="59" s="1"/>
  <c r="U154" i="6"/>
  <c r="AI496" i="6"/>
  <c r="AE318" i="97" s="1"/>
  <c r="AL153" i="6"/>
  <c r="E16" i="12"/>
  <c r="O27" i="29"/>
  <c r="Z153" i="6"/>
  <c r="AG9" i="29"/>
  <c r="AG33" i="29" s="1"/>
  <c r="AP9" i="29"/>
  <c r="AR18" i="29"/>
  <c r="AY9" i="29"/>
  <c r="AY33" i="29" s="1"/>
  <c r="AI14" i="71"/>
  <c r="AL237" i="97"/>
  <c r="AH9" i="29"/>
  <c r="AH33" i="29" s="1"/>
  <c r="AR7" i="29"/>
  <c r="BK16" i="29"/>
  <c r="T25" i="29"/>
  <c r="AD154" i="6"/>
  <c r="AH144" i="6"/>
  <c r="AK549" i="6" s="1"/>
  <c r="AG371" i="97" s="1"/>
  <c r="BM144" i="6"/>
  <c r="W198" i="97"/>
  <c r="AU198" i="97"/>
  <c r="J20" i="60"/>
  <c r="Q20" i="60"/>
  <c r="O293" i="6"/>
  <c r="O296" i="6" s="1"/>
  <c r="W293" i="6"/>
  <c r="AJ288" i="6"/>
  <c r="AG58" i="60"/>
  <c r="AY49" i="6"/>
  <c r="BG288" i="6"/>
  <c r="BG59" i="60"/>
  <c r="F110" i="91"/>
  <c r="F16" i="92" s="1"/>
  <c r="F18" i="92" s="1"/>
  <c r="F27" i="92" s="1"/>
  <c r="F28" i="92" s="1"/>
  <c r="BK77" i="6"/>
  <c r="AX523" i="6"/>
  <c r="BO505" i="6"/>
  <c r="AQ348" i="6"/>
  <c r="AQ350" i="6" s="1"/>
  <c r="J67" i="68"/>
  <c r="T354" i="6"/>
  <c r="P155" i="91" s="1"/>
  <c r="BK348" i="6"/>
  <c r="BK350" i="6" s="1"/>
  <c r="BK352" i="6" s="1"/>
  <c r="BC348" i="6"/>
  <c r="BC350" i="6" s="1"/>
  <c r="AU348" i="6"/>
  <c r="AU350" i="6" s="1"/>
  <c r="N321" i="6"/>
  <c r="N323" i="6" s="1"/>
  <c r="J130" i="91" s="1"/>
  <c r="AR191" i="6"/>
  <c r="AR193" i="6" s="1"/>
  <c r="AN49" i="6"/>
  <c r="BH148" i="6"/>
  <c r="AZ148" i="6"/>
  <c r="BA156" i="6" s="1"/>
  <c r="AR148" i="6"/>
  <c r="AJ148" i="6"/>
  <c r="T148" i="6"/>
  <c r="U156" i="6" s="1"/>
  <c r="L148" i="6"/>
  <c r="M156" i="6" s="1"/>
  <c r="BD147" i="6"/>
  <c r="BD155" i="6" s="1"/>
  <c r="AN147" i="6"/>
  <c r="AO155" i="6" s="1"/>
  <c r="BI146" i="6"/>
  <c r="BI154" i="6" s="1"/>
  <c r="AG27" i="6"/>
  <c r="BH348" i="6"/>
  <c r="BH350" i="6" s="1"/>
  <c r="BD151" i="91" s="1"/>
  <c r="BD153" i="91" s="1"/>
  <c r="AZ348" i="6"/>
  <c r="AZ350" i="6" s="1"/>
  <c r="AR348" i="6"/>
  <c r="AR350" i="6" s="1"/>
  <c r="U345" i="6"/>
  <c r="Q148" i="91" s="1"/>
  <c r="AV191" i="6"/>
  <c r="AV193" i="6" s="1"/>
  <c r="BN188" i="6"/>
  <c r="AN21" i="60"/>
  <c r="Y67" i="68"/>
  <c r="R49" i="6"/>
  <c r="J49" i="6"/>
  <c r="E13" i="71" s="1"/>
  <c r="BB49" i="6"/>
  <c r="BL147" i="6"/>
  <c r="BM155" i="6" s="1"/>
  <c r="BM348" i="6"/>
  <c r="BM350" i="6" s="1"/>
  <c r="BE348" i="6"/>
  <c r="BE350" i="6" s="1"/>
  <c r="BA151" i="91" s="1"/>
  <c r="BA153" i="91" s="1"/>
  <c r="AW348" i="6"/>
  <c r="AW350" i="6" s="1"/>
  <c r="AX321" i="6"/>
  <c r="AX323" i="6" s="1"/>
  <c r="AT130" i="91" s="1"/>
  <c r="Z188" i="6"/>
  <c r="W176" i="60"/>
  <c r="BL144" i="6"/>
  <c r="Y27" i="6"/>
  <c r="AK20" i="60"/>
  <c r="W325" i="97"/>
  <c r="Z67" i="68"/>
  <c r="V67" i="68"/>
  <c r="BI77" i="6"/>
  <c r="AP148" i="6"/>
  <c r="BJ348" i="6"/>
  <c r="BJ350" i="6" s="1"/>
  <c r="BB348" i="6"/>
  <c r="BB350" i="6" s="1"/>
  <c r="AY188" i="6"/>
  <c r="BA507" i="6"/>
  <c r="AW329" i="97" s="1"/>
  <c r="AW327" i="97"/>
  <c r="K525" i="6"/>
  <c r="G347" i="97" s="1"/>
  <c r="G345" i="97"/>
  <c r="G237" i="97"/>
  <c r="K417" i="6"/>
  <c r="G239" i="97" s="1"/>
  <c r="AX433" i="6"/>
  <c r="AT253" i="97"/>
  <c r="AU433" i="6"/>
  <c r="AQ253" i="97"/>
  <c r="AQ397" i="6"/>
  <c r="AM217" i="97"/>
  <c r="AT82" i="68"/>
  <c r="Z186" i="6"/>
  <c r="AZ210" i="6"/>
  <c r="F345" i="97"/>
  <c r="AW217" i="97"/>
  <c r="X505" i="6"/>
  <c r="T325" i="97"/>
  <c r="AA289" i="97"/>
  <c r="AE469" i="6"/>
  <c r="AA291" i="97" s="1"/>
  <c r="K289" i="97"/>
  <c r="O469" i="6"/>
  <c r="K291" i="97" s="1"/>
  <c r="AS397" i="6"/>
  <c r="AO217" i="97"/>
  <c r="AO397" i="6"/>
  <c r="AK217" i="97"/>
  <c r="AL397" i="6"/>
  <c r="AH217" i="97"/>
  <c r="K505" i="6"/>
  <c r="G325" i="97"/>
  <c r="AD253" i="97"/>
  <c r="AH433" i="6"/>
  <c r="AG217" i="97"/>
  <c r="AK397" i="6"/>
  <c r="AK399" i="6" s="1"/>
  <c r="AG221" i="97" s="1"/>
  <c r="Q469" i="6"/>
  <c r="M291" i="97" s="1"/>
  <c r="AK352" i="6"/>
  <c r="AG151" i="91"/>
  <c r="AG153" i="91" s="1"/>
  <c r="V561" i="6"/>
  <c r="AK138" i="91"/>
  <c r="AK139" i="91" s="1"/>
  <c r="V292" i="97"/>
  <c r="Z471" i="6"/>
  <c r="V293" i="97" s="1"/>
  <c r="G516" i="6"/>
  <c r="C338" i="97" s="1"/>
  <c r="BK219" i="97"/>
  <c r="F343" i="97"/>
  <c r="C235" i="97"/>
  <c r="G415" i="6"/>
  <c r="R255" i="97"/>
  <c r="V435" i="6"/>
  <c r="R257" i="97" s="1"/>
  <c r="BM435" i="6"/>
  <c r="BI257" i="97" s="1"/>
  <c r="BI255" i="97"/>
  <c r="H325" i="97"/>
  <c r="L505" i="6"/>
  <c r="AR19" i="29"/>
  <c r="AR37" i="29" s="1"/>
  <c r="AR38" i="29" s="1"/>
  <c r="AT8" i="30" s="1"/>
  <c r="AJ549" i="6"/>
  <c r="AF371" i="97" s="1"/>
  <c r="AG559" i="6"/>
  <c r="D16" i="12"/>
  <c r="D12" i="71"/>
  <c r="K16" i="12"/>
  <c r="K12" i="71"/>
  <c r="Q379" i="6"/>
  <c r="F15" i="71"/>
  <c r="N60" i="60"/>
  <c r="V153" i="6"/>
  <c r="AT12" i="71"/>
  <c r="AO516" i="6"/>
  <c r="AK338" i="97" s="1"/>
  <c r="X17" i="12"/>
  <c r="G282" i="97"/>
  <c r="I14" i="71"/>
  <c r="P9" i="29"/>
  <c r="P33" i="29" s="1"/>
  <c r="AE155" i="6"/>
  <c r="Y345" i="97"/>
  <c r="D199" i="97"/>
  <c r="E178" i="60"/>
  <c r="AT199" i="97"/>
  <c r="AU178" i="60"/>
  <c r="AI237" i="97"/>
  <c r="AM417" i="6"/>
  <c r="AI239" i="97" s="1"/>
  <c r="BH195" i="6"/>
  <c r="AZ471" i="6"/>
  <c r="AV293" i="97" s="1"/>
  <c r="G199" i="97"/>
  <c r="AN153" i="6"/>
  <c r="AQ14" i="71"/>
  <c r="AT153" i="6"/>
  <c r="BG525" i="6"/>
  <c r="BC347" i="97" s="1"/>
  <c r="AU13" i="71"/>
  <c r="I18" i="12"/>
  <c r="AC336" i="97"/>
  <c r="AT9" i="29"/>
  <c r="BE352" i="6"/>
  <c r="AX352" i="6"/>
  <c r="F19" i="12"/>
  <c r="AS104" i="60"/>
  <c r="Y219" i="97"/>
  <c r="AU17" i="12"/>
  <c r="BD426" i="6"/>
  <c r="AZ248" i="97" s="1"/>
  <c r="BF534" i="6"/>
  <c r="BG155" i="6"/>
  <c r="F22" i="60"/>
  <c r="E9" i="29"/>
  <c r="E33" i="29" s="1"/>
  <c r="AM18" i="29"/>
  <c r="AF435" i="6"/>
  <c r="AB257" i="97" s="1"/>
  <c r="K96" i="68"/>
  <c r="BC177" i="6"/>
  <c r="BB16" i="12"/>
  <c r="I156" i="6"/>
  <c r="D9" i="29"/>
  <c r="D33" i="29" s="1"/>
  <c r="AI489" i="6"/>
  <c r="AE311" i="97" s="1"/>
  <c r="AX19" i="12"/>
  <c r="AY199" i="97"/>
  <c r="K478" i="6"/>
  <c r="G298" i="97"/>
  <c r="I489" i="6"/>
  <c r="E311" i="97" s="1"/>
  <c r="BG489" i="6"/>
  <c r="BC311" i="97" s="1"/>
  <c r="BC309" i="97"/>
  <c r="G487" i="6"/>
  <c r="C307" i="97"/>
  <c r="BB271" i="97"/>
  <c r="BF451" i="6"/>
  <c r="V17" i="12"/>
  <c r="S18" i="29"/>
  <c r="F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AL18" i="29"/>
  <c r="AZ9" i="29"/>
  <c r="AZ33" i="29" s="1"/>
  <c r="AU237" i="97"/>
  <c r="BJ18" i="92"/>
  <c r="BJ27" i="92" s="1"/>
  <c r="BJ28" i="92" s="1"/>
  <c r="BG18" i="12"/>
  <c r="AY406" i="6"/>
  <c r="AU228" i="97" s="1"/>
  <c r="AI433" i="6"/>
  <c r="AE253" i="97"/>
  <c r="AU244" i="97"/>
  <c r="AY424" i="6"/>
  <c r="AY426" i="6" s="1"/>
  <c r="AU248" i="97" s="1"/>
  <c r="N18" i="29"/>
  <c r="R9" i="29"/>
  <c r="R33" i="29" s="1"/>
  <c r="AF9" i="29"/>
  <c r="AJ9" i="29"/>
  <c r="AJ33" i="29" s="1"/>
  <c r="C282" i="97"/>
  <c r="AG155" i="6"/>
  <c r="J19" i="12"/>
  <c r="L178" i="60"/>
  <c r="BK442" i="6"/>
  <c r="BG264" i="97" s="1"/>
  <c r="BJ523" i="6"/>
  <c r="Q523" i="6"/>
  <c r="BG8" i="29"/>
  <c r="BG201" i="97"/>
  <c r="BK146" i="6"/>
  <c r="AW8" i="29"/>
  <c r="AW201" i="97"/>
  <c r="P507" i="6"/>
  <c r="L329" i="97" s="1"/>
  <c r="U489" i="6"/>
  <c r="Q311" i="97" s="1"/>
  <c r="AK104" i="60"/>
  <c r="AD237" i="97"/>
  <c r="AH417" i="6"/>
  <c r="AD239" i="97" s="1"/>
  <c r="V523" i="6"/>
  <c r="R343" i="97"/>
  <c r="AD478" i="6"/>
  <c r="Z298" i="97"/>
  <c r="W288" i="6"/>
  <c r="W144" i="6"/>
  <c r="W49" i="6"/>
  <c r="Y27" i="29"/>
  <c r="Y41" i="29" s="1"/>
  <c r="Y43" i="29" s="1"/>
  <c r="AA6" i="28" s="1"/>
  <c r="AD18" i="29"/>
  <c r="G17" i="12"/>
  <c r="I60" i="60"/>
  <c r="AZ271" i="97"/>
  <c r="BD451" i="6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9" i="6"/>
  <c r="G179" i="6"/>
  <c r="BB200" i="6"/>
  <c r="BB202" i="6" s="1"/>
  <c r="BB204" i="6" s="1"/>
  <c r="J200" i="6"/>
  <c r="J202" i="6" s="1"/>
  <c r="BK200" i="6"/>
  <c r="BK202" i="6" s="1"/>
  <c r="BK204" i="6" s="1"/>
  <c r="AY200" i="6"/>
  <c r="AY202" i="6" s="1"/>
  <c r="AD244" i="6"/>
  <c r="AS244" i="6"/>
  <c r="AZ244" i="6"/>
  <c r="BO244" i="6"/>
  <c r="S244" i="6"/>
  <c r="AC309" i="6"/>
  <c r="Y120" i="91" s="1"/>
  <c r="Y309" i="6"/>
  <c r="U120" i="91" s="1"/>
  <c r="AN309" i="6"/>
  <c r="AJ120" i="91" s="1"/>
  <c r="V309" i="6"/>
  <c r="R120" i="91" s="1"/>
  <c r="AK309" i="6"/>
  <c r="AG120" i="91" s="1"/>
  <c r="BI309" i="6"/>
  <c r="BE120" i="91" s="1"/>
  <c r="BL309" i="6"/>
  <c r="BH120" i="91" s="1"/>
  <c r="BO309" i="6"/>
  <c r="BK120" i="91" s="1"/>
  <c r="S309" i="6"/>
  <c r="O120" i="91" s="1"/>
  <c r="AW309" i="6"/>
  <c r="AS120" i="91" s="1"/>
  <c r="BD309" i="6"/>
  <c r="AZ120" i="91" s="1"/>
  <c r="AT309" i="6"/>
  <c r="AP120" i="91" s="1"/>
  <c r="AQ309" i="6"/>
  <c r="AM120" i="91" s="1"/>
  <c r="I309" i="6"/>
  <c r="E120" i="91" s="1"/>
  <c r="P309" i="6"/>
  <c r="L120" i="91" s="1"/>
  <c r="BM309" i="6"/>
  <c r="BI120" i="91" s="1"/>
  <c r="M309" i="6"/>
  <c r="I120" i="91" s="1"/>
  <c r="BJ309" i="6"/>
  <c r="BF120" i="91" s="1"/>
  <c r="BG309" i="6"/>
  <c r="BC120" i="91" s="1"/>
  <c r="G345" i="6"/>
  <c r="C148" i="91" s="1"/>
  <c r="BN345" i="6"/>
  <c r="BJ148" i="91" s="1"/>
  <c r="AQ345" i="6"/>
  <c r="AM148" i="91" s="1"/>
  <c r="AT345" i="6"/>
  <c r="AP148" i="91" s="1"/>
  <c r="BK345" i="6"/>
  <c r="BG148" i="91" s="1"/>
  <c r="J345" i="6"/>
  <c r="F148" i="91" s="1"/>
  <c r="AA345" i="6"/>
  <c r="W148" i="91" s="1"/>
  <c r="AD345" i="6"/>
  <c r="Z148" i="91" s="1"/>
  <c r="AN345" i="6"/>
  <c r="AJ148" i="91" s="1"/>
  <c r="BH345" i="6"/>
  <c r="BD148" i="91" s="1"/>
  <c r="R345" i="6"/>
  <c r="N148" i="91" s="1"/>
  <c r="AL345" i="6"/>
  <c r="AH148" i="91" s="1"/>
  <c r="BF345" i="6"/>
  <c r="BB148" i="91" s="1"/>
  <c r="AF345" i="6"/>
  <c r="AB148" i="91" s="1"/>
  <c r="BB345" i="6"/>
  <c r="AX148" i="91" s="1"/>
  <c r="AC345" i="6"/>
  <c r="Y148" i="91" s="1"/>
  <c r="O345" i="6"/>
  <c r="K148" i="91" s="1"/>
  <c r="AR345" i="6"/>
  <c r="AN148" i="91" s="1"/>
  <c r="L345" i="6"/>
  <c r="H148" i="91" s="1"/>
  <c r="AZ345" i="6"/>
  <c r="AV148" i="91" s="1"/>
  <c r="BC345" i="6"/>
  <c r="AY148" i="91" s="1"/>
  <c r="G404" i="6"/>
  <c r="O404" i="6"/>
  <c r="AE404" i="6"/>
  <c r="AU404" i="6"/>
  <c r="BK404" i="6"/>
  <c r="BM404" i="6"/>
  <c r="M404" i="6"/>
  <c r="AC404" i="6"/>
  <c r="AS404" i="6"/>
  <c r="AS406" i="6" s="1"/>
  <c r="AO228" i="97" s="1"/>
  <c r="BI404" i="6"/>
  <c r="K404" i="6"/>
  <c r="W404" i="6"/>
  <c r="AI404" i="6"/>
  <c r="U404" i="6"/>
  <c r="AG404" i="6"/>
  <c r="BN404" i="6"/>
  <c r="I404" i="6"/>
  <c r="E226" i="97" s="1"/>
  <c r="S404" i="6"/>
  <c r="BG404" i="6"/>
  <c r="BL404" i="6"/>
  <c r="Q404" i="6"/>
  <c r="BE404" i="6"/>
  <c r="BA226" i="97" s="1"/>
  <c r="G440" i="6"/>
  <c r="H440" i="6"/>
  <c r="J440" i="6"/>
  <c r="L440" i="6"/>
  <c r="N440" i="6"/>
  <c r="P440" i="6"/>
  <c r="R440" i="6"/>
  <c r="T440" i="6"/>
  <c r="V440" i="6"/>
  <c r="R262" i="97" s="1"/>
  <c r="X440" i="6"/>
  <c r="Z440" i="6"/>
  <c r="AB440" i="6"/>
  <c r="AD440" i="6"/>
  <c r="AF440" i="6"/>
  <c r="AB262" i="97" s="1"/>
  <c r="AH440" i="6"/>
  <c r="AJ440" i="6"/>
  <c r="AL440" i="6"/>
  <c r="AN440" i="6"/>
  <c r="AN442" i="6" s="1"/>
  <c r="AJ264" i="97" s="1"/>
  <c r="AP440" i="6"/>
  <c r="AR440" i="6"/>
  <c r="AR442" i="6" s="1"/>
  <c r="AT440" i="6"/>
  <c r="AP262" i="97" s="1"/>
  <c r="AV440" i="6"/>
  <c r="AX440" i="6"/>
  <c r="AZ440" i="6"/>
  <c r="AV262" i="97" s="1"/>
  <c r="BB440" i="6"/>
  <c r="AX262" i="97" s="1"/>
  <c r="BD440" i="6"/>
  <c r="BF440" i="6"/>
  <c r="BH440" i="6"/>
  <c r="BJ440" i="6"/>
  <c r="BF262" i="97" s="1"/>
  <c r="BL440" i="6"/>
  <c r="BN440" i="6"/>
  <c r="BJ262" i="97" s="1"/>
  <c r="W440" i="6"/>
  <c r="AM440" i="6"/>
  <c r="AM442" i="6" s="1"/>
  <c r="AI264" i="97" s="1"/>
  <c r="BC440" i="6"/>
  <c r="S440" i="6"/>
  <c r="U440" i="6"/>
  <c r="AK440" i="6"/>
  <c r="BA440" i="6"/>
  <c r="BA442" i="6" s="1"/>
  <c r="AW264" i="97" s="1"/>
  <c r="Q440" i="6"/>
  <c r="M262" i="97" s="1"/>
  <c r="AI440" i="6"/>
  <c r="AY440" i="6"/>
  <c r="BO440" i="6"/>
  <c r="O440" i="6"/>
  <c r="O442" i="6" s="1"/>
  <c r="K264" i="97" s="1"/>
  <c r="AG440" i="6"/>
  <c r="AC262" i="97" s="1"/>
  <c r="AW440" i="6"/>
  <c r="AS262" i="97" s="1"/>
  <c r="BM440" i="6"/>
  <c r="AU449" i="6"/>
  <c r="AW449" i="6"/>
  <c r="AS271" i="97" s="1"/>
  <c r="AY449" i="6"/>
  <c r="AU271" i="97" s="1"/>
  <c r="BA449" i="6"/>
  <c r="BC449" i="6"/>
  <c r="AD449" i="6"/>
  <c r="AF449" i="6"/>
  <c r="AH449" i="6"/>
  <c r="AJ449" i="6"/>
  <c r="AL449" i="6"/>
  <c r="AN449" i="6"/>
  <c r="AP449" i="6"/>
  <c r="AR449" i="6"/>
  <c r="AT449" i="6"/>
  <c r="AV449" i="6"/>
  <c r="BC476" i="6"/>
  <c r="BC478" i="6" s="1"/>
  <c r="BE449" i="6"/>
  <c r="BE451" i="6" s="1"/>
  <c r="BG449" i="6"/>
  <c r="BI449" i="6"/>
  <c r="BK449" i="6"/>
  <c r="BM449" i="6"/>
  <c r="BO449" i="6"/>
  <c r="G476" i="6"/>
  <c r="BA476" i="6"/>
  <c r="I449" i="6"/>
  <c r="K449" i="6"/>
  <c r="M449" i="6"/>
  <c r="M451" i="6" s="1"/>
  <c r="O449" i="6"/>
  <c r="Q449" i="6"/>
  <c r="S449" i="6"/>
  <c r="U449" i="6"/>
  <c r="W449" i="6"/>
  <c r="Y449" i="6"/>
  <c r="AA449" i="6"/>
  <c r="AC449" i="6"/>
  <c r="AE476" i="6"/>
  <c r="AG476" i="6"/>
  <c r="AI476" i="6"/>
  <c r="AK476" i="6"/>
  <c r="AM476" i="6"/>
  <c r="AO476" i="6"/>
  <c r="AQ476" i="6"/>
  <c r="AQ478" i="6" s="1"/>
  <c r="AS476" i="6"/>
  <c r="AU476" i="6"/>
  <c r="AW476" i="6"/>
  <c r="BD476" i="6"/>
  <c r="BF476" i="6"/>
  <c r="BH476" i="6"/>
  <c r="BJ476" i="6"/>
  <c r="BL476" i="6"/>
  <c r="BN476" i="6"/>
  <c r="BJ298" i="97" s="1"/>
  <c r="G509" i="6"/>
  <c r="C331" i="97" s="1"/>
  <c r="K509" i="6"/>
  <c r="G331" i="97" s="1"/>
  <c r="S509" i="6"/>
  <c r="O331" i="97" s="1"/>
  <c r="AA509" i="6"/>
  <c r="W331" i="97" s="1"/>
  <c r="AF509" i="6"/>
  <c r="AB331" i="97" s="1"/>
  <c r="AK509" i="6"/>
  <c r="AG331" i="97" s="1"/>
  <c r="AS509" i="6"/>
  <c r="AO331" i="97" s="1"/>
  <c r="BA509" i="6"/>
  <c r="AW331" i="97" s="1"/>
  <c r="BI509" i="6"/>
  <c r="BE331" i="97" s="1"/>
  <c r="N509" i="6"/>
  <c r="J331" i="97" s="1"/>
  <c r="V509" i="6"/>
  <c r="R331" i="97" s="1"/>
  <c r="AD509" i="6"/>
  <c r="Z331" i="97" s="1"/>
  <c r="AI509" i="6"/>
  <c r="AE331" i="97" s="1"/>
  <c r="AN509" i="6"/>
  <c r="AJ331" i="97" s="1"/>
  <c r="AV509" i="6"/>
  <c r="AR331" i="97" s="1"/>
  <c r="BD509" i="6"/>
  <c r="AZ331" i="97" s="1"/>
  <c r="BL509" i="6"/>
  <c r="BH331" i="97" s="1"/>
  <c r="AQ173" i="6"/>
  <c r="AQ175" i="6" s="1"/>
  <c r="BC173" i="6"/>
  <c r="BC175" i="6" s="1"/>
  <c r="O173" i="6"/>
  <c r="Z182" i="6"/>
  <c r="Z184" i="6" s="1"/>
  <c r="AD182" i="6"/>
  <c r="AD184" i="6" s="1"/>
  <c r="BB182" i="6"/>
  <c r="BB184" i="6" s="1"/>
  <c r="N197" i="6"/>
  <c r="AV197" i="6"/>
  <c r="BK197" i="6"/>
  <c r="W197" i="6"/>
  <c r="AK197" i="6"/>
  <c r="O197" i="6"/>
  <c r="AG247" i="6"/>
  <c r="AG249" i="6" s="1"/>
  <c r="AG251" i="6" s="1"/>
  <c r="AK247" i="6"/>
  <c r="AK249" i="6" s="1"/>
  <c r="AK251" i="6" s="1"/>
  <c r="AS247" i="6"/>
  <c r="AS249" i="6" s="1"/>
  <c r="AS251" i="6" s="1"/>
  <c r="Q247" i="6"/>
  <c r="Q249" i="6" s="1"/>
  <c r="Q251" i="6" s="1"/>
  <c r="M247" i="6"/>
  <c r="M249" i="6" s="1"/>
  <c r="M251" i="6" s="1"/>
  <c r="BE247" i="6"/>
  <c r="BE249" i="6" s="1"/>
  <c r="BE251" i="6" s="1"/>
  <c r="N312" i="6"/>
  <c r="N314" i="6" s="1"/>
  <c r="AQ312" i="6"/>
  <c r="AQ314" i="6" s="1"/>
  <c r="AK312" i="6"/>
  <c r="AK314" i="6" s="1"/>
  <c r="AV312" i="6"/>
  <c r="AV314" i="6" s="1"/>
  <c r="AV316" i="6" s="1"/>
  <c r="K312" i="6"/>
  <c r="K314" i="6" s="1"/>
  <c r="Z312" i="6"/>
  <c r="Z314" i="6" s="1"/>
  <c r="BD312" i="6"/>
  <c r="BD314" i="6" s="1"/>
  <c r="BK312" i="6"/>
  <c r="BK314" i="6" s="1"/>
  <c r="AH312" i="6"/>
  <c r="AH314" i="6" s="1"/>
  <c r="T312" i="6"/>
  <c r="T314" i="6" s="1"/>
  <c r="AE312" i="6"/>
  <c r="AE314" i="6" s="1"/>
  <c r="AY312" i="6"/>
  <c r="AY314" i="6" s="1"/>
  <c r="AY316" i="6" s="1"/>
  <c r="BJ312" i="6"/>
  <c r="BJ314" i="6" s="1"/>
  <c r="BM312" i="6"/>
  <c r="BM314" i="6" s="1"/>
  <c r="G410" i="6"/>
  <c r="C232" i="97" s="1"/>
  <c r="N410" i="6"/>
  <c r="J232" i="97" s="1"/>
  <c r="V410" i="6"/>
  <c r="R232" i="97" s="1"/>
  <c r="AD410" i="6"/>
  <c r="Z232" i="97" s="1"/>
  <c r="AI410" i="6"/>
  <c r="AE232" i="97" s="1"/>
  <c r="AV410" i="6"/>
  <c r="AR232" i="97" s="1"/>
  <c r="BD410" i="6"/>
  <c r="AZ232" i="97" s="1"/>
  <c r="BL410" i="6"/>
  <c r="BH232" i="97" s="1"/>
  <c r="I410" i="6"/>
  <c r="E232" i="97" s="1"/>
  <c r="Q410" i="6"/>
  <c r="M232" i="97" s="1"/>
  <c r="Y410" i="6"/>
  <c r="U232" i="97" s="1"/>
  <c r="AG410" i="6"/>
  <c r="AC232" i="97" s="1"/>
  <c r="AL410" i="6"/>
  <c r="AH232" i="97" s="1"/>
  <c r="AQ410" i="6"/>
  <c r="AM232" i="97" s="1"/>
  <c r="AY410" i="6"/>
  <c r="AU232" i="97" s="1"/>
  <c r="BG410" i="6"/>
  <c r="BC232" i="97" s="1"/>
  <c r="BO410" i="6"/>
  <c r="BK232" i="97" s="1"/>
  <c r="J410" i="6"/>
  <c r="F232" i="97" s="1"/>
  <c r="AJ410" i="6"/>
  <c r="AF232" i="97" s="1"/>
  <c r="AM410" i="6"/>
  <c r="AI232" i="97" s="1"/>
  <c r="AU410" i="6"/>
  <c r="AQ232" i="97" s="1"/>
  <c r="AX410" i="6"/>
  <c r="AT232" i="97" s="1"/>
  <c r="BA410" i="6"/>
  <c r="AW232" i="97" s="1"/>
  <c r="M410" i="6"/>
  <c r="I232" i="97" s="1"/>
  <c r="P410" i="6"/>
  <c r="L232" i="97" s="1"/>
  <c r="S410" i="6"/>
  <c r="O232" i="97" s="1"/>
  <c r="BJ410" i="6"/>
  <c r="BF232" i="97" s="1"/>
  <c r="BM410" i="6"/>
  <c r="BI232" i="97" s="1"/>
  <c r="AB410" i="6"/>
  <c r="X232" i="97" s="1"/>
  <c r="AE410" i="6"/>
  <c r="AA232" i="97" s="1"/>
  <c r="AP410" i="6"/>
  <c r="AL232" i="97" s="1"/>
  <c r="AS410" i="6"/>
  <c r="AO232" i="97" s="1"/>
  <c r="H410" i="6"/>
  <c r="D232" i="97" s="1"/>
  <c r="K410" i="6"/>
  <c r="G232" i="97" s="1"/>
  <c r="AH410" i="6"/>
  <c r="AD232" i="97" s="1"/>
  <c r="AK410" i="6"/>
  <c r="AG232" i="97" s="1"/>
  <c r="AN410" i="6"/>
  <c r="AJ232" i="97" s="1"/>
  <c r="BB410" i="6"/>
  <c r="AX232" i="97" s="1"/>
  <c r="BE410" i="6"/>
  <c r="BA232" i="97" s="1"/>
  <c r="BH410" i="6"/>
  <c r="BD232" i="97" s="1"/>
  <c r="G446" i="6"/>
  <c r="M446" i="6"/>
  <c r="H446" i="6"/>
  <c r="P446" i="6"/>
  <c r="X446" i="6"/>
  <c r="AF446" i="6"/>
  <c r="AN446" i="6"/>
  <c r="AV446" i="6"/>
  <c r="BD446" i="6"/>
  <c r="BD534" i="6" s="1"/>
  <c r="BL446" i="6"/>
  <c r="I446" i="6"/>
  <c r="W446" i="6"/>
  <c r="Z446" i="6"/>
  <c r="AK446" i="6"/>
  <c r="AY446" i="6"/>
  <c r="BJ446" i="6"/>
  <c r="BM446" i="6"/>
  <c r="L446" i="6"/>
  <c r="O446" i="6"/>
  <c r="R446" i="6"/>
  <c r="AC446" i="6"/>
  <c r="AQ446" i="6"/>
  <c r="BB446" i="6"/>
  <c r="BE446" i="6"/>
  <c r="U446" i="6"/>
  <c r="AI446" i="6"/>
  <c r="AT446" i="6"/>
  <c r="AW446" i="6"/>
  <c r="BH446" i="6"/>
  <c r="J446" i="6"/>
  <c r="AA446" i="6"/>
  <c r="AL446" i="6"/>
  <c r="AO446" i="6"/>
  <c r="AZ446" i="6"/>
  <c r="BK446" i="6"/>
  <c r="BN446" i="6"/>
  <c r="BN455" i="6"/>
  <c r="G482" i="6"/>
  <c r="C304" i="97" s="1"/>
  <c r="I455" i="6"/>
  <c r="K455" i="6"/>
  <c r="M455" i="6"/>
  <c r="O455" i="6"/>
  <c r="Q455" i="6"/>
  <c r="S455" i="6"/>
  <c r="U455" i="6"/>
  <c r="W455" i="6"/>
  <c r="Y455" i="6"/>
  <c r="AA455" i="6"/>
  <c r="AC455" i="6"/>
  <c r="AE455" i="6"/>
  <c r="AG455" i="6"/>
  <c r="AI455" i="6"/>
  <c r="AK455" i="6"/>
  <c r="AM455" i="6"/>
  <c r="AO455" i="6"/>
  <c r="AQ455" i="6"/>
  <c r="AS455" i="6"/>
  <c r="I16" i="68"/>
  <c r="AI345" i="6"/>
  <c r="AE148" i="91" s="1"/>
  <c r="BA309" i="6"/>
  <c r="AW120" i="91" s="1"/>
  <c r="AW247" i="6"/>
  <c r="AW249" i="6" s="1"/>
  <c r="AW251" i="6" s="1"/>
  <c r="AP20" i="60"/>
  <c r="G523" i="6"/>
  <c r="C343" i="97"/>
  <c r="BM476" i="6"/>
  <c r="BE476" i="6"/>
  <c r="BB449" i="6"/>
  <c r="AO449" i="6"/>
  <c r="AG449" i="6"/>
  <c r="AB449" i="6"/>
  <c r="Z476" i="6"/>
  <c r="V298" i="97" s="1"/>
  <c r="S476" i="6"/>
  <c r="L449" i="6"/>
  <c r="J476" i="6"/>
  <c r="BJ67" i="68"/>
  <c r="BB67" i="68"/>
  <c r="AZ67" i="68"/>
  <c r="AP67" i="68"/>
  <c r="BG446" i="6"/>
  <c r="AJ446" i="6"/>
  <c r="AG446" i="6"/>
  <c r="AD446" i="6"/>
  <c r="T446" i="6"/>
  <c r="Q446" i="6"/>
  <c r="AU440" i="6"/>
  <c r="BO404" i="6"/>
  <c r="Y247" i="6"/>
  <c r="Y249" i="6" s="1"/>
  <c r="Y251" i="6" s="1"/>
  <c r="R155" i="6"/>
  <c r="AN201" i="97"/>
  <c r="F5" i="9"/>
  <c r="AK27" i="6"/>
  <c r="BA27" i="6"/>
  <c r="AV16" i="12" s="1"/>
  <c r="BI505" i="6"/>
  <c r="AU514" i="6"/>
  <c r="BN523" i="6"/>
  <c r="BJ343" i="97"/>
  <c r="AO482" i="6"/>
  <c r="AK304" i="97" s="1"/>
  <c r="AH455" i="6"/>
  <c r="AF482" i="6"/>
  <c r="AB304" i="97" s="1"/>
  <c r="Y482" i="6"/>
  <c r="U304" i="97" s="1"/>
  <c r="R455" i="6"/>
  <c r="P482" i="6"/>
  <c r="L304" i="97" s="1"/>
  <c r="I482" i="6"/>
  <c r="E304" i="97" s="1"/>
  <c r="G455" i="6"/>
  <c r="BJ449" i="6"/>
  <c r="BF271" i="97" s="1"/>
  <c r="BB476" i="6"/>
  <c r="AT476" i="6"/>
  <c r="AL476" i="6"/>
  <c r="AB476" i="6"/>
  <c r="U476" i="6"/>
  <c r="U478" i="6" s="1"/>
  <c r="N449" i="6"/>
  <c r="L476" i="6"/>
  <c r="AM446" i="6"/>
  <c r="BE440" i="6"/>
  <c r="Y440" i="6"/>
  <c r="AC410" i="6"/>
  <c r="Y232" i="97" s="1"/>
  <c r="Z410" i="6"/>
  <c r="V232" i="97" s="1"/>
  <c r="W410" i="6"/>
  <c r="S232" i="97" s="1"/>
  <c r="T410" i="6"/>
  <c r="P232" i="97" s="1"/>
  <c r="Y404" i="6"/>
  <c r="U226" i="97" s="1"/>
  <c r="AX89" i="68"/>
  <c r="G188" i="6"/>
  <c r="M188" i="6"/>
  <c r="AF188" i="6"/>
  <c r="AQ188" i="6"/>
  <c r="BK188" i="6"/>
  <c r="N188" i="6"/>
  <c r="BB188" i="6"/>
  <c r="R188" i="6"/>
  <c r="AW188" i="6"/>
  <c r="O321" i="6"/>
  <c r="O323" i="6" s="1"/>
  <c r="K130" i="91" s="1"/>
  <c r="AV321" i="6"/>
  <c r="AV323" i="6" s="1"/>
  <c r="BC321" i="6"/>
  <c r="BC323" i="6" s="1"/>
  <c r="AY130" i="91" s="1"/>
  <c r="AC321" i="6"/>
  <c r="AC323" i="6" s="1"/>
  <c r="Y130" i="91" s="1"/>
  <c r="AJ321" i="6"/>
  <c r="AJ323" i="6" s="1"/>
  <c r="AF130" i="91" s="1"/>
  <c r="BN321" i="6"/>
  <c r="BN323" i="6" s="1"/>
  <c r="BJ130" i="91" s="1"/>
  <c r="BJ132" i="91" s="1"/>
  <c r="AA321" i="6"/>
  <c r="AA323" i="6" s="1"/>
  <c r="W130" i="91" s="1"/>
  <c r="W132" i="91" s="1"/>
  <c r="P321" i="6"/>
  <c r="P323" i="6" s="1"/>
  <c r="L130" i="91" s="1"/>
  <c r="W321" i="6"/>
  <c r="W323" i="6" s="1"/>
  <c r="S130" i="91" s="1"/>
  <c r="AD321" i="6"/>
  <c r="AD323" i="6" s="1"/>
  <c r="Z130" i="91" s="1"/>
  <c r="AK321" i="6"/>
  <c r="AK323" i="6" s="1"/>
  <c r="AG130" i="91" s="1"/>
  <c r="AP321" i="6"/>
  <c r="AP323" i="6" s="1"/>
  <c r="AL130" i="91" s="1"/>
  <c r="Q354" i="6"/>
  <c r="M155" i="91" s="1"/>
  <c r="BG354" i="6"/>
  <c r="BC155" i="91" s="1"/>
  <c r="AX354" i="6"/>
  <c r="AT155" i="91" s="1"/>
  <c r="P419" i="6"/>
  <c r="L241" i="97" s="1"/>
  <c r="S419" i="6"/>
  <c r="O241" i="97" s="1"/>
  <c r="V419" i="6"/>
  <c r="R241" i="97" s="1"/>
  <c r="Y419" i="6"/>
  <c r="U241" i="97" s="1"/>
  <c r="AB419" i="6"/>
  <c r="X241" i="97" s="1"/>
  <c r="AE419" i="6"/>
  <c r="AA241" i="97" s="1"/>
  <c r="AV419" i="6"/>
  <c r="AR241" i="97" s="1"/>
  <c r="AY419" i="6"/>
  <c r="AU241" i="97" s="1"/>
  <c r="BB419" i="6"/>
  <c r="AX241" i="97" s="1"/>
  <c r="S147" i="6"/>
  <c r="AN146" i="6"/>
  <c r="AN154" i="6" s="1"/>
  <c r="BE354" i="6"/>
  <c r="BA155" i="91" s="1"/>
  <c r="BG89" i="68"/>
  <c r="T321" i="6"/>
  <c r="T323" i="6" s="1"/>
  <c r="P130" i="91" s="1"/>
  <c r="BE188" i="6"/>
  <c r="Y262" i="6"/>
  <c r="Y278" i="6" s="1"/>
  <c r="V158" i="59" s="1"/>
  <c r="AW262" i="6"/>
  <c r="BN262" i="6"/>
  <c r="AL262" i="6"/>
  <c r="AR262" i="6"/>
  <c r="BI262" i="6"/>
  <c r="P262" i="6"/>
  <c r="U262" i="6"/>
  <c r="AH262" i="6"/>
  <c r="AH278" i="6" s="1"/>
  <c r="AE158" i="59" s="1"/>
  <c r="AN262" i="6"/>
  <c r="AZ262" i="6"/>
  <c r="BE327" i="6"/>
  <c r="BA134" i="91" s="1"/>
  <c r="I327" i="6"/>
  <c r="E134" i="91" s="1"/>
  <c r="AY327" i="6"/>
  <c r="AU134" i="91" s="1"/>
  <c r="AC422" i="6"/>
  <c r="AC424" i="6" s="1"/>
  <c r="AF422" i="6"/>
  <c r="AM422" i="6"/>
  <c r="BB422" i="6"/>
  <c r="BB424" i="6" s="1"/>
  <c r="P422" i="6"/>
  <c r="S422" i="6"/>
  <c r="Z422" i="6"/>
  <c r="BH422" i="6"/>
  <c r="BK321" i="6"/>
  <c r="BK323" i="6" s="1"/>
  <c r="BG130" i="91" s="1"/>
  <c r="BG132" i="91" s="1"/>
  <c r="BD321" i="6"/>
  <c r="BD323" i="6" s="1"/>
  <c r="AZ130" i="91" s="1"/>
  <c r="AY321" i="6"/>
  <c r="AY323" i="6" s="1"/>
  <c r="AU130" i="91" s="1"/>
  <c r="AU132" i="91" s="1"/>
  <c r="BM188" i="6"/>
  <c r="T188" i="6"/>
  <c r="I188" i="6"/>
  <c r="AN67" i="68"/>
  <c r="AH67" i="68"/>
  <c r="AB67" i="68"/>
  <c r="R67" i="68"/>
  <c r="AK253" i="97"/>
  <c r="BF321" i="6"/>
  <c r="BF323" i="6" s="1"/>
  <c r="BB130" i="91" s="1"/>
  <c r="BL188" i="6"/>
  <c r="AD188" i="6"/>
  <c r="AO67" i="68"/>
  <c r="AV147" i="6"/>
  <c r="AV155" i="6" s="1"/>
  <c r="BG136" i="6"/>
  <c r="BH321" i="6"/>
  <c r="BH323" i="6" s="1"/>
  <c r="BD130" i="91" s="1"/>
  <c r="AO188" i="6"/>
  <c r="G148" i="6"/>
  <c r="G156" i="6" s="1"/>
  <c r="BH147" i="6"/>
  <c r="BH155" i="6" s="1"/>
  <c r="AR147" i="6"/>
  <c r="AR155" i="6" s="1"/>
  <c r="BE146" i="6"/>
  <c r="Y146" i="6"/>
  <c r="Y154" i="6" s="1"/>
  <c r="J146" i="6"/>
  <c r="K154" i="6" s="1"/>
  <c r="BA147" i="6"/>
  <c r="BB155" i="6" s="1"/>
  <c r="AS147" i="6"/>
  <c r="AT155" i="6" s="1"/>
  <c r="AK147" i="6"/>
  <c r="AP146" i="6"/>
  <c r="AH146" i="6"/>
  <c r="Z146" i="6"/>
  <c r="AA154" i="6" s="1"/>
  <c r="BH89" i="68"/>
  <c r="BA145" i="6"/>
  <c r="BB153" i="6" s="1"/>
  <c r="BJ89" i="68"/>
  <c r="R89" i="68"/>
  <c r="AE433" i="6"/>
  <c r="AC145" i="6"/>
  <c r="AC89" i="68"/>
  <c r="S433" i="6"/>
  <c r="AH89" i="68"/>
  <c r="AR325" i="6"/>
  <c r="AN131" i="91"/>
  <c r="AN132" i="91" s="1"/>
  <c r="P334" i="6"/>
  <c r="L138" i="91"/>
  <c r="L139" i="91" s="1"/>
  <c r="AS352" i="6"/>
  <c r="AO151" i="91"/>
  <c r="AO153" i="91" s="1"/>
  <c r="R137" i="91"/>
  <c r="R139" i="91" s="1"/>
  <c r="V334" i="6"/>
  <c r="AW525" i="6"/>
  <c r="AS347" i="97" s="1"/>
  <c r="AS345" i="97"/>
  <c r="AF165" i="91"/>
  <c r="AG165" i="59"/>
  <c r="AN282" i="97"/>
  <c r="AR462" i="6"/>
  <c r="AN284" i="97" s="1"/>
  <c r="Q516" i="6"/>
  <c r="M338" i="97" s="1"/>
  <c r="M336" i="97"/>
  <c r="X345" i="97"/>
  <c r="AB525" i="6"/>
  <c r="X347" i="97" s="1"/>
  <c r="BA352" i="6"/>
  <c r="AW151" i="91"/>
  <c r="AW153" i="91" s="1"/>
  <c r="I3" i="59"/>
  <c r="AH334" i="6"/>
  <c r="U265" i="97"/>
  <c r="T96" i="68"/>
  <c r="AQ255" i="97"/>
  <c r="AU435" i="6"/>
  <c r="AQ257" i="97" s="1"/>
  <c r="L253" i="97"/>
  <c r="P433" i="6"/>
  <c r="AN327" i="97"/>
  <c r="AR507" i="6"/>
  <c r="AN329" i="97" s="1"/>
  <c r="BF155" i="6"/>
  <c r="BE155" i="6"/>
  <c r="AG291" i="97"/>
  <c r="AK471" i="6"/>
  <c r="AG293" i="97" s="1"/>
  <c r="U345" i="97"/>
  <c r="Y525" i="6"/>
  <c r="U347" i="97" s="1"/>
  <c r="AQ104" i="60"/>
  <c r="AO14" i="71"/>
  <c r="AG265" i="97"/>
  <c r="AI525" i="6"/>
  <c r="AE347" i="97" s="1"/>
  <c r="AO18" i="12"/>
  <c r="C137" i="91"/>
  <c r="C139" i="91" s="1"/>
  <c r="G334" i="6"/>
  <c r="AO325" i="97"/>
  <c r="AS505" i="6"/>
  <c r="AS507" i="6" s="1"/>
  <c r="AO329" i="97" s="1"/>
  <c r="BJ253" i="97"/>
  <c r="BN433" i="6"/>
  <c r="BK433" i="6"/>
  <c r="BG253" i="97"/>
  <c r="BD397" i="6"/>
  <c r="AZ217" i="97"/>
  <c r="H471" i="6"/>
  <c r="D293" i="97" s="1"/>
  <c r="AK132" i="91"/>
  <c r="G399" i="6"/>
  <c r="C221" i="97" s="1"/>
  <c r="C116" i="91"/>
  <c r="C118" i="91" s="1"/>
  <c r="AM282" i="97"/>
  <c r="Z151" i="91"/>
  <c r="Z153" i="91" s="1"/>
  <c r="AD352" i="6"/>
  <c r="N357" i="6"/>
  <c r="AY253" i="97"/>
  <c r="BC433" i="6"/>
  <c r="BF217" i="97"/>
  <c r="BJ397" i="6"/>
  <c r="BF219" i="97" s="1"/>
  <c r="X18" i="12"/>
  <c r="Z104" i="60"/>
  <c r="X14" i="71"/>
  <c r="BO154" i="6"/>
  <c r="BG138" i="91"/>
  <c r="J186" i="6"/>
  <c r="J399" i="6"/>
  <c r="F221" i="97" s="1"/>
  <c r="AZ336" i="97"/>
  <c r="H208" i="97"/>
  <c r="M300" i="97"/>
  <c r="AJ352" i="6"/>
  <c r="AF151" i="91"/>
  <c r="AF153" i="91" s="1"/>
  <c r="Y151" i="91"/>
  <c r="Y153" i="91" s="1"/>
  <c r="AC352" i="6"/>
  <c r="O352" i="6"/>
  <c r="K151" i="91"/>
  <c r="AE549" i="6"/>
  <c r="AB559" i="6"/>
  <c r="AB561" i="6" s="1"/>
  <c r="S289" i="97"/>
  <c r="W469" i="6"/>
  <c r="S291" i="97" s="1"/>
  <c r="BH217" i="97"/>
  <c r="BL397" i="6"/>
  <c r="AD280" i="97"/>
  <c r="BJ516" i="6"/>
  <c r="BF338" i="97" s="1"/>
  <c r="BF336" i="97"/>
  <c r="Q15" i="71"/>
  <c r="R199" i="97"/>
  <c r="AI10" i="29"/>
  <c r="AI32" i="29" s="1"/>
  <c r="AQ25" i="29"/>
  <c r="AQ27" i="29" s="1"/>
  <c r="AJ397" i="6"/>
  <c r="AF217" i="97"/>
  <c r="BH25" i="29"/>
  <c r="BH27" i="29" s="1"/>
  <c r="BI28" i="29" s="1"/>
  <c r="BI46" i="29" s="1"/>
  <c r="BI47" i="29" s="1"/>
  <c r="BK7" i="30" s="1"/>
  <c r="BL148" i="6"/>
  <c r="BM156" i="6" s="1"/>
  <c r="AZ25" i="29"/>
  <c r="BD148" i="6"/>
  <c r="AV148" i="6"/>
  <c r="AR25" i="29"/>
  <c r="U103" i="60"/>
  <c r="T111" i="91"/>
  <c r="T17" i="92" s="1"/>
  <c r="X145" i="6"/>
  <c r="L111" i="91"/>
  <c r="L17" i="92" s="1"/>
  <c r="P145" i="6"/>
  <c r="P560" i="6" s="1"/>
  <c r="BA371" i="6"/>
  <c r="BA144" i="6"/>
  <c r="BA77" i="6"/>
  <c r="AK144" i="6"/>
  <c r="AL152" i="6" s="1"/>
  <c r="AN376" i="6"/>
  <c r="AJ165" i="91" s="1"/>
  <c r="AK77" i="6"/>
  <c r="AC371" i="6"/>
  <c r="Y110" i="91"/>
  <c r="Y16" i="92" s="1"/>
  <c r="AF376" i="6"/>
  <c r="AB165" i="91" s="1"/>
  <c r="AC144" i="6"/>
  <c r="U77" i="6"/>
  <c r="U144" i="6"/>
  <c r="U559" i="6" s="1"/>
  <c r="U561" i="6" s="1"/>
  <c r="P376" i="6"/>
  <c r="J102" i="60"/>
  <c r="BJ24" i="29"/>
  <c r="BN148" i="6"/>
  <c r="BN156" i="6" s="1"/>
  <c r="AT24" i="29"/>
  <c r="AX148" i="6"/>
  <c r="AH148" i="6"/>
  <c r="AD24" i="29"/>
  <c r="V24" i="29"/>
  <c r="Z148" i="6"/>
  <c r="BN487" i="6"/>
  <c r="BJ307" i="97"/>
  <c r="BH280" i="97"/>
  <c r="BL460" i="6"/>
  <c r="BD460" i="6"/>
  <c r="AZ280" i="97"/>
  <c r="BB460" i="6"/>
  <c r="AX280" i="97"/>
  <c r="AV280" i="97"/>
  <c r="AZ460" i="6"/>
  <c r="AX460" i="6"/>
  <c r="AT280" i="97"/>
  <c r="AJ282" i="97"/>
  <c r="AN462" i="6"/>
  <c r="AJ284" i="97" s="1"/>
  <c r="AF280" i="97"/>
  <c r="AJ460" i="6"/>
  <c r="AB460" i="6"/>
  <c r="X280" i="97"/>
  <c r="Z460" i="6"/>
  <c r="V280" i="97"/>
  <c r="T280" i="97"/>
  <c r="X460" i="6"/>
  <c r="V460" i="6"/>
  <c r="R282" i="97" s="1"/>
  <c r="R280" i="97"/>
  <c r="BJ271" i="97"/>
  <c r="BN451" i="6"/>
  <c r="BH273" i="97"/>
  <c r="BL453" i="6"/>
  <c r="BH275" i="97" s="1"/>
  <c r="BG25" i="29"/>
  <c r="BK148" i="6"/>
  <c r="BK156" i="6" s="1"/>
  <c r="BG123" i="91"/>
  <c r="BG125" i="91" s="1"/>
  <c r="BK316" i="6"/>
  <c r="Z507" i="6"/>
  <c r="V329" i="97" s="1"/>
  <c r="V327" i="97"/>
  <c r="AB496" i="6"/>
  <c r="X318" i="97" s="1"/>
  <c r="X316" i="97"/>
  <c r="Z496" i="6"/>
  <c r="V318" i="97" s="1"/>
  <c r="V316" i="97"/>
  <c r="T496" i="6"/>
  <c r="P318" i="97" s="1"/>
  <c r="P316" i="97"/>
  <c r="BH489" i="6"/>
  <c r="BD311" i="97" s="1"/>
  <c r="BD309" i="97"/>
  <c r="AX307" i="97"/>
  <c r="BB487" i="6"/>
  <c r="AX309" i="97" s="1"/>
  <c r="AR307" i="97"/>
  <c r="AV487" i="6"/>
  <c r="AR309" i="97" s="1"/>
  <c r="AN307" i="97"/>
  <c r="AR487" i="6"/>
  <c r="AL307" i="97"/>
  <c r="AP487" i="6"/>
  <c r="AN487" i="6"/>
  <c r="AJ307" i="97"/>
  <c r="AL489" i="6"/>
  <c r="AH311" i="97" s="1"/>
  <c r="AH309" i="97"/>
  <c r="AJ487" i="6"/>
  <c r="AF307" i="97"/>
  <c r="AH487" i="6"/>
  <c r="AD307" i="97"/>
  <c r="AD487" i="6"/>
  <c r="Z307" i="97"/>
  <c r="X307" i="97"/>
  <c r="AB487" i="6"/>
  <c r="V307" i="97"/>
  <c r="Z487" i="6"/>
  <c r="V309" i="97" s="1"/>
  <c r="V487" i="6"/>
  <c r="R307" i="97"/>
  <c r="N282" i="97"/>
  <c r="R462" i="6"/>
  <c r="N284" i="97" s="1"/>
  <c r="L460" i="6"/>
  <c r="H280" i="97"/>
  <c r="BE244" i="97"/>
  <c r="BI424" i="6"/>
  <c r="AT244" i="97"/>
  <c r="AX424" i="6"/>
  <c r="AU424" i="6"/>
  <c r="AQ244" i="97"/>
  <c r="AR424" i="6"/>
  <c r="AN244" i="97"/>
  <c r="AY226" i="97"/>
  <c r="BC406" i="6"/>
  <c r="AI226" i="97"/>
  <c r="AM406" i="6"/>
  <c r="AI228" i="97" s="1"/>
  <c r="AG67" i="68"/>
  <c r="H16" i="68"/>
  <c r="S226" i="97"/>
  <c r="W406" i="6"/>
  <c r="S228" i="97" s="1"/>
  <c r="Q67" i="68"/>
  <c r="F16" i="68"/>
  <c r="BJ471" i="6"/>
  <c r="BF293" i="97" s="1"/>
  <c r="BJ195" i="6"/>
  <c r="BL549" i="6"/>
  <c r="AG219" i="97"/>
  <c r="BG15" i="71"/>
  <c r="C253" i="97"/>
  <c r="B62" i="9"/>
  <c r="P178" i="60"/>
  <c r="N460" i="6"/>
  <c r="N462" i="6" s="1"/>
  <c r="J284" i="97" s="1"/>
  <c r="AR280" i="97"/>
  <c r="AZ352" i="6"/>
  <c r="AV151" i="91"/>
  <c r="AV153" i="91" s="1"/>
  <c r="BC148" i="6"/>
  <c r="BC156" i="6" s="1"/>
  <c r="AT177" i="6"/>
  <c r="F146" i="91"/>
  <c r="AW165" i="59"/>
  <c r="BG19" i="12"/>
  <c r="AL219" i="97"/>
  <c r="Z280" i="97"/>
  <c r="BH460" i="6"/>
  <c r="T22" i="60"/>
  <c r="R12" i="71"/>
  <c r="R16" i="12"/>
  <c r="L16" i="12"/>
  <c r="N22" i="60"/>
  <c r="L12" i="71"/>
  <c r="AF60" i="60"/>
  <c r="AD13" i="71"/>
  <c r="AD17" i="12"/>
  <c r="F14" i="91"/>
  <c r="AM17" i="92"/>
  <c r="X96" i="68"/>
  <c r="AF96" i="68"/>
  <c r="BH199" i="97"/>
  <c r="K152" i="6"/>
  <c r="N549" i="6"/>
  <c r="W153" i="6"/>
  <c r="W560" i="6"/>
  <c r="AG560" i="6"/>
  <c r="AG561" i="6" s="1"/>
  <c r="AT309" i="97"/>
  <c r="AG16" i="12"/>
  <c r="AG12" i="71"/>
  <c r="AI22" i="60"/>
  <c r="AT22" i="60"/>
  <c r="AR16" i="12"/>
  <c r="AR12" i="71"/>
  <c r="AA60" i="60"/>
  <c r="Y13" i="71"/>
  <c r="Y17" i="12"/>
  <c r="W213" i="6"/>
  <c r="T157" i="59" s="1"/>
  <c r="BA27" i="29"/>
  <c r="BA41" i="29" s="1"/>
  <c r="BA43" i="29" s="1"/>
  <c r="BC6" i="28" s="1"/>
  <c r="AZ8" i="36" s="1"/>
  <c r="I9" i="29"/>
  <c r="I33" i="29" s="1"/>
  <c r="Q27" i="29"/>
  <c r="T27" i="29"/>
  <c r="BH9" i="29"/>
  <c r="BH33" i="29" s="1"/>
  <c r="AO146" i="6"/>
  <c r="BC424" i="6"/>
  <c r="BC426" i="6" s="1"/>
  <c r="AY248" i="97" s="1"/>
  <c r="Q525" i="6"/>
  <c r="M347" i="97" s="1"/>
  <c r="M345" i="97"/>
  <c r="H343" i="97"/>
  <c r="L523" i="6"/>
  <c r="AM148" i="6"/>
  <c r="AN156" i="6" s="1"/>
  <c r="AI25" i="29"/>
  <c r="AI27" i="29" s="1"/>
  <c r="AE148" i="6"/>
  <c r="AE156" i="6" s="1"/>
  <c r="AA25" i="29"/>
  <c r="AA27" i="29" s="1"/>
  <c r="AA41" i="29" s="1"/>
  <c r="AA43" i="29" s="1"/>
  <c r="AC6" i="28" s="1"/>
  <c r="S25" i="29"/>
  <c r="W148" i="6"/>
  <c r="O148" i="6"/>
  <c r="K25" i="29"/>
  <c r="K27" i="29" s="1"/>
  <c r="AJ147" i="6"/>
  <c r="AF16" i="29"/>
  <c r="AF18" i="29" s="1"/>
  <c r="X16" i="29"/>
  <c r="X18" i="29" s="1"/>
  <c r="X19" i="29" s="1"/>
  <c r="X37" i="29" s="1"/>
  <c r="X38" i="29" s="1"/>
  <c r="Z8" i="30" s="1"/>
  <c r="AB147" i="6"/>
  <c r="AB155" i="6" s="1"/>
  <c r="BM146" i="6"/>
  <c r="BN154" i="6" s="1"/>
  <c r="BI7" i="29"/>
  <c r="AC7" i="29"/>
  <c r="AC9" i="29" s="1"/>
  <c r="AG146" i="6"/>
  <c r="Z154" i="6"/>
  <c r="R146" i="6"/>
  <c r="S154" i="6" s="1"/>
  <c r="N7" i="29"/>
  <c r="BH103" i="60"/>
  <c r="BK145" i="6"/>
  <c r="BK560" i="6" s="1"/>
  <c r="BC77" i="6"/>
  <c r="AX18" i="12" s="1"/>
  <c r="AY111" i="91"/>
  <c r="AZ103" i="60"/>
  <c r="AR103" i="60"/>
  <c r="AQ111" i="91"/>
  <c r="AQ17" i="92" s="1"/>
  <c r="AQ18" i="92" s="1"/>
  <c r="AQ27" i="92" s="1"/>
  <c r="AQ28" i="92" s="1"/>
  <c r="AU77" i="6"/>
  <c r="AU145" i="6"/>
  <c r="AV153" i="6" s="1"/>
  <c r="AJ103" i="60"/>
  <c r="AI111" i="91"/>
  <c r="AI17" i="92" s="1"/>
  <c r="AI18" i="92" s="1"/>
  <c r="AI27" i="92" s="1"/>
  <c r="AI28" i="92" s="1"/>
  <c r="AE77" i="6"/>
  <c r="AA111" i="91"/>
  <c r="E14" i="91" s="1"/>
  <c r="C47" i="9"/>
  <c r="C5" i="9" s="1"/>
  <c r="S111" i="91"/>
  <c r="S17" i="92" s="1"/>
  <c r="S18" i="92" s="1"/>
  <c r="S27" i="92" s="1"/>
  <c r="S28" i="92" s="1"/>
  <c r="W77" i="6"/>
  <c r="R14" i="71" s="1"/>
  <c r="T103" i="60"/>
  <c r="O77" i="6"/>
  <c r="J18" i="12" s="1"/>
  <c r="L103" i="60"/>
  <c r="K111" i="91"/>
  <c r="K17" i="92" s="1"/>
  <c r="G77" i="6"/>
  <c r="C111" i="91"/>
  <c r="BH77" i="6"/>
  <c r="BE102" i="60"/>
  <c r="BD110" i="91"/>
  <c r="BD16" i="92" s="1"/>
  <c r="BH371" i="6"/>
  <c r="BH144" i="6"/>
  <c r="AW102" i="60"/>
  <c r="AV110" i="91"/>
  <c r="AV16" i="92" s="1"/>
  <c r="AV18" i="92" s="1"/>
  <c r="AV27" i="92" s="1"/>
  <c r="AV28" i="92" s="1"/>
  <c r="BC376" i="6"/>
  <c r="AY165" i="91" s="1"/>
  <c r="AZ371" i="6"/>
  <c r="AN110" i="91"/>
  <c r="AN16" i="92" s="1"/>
  <c r="AN18" i="92" s="1"/>
  <c r="AN27" i="92" s="1"/>
  <c r="AN28" i="92" s="1"/>
  <c r="AU376" i="6"/>
  <c r="AQ165" i="91" s="1"/>
  <c r="AR371" i="6"/>
  <c r="AR144" i="6"/>
  <c r="AR152" i="6" s="1"/>
  <c r="AO102" i="60"/>
  <c r="AJ371" i="6"/>
  <c r="AJ77" i="6"/>
  <c r="AG102" i="60"/>
  <c r="AF110" i="91"/>
  <c r="AF16" i="92" s="1"/>
  <c r="AF18" i="92" s="1"/>
  <c r="AF27" i="92" s="1"/>
  <c r="AF28" i="92" s="1"/>
  <c r="AJ144" i="6"/>
  <c r="Y102" i="60"/>
  <c r="X110" i="91"/>
  <c r="X16" i="92" s="1"/>
  <c r="Q102" i="60"/>
  <c r="T371" i="6"/>
  <c r="T77" i="6"/>
  <c r="H110" i="91"/>
  <c r="H16" i="92" s="1"/>
  <c r="H18" i="92" s="1"/>
  <c r="H27" i="92" s="1"/>
  <c r="H28" i="92" s="1"/>
  <c r="O376" i="6"/>
  <c r="L77" i="6"/>
  <c r="G14" i="71" s="1"/>
  <c r="I102" i="60"/>
  <c r="L371" i="6"/>
  <c r="BD16" i="29"/>
  <c r="BD18" i="29" s="1"/>
  <c r="P156" i="6"/>
  <c r="U155" i="6"/>
  <c r="T487" i="6"/>
  <c r="P307" i="97"/>
  <c r="N307" i="97"/>
  <c r="R487" i="6"/>
  <c r="L307" i="97"/>
  <c r="P487" i="6"/>
  <c r="BB244" i="97"/>
  <c r="BF424" i="6"/>
  <c r="J424" i="6"/>
  <c r="F244" i="97"/>
  <c r="I406" i="6"/>
  <c r="E228" i="97" s="1"/>
  <c r="J199" i="97"/>
  <c r="K178" i="60"/>
  <c r="I15" i="71"/>
  <c r="V178" i="60"/>
  <c r="T15" i="71"/>
  <c r="T16" i="12"/>
  <c r="T12" i="71"/>
  <c r="AS16" i="12"/>
  <c r="AU22" i="60"/>
  <c r="BC145" i="6"/>
  <c r="AC156" i="6"/>
  <c r="BI18" i="29"/>
  <c r="U7" i="29"/>
  <c r="U9" i="29" s="1"/>
  <c r="Q18" i="29"/>
  <c r="Q19" i="29" s="1"/>
  <c r="Q37" i="29" s="1"/>
  <c r="Q38" i="29" s="1"/>
  <c r="S8" i="30" s="1"/>
  <c r="AZ147" i="6"/>
  <c r="K18" i="92"/>
  <c r="K27" i="92" s="1"/>
  <c r="K28" i="92" s="1"/>
  <c r="T433" i="6"/>
  <c r="U278" i="6"/>
  <c r="R158" i="59" s="1"/>
  <c r="AD9" i="29"/>
  <c r="BI27" i="29"/>
  <c r="BK27" i="29"/>
  <c r="BK41" i="29" s="1"/>
  <c r="BK43" i="29" s="1"/>
  <c r="BM6" i="28" s="1"/>
  <c r="BL172" i="59" s="1"/>
  <c r="AK28" i="29"/>
  <c r="AK46" i="29" s="1"/>
  <c r="AK47" i="29" s="1"/>
  <c r="AM7" i="30" s="1"/>
  <c r="AO18" i="29"/>
  <c r="AV9" i="29"/>
  <c r="L144" i="6"/>
  <c r="T549" i="6"/>
  <c r="P371" i="97" s="1"/>
  <c r="Q559" i="6"/>
  <c r="Q561" i="6" s="1"/>
  <c r="Y199" i="97"/>
  <c r="X15" i="71"/>
  <c r="E47" i="9"/>
  <c r="E5" i="9" s="1"/>
  <c r="BH237" i="97"/>
  <c r="BL417" i="6"/>
  <c r="BH239" i="97" s="1"/>
  <c r="AP549" i="6"/>
  <c r="AL371" i="97" s="1"/>
  <c r="AD209" i="6"/>
  <c r="T144" i="6"/>
  <c r="AX156" i="6"/>
  <c r="BG154" i="6"/>
  <c r="BE153" i="6"/>
  <c r="T19" i="12"/>
  <c r="O145" i="6"/>
  <c r="AE145" i="6"/>
  <c r="BC27" i="29"/>
  <c r="BC41" i="29" s="1"/>
  <c r="BC43" i="29" s="1"/>
  <c r="BE6" i="28" s="1"/>
  <c r="X9" i="29"/>
  <c r="X33" i="29" s="1"/>
  <c r="BP75" i="6"/>
  <c r="BM110" i="91" s="1"/>
  <c r="BH352" i="6"/>
  <c r="AY151" i="91"/>
  <c r="AY153" i="91" s="1"/>
  <c r="BC352" i="6"/>
  <c r="S27" i="29"/>
  <c r="S41" i="29" s="1"/>
  <c r="S43" i="29" s="1"/>
  <c r="U6" i="28" s="1"/>
  <c r="N18" i="92"/>
  <c r="N27" i="92" s="1"/>
  <c r="N28" i="92" s="1"/>
  <c r="BI155" i="6"/>
  <c r="AV417" i="6"/>
  <c r="AR239" i="97" s="1"/>
  <c r="AR237" i="97"/>
  <c r="AW244" i="97"/>
  <c r="BA424" i="6"/>
  <c r="AE59" i="60"/>
  <c r="AH145" i="6"/>
  <c r="AH153" i="6" s="1"/>
  <c r="K145" i="6"/>
  <c r="H59" i="60"/>
  <c r="K49" i="6"/>
  <c r="BH58" i="60"/>
  <c r="BK144" i="6"/>
  <c r="E32" i="9"/>
  <c r="E4" i="9" s="1"/>
  <c r="AZ58" i="60"/>
  <c r="U58" i="60"/>
  <c r="AA293" i="6"/>
  <c r="X144" i="6"/>
  <c r="H144" i="6"/>
  <c r="K293" i="6"/>
  <c r="K296" i="6" s="1"/>
  <c r="H288" i="6"/>
  <c r="BG58" i="60"/>
  <c r="BJ288" i="6"/>
  <c r="AR58" i="60"/>
  <c r="AU49" i="6"/>
  <c r="AU144" i="6"/>
  <c r="AV152" i="6" s="1"/>
  <c r="AM288" i="6"/>
  <c r="AM49" i="6"/>
  <c r="AJ58" i="60"/>
  <c r="C32" i="9"/>
  <c r="AB58" i="60"/>
  <c r="AE49" i="6"/>
  <c r="AE144" i="6"/>
  <c r="T58" i="60"/>
  <c r="Z293" i="6"/>
  <c r="L58" i="60"/>
  <c r="R293" i="6"/>
  <c r="R296" i="6" s="1"/>
  <c r="BL155" i="6"/>
  <c r="AQ58" i="60"/>
  <c r="AT288" i="6"/>
  <c r="AL288" i="6"/>
  <c r="AI58" i="60"/>
  <c r="AL49" i="6"/>
  <c r="AG13" i="71" s="1"/>
  <c r="AA58" i="60"/>
  <c r="AD288" i="6"/>
  <c r="S58" i="60"/>
  <c r="V49" i="6"/>
  <c r="K58" i="60"/>
  <c r="N288" i="6"/>
  <c r="N49" i="6"/>
  <c r="L18" i="29"/>
  <c r="AQ9" i="29"/>
  <c r="AQ33" i="29" s="1"/>
  <c r="BA18" i="29"/>
  <c r="AT273" i="97"/>
  <c r="BD210" i="97"/>
  <c r="BH390" i="6"/>
  <c r="BD212" i="97" s="1"/>
  <c r="AY58" i="60"/>
  <c r="AQ496" i="6"/>
  <c r="AM318" i="97" s="1"/>
  <c r="BJ244" i="97"/>
  <c r="BN424" i="6"/>
  <c r="BG244" i="97"/>
  <c r="BK424" i="6"/>
  <c r="AV244" i="97"/>
  <c r="AZ424" i="6"/>
  <c r="AV246" i="97" s="1"/>
  <c r="I244" i="97"/>
  <c r="M424" i="6"/>
  <c r="M426" i="6" s="1"/>
  <c r="I248" i="97" s="1"/>
  <c r="AM226" i="97"/>
  <c r="AQ406" i="6"/>
  <c r="AM228" i="97" s="1"/>
  <c r="W226" i="97"/>
  <c r="AA406" i="6"/>
  <c r="W228" i="97" s="1"/>
  <c r="V156" i="6"/>
  <c r="AF146" i="6"/>
  <c r="AF154" i="6" s="1"/>
  <c r="AB7" i="29"/>
  <c r="AB9" i="29" s="1"/>
  <c r="J19" i="68"/>
  <c r="J20" i="68" s="1"/>
  <c r="AR262" i="97"/>
  <c r="AV442" i="6"/>
  <c r="AL262" i="97"/>
  <c r="AP442" i="6"/>
  <c r="AL264" i="97" s="1"/>
  <c r="AJ262" i="97"/>
  <c r="C159" i="91"/>
  <c r="E18" i="29"/>
  <c r="AG27" i="29"/>
  <c r="AM27" i="29"/>
  <c r="AM41" i="29" s="1"/>
  <c r="AM43" i="29" s="1"/>
  <c r="AO6" i="28" s="1"/>
  <c r="AO27" i="29"/>
  <c r="AP28" i="29" s="1"/>
  <c r="AP46" i="29" s="1"/>
  <c r="AP47" i="29" s="1"/>
  <c r="AR7" i="30" s="1"/>
  <c r="AY27" i="29"/>
  <c r="L18" i="92"/>
  <c r="L27" i="92" s="1"/>
  <c r="L28" i="92" s="1"/>
  <c r="M379" i="6"/>
  <c r="O288" i="6"/>
  <c r="AE288" i="6"/>
  <c r="AZ59" i="60"/>
  <c r="AN262" i="97"/>
  <c r="AF325" i="97"/>
  <c r="AJ505" i="6"/>
  <c r="BA298" i="97"/>
  <c r="BE478" i="6"/>
  <c r="AW298" i="97"/>
  <c r="BA478" i="6"/>
  <c r="AC271" i="97"/>
  <c r="AG451" i="6"/>
  <c r="AA271" i="97"/>
  <c r="AE451" i="6"/>
  <c r="AN9" i="29"/>
  <c r="AN33" i="29" s="1"/>
  <c r="L9" i="29"/>
  <c r="AA18" i="29"/>
  <c r="AH27" i="29"/>
  <c r="AH41" i="29" s="1"/>
  <c r="AH43" i="29" s="1"/>
  <c r="AJ6" i="28" s="1"/>
  <c r="AI18" i="29"/>
  <c r="BI9" i="29"/>
  <c r="BI33" i="29" s="1"/>
  <c r="AC147" i="6"/>
  <c r="AC155" i="6" s="1"/>
  <c r="BL154" i="6"/>
  <c r="J165" i="59"/>
  <c r="AT49" i="6"/>
  <c r="BB288" i="6"/>
  <c r="O59" i="60"/>
  <c r="AT442" i="6"/>
  <c r="AP264" i="97" s="1"/>
  <c r="AM478" i="6"/>
  <c r="AI298" i="97"/>
  <c r="AI478" i="6"/>
  <c r="AE298" i="97"/>
  <c r="S271" i="97"/>
  <c r="W451" i="6"/>
  <c r="Q271" i="97"/>
  <c r="U451" i="6"/>
  <c r="U453" i="6" s="1"/>
  <c r="Q275" i="97" s="1"/>
  <c r="AU9" i="29"/>
  <c r="AU33" i="29" s="1"/>
  <c r="AU27" i="29"/>
  <c r="AU41" i="29" s="1"/>
  <c r="AU43" i="29" s="1"/>
  <c r="AW6" i="28" s="1"/>
  <c r="AB154" i="6"/>
  <c r="V147" i="6"/>
  <c r="D23" i="97"/>
  <c r="D27" i="29"/>
  <c r="D41" i="29" s="1"/>
  <c r="D43" i="29" s="1"/>
  <c r="F6" i="28" s="1"/>
  <c r="K9" i="29"/>
  <c r="K33" i="29" s="1"/>
  <c r="O18" i="29"/>
  <c r="P19" i="29" s="1"/>
  <c r="P37" i="29" s="1"/>
  <c r="P38" i="29" s="1"/>
  <c r="R8" i="30" s="1"/>
  <c r="X27" i="29"/>
  <c r="X41" i="29" s="1"/>
  <c r="X43" i="29" s="1"/>
  <c r="Z6" i="28" s="1"/>
  <c r="Z27" i="29"/>
  <c r="Z41" i="29" s="1"/>
  <c r="Z43" i="29" s="1"/>
  <c r="AB6" i="28" s="1"/>
  <c r="AA172" i="59" s="1"/>
  <c r="AK18" i="29"/>
  <c r="AN18" i="29"/>
  <c r="AN19" i="29" s="1"/>
  <c r="AN37" i="29" s="1"/>
  <c r="AN38" i="29" s="1"/>
  <c r="AP8" i="30" s="1"/>
  <c r="AZ18" i="29"/>
  <c r="BC18" i="29"/>
  <c r="AR15" i="71"/>
  <c r="AS199" i="97"/>
  <c r="V288" i="6"/>
  <c r="AU288" i="6"/>
  <c r="BC49" i="6"/>
  <c r="AY298" i="97"/>
  <c r="BB21" i="60"/>
  <c r="BE27" i="6"/>
  <c r="AZ12" i="71" s="1"/>
  <c r="BJ223" i="6"/>
  <c r="BJ27" i="6"/>
  <c r="AT223" i="6"/>
  <c r="AQ20" i="60"/>
  <c r="AD223" i="6"/>
  <c r="AA20" i="60"/>
  <c r="W223" i="6"/>
  <c r="Z228" i="6"/>
  <c r="BA21" i="60"/>
  <c r="BD27" i="6"/>
  <c r="AS21" i="60"/>
  <c r="AV27" i="6"/>
  <c r="BI223" i="6"/>
  <c r="BF20" i="60"/>
  <c r="BI27" i="6"/>
  <c r="AY103" i="60"/>
  <c r="AX111" i="91"/>
  <c r="AX17" i="92" s="1"/>
  <c r="AX18" i="92" s="1"/>
  <c r="AX27" i="92" s="1"/>
  <c r="AX28" i="92" s="1"/>
  <c r="F46" i="9"/>
  <c r="F4" i="9" s="1"/>
  <c r="BO77" i="6"/>
  <c r="BG371" i="6"/>
  <c r="BD102" i="60"/>
  <c r="BG77" i="6"/>
  <c r="BB14" i="71" s="1"/>
  <c r="AE18" i="92"/>
  <c r="AE27" i="92" s="1"/>
  <c r="AE28" i="92" s="1"/>
  <c r="X102" i="60"/>
  <c r="AD376" i="6"/>
  <c r="Z165" i="91" s="1"/>
  <c r="AA371" i="6"/>
  <c r="AA77" i="6"/>
  <c r="X104" i="60" s="1"/>
  <c r="V376" i="6"/>
  <c r="R165" i="91" s="1"/>
  <c r="S371" i="6"/>
  <c r="S77" i="6"/>
  <c r="K77" i="6"/>
  <c r="F14" i="71" s="1"/>
  <c r="H102" i="60"/>
  <c r="K371" i="6"/>
  <c r="AC154" i="6"/>
  <c r="AU154" i="6"/>
  <c r="BC154" i="6"/>
  <c r="G35" i="68"/>
  <c r="C4" i="9"/>
  <c r="BO371" i="6"/>
  <c r="AL343" i="97"/>
  <c r="AS523" i="6"/>
  <c r="AO343" i="97"/>
  <c r="BI67" i="68"/>
  <c r="BG67" i="68"/>
  <c r="BE67" i="68"/>
  <c r="BC67" i="68"/>
  <c r="AS67" i="68"/>
  <c r="AH289" i="97"/>
  <c r="AL469" i="6"/>
  <c r="AH291" i="97" s="1"/>
  <c r="AF67" i="68"/>
  <c r="I67" i="68"/>
  <c r="AI262" i="97"/>
  <c r="BE226" i="97"/>
  <c r="BI406" i="6"/>
  <c r="AO226" i="97"/>
  <c r="G16" i="68"/>
  <c r="BN147" i="6"/>
  <c r="BO155" i="6" s="1"/>
  <c r="AX103" i="60"/>
  <c r="AW111" i="91"/>
  <c r="AW17" i="92" s="1"/>
  <c r="Z103" i="60"/>
  <c r="Y111" i="91"/>
  <c r="Y17" i="92" s="1"/>
  <c r="AD343" i="97"/>
  <c r="AH523" i="6"/>
  <c r="N343" i="97"/>
  <c r="R523" i="6"/>
  <c r="R525" i="6" s="1"/>
  <c r="N347" i="97" s="1"/>
  <c r="H451" i="6"/>
  <c r="D271" i="97"/>
  <c r="W262" i="97"/>
  <c r="AA442" i="6"/>
  <c r="W264" i="97" s="1"/>
  <c r="T253" i="97"/>
  <c r="X433" i="6"/>
  <c r="AI244" i="97"/>
  <c r="AM424" i="6"/>
  <c r="AM426" i="6" s="1"/>
  <c r="AI248" i="97" s="1"/>
  <c r="Y244" i="97"/>
  <c r="BC235" i="97"/>
  <c r="BG415" i="6"/>
  <c r="AQ415" i="6"/>
  <c r="AM235" i="97"/>
  <c r="W235" i="97"/>
  <c r="AA415" i="6"/>
  <c r="W237" i="97" s="1"/>
  <c r="K226" i="97"/>
  <c r="O406" i="6"/>
  <c r="K228" i="97" s="1"/>
  <c r="AS390" i="6"/>
  <c r="AO212" i="97" s="1"/>
  <c r="AW152" i="6"/>
  <c r="BG145" i="6"/>
  <c r="BC334" i="97"/>
  <c r="BG514" i="6"/>
  <c r="BH505" i="6"/>
  <c r="BD325" i="97"/>
  <c r="BE505" i="6"/>
  <c r="BA325" i="97"/>
  <c r="F325" i="97"/>
  <c r="J505" i="6"/>
  <c r="I460" i="6"/>
  <c r="E280" i="97"/>
  <c r="BI478" i="6"/>
  <c r="BA271" i="97"/>
  <c r="X478" i="6"/>
  <c r="T298" i="97"/>
  <c r="P478" i="6"/>
  <c r="L298" i="97"/>
  <c r="J298" i="97"/>
  <c r="N478" i="6"/>
  <c r="F298" i="97"/>
  <c r="J478" i="6"/>
  <c r="T67" i="68"/>
  <c r="K262" i="97"/>
  <c r="AT27" i="6"/>
  <c r="AO16" i="12" s="1"/>
  <c r="O110" i="91"/>
  <c r="O16" i="92" s="1"/>
  <c r="O18" i="92" s="1"/>
  <c r="O27" i="92" s="1"/>
  <c r="O28" i="92" s="1"/>
  <c r="BC298" i="97"/>
  <c r="BG478" i="6"/>
  <c r="L469" i="6"/>
  <c r="H291" i="97" s="1"/>
  <c r="H289" i="97"/>
  <c r="AA67" i="68"/>
  <c r="S67" i="68"/>
  <c r="E253" i="97"/>
  <c r="I433" i="6"/>
  <c r="F20" i="60"/>
  <c r="I223" i="6"/>
  <c r="G422" i="6"/>
  <c r="N422" i="6"/>
  <c r="V422" i="6"/>
  <c r="AA422" i="6"/>
  <c r="AI422" i="6"/>
  <c r="AQ422" i="6"/>
  <c r="AM244" i="97" s="1"/>
  <c r="I422" i="6"/>
  <c r="Q422" i="6"/>
  <c r="Y422" i="6"/>
  <c r="AD422" i="6"/>
  <c r="AL422" i="6"/>
  <c r="L422" i="6"/>
  <c r="T422" i="6"/>
  <c r="P244" i="97" s="1"/>
  <c r="AG422" i="6"/>
  <c r="AO422" i="6"/>
  <c r="AW422" i="6"/>
  <c r="O422" i="6"/>
  <c r="O424" i="6" s="1"/>
  <c r="W422" i="6"/>
  <c r="AB422" i="6"/>
  <c r="AJ422" i="6"/>
  <c r="BG18" i="92"/>
  <c r="BG27" i="92" s="1"/>
  <c r="BG28" i="92" s="1"/>
  <c r="BM422" i="6"/>
  <c r="BE422" i="6"/>
  <c r="AT422" i="6"/>
  <c r="AT424" i="6" s="1"/>
  <c r="AN422" i="6"/>
  <c r="AK422" i="6"/>
  <c r="X422" i="6"/>
  <c r="K422" i="6"/>
  <c r="H422" i="6"/>
  <c r="N392" i="6"/>
  <c r="AD392" i="6"/>
  <c r="Z214" i="97" s="1"/>
  <c r="L392" i="6"/>
  <c r="H214" i="97" s="1"/>
  <c r="AB392" i="6"/>
  <c r="X214" i="97" s="1"/>
  <c r="AR392" i="6"/>
  <c r="AN214" i="97" s="1"/>
  <c r="H392" i="6"/>
  <c r="D214" i="97" s="1"/>
  <c r="J392" i="6"/>
  <c r="F214" i="97" s="1"/>
  <c r="Z392" i="6"/>
  <c r="V214" i="97" s="1"/>
  <c r="AP392" i="6"/>
  <c r="AL214" i="97" s="1"/>
  <c r="X392" i="6"/>
  <c r="T214" i="97" s="1"/>
  <c r="AN392" i="6"/>
  <c r="AJ214" i="97" s="1"/>
  <c r="AY392" i="6"/>
  <c r="AU214" i="97" s="1"/>
  <c r="BA392" i="6"/>
  <c r="AW214" i="97" s="1"/>
  <c r="BC392" i="6"/>
  <c r="BE392" i="6"/>
  <c r="BA214" i="97" s="1"/>
  <c r="BG392" i="6"/>
  <c r="BC214" i="97" s="1"/>
  <c r="BI392" i="6"/>
  <c r="BE214" i="97" s="1"/>
  <c r="BK392" i="6"/>
  <c r="BG214" i="97" s="1"/>
  <c r="BM392" i="6"/>
  <c r="BI214" i="97" s="1"/>
  <c r="BO392" i="6"/>
  <c r="BK214" i="97" s="1"/>
  <c r="AZ197" i="97"/>
  <c r="BF561" i="6"/>
  <c r="AH343" i="97"/>
  <c r="G309" i="6"/>
  <c r="C120" i="91" s="1"/>
  <c r="O175" i="6"/>
  <c r="BJ404" i="6"/>
  <c r="BH404" i="6"/>
  <c r="BF404" i="6"/>
  <c r="BD404" i="6"/>
  <c r="BB404" i="6"/>
  <c r="BB406" i="6" s="1"/>
  <c r="AX228" i="97" s="1"/>
  <c r="AZ404" i="6"/>
  <c r="AX404" i="6"/>
  <c r="AT226" i="97" s="1"/>
  <c r="AV404" i="6"/>
  <c r="AT404" i="6"/>
  <c r="AR404" i="6"/>
  <c r="AN226" i="97" s="1"/>
  <c r="AP404" i="6"/>
  <c r="AL226" i="97" s="1"/>
  <c r="AN404" i="6"/>
  <c r="AN406" i="6" s="1"/>
  <c r="AJ228" i="97" s="1"/>
  <c r="AL404" i="6"/>
  <c r="AH226" i="97" s="1"/>
  <c r="AJ404" i="6"/>
  <c r="AH404" i="6"/>
  <c r="AD226" i="97" s="1"/>
  <c r="AF404" i="6"/>
  <c r="AB226" i="97" s="1"/>
  <c r="AD404" i="6"/>
  <c r="AB404" i="6"/>
  <c r="X226" i="97" s="1"/>
  <c r="Z404" i="6"/>
  <c r="X404" i="6"/>
  <c r="V404" i="6"/>
  <c r="T404" i="6"/>
  <c r="R404" i="6"/>
  <c r="P404" i="6"/>
  <c r="L226" i="97" s="1"/>
  <c r="N404" i="6"/>
  <c r="L404" i="6"/>
  <c r="H226" i="97" s="1"/>
  <c r="AT401" i="6"/>
  <c r="AP223" i="97" s="1"/>
  <c r="AI401" i="6"/>
  <c r="AE223" i="97" s="1"/>
  <c r="AA401" i="6"/>
  <c r="W223" i="97" s="1"/>
  <c r="X401" i="6"/>
  <c r="T223" i="97" s="1"/>
  <c r="M401" i="6"/>
  <c r="I223" i="97" s="1"/>
  <c r="BI395" i="6"/>
  <c r="AR77" i="6"/>
  <c r="AB77" i="6"/>
  <c r="J77" i="6"/>
  <c r="BH49" i="6"/>
  <c r="T395" i="6"/>
  <c r="BJ345" i="6"/>
  <c r="BF148" i="91" s="1"/>
  <c r="AY345" i="6"/>
  <c r="AV345" i="6"/>
  <c r="AR148" i="91" s="1"/>
  <c r="AK345" i="6"/>
  <c r="AG148" i="91" s="1"/>
  <c r="Z345" i="6"/>
  <c r="V148" i="91" s="1"/>
  <c r="W345" i="6"/>
  <c r="S148" i="91" s="1"/>
  <c r="N345" i="6"/>
  <c r="J148" i="91" s="1"/>
  <c r="AE339" i="6"/>
  <c r="AE341" i="6" s="1"/>
  <c r="AA144" i="91" s="1"/>
  <c r="AQ89" i="68"/>
  <c r="AG309" i="6"/>
  <c r="AC120" i="91" s="1"/>
  <c r="AD309" i="6"/>
  <c r="Z120" i="91" s="1"/>
  <c r="AA309" i="6"/>
  <c r="W120" i="91" s="1"/>
  <c r="X309" i="6"/>
  <c r="T120" i="91" s="1"/>
  <c r="U309" i="6"/>
  <c r="Q120" i="91" s="1"/>
  <c r="BJ303" i="6"/>
  <c r="BJ305" i="6" s="1"/>
  <c r="BF116" i="91" s="1"/>
  <c r="AV303" i="6"/>
  <c r="AV305" i="6" s="1"/>
  <c r="AR116" i="91" s="1"/>
  <c r="R303" i="6"/>
  <c r="R305" i="6" s="1"/>
  <c r="BI247" i="6"/>
  <c r="BI249" i="6" s="1"/>
  <c r="BI251" i="6" s="1"/>
  <c r="AC247" i="6"/>
  <c r="AC249" i="6" s="1"/>
  <c r="AC251" i="6" s="1"/>
  <c r="BE244" i="6"/>
  <c r="R244" i="6"/>
  <c r="BO200" i="6"/>
  <c r="BO202" i="6" s="1"/>
  <c r="BO204" i="6" s="1"/>
  <c r="BE200" i="6"/>
  <c r="BE202" i="6" s="1"/>
  <c r="BE204" i="6" s="1"/>
  <c r="AW200" i="6"/>
  <c r="AW202" i="6" s="1"/>
  <c r="AW204" i="6" s="1"/>
  <c r="BF197" i="6"/>
  <c r="BF213" i="6" s="1"/>
  <c r="BC157" i="59" s="1"/>
  <c r="BG173" i="6"/>
  <c r="BG175" i="6" s="1"/>
  <c r="AI173" i="6"/>
  <c r="AI175" i="6" s="1"/>
  <c r="J404" i="6"/>
  <c r="H404" i="6"/>
  <c r="BJ401" i="6"/>
  <c r="BF223" i="97" s="1"/>
  <c r="BB401" i="6"/>
  <c r="AX223" i="97" s="1"/>
  <c r="AQ401" i="6"/>
  <c r="AM223" i="97" s="1"/>
  <c r="AN401" i="6"/>
  <c r="AJ223" i="97" s="1"/>
  <c r="AF401" i="6"/>
  <c r="AB223" i="97" s="1"/>
  <c r="U401" i="6"/>
  <c r="Q223" i="97" s="1"/>
  <c r="J401" i="6"/>
  <c r="F223" i="97" s="1"/>
  <c r="AR395" i="6"/>
  <c r="AN217" i="97" s="1"/>
  <c r="BG148" i="6"/>
  <c r="AY148" i="6"/>
  <c r="AZ156" i="6" s="1"/>
  <c r="AQ148" i="6"/>
  <c r="AR156" i="6" s="1"/>
  <c r="AI148" i="6"/>
  <c r="AJ156" i="6" s="1"/>
  <c r="AA148" i="6"/>
  <c r="S148" i="6"/>
  <c r="K148" i="6"/>
  <c r="L156" i="6" s="1"/>
  <c r="BG345" i="6"/>
  <c r="BC148" i="91" s="1"/>
  <c r="BD345" i="6"/>
  <c r="AZ148" i="91" s="1"/>
  <c r="AS345" i="6"/>
  <c r="AO148" i="91" s="1"/>
  <c r="AH345" i="6"/>
  <c r="AD148" i="91" s="1"/>
  <c r="AE345" i="6"/>
  <c r="AA148" i="91" s="1"/>
  <c r="T345" i="6"/>
  <c r="P148" i="91" s="1"/>
  <c r="K345" i="6"/>
  <c r="G148" i="91" s="1"/>
  <c r="H345" i="6"/>
  <c r="D148" i="91" s="1"/>
  <c r="BN339" i="6"/>
  <c r="BN341" i="6" s="1"/>
  <c r="BJ144" i="91" s="1"/>
  <c r="BL339" i="6"/>
  <c r="BL341" i="6" s="1"/>
  <c r="BH144" i="91" s="1"/>
  <c r="BJ339" i="6"/>
  <c r="BJ341" i="6" s="1"/>
  <c r="BF144" i="91" s="1"/>
  <c r="BH339" i="6"/>
  <c r="BH341" i="6" s="1"/>
  <c r="BD144" i="91" s="1"/>
  <c r="BF339" i="6"/>
  <c r="BF341" i="6" s="1"/>
  <c r="BB144" i="91" s="1"/>
  <c r="BD339" i="6"/>
  <c r="BD341" i="6" s="1"/>
  <c r="BB339" i="6"/>
  <c r="BB341" i="6" s="1"/>
  <c r="AX144" i="91" s="1"/>
  <c r="AZ339" i="6"/>
  <c r="AZ341" i="6" s="1"/>
  <c r="AV144" i="91" s="1"/>
  <c r="AV146" i="91" s="1"/>
  <c r="AX339" i="6"/>
  <c r="AX341" i="6" s="1"/>
  <c r="AT144" i="91" s="1"/>
  <c r="AV339" i="6"/>
  <c r="AV341" i="6" s="1"/>
  <c r="AR144" i="91" s="1"/>
  <c r="AT339" i="6"/>
  <c r="AT341" i="6" s="1"/>
  <c r="AP144" i="91" s="1"/>
  <c r="AR339" i="6"/>
  <c r="AR341" i="6" s="1"/>
  <c r="AN144" i="91" s="1"/>
  <c r="AG339" i="6"/>
  <c r="AG341" i="6" s="1"/>
  <c r="AC144" i="91" s="1"/>
  <c r="AZ89" i="68"/>
  <c r="S89" i="68"/>
  <c r="BE309" i="6"/>
  <c r="BA120" i="91" s="1"/>
  <c r="BB309" i="6"/>
  <c r="AX120" i="91" s="1"/>
  <c r="AY309" i="6"/>
  <c r="AU120" i="91" s="1"/>
  <c r="AV309" i="6"/>
  <c r="AR120" i="91" s="1"/>
  <c r="AS309" i="6"/>
  <c r="AO120" i="91" s="1"/>
  <c r="BL303" i="6"/>
  <c r="BL305" i="6" s="1"/>
  <c r="BH116" i="91" s="1"/>
  <c r="AX303" i="6"/>
  <c r="AX305" i="6" s="1"/>
  <c r="AT116" i="91" s="1"/>
  <c r="AO247" i="6"/>
  <c r="AO249" i="6" s="1"/>
  <c r="AO251" i="6" s="1"/>
  <c r="I247" i="6"/>
  <c r="I249" i="6" s="1"/>
  <c r="I251" i="6" s="1"/>
  <c r="J244" i="6"/>
  <c r="BN200" i="6"/>
  <c r="BN202" i="6" s="1"/>
  <c r="BN204" i="6" s="1"/>
  <c r="AV200" i="6"/>
  <c r="AV202" i="6" s="1"/>
  <c r="AV204" i="6" s="1"/>
  <c r="U197" i="6"/>
  <c r="I197" i="6"/>
  <c r="V182" i="6"/>
  <c r="V184" i="6" s="1"/>
  <c r="V209" i="6" s="1"/>
  <c r="BK173" i="6"/>
  <c r="BK175" i="6" s="1"/>
  <c r="AM173" i="6"/>
  <c r="AM175" i="6" s="1"/>
  <c r="AU89" i="68"/>
  <c r="BO401" i="6"/>
  <c r="BK223" i="97" s="1"/>
  <c r="BL401" i="6"/>
  <c r="BG401" i="6"/>
  <c r="BC223" i="97" s="1"/>
  <c r="AY401" i="6"/>
  <c r="AU223" i="97" s="1"/>
  <c r="AV401" i="6"/>
  <c r="AR223" i="97" s="1"/>
  <c r="AK401" i="6"/>
  <c r="AG223" i="97" s="1"/>
  <c r="AC401" i="6"/>
  <c r="Y223" i="97" s="1"/>
  <c r="R401" i="6"/>
  <c r="N223" i="97" s="1"/>
  <c r="O401" i="6"/>
  <c r="K223" i="97" s="1"/>
  <c r="BE395" i="6"/>
  <c r="AX395" i="6"/>
  <c r="AU395" i="6"/>
  <c r="BO345" i="6"/>
  <c r="BK148" i="91" s="1"/>
  <c r="BL345" i="6"/>
  <c r="BH148" i="91" s="1"/>
  <c r="BA345" i="6"/>
  <c r="AW148" i="91" s="1"/>
  <c r="AP345" i="6"/>
  <c r="AL148" i="91" s="1"/>
  <c r="AM345" i="6"/>
  <c r="AI148" i="91" s="1"/>
  <c r="AB345" i="6"/>
  <c r="X148" i="91" s="1"/>
  <c r="AI339" i="6"/>
  <c r="AI341" i="6" s="1"/>
  <c r="AE144" i="91" s="1"/>
  <c r="I339" i="6"/>
  <c r="I341" i="6" s="1"/>
  <c r="E144" i="91" s="1"/>
  <c r="BF89" i="68"/>
  <c r="Z89" i="68"/>
  <c r="Q309" i="6"/>
  <c r="M120" i="91" s="1"/>
  <c r="N309" i="6"/>
  <c r="J120" i="91" s="1"/>
  <c r="K309" i="6"/>
  <c r="G120" i="91" s="1"/>
  <c r="H309" i="6"/>
  <c r="D120" i="91" s="1"/>
  <c r="BN303" i="6"/>
  <c r="BN305" i="6" s="1"/>
  <c r="BJ116" i="91" s="1"/>
  <c r="BA247" i="6"/>
  <c r="BA249" i="6" s="1"/>
  <c r="BA251" i="6" s="1"/>
  <c r="U247" i="6"/>
  <c r="U249" i="6" s="1"/>
  <c r="U251" i="6" s="1"/>
  <c r="BD244" i="6"/>
  <c r="BC200" i="6"/>
  <c r="BC202" i="6" s="1"/>
  <c r="BC204" i="6" s="1"/>
  <c r="BE197" i="6"/>
  <c r="BJ182" i="6"/>
  <c r="BJ184" i="6" s="1"/>
  <c r="BJ186" i="6" s="1"/>
  <c r="BO173" i="6"/>
  <c r="BO175" i="6" s="1"/>
  <c r="B71" i="10"/>
  <c r="B11" i="10" s="1"/>
  <c r="BD401" i="6"/>
  <c r="AZ223" i="97" s="1"/>
  <c r="AS401" i="6"/>
  <c r="AO223" i="97" s="1"/>
  <c r="Z401" i="6"/>
  <c r="V223" i="97" s="1"/>
  <c r="W401" i="6"/>
  <c r="S223" i="97" s="1"/>
  <c r="L401" i="6"/>
  <c r="BK395" i="6"/>
  <c r="BH395" i="6"/>
  <c r="AN395" i="6"/>
  <c r="BO145" i="6"/>
  <c r="BI345" i="6"/>
  <c r="BE148" i="91" s="1"/>
  <c r="AX345" i="6"/>
  <c r="AT148" i="91" s="1"/>
  <c r="AU345" i="6"/>
  <c r="AQ148" i="91" s="1"/>
  <c r="AJ345" i="6"/>
  <c r="AF148" i="91" s="1"/>
  <c r="V345" i="6"/>
  <c r="R148" i="91" s="1"/>
  <c r="M345" i="6"/>
  <c r="I148" i="91" s="1"/>
  <c r="AK339" i="6"/>
  <c r="AK341" i="6" s="1"/>
  <c r="AK343" i="6" s="1"/>
  <c r="AB89" i="68"/>
  <c r="U89" i="68"/>
  <c r="AO309" i="6"/>
  <c r="AK120" i="91" s="1"/>
  <c r="AL309" i="6"/>
  <c r="AH120" i="91" s="1"/>
  <c r="AI309" i="6"/>
  <c r="AE120" i="91" s="1"/>
  <c r="AF309" i="6"/>
  <c r="AB120" i="91" s="1"/>
  <c r="BM247" i="6"/>
  <c r="BM249" i="6" s="1"/>
  <c r="BM251" i="6" s="1"/>
  <c r="BI244" i="6"/>
  <c r="BL197" i="6"/>
  <c r="AP197" i="6"/>
  <c r="AP213" i="6" s="1"/>
  <c r="AG138" i="91"/>
  <c r="AG139" i="91" s="1"/>
  <c r="AK334" i="6"/>
  <c r="AV18" i="12"/>
  <c r="AV14" i="71"/>
  <c r="AX104" i="60"/>
  <c r="AS60" i="60"/>
  <c r="AQ13" i="71"/>
  <c r="AQ17" i="12"/>
  <c r="I507" i="6"/>
  <c r="E329" i="97" s="1"/>
  <c r="E327" i="97"/>
  <c r="AD33" i="29"/>
  <c r="BA559" i="6"/>
  <c r="BD549" i="6"/>
  <c r="BA152" i="6"/>
  <c r="AT435" i="6"/>
  <c r="AP257" i="97" s="1"/>
  <c r="AP255" i="97"/>
  <c r="BJ15" i="71"/>
  <c r="F62" i="9"/>
  <c r="BJ19" i="12"/>
  <c r="BL178" i="60"/>
  <c r="BK199" i="97"/>
  <c r="X253" i="97"/>
  <c r="AB433" i="6"/>
  <c r="Y433" i="6"/>
  <c r="U253" i="97"/>
  <c r="AC235" i="97"/>
  <c r="AG415" i="6"/>
  <c r="U235" i="97"/>
  <c r="Y415" i="6"/>
  <c r="Y417" i="6" s="1"/>
  <c r="U239" i="97" s="1"/>
  <c r="Q415" i="6"/>
  <c r="M235" i="97"/>
  <c r="D172" i="10"/>
  <c r="D19" i="10" s="1"/>
  <c r="Q96" i="68"/>
  <c r="AM219" i="97"/>
  <c r="AQ399" i="6"/>
  <c r="AM221" i="97" s="1"/>
  <c r="BI516" i="6"/>
  <c r="BE338" i="97" s="1"/>
  <c r="BE336" i="97"/>
  <c r="X237" i="97"/>
  <c r="AB417" i="6"/>
  <c r="X239" i="97" s="1"/>
  <c r="T349" i="97"/>
  <c r="X534" i="6"/>
  <c r="R349" i="97"/>
  <c r="V534" i="6"/>
  <c r="S160" i="59" s="1"/>
  <c r="AD241" i="97"/>
  <c r="AH534" i="6"/>
  <c r="AF325" i="6"/>
  <c r="AB131" i="91"/>
  <c r="AB132" i="91" s="1"/>
  <c r="F265" i="97"/>
  <c r="I336" i="97"/>
  <c r="M516" i="6"/>
  <c r="I338" i="97" s="1"/>
  <c r="V141" i="91"/>
  <c r="BN505" i="6"/>
  <c r="BJ325" i="97"/>
  <c r="G505" i="6"/>
  <c r="C325" i="97"/>
  <c r="W289" i="97"/>
  <c r="AA469" i="6"/>
  <c r="W291" i="97" s="1"/>
  <c r="K469" i="6"/>
  <c r="G291" i="97" s="1"/>
  <c r="G289" i="97"/>
  <c r="Q253" i="97"/>
  <c r="U433" i="6"/>
  <c r="Z433" i="6"/>
  <c r="V253" i="97"/>
  <c r="AD217" i="97"/>
  <c r="AH397" i="6"/>
  <c r="V397" i="6"/>
  <c r="R217" i="97"/>
  <c r="S397" i="6"/>
  <c r="O217" i="97"/>
  <c r="T217" i="97"/>
  <c r="X397" i="6"/>
  <c r="BE269" i="6"/>
  <c r="BE274" i="6"/>
  <c r="BE276" i="6" s="1"/>
  <c r="BB151" i="59" s="1"/>
  <c r="Q333" i="6"/>
  <c r="M138" i="91" s="1"/>
  <c r="O96" i="68"/>
  <c r="V352" i="6"/>
  <c r="R151" i="91"/>
  <c r="R153" i="91" s="1"/>
  <c r="F151" i="91"/>
  <c r="F153" i="91" s="1"/>
  <c r="J352" i="6"/>
  <c r="BG559" i="6"/>
  <c r="BG152" i="6"/>
  <c r="BJ549" i="6"/>
  <c r="AE151" i="91"/>
  <c r="AE153" i="91" s="1"/>
  <c r="AI352" i="6"/>
  <c r="AZ559" i="6"/>
  <c r="BC549" i="6"/>
  <c r="AO156" i="6"/>
  <c r="V138" i="91"/>
  <c r="V139" i="91" s="1"/>
  <c r="Z334" i="6"/>
  <c r="AY334" i="6"/>
  <c r="AU138" i="91"/>
  <c r="N334" i="6"/>
  <c r="J138" i="91"/>
  <c r="J139" i="91" s="1"/>
  <c r="Q6" i="71"/>
  <c r="Q8" i="12"/>
  <c r="I235" i="97"/>
  <c r="M415" i="6"/>
  <c r="H237" i="97"/>
  <c r="L417" i="6"/>
  <c r="H239" i="97" s="1"/>
  <c r="AS399" i="6"/>
  <c r="AO221" i="97" s="1"/>
  <c r="AO219" i="97"/>
  <c r="U352" i="6"/>
  <c r="Q151" i="91"/>
  <c r="Q153" i="91" s="1"/>
  <c r="BC361" i="6"/>
  <c r="AZ159" i="59" s="1"/>
  <c r="AY155" i="91"/>
  <c r="BF246" i="97"/>
  <c r="BJ426" i="6"/>
  <c r="BF248" i="97" s="1"/>
  <c r="AK178" i="60"/>
  <c r="AJ199" i="97"/>
  <c r="AI19" i="12"/>
  <c r="AI15" i="71"/>
  <c r="AZ560" i="6"/>
  <c r="AZ153" i="6"/>
  <c r="BA19" i="12"/>
  <c r="BC178" i="60"/>
  <c r="BL560" i="6"/>
  <c r="BL153" i="6"/>
  <c r="BH18" i="12"/>
  <c r="BH20" i="12" s="1"/>
  <c r="BJ104" i="60"/>
  <c r="AF549" i="6"/>
  <c r="AC559" i="6"/>
  <c r="R560" i="6"/>
  <c r="R561" i="6" s="1"/>
  <c r="R153" i="6"/>
  <c r="BF507" i="6"/>
  <c r="BB329" i="97" s="1"/>
  <c r="AD151" i="91"/>
  <c r="AD153" i="91" s="1"/>
  <c r="E334" i="97"/>
  <c r="BC155" i="6"/>
  <c r="G343" i="6"/>
  <c r="C144" i="91"/>
  <c r="C146" i="91" s="1"/>
  <c r="AD165" i="59"/>
  <c r="AJ241" i="97"/>
  <c r="AE19" i="12"/>
  <c r="AG178" i="60"/>
  <c r="O17" i="12"/>
  <c r="Q60" i="60"/>
  <c r="AR336" i="97"/>
  <c r="AV516" i="6"/>
  <c r="AR338" i="97" s="1"/>
  <c r="X199" i="97"/>
  <c r="Y178" i="60"/>
  <c r="AL199" i="97"/>
  <c r="AK19" i="12"/>
  <c r="T14" i="71"/>
  <c r="T18" i="12"/>
  <c r="BH560" i="6"/>
  <c r="BI153" i="6"/>
  <c r="BH153" i="6"/>
  <c r="BI352" i="6"/>
  <c r="BE151" i="91"/>
  <c r="BE153" i="91" s="1"/>
  <c r="C8" i="36"/>
  <c r="E172" i="59"/>
  <c r="BB27" i="29"/>
  <c r="BC327" i="97"/>
  <c r="BH559" i="6"/>
  <c r="BK549" i="6"/>
  <c r="BG371" i="97" s="1"/>
  <c r="AT33" i="29"/>
  <c r="N371" i="97"/>
  <c r="R552" i="6"/>
  <c r="N374" i="97" s="1"/>
  <c r="D20" i="9"/>
  <c r="AL12" i="71"/>
  <c r="AN22" i="60"/>
  <c r="AL16" i="12"/>
  <c r="AE560" i="6"/>
  <c r="F4" i="59" s="1"/>
  <c r="AE153" i="6"/>
  <c r="AX12" i="71"/>
  <c r="AZ22" i="60"/>
  <c r="AI104" i="60"/>
  <c r="AG18" i="12"/>
  <c r="AW14" i="71"/>
  <c r="AW18" i="12"/>
  <c r="AD104" i="60"/>
  <c r="AB18" i="12"/>
  <c r="AB14" i="71"/>
  <c r="BN153" i="6"/>
  <c r="BM560" i="6"/>
  <c r="AU155" i="6"/>
  <c r="BB172" i="59"/>
  <c r="X549" i="6"/>
  <c r="T371" i="97" s="1"/>
  <c r="AD152" i="6"/>
  <c r="AD559" i="6"/>
  <c r="AD561" i="6" s="1"/>
  <c r="Y8" i="12" s="1"/>
  <c r="AZ18" i="12"/>
  <c r="BB104" i="60"/>
  <c r="AZ14" i="71"/>
  <c r="AZ16" i="71" s="1"/>
  <c r="AZ29" i="71" s="1"/>
  <c r="BA15" i="71"/>
  <c r="R371" i="97"/>
  <c r="S165" i="59"/>
  <c r="R399" i="6"/>
  <c r="N221" i="97" s="1"/>
  <c r="N219" i="97"/>
  <c r="H186" i="6"/>
  <c r="AN505" i="6"/>
  <c r="AJ325" i="97"/>
  <c r="AE289" i="97"/>
  <c r="AI469" i="6"/>
  <c r="O289" i="97"/>
  <c r="S469" i="6"/>
  <c r="O291" i="97" s="1"/>
  <c r="BB217" i="97"/>
  <c r="BF397" i="6"/>
  <c r="AX217" i="97"/>
  <c r="BB397" i="6"/>
  <c r="Q336" i="97"/>
  <c r="U516" i="6"/>
  <c r="Q338" i="97" s="1"/>
  <c r="BI349" i="97"/>
  <c r="BO525" i="6"/>
  <c r="BK347" i="97" s="1"/>
  <c r="BK345" i="97"/>
  <c r="BE435" i="6"/>
  <c r="BA257" i="97" s="1"/>
  <c r="BA255" i="97"/>
  <c r="AT352" i="6"/>
  <c r="AP151" i="91"/>
  <c r="AP153" i="91" s="1"/>
  <c r="AM151" i="91"/>
  <c r="AM153" i="91" s="1"/>
  <c r="AQ352" i="6"/>
  <c r="N152" i="6"/>
  <c r="M152" i="6"/>
  <c r="U300" i="97"/>
  <c r="Y480" i="6"/>
  <c r="U302" i="97" s="1"/>
  <c r="V12" i="71"/>
  <c r="V16" i="12"/>
  <c r="AQ559" i="6"/>
  <c r="AT549" i="6"/>
  <c r="AQ152" i="6"/>
  <c r="K316" i="6"/>
  <c r="G123" i="91"/>
  <c r="G125" i="91" s="1"/>
  <c r="BF229" i="97"/>
  <c r="BJ177" i="6"/>
  <c r="AM96" i="68"/>
  <c r="Z177" i="6"/>
  <c r="J343" i="6"/>
  <c r="AZ343" i="6"/>
  <c r="AP96" i="68"/>
  <c r="N177" i="6"/>
  <c r="H235" i="97"/>
  <c r="H523" i="6"/>
  <c r="BD22" i="60"/>
  <c r="AP199" i="97"/>
  <c r="Q155" i="91"/>
  <c r="BF433" i="6"/>
  <c r="BM153" i="6"/>
  <c r="BD237" i="97"/>
  <c r="AM561" i="6"/>
  <c r="AH6" i="71" s="1"/>
  <c r="K357" i="6"/>
  <c r="J204" i="6"/>
  <c r="J209" i="6"/>
  <c r="Z316" i="6"/>
  <c r="V123" i="91"/>
  <c r="V125" i="91" s="1"/>
  <c r="BB199" i="97"/>
  <c r="AT96" i="68"/>
  <c r="BD145" i="91"/>
  <c r="AW96" i="68"/>
  <c r="AL352" i="6"/>
  <c r="X22" i="60"/>
  <c r="H22" i="60"/>
  <c r="AO19" i="12"/>
  <c r="AE327" i="97"/>
  <c r="AY104" i="60"/>
  <c r="M568" i="6"/>
  <c r="AF199" i="97"/>
  <c r="M151" i="91"/>
  <c r="M153" i="91" s="1"/>
  <c r="Q352" i="6"/>
  <c r="BB139" i="91"/>
  <c r="AL241" i="97"/>
  <c r="H155" i="91"/>
  <c r="K255" i="97"/>
  <c r="O435" i="6"/>
  <c r="K257" i="97" s="1"/>
  <c r="AX153" i="6"/>
  <c r="AY153" i="6"/>
  <c r="BK153" i="6"/>
  <c r="BJ560" i="6"/>
  <c r="BJ561" i="6" s="1"/>
  <c r="BJ153" i="6"/>
  <c r="BI19" i="12"/>
  <c r="BJ199" i="97"/>
  <c r="BC399" i="6"/>
  <c r="AY221" i="97" s="1"/>
  <c r="AY219" i="97"/>
  <c r="W352" i="6"/>
  <c r="S151" i="91"/>
  <c r="S153" i="91" s="1"/>
  <c r="BB155" i="91"/>
  <c r="AV155" i="91"/>
  <c r="BM417" i="6"/>
  <c r="BI239" i="97" s="1"/>
  <c r="BI237" i="97"/>
  <c r="BD561" i="6"/>
  <c r="BD255" i="97"/>
  <c r="BH435" i="6"/>
  <c r="BD257" i="97" s="1"/>
  <c r="BO352" i="6"/>
  <c r="BK151" i="91"/>
  <c r="BK153" i="91" s="1"/>
  <c r="BL352" i="6"/>
  <c r="BH151" i="91"/>
  <c r="BH153" i="91" s="1"/>
  <c r="D18" i="29"/>
  <c r="E19" i="29" s="1"/>
  <c r="E37" i="29" s="1"/>
  <c r="E38" i="29" s="1"/>
  <c r="G8" i="30" s="1"/>
  <c r="AW199" i="97"/>
  <c r="AV19" i="12"/>
  <c r="AX178" i="60"/>
  <c r="AV15" i="71"/>
  <c r="BM559" i="6"/>
  <c r="BM152" i="6"/>
  <c r="AE17" i="12"/>
  <c r="AG60" i="60"/>
  <c r="AK17" i="12"/>
  <c r="AK13" i="71"/>
  <c r="AK16" i="71" s="1"/>
  <c r="AK29" i="71" s="1"/>
  <c r="AM60" i="60"/>
  <c r="BK505" i="6"/>
  <c r="BG325" i="97"/>
  <c r="AG505" i="6"/>
  <c r="AC325" i="97"/>
  <c r="Z325" i="97"/>
  <c r="AD505" i="6"/>
  <c r="H505" i="6"/>
  <c r="D325" i="97"/>
  <c r="AM322" i="97"/>
  <c r="BG496" i="6"/>
  <c r="BC318" i="97" s="1"/>
  <c r="BC316" i="97"/>
  <c r="AY316" i="97"/>
  <c r="BC496" i="6"/>
  <c r="AY318" i="97" s="1"/>
  <c r="AU496" i="6"/>
  <c r="AQ318" i="97" s="1"/>
  <c r="AQ316" i="97"/>
  <c r="J20" i="12"/>
  <c r="BA399" i="6"/>
  <c r="AW221" i="97" s="1"/>
  <c r="AW219" i="97"/>
  <c r="AS219" i="97"/>
  <c r="AW399" i="6"/>
  <c r="AS221" i="97" s="1"/>
  <c r="N213" i="6"/>
  <c r="K157" i="59" s="1"/>
  <c r="AD549" i="6"/>
  <c r="AA559" i="6"/>
  <c r="AA561" i="6" s="1"/>
  <c r="V8" i="12" s="1"/>
  <c r="BO480" i="6"/>
  <c r="BK302" i="97" s="1"/>
  <c r="BK300" i="97"/>
  <c r="BA316" i="97"/>
  <c r="BE316" i="97"/>
  <c r="Q153" i="6"/>
  <c r="K41" i="29"/>
  <c r="K43" i="29" s="1"/>
  <c r="M6" i="28" s="1"/>
  <c r="BH22" i="60"/>
  <c r="BF16" i="12"/>
  <c r="BF12" i="71"/>
  <c r="Y549" i="6"/>
  <c r="P17" i="12"/>
  <c r="R60" i="60"/>
  <c r="Y18" i="12"/>
  <c r="Y20" i="12" s="1"/>
  <c r="Y14" i="71"/>
  <c r="BK152" i="6"/>
  <c r="BM549" i="6"/>
  <c r="BI371" i="97" s="1"/>
  <c r="BJ152" i="6"/>
  <c r="AT27" i="29"/>
  <c r="AT41" i="29" s="1"/>
  <c r="AT43" i="29" s="1"/>
  <c r="AV6" i="28" s="1"/>
  <c r="AU151" i="91"/>
  <c r="AU153" i="91" s="1"/>
  <c r="AY352" i="6"/>
  <c r="AO399" i="6"/>
  <c r="AK221" i="97" s="1"/>
  <c r="AK219" i="97"/>
  <c r="S18" i="12"/>
  <c r="U104" i="60"/>
  <c r="X178" i="60"/>
  <c r="V15" i="71"/>
  <c r="W199" i="97"/>
  <c r="L199" i="97"/>
  <c r="K15" i="71"/>
  <c r="M178" i="60"/>
  <c r="AJ525" i="6"/>
  <c r="AF347" i="97" s="1"/>
  <c r="AF345" i="97"/>
  <c r="B20" i="9"/>
  <c r="N12" i="71"/>
  <c r="P22" i="60"/>
  <c r="Y33" i="29"/>
  <c r="AA155" i="6"/>
  <c r="BJ154" i="6"/>
  <c r="BK154" i="6"/>
  <c r="BJ22" i="60"/>
  <c r="BH12" i="71"/>
  <c r="I154" i="6"/>
  <c r="AT13" i="71"/>
  <c r="AT17" i="12"/>
  <c r="AV60" i="60"/>
  <c r="BB17" i="12"/>
  <c r="BD60" i="60"/>
  <c r="BB13" i="71"/>
  <c r="AC417" i="6"/>
  <c r="Y239" i="97" s="1"/>
  <c r="Y237" i="97"/>
  <c r="J561" i="6"/>
  <c r="BL213" i="6"/>
  <c r="M433" i="6"/>
  <c r="I253" i="97"/>
  <c r="BD155" i="91"/>
  <c r="AN298" i="97"/>
  <c r="BI151" i="91"/>
  <c r="BI153" i="91" s="1"/>
  <c r="BM352" i="6"/>
  <c r="AM123" i="91"/>
  <c r="AM125" i="91" s="1"/>
  <c r="AQ316" i="6"/>
  <c r="H27" i="29"/>
  <c r="H41" i="29" s="1"/>
  <c r="H43" i="29" s="1"/>
  <c r="J6" i="28" s="1"/>
  <c r="AA9" i="29"/>
  <c r="AB19" i="29"/>
  <c r="AB37" i="29" s="1"/>
  <c r="AB38" i="29" s="1"/>
  <c r="AD8" i="30" s="1"/>
  <c r="AS9" i="29"/>
  <c r="AV19" i="29"/>
  <c r="AV37" i="29" s="1"/>
  <c r="AV38" i="29" s="1"/>
  <c r="AX8" i="30" s="1"/>
  <c r="BB18" i="29"/>
  <c r="BC19" i="29" s="1"/>
  <c r="BC37" i="29" s="1"/>
  <c r="BC38" i="29" s="1"/>
  <c r="BE8" i="30" s="1"/>
  <c r="L155" i="6"/>
  <c r="M155" i="6"/>
  <c r="AT156" i="6"/>
  <c r="AU156" i="6"/>
  <c r="AY155" i="6"/>
  <c r="AX155" i="6"/>
  <c r="BK22" i="60"/>
  <c r="BI12" i="71"/>
  <c r="BI16" i="12"/>
  <c r="E22" i="60"/>
  <c r="C16" i="12"/>
  <c r="AX22" i="60"/>
  <c r="AV12" i="71"/>
  <c r="AO17" i="12"/>
  <c r="AO13" i="71"/>
  <c r="R379" i="6"/>
  <c r="N165" i="91"/>
  <c r="D13" i="91"/>
  <c r="D15" i="91" s="1"/>
  <c r="V451" i="6"/>
  <c r="AK489" i="6"/>
  <c r="AG311" i="97" s="1"/>
  <c r="AG309" i="97"/>
  <c r="AP19" i="12"/>
  <c r="AP15" i="71"/>
  <c r="M399" i="6"/>
  <c r="I221" i="97" s="1"/>
  <c r="I219" i="97"/>
  <c r="G16" i="12"/>
  <c r="G12" i="71"/>
  <c r="P16" i="12"/>
  <c r="P12" i="71"/>
  <c r="S12" i="71"/>
  <c r="U22" i="60"/>
  <c r="L60" i="60"/>
  <c r="J13" i="71"/>
  <c r="AT14" i="71"/>
  <c r="AT18" i="12"/>
  <c r="AV104" i="60"/>
  <c r="AP237" i="97"/>
  <c r="AT417" i="6"/>
  <c r="AP239" i="97" s="1"/>
  <c r="BF426" i="6"/>
  <c r="BB248" i="97" s="1"/>
  <c r="BB246" i="97"/>
  <c r="AS435" i="6"/>
  <c r="AO257" i="97" s="1"/>
  <c r="AO255" i="97"/>
  <c r="AP298" i="97"/>
  <c r="AT478" i="6"/>
  <c r="AP478" i="6"/>
  <c r="AL298" i="97"/>
  <c r="AN478" i="6"/>
  <c r="AJ298" i="97"/>
  <c r="AH298" i="97"/>
  <c r="AL478" i="6"/>
  <c r="AB451" i="6"/>
  <c r="X271" i="97"/>
  <c r="Z451" i="6"/>
  <c r="V271" i="97"/>
  <c r="X451" i="6"/>
  <c r="T271" i="97"/>
  <c r="T451" i="6"/>
  <c r="P271" i="97"/>
  <c r="N271" i="97"/>
  <c r="R451" i="6"/>
  <c r="R453" i="6" s="1"/>
  <c r="N275" i="97" s="1"/>
  <c r="P451" i="6"/>
  <c r="L271" i="97"/>
  <c r="J271" i="97"/>
  <c r="N451" i="6"/>
  <c r="I18" i="68"/>
  <c r="V469" i="6"/>
  <c r="R289" i="97"/>
  <c r="R496" i="6"/>
  <c r="N318" i="97" s="1"/>
  <c r="N316" i="97"/>
  <c r="L496" i="6"/>
  <c r="H318" i="97" s="1"/>
  <c r="H316" i="97"/>
  <c r="AP156" i="6"/>
  <c r="N154" i="6"/>
  <c r="M154" i="6"/>
  <c r="BI156" i="6"/>
  <c r="BJ156" i="6"/>
  <c r="AW559" i="6"/>
  <c r="AW561" i="6" s="1"/>
  <c r="AR6" i="71" s="1"/>
  <c r="R231" i="6"/>
  <c r="O22" i="60"/>
  <c r="M16" i="12"/>
  <c r="AH22" i="60"/>
  <c r="AF16" i="12"/>
  <c r="BE22" i="60"/>
  <c r="BC12" i="71"/>
  <c r="T60" i="60"/>
  <c r="R17" i="12"/>
  <c r="AF525" i="6"/>
  <c r="AB347" i="97" s="1"/>
  <c r="AB345" i="97"/>
  <c r="AJ67" i="68"/>
  <c r="AW27" i="29"/>
  <c r="AW41" i="29" s="1"/>
  <c r="AW43" i="29" s="1"/>
  <c r="AY6" i="28" s="1"/>
  <c r="AJ15" i="71"/>
  <c r="AJ16" i="71" s="1"/>
  <c r="AJ29" i="71" s="1"/>
  <c r="AL178" i="60"/>
  <c r="AN19" i="12"/>
  <c r="AO199" i="97"/>
  <c r="AP178" i="60"/>
  <c r="AN15" i="71"/>
  <c r="AC153" i="6"/>
  <c r="BA560" i="6"/>
  <c r="BA153" i="6"/>
  <c r="BH104" i="60"/>
  <c r="BF14" i="71"/>
  <c r="AR178" i="60"/>
  <c r="AP16" i="12"/>
  <c r="AR22" i="60"/>
  <c r="AF12" i="71"/>
  <c r="AS154" i="6"/>
  <c r="AH60" i="60"/>
  <c r="AF17" i="12"/>
  <c r="H9" i="29"/>
  <c r="H33" i="29" s="1"/>
  <c r="AS156" i="6"/>
  <c r="BC16" i="12"/>
  <c r="AX152" i="6"/>
  <c r="AC18" i="29"/>
  <c r="AC19" i="29" s="1"/>
  <c r="AC37" i="29" s="1"/>
  <c r="AC38" i="29" s="1"/>
  <c r="AE8" i="30" s="1"/>
  <c r="AW9" i="29"/>
  <c r="AX10" i="29" s="1"/>
  <c r="AX32" i="29" s="1"/>
  <c r="R13" i="71"/>
  <c r="S219" i="97"/>
  <c r="AN155" i="6"/>
  <c r="AO559" i="6"/>
  <c r="AO561" i="6" s="1"/>
  <c r="AP152" i="6"/>
  <c r="BA199" i="97"/>
  <c r="AZ19" i="12"/>
  <c r="BG560" i="6"/>
  <c r="BG153" i="6"/>
  <c r="AP435" i="6"/>
  <c r="AL257" i="97" s="1"/>
  <c r="AO165" i="59"/>
  <c r="AL561" i="6"/>
  <c r="AG8" i="12" s="1"/>
  <c r="Z209" i="6"/>
  <c r="BJ9" i="29"/>
  <c r="AQ199" i="97"/>
  <c r="F9" i="29"/>
  <c r="AF22" i="60"/>
  <c r="AD12" i="71"/>
  <c r="AU153" i="6"/>
  <c r="AU560" i="6"/>
  <c r="J60" i="60"/>
  <c r="H13" i="71"/>
  <c r="S16" i="12"/>
  <c r="J22" i="60"/>
  <c r="C23" i="97"/>
  <c r="G18" i="29"/>
  <c r="G19" i="29" s="1"/>
  <c r="G37" i="29" s="1"/>
  <c r="G38" i="29" s="1"/>
  <c r="I8" i="30" s="1"/>
  <c r="AN27" i="29"/>
  <c r="AN41" i="29" s="1"/>
  <c r="AN43" i="29" s="1"/>
  <c r="AP6" i="28" s="1"/>
  <c r="BF18" i="12"/>
  <c r="J17" i="12"/>
  <c r="U549" i="6"/>
  <c r="R152" i="6"/>
  <c r="AH15" i="71"/>
  <c r="AH19" i="12"/>
  <c r="AI199" i="97"/>
  <c r="O12" i="71"/>
  <c r="Q22" i="60"/>
  <c r="AU16" i="12"/>
  <c r="AW22" i="60"/>
  <c r="BB18" i="12"/>
  <c r="AW262" i="97"/>
  <c r="P496" i="6"/>
  <c r="L318" i="97" s="1"/>
  <c r="AT18" i="29"/>
  <c r="AT19" i="29" s="1"/>
  <c r="AT37" i="29" s="1"/>
  <c r="AT38" i="29" s="1"/>
  <c r="AV8" i="30" s="1"/>
  <c r="AS18" i="29"/>
  <c r="AS19" i="29" s="1"/>
  <c r="AS37" i="29" s="1"/>
  <c r="AS38" i="29" s="1"/>
  <c r="AU8" i="30" s="1"/>
  <c r="D4" i="9"/>
  <c r="AI154" i="6"/>
  <c r="AY18" i="29"/>
  <c r="AZ19" i="29" s="1"/>
  <c r="AZ37" i="29" s="1"/>
  <c r="AZ38" i="29" s="1"/>
  <c r="BB8" i="30" s="1"/>
  <c r="AP18" i="29"/>
  <c r="AQ19" i="29" s="1"/>
  <c r="AQ37" i="29" s="1"/>
  <c r="AQ38" i="29" s="1"/>
  <c r="AS8" i="30" s="1"/>
  <c r="BF153" i="6"/>
  <c r="AE18" i="29"/>
  <c r="AE19" i="29" s="1"/>
  <c r="AE37" i="29" s="1"/>
  <c r="AE38" i="29" s="1"/>
  <c r="AG8" i="30" s="1"/>
  <c r="AW18" i="29"/>
  <c r="AX19" i="29" s="1"/>
  <c r="AX37" i="29" s="1"/>
  <c r="AX38" i="29" s="1"/>
  <c r="AZ8" i="30" s="1"/>
  <c r="BD27" i="29"/>
  <c r="AK9" i="29"/>
  <c r="AK33" i="29" s="1"/>
  <c r="M9" i="29"/>
  <c r="M10" i="29" s="1"/>
  <c r="M32" i="29" s="1"/>
  <c r="AL24" i="29"/>
  <c r="AL27" i="29" s="1"/>
  <c r="AL28" i="29" s="1"/>
  <c r="AL46" i="29" s="1"/>
  <c r="AL47" i="29" s="1"/>
  <c r="AN7" i="30" s="1"/>
  <c r="J148" i="6"/>
  <c r="V14" i="71"/>
  <c r="V18" i="12"/>
  <c r="Z102" i="60"/>
  <c r="AV307" i="97"/>
  <c r="AK505" i="6"/>
  <c r="AA262" i="97"/>
  <c r="AE442" i="6"/>
  <c r="AA264" i="97" s="1"/>
  <c r="S262" i="97"/>
  <c r="W442" i="6"/>
  <c r="S264" i="97" s="1"/>
  <c r="U442" i="6"/>
  <c r="Q264" i="97" s="1"/>
  <c r="Q262" i="97"/>
  <c r="BO433" i="6"/>
  <c r="BK253" i="97"/>
  <c r="AP325" i="97"/>
  <c r="AT505" i="6"/>
  <c r="AQ505" i="6"/>
  <c r="AM325" i="97"/>
  <c r="AU451" i="6"/>
  <c r="AQ271" i="97"/>
  <c r="AT289" i="97"/>
  <c r="AX469" i="6"/>
  <c r="AT291" i="97" s="1"/>
  <c r="AP469" i="6"/>
  <c r="AL291" i="97" s="1"/>
  <c r="AL289" i="97"/>
  <c r="I17" i="68"/>
  <c r="AQ67" i="68"/>
  <c r="AN253" i="97"/>
  <c r="BB334" i="97"/>
  <c r="BF514" i="6"/>
  <c r="AX325" i="97"/>
  <c r="BB505" i="6"/>
  <c r="AX327" i="97" s="1"/>
  <c r="AY505" i="6"/>
  <c r="AU325" i="97"/>
  <c r="BJ316" i="97"/>
  <c r="BN496" i="6"/>
  <c r="BJ318" i="97" s="1"/>
  <c r="BL496" i="6"/>
  <c r="BH318" i="97" s="1"/>
  <c r="BH316" i="97"/>
  <c r="BB307" i="97"/>
  <c r="BF487" i="6"/>
  <c r="AZ307" i="97"/>
  <c r="BD487" i="6"/>
  <c r="AW478" i="6"/>
  <c r="AS298" i="97"/>
  <c r="AS451" i="6"/>
  <c r="AO271" i="97"/>
  <c r="AM271" i="97"/>
  <c r="AQ451" i="6"/>
  <c r="H18" i="68"/>
  <c r="AW435" i="6"/>
  <c r="AS257" i="97" s="1"/>
  <c r="AS255" i="97"/>
  <c r="AD433" i="6"/>
  <c r="Z253" i="97"/>
  <c r="AJ235" i="97"/>
  <c r="AN415" i="6"/>
  <c r="X417" i="6"/>
  <c r="T239" i="97" s="1"/>
  <c r="T237" i="97"/>
  <c r="L235" i="97"/>
  <c r="P415" i="6"/>
  <c r="M103" i="60"/>
  <c r="P77" i="6"/>
  <c r="K18" i="12" s="1"/>
  <c r="E103" i="60"/>
  <c r="H77" i="6"/>
  <c r="D111" i="91"/>
  <c r="H145" i="6"/>
  <c r="BE110" i="91"/>
  <c r="BE16" i="92" s="1"/>
  <c r="BE18" i="92" s="1"/>
  <c r="BE27" i="92" s="1"/>
  <c r="BE28" i="92" s="1"/>
  <c r="BF102" i="60"/>
  <c r="BI371" i="6"/>
  <c r="AX102" i="60"/>
  <c r="AW110" i="91"/>
  <c r="AW16" i="92" s="1"/>
  <c r="AV376" i="6"/>
  <c r="AR165" i="91" s="1"/>
  <c r="AS77" i="6"/>
  <c r="AN14" i="71" s="1"/>
  <c r="AN16" i="71" s="1"/>
  <c r="AN29" i="71" s="1"/>
  <c r="AG110" i="91"/>
  <c r="AG16" i="92" s="1"/>
  <c r="AG18" i="92" s="1"/>
  <c r="AG27" i="92" s="1"/>
  <c r="AG28" i="92" s="1"/>
  <c r="AH102" i="60"/>
  <c r="AK371" i="6"/>
  <c r="Q110" i="91"/>
  <c r="X376" i="6"/>
  <c r="I110" i="91"/>
  <c r="I16" i="92" s="1"/>
  <c r="I18" i="92" s="1"/>
  <c r="I27" i="92" s="1"/>
  <c r="I28" i="92" s="1"/>
  <c r="M371" i="6"/>
  <c r="M77" i="6"/>
  <c r="H18" i="12" s="1"/>
  <c r="H20" i="12" s="1"/>
  <c r="BF255" i="97"/>
  <c r="BJ435" i="6"/>
  <c r="BF257" i="97" s="1"/>
  <c r="N523" i="6"/>
  <c r="J343" i="97"/>
  <c r="BI282" i="97"/>
  <c r="BM462" i="6"/>
  <c r="BI284" i="97" s="1"/>
  <c r="BE235" i="97"/>
  <c r="BI415" i="6"/>
  <c r="AW235" i="97"/>
  <c r="BA415" i="6"/>
  <c r="AO235" i="97"/>
  <c r="AS415" i="6"/>
  <c r="AY67" i="68"/>
  <c r="BB273" i="97"/>
  <c r="BF453" i="6"/>
  <c r="BB275" i="97" s="1"/>
  <c r="BJ505" i="6"/>
  <c r="BE343" i="97"/>
  <c r="BI523" i="6"/>
  <c r="BA523" i="6"/>
  <c r="AW343" i="97"/>
  <c r="BK327" i="97"/>
  <c r="BO507" i="6"/>
  <c r="BK329" i="97" s="1"/>
  <c r="AA325" i="97"/>
  <c r="AE505" i="6"/>
  <c r="BG280" i="97"/>
  <c r="BK460" i="6"/>
  <c r="N487" i="6"/>
  <c r="J307" i="97"/>
  <c r="L487" i="6"/>
  <c r="H307" i="97"/>
  <c r="BD271" i="97"/>
  <c r="BH451" i="6"/>
  <c r="W298" i="97"/>
  <c r="AA478" i="6"/>
  <c r="S478" i="6"/>
  <c r="O298" i="97"/>
  <c r="BI289" i="97"/>
  <c r="BM469" i="6"/>
  <c r="X16" i="71"/>
  <c r="X29" i="71" s="1"/>
  <c r="AC514" i="6"/>
  <c r="BM505" i="6"/>
  <c r="BJ534" i="6"/>
  <c r="AT469" i="6"/>
  <c r="AP291" i="97" s="1"/>
  <c r="AK316" i="97"/>
  <c r="AK496" i="6"/>
  <c r="AG318" i="97" s="1"/>
  <c r="T334" i="97"/>
  <c r="T534" i="6"/>
  <c r="Q160" i="59" s="1"/>
  <c r="AD417" i="6"/>
  <c r="Z239" i="97" s="1"/>
  <c r="AM9" i="29"/>
  <c r="AM33" i="29" s="1"/>
  <c r="S152" i="6"/>
  <c r="AK154" i="6"/>
  <c r="N27" i="29"/>
  <c r="N41" i="29" s="1"/>
  <c r="N43" i="29" s="1"/>
  <c r="P6" i="28" s="1"/>
  <c r="AM19" i="29"/>
  <c r="AM37" i="29" s="1"/>
  <c r="AM38" i="29" s="1"/>
  <c r="AO8" i="30" s="1"/>
  <c r="AP27" i="29"/>
  <c r="AP41" i="29" s="1"/>
  <c r="AP43" i="29" s="1"/>
  <c r="AR6" i="28" s="1"/>
  <c r="AQ172" i="59" s="1"/>
  <c r="AX9" i="29"/>
  <c r="AY10" i="29" s="1"/>
  <c r="AY32" i="29" s="1"/>
  <c r="AY34" i="29" s="1"/>
  <c r="BA12" i="28" s="1"/>
  <c r="BI462" i="6"/>
  <c r="BE284" i="97" s="1"/>
  <c r="AR435" i="6"/>
  <c r="AN257" i="97" s="1"/>
  <c r="T235" i="97"/>
  <c r="Q298" i="97"/>
  <c r="BG343" i="97"/>
  <c r="BK523" i="6"/>
  <c r="AF334" i="97"/>
  <c r="AJ514" i="6"/>
  <c r="S334" i="97"/>
  <c r="W514" i="6"/>
  <c r="K334" i="97"/>
  <c r="O514" i="6"/>
  <c r="AK280" i="97"/>
  <c r="AO460" i="6"/>
  <c r="AM460" i="6"/>
  <c r="AI280" i="97"/>
  <c r="AK460" i="6"/>
  <c r="AG280" i="97"/>
  <c r="AG460" i="6"/>
  <c r="AC280" i="97"/>
  <c r="AE460" i="6"/>
  <c r="AA280" i="97"/>
  <c r="Q282" i="97"/>
  <c r="U462" i="6"/>
  <c r="Q284" i="97" s="1"/>
  <c r="AW469" i="6"/>
  <c r="AS291" i="97" s="1"/>
  <c r="AS289" i="97"/>
  <c r="AL67" i="68"/>
  <c r="AY433" i="6"/>
  <c r="AU253" i="97"/>
  <c r="AQ433" i="6"/>
  <c r="AM253" i="97"/>
  <c r="AA235" i="97"/>
  <c r="AE415" i="6"/>
  <c r="O417" i="6"/>
  <c r="K239" i="97" s="1"/>
  <c r="K237" i="97"/>
  <c r="AT406" i="6"/>
  <c r="AP228" i="97" s="1"/>
  <c r="AP226" i="97"/>
  <c r="AP406" i="6"/>
  <c r="AL228" i="97" s="1"/>
  <c r="AF406" i="6"/>
  <c r="V226" i="97"/>
  <c r="Z406" i="6"/>
  <c r="L406" i="6"/>
  <c r="BC153" i="6"/>
  <c r="BB209" i="6"/>
  <c r="G23" i="97"/>
  <c r="J27" i="29"/>
  <c r="J41" i="29" s="1"/>
  <c r="J43" i="29" s="1"/>
  <c r="L6" i="28" s="1"/>
  <c r="I8" i="36" s="1"/>
  <c r="U18" i="29"/>
  <c r="U19" i="29" s="1"/>
  <c r="U37" i="29" s="1"/>
  <c r="U38" i="29" s="1"/>
  <c r="W8" i="30" s="1"/>
  <c r="Y18" i="29"/>
  <c r="BE9" i="29"/>
  <c r="BH18" i="92"/>
  <c r="BH27" i="92" s="1"/>
  <c r="BH28" i="92" s="1"/>
  <c r="BO516" i="6"/>
  <c r="BK338" i="97" s="1"/>
  <c r="AZ489" i="6"/>
  <c r="AV311" i="97" s="1"/>
  <c r="AK453" i="6"/>
  <c r="AG275" i="97" s="1"/>
  <c r="BB417" i="6"/>
  <c r="AX239" i="97" s="1"/>
  <c r="W417" i="6"/>
  <c r="S239" i="97" s="1"/>
  <c r="L379" i="6"/>
  <c r="AH152" i="6"/>
  <c r="AG17" i="12"/>
  <c r="AI60" i="60"/>
  <c r="AL18" i="12"/>
  <c r="D48" i="9"/>
  <c r="AO110" i="91"/>
  <c r="AO16" i="92" s="1"/>
  <c r="AO18" i="92" s="1"/>
  <c r="AO27" i="92" s="1"/>
  <c r="AO28" i="92" s="1"/>
  <c r="AX14" i="71"/>
  <c r="BB469" i="6"/>
  <c r="AX291" i="97" s="1"/>
  <c r="T316" i="97"/>
  <c r="X496" i="6"/>
  <c r="T318" i="97" s="1"/>
  <c r="V496" i="6"/>
  <c r="R318" i="97" s="1"/>
  <c r="R316" i="97"/>
  <c r="AS307" i="97"/>
  <c r="AW487" i="6"/>
  <c r="AS487" i="6"/>
  <c r="AO307" i="97"/>
  <c r="BH18" i="29"/>
  <c r="BI19" i="29" s="1"/>
  <c r="BI37" i="29" s="1"/>
  <c r="BI38" i="29" s="1"/>
  <c r="BK8" i="30" s="1"/>
  <c r="W154" i="6"/>
  <c r="BC144" i="6"/>
  <c r="BC288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6" i="6"/>
  <c r="Z318" i="97" s="1"/>
  <c r="Z316" i="97"/>
  <c r="BO487" i="6"/>
  <c r="BK307" i="97"/>
  <c r="AB307" i="97"/>
  <c r="AF487" i="6"/>
  <c r="T307" i="97"/>
  <c r="X487" i="6"/>
  <c r="P280" i="97"/>
  <c r="T460" i="6"/>
  <c r="AY478" i="6"/>
  <c r="AU298" i="97"/>
  <c r="AA244" i="97"/>
  <c r="AE424" i="6"/>
  <c r="AY146" i="6"/>
  <c r="D33" i="9"/>
  <c r="D5" i="9" s="1"/>
  <c r="AN59" i="60"/>
  <c r="AQ49" i="6"/>
  <c r="BB58" i="60"/>
  <c r="BE288" i="6"/>
  <c r="BE144" i="6"/>
  <c r="AH288" i="6"/>
  <c r="AH49" i="6"/>
  <c r="AC17" i="12" s="1"/>
  <c r="B19" i="9"/>
  <c r="P21" i="60"/>
  <c r="L223" i="6"/>
  <c r="I20" i="60"/>
  <c r="U544" i="6"/>
  <c r="Q366" i="97" s="1"/>
  <c r="Q197" i="97"/>
  <c r="P544" i="6"/>
  <c r="L366" i="97" s="1"/>
  <c r="P144" i="6"/>
  <c r="AK262" i="97"/>
  <c r="AO442" i="6"/>
  <c r="AK264" i="97" s="1"/>
  <c r="N433" i="6"/>
  <c r="J253" i="97"/>
  <c r="AF223" i="6"/>
  <c r="AF27" i="6"/>
  <c r="S49" i="6"/>
  <c r="N13" i="71" s="1"/>
  <c r="S145" i="6"/>
  <c r="P59" i="60"/>
  <c r="BK288" i="6"/>
  <c r="BK49" i="6"/>
  <c r="AK58" i="60"/>
  <c r="AN144" i="6"/>
  <c r="X288" i="6"/>
  <c r="X49" i="6"/>
  <c r="P288" i="6"/>
  <c r="P49" i="6"/>
  <c r="AC253" i="97"/>
  <c r="AG433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AU18" i="92" s="1"/>
  <c r="AU27" i="92" s="1"/>
  <c r="AU28" i="92" s="1"/>
  <c r="BB376" i="6"/>
  <c r="AX165" i="91" s="1"/>
  <c r="AN102" i="60"/>
  <c r="AM110" i="91"/>
  <c r="F13" i="91" s="1"/>
  <c r="AI371" i="6"/>
  <c r="AI77" i="6"/>
  <c r="AF102" i="60"/>
  <c r="B46" i="9"/>
  <c r="B4" i="9" s="1"/>
  <c r="P102" i="60"/>
  <c r="F18" i="12"/>
  <c r="H104" i="60"/>
  <c r="AJ18" i="92"/>
  <c r="AJ27" i="92" s="1"/>
  <c r="AJ28" i="92" s="1"/>
  <c r="H18" i="29"/>
  <c r="AJ18" i="29"/>
  <c r="BK18" i="29"/>
  <c r="M18" i="29"/>
  <c r="M19" i="29" s="1"/>
  <c r="M37" i="29" s="1"/>
  <c r="M38" i="29" s="1"/>
  <c r="O8" i="30" s="1"/>
  <c r="AG18" i="29"/>
  <c r="AF27" i="29"/>
  <c r="AF41" i="29" s="1"/>
  <c r="AF43" i="29" s="1"/>
  <c r="AH6" i="28" s="1"/>
  <c r="BG27" i="29"/>
  <c r="BG41" i="29" s="1"/>
  <c r="BG43" i="29" s="1"/>
  <c r="BI6" i="28" s="1"/>
  <c r="G67" i="68"/>
  <c r="K155" i="6"/>
  <c r="O156" i="6"/>
  <c r="AS155" i="6"/>
  <c r="AV154" i="6"/>
  <c r="BD146" i="6"/>
  <c r="BM154" i="6"/>
  <c r="S293" i="6"/>
  <c r="E58" i="60"/>
  <c r="Z49" i="6"/>
  <c r="AF49" i="6"/>
  <c r="N376" i="6"/>
  <c r="W110" i="91"/>
  <c r="W16" i="92" s="1"/>
  <c r="W18" i="92" s="1"/>
  <c r="W27" i="92" s="1"/>
  <c r="W28" i="92" s="1"/>
  <c r="BK110" i="91"/>
  <c r="AM433" i="6"/>
  <c r="I343" i="97"/>
  <c r="M523" i="6"/>
  <c r="T514" i="6"/>
  <c r="P334" i="97"/>
  <c r="X325" i="97"/>
  <c r="AB505" i="6"/>
  <c r="M325" i="97"/>
  <c r="Q505" i="6"/>
  <c r="BH307" i="97"/>
  <c r="BL487" i="6"/>
  <c r="M307" i="97"/>
  <c r="Q487" i="6"/>
  <c r="M309" i="97" s="1"/>
  <c r="BE289" i="97"/>
  <c r="BI469" i="6"/>
  <c r="BE291" i="97" s="1"/>
  <c r="AW103" i="60"/>
  <c r="AZ77" i="6"/>
  <c r="R103" i="60"/>
  <c r="Q111" i="91"/>
  <c r="Q17" i="92" s="1"/>
  <c r="BN371" i="6"/>
  <c r="BN77" i="6"/>
  <c r="BK104" i="60" s="1"/>
  <c r="BN144" i="6"/>
  <c r="BK102" i="60"/>
  <c r="BC102" i="60"/>
  <c r="BB110" i="91"/>
  <c r="AX371" i="6"/>
  <c r="AX77" i="6"/>
  <c r="AT110" i="91"/>
  <c r="AT16" i="92" s="1"/>
  <c r="AS376" i="6"/>
  <c r="AO165" i="91" s="1"/>
  <c r="AL110" i="91"/>
  <c r="AL16" i="92" s="1"/>
  <c r="AL18" i="92" s="1"/>
  <c r="AL27" i="92" s="1"/>
  <c r="AL28" i="92" s="1"/>
  <c r="AC376" i="6"/>
  <c r="Y165" i="91" s="1"/>
  <c r="Z371" i="6"/>
  <c r="Z144" i="6"/>
  <c r="W102" i="60"/>
  <c r="U376" i="6"/>
  <c r="Q165" i="91" s="1"/>
  <c r="R371" i="6"/>
  <c r="O102" i="60"/>
  <c r="I18" i="29"/>
  <c r="Z9" i="29"/>
  <c r="AA10" i="29" s="1"/>
  <c r="AA32" i="29" s="1"/>
  <c r="AB27" i="29"/>
  <c r="AC28" i="29" s="1"/>
  <c r="AC46" i="29" s="1"/>
  <c r="AC47" i="29" s="1"/>
  <c r="AE7" i="30" s="1"/>
  <c r="AR9" i="29"/>
  <c r="AV27" i="29"/>
  <c r="AV41" i="29" s="1"/>
  <c r="AV43" i="29" s="1"/>
  <c r="AX6" i="28" s="1"/>
  <c r="AZ10" i="29"/>
  <c r="AZ32" i="29" s="1"/>
  <c r="AZ34" i="29" s="1"/>
  <c r="BB12" i="28" s="1"/>
  <c r="BF27" i="29"/>
  <c r="J154" i="6"/>
  <c r="AO154" i="6"/>
  <c r="AW154" i="6"/>
  <c r="AF288" i="6"/>
  <c r="AV288" i="6"/>
  <c r="G110" i="91"/>
  <c r="BL102" i="60"/>
  <c r="AQ103" i="60"/>
  <c r="AX244" i="97"/>
  <c r="W523" i="6"/>
  <c r="S343" i="97"/>
  <c r="AL514" i="6"/>
  <c r="AH334" i="97"/>
  <c r="AW289" i="97"/>
  <c r="BA469" i="6"/>
  <c r="AW291" i="97" s="1"/>
  <c r="AZ235" i="97"/>
  <c r="BD415" i="6"/>
  <c r="AZ237" i="97" s="1"/>
  <c r="AE235" i="97"/>
  <c r="AI415" i="6"/>
  <c r="T505" i="6"/>
  <c r="P325" i="97"/>
  <c r="J327" i="6"/>
  <c r="R327" i="6"/>
  <c r="N134" i="91" s="1"/>
  <c r="Z327" i="6"/>
  <c r="V134" i="91" s="1"/>
  <c r="AH327" i="6"/>
  <c r="AD134" i="91" s="1"/>
  <c r="AP327" i="6"/>
  <c r="AL134" i="91" s="1"/>
  <c r="AX327" i="6"/>
  <c r="AT134" i="91" s="1"/>
  <c r="BF327" i="6"/>
  <c r="BB134" i="91" s="1"/>
  <c r="BB162" i="91" s="1"/>
  <c r="BB36" i="92" s="1"/>
  <c r="BN327" i="6"/>
  <c r="BJ134" i="91" s="1"/>
  <c r="M327" i="6"/>
  <c r="I134" i="91" s="1"/>
  <c r="U327" i="6"/>
  <c r="Q134" i="91" s="1"/>
  <c r="AC327" i="6"/>
  <c r="Y134" i="91" s="1"/>
  <c r="AK327" i="6"/>
  <c r="AS327" i="6"/>
  <c r="AO134" i="91" s="1"/>
  <c r="BA327" i="6"/>
  <c r="AW134" i="91" s="1"/>
  <c r="BI327" i="6"/>
  <c r="BE134" i="91" s="1"/>
  <c r="L327" i="6"/>
  <c r="H134" i="91" s="1"/>
  <c r="T327" i="6"/>
  <c r="AB327" i="6"/>
  <c r="X134" i="91" s="1"/>
  <c r="AJ327" i="6"/>
  <c r="AF134" i="91" s="1"/>
  <c r="AR327" i="6"/>
  <c r="AZ327" i="6"/>
  <c r="AV134" i="91" s="1"/>
  <c r="BH327" i="6"/>
  <c r="BD134" i="91" s="1"/>
  <c r="G327" i="6"/>
  <c r="C134" i="91" s="1"/>
  <c r="C162" i="91" s="1"/>
  <c r="V327" i="6"/>
  <c r="R134" i="91" s="1"/>
  <c r="AE327" i="6"/>
  <c r="AA134" i="91" s="1"/>
  <c r="AN327" i="6"/>
  <c r="AJ134" i="91" s="1"/>
  <c r="AJ162" i="91" s="1"/>
  <c r="AJ36" i="92" s="1"/>
  <c r="AQ327" i="6"/>
  <c r="AM134" i="91" s="1"/>
  <c r="AW327" i="6"/>
  <c r="AS134" i="91" s="1"/>
  <c r="P327" i="6"/>
  <c r="L134" i="91" s="1"/>
  <c r="S327" i="6"/>
  <c r="O134" i="91" s="1"/>
  <c r="Y327" i="6"/>
  <c r="U134" i="91" s="1"/>
  <c r="BJ327" i="6"/>
  <c r="BF134" i="91" s="1"/>
  <c r="AL327" i="6"/>
  <c r="AU327" i="6"/>
  <c r="AQ134" i="91" s="1"/>
  <c r="BD327" i="6"/>
  <c r="AZ134" i="91" s="1"/>
  <c r="BG327" i="6"/>
  <c r="BC134" i="91" s="1"/>
  <c r="BM327" i="6"/>
  <c r="BI134" i="91" s="1"/>
  <c r="N327" i="6"/>
  <c r="J134" i="91" s="1"/>
  <c r="W327" i="6"/>
  <c r="S134" i="91" s="1"/>
  <c r="AF327" i="6"/>
  <c r="AI327" i="6"/>
  <c r="AO327" i="6"/>
  <c r="AK134" i="91" s="1"/>
  <c r="H327" i="6"/>
  <c r="D134" i="91" s="1"/>
  <c r="K327" i="6"/>
  <c r="G134" i="91" s="1"/>
  <c r="Q327" i="6"/>
  <c r="M134" i="91" s="1"/>
  <c r="BB327" i="6"/>
  <c r="AX134" i="91" s="1"/>
  <c r="BK327" i="6"/>
  <c r="AD327" i="6"/>
  <c r="Z134" i="91" s="1"/>
  <c r="Z162" i="91" s="1"/>
  <c r="Z36" i="92" s="1"/>
  <c r="O327" i="6"/>
  <c r="X327" i="6"/>
  <c r="T134" i="91" s="1"/>
  <c r="AA327" i="6"/>
  <c r="AG327" i="6"/>
  <c r="AC134" i="91" s="1"/>
  <c r="AQ386" i="6"/>
  <c r="BO386" i="6"/>
  <c r="AJ386" i="6"/>
  <c r="AY386" i="6"/>
  <c r="BE386" i="6"/>
  <c r="BN386" i="6"/>
  <c r="AE386" i="6"/>
  <c r="AV386" i="6"/>
  <c r="BL386" i="6"/>
  <c r="AG386" i="6"/>
  <c r="AX386" i="6"/>
  <c r="O464" i="6"/>
  <c r="R464" i="6"/>
  <c r="Y491" i="6"/>
  <c r="U313" i="97" s="1"/>
  <c r="AQ491" i="6"/>
  <c r="AM313" i="97" s="1"/>
  <c r="AS464" i="6"/>
  <c r="AS534" i="6" s="1"/>
  <c r="BA464" i="6"/>
  <c r="BA534" i="6" s="1"/>
  <c r="BK464" i="6"/>
  <c r="BK534" i="6" s="1"/>
  <c r="BN464" i="6"/>
  <c r="BN534" i="6" s="1"/>
  <c r="M491" i="6"/>
  <c r="I313" i="97" s="1"/>
  <c r="U491" i="6"/>
  <c r="Q313" i="97" s="1"/>
  <c r="W491" i="6"/>
  <c r="S313" i="97" s="1"/>
  <c r="Y464" i="6"/>
  <c r="AD464" i="6"/>
  <c r="AD534" i="6" s="1"/>
  <c r="AL464" i="6"/>
  <c r="AL534" i="6" s="1"/>
  <c r="AQ464" i="6"/>
  <c r="AV464" i="6"/>
  <c r="AY491" i="6"/>
  <c r="AU313" i="97" s="1"/>
  <c r="BI491" i="6"/>
  <c r="BE313" i="97" s="1"/>
  <c r="G518" i="6"/>
  <c r="J518" i="6"/>
  <c r="R518" i="6"/>
  <c r="N340" i="97" s="1"/>
  <c r="W518" i="6"/>
  <c r="AB518" i="6"/>
  <c r="X340" i="97" s="1"/>
  <c r="AJ518" i="6"/>
  <c r="AW518" i="6"/>
  <c r="AS340" i="97" s="1"/>
  <c r="BE518" i="6"/>
  <c r="BA340" i="97" s="1"/>
  <c r="M518" i="6"/>
  <c r="I340" i="97" s="1"/>
  <c r="AE518" i="6"/>
  <c r="AM518" i="6"/>
  <c r="AR518" i="6"/>
  <c r="AZ518" i="6"/>
  <c r="AV340" i="97" s="1"/>
  <c r="BH518" i="6"/>
  <c r="BM518" i="6"/>
  <c r="BI340" i="97" s="1"/>
  <c r="BE271" i="6"/>
  <c r="BE278" i="6" s="1"/>
  <c r="AS271" i="6"/>
  <c r="AZ271" i="6"/>
  <c r="AZ278" i="6" s="1"/>
  <c r="AW158" i="59" s="1"/>
  <c r="BA271" i="6"/>
  <c r="J271" i="6"/>
  <c r="Q271" i="6"/>
  <c r="AX20" i="60"/>
  <c r="BD18" i="92"/>
  <c r="BD27" i="92" s="1"/>
  <c r="BD28" i="92" s="1"/>
  <c r="BB496" i="6"/>
  <c r="AX318" i="97" s="1"/>
  <c r="AC496" i="6"/>
  <c r="Y318" i="97" s="1"/>
  <c r="Y316" i="97"/>
  <c r="BK478" i="6"/>
  <c r="AH505" i="6"/>
  <c r="AD325" i="97"/>
  <c r="AX496" i="6"/>
  <c r="AT318" i="97" s="1"/>
  <c r="AT316" i="97"/>
  <c r="U496" i="6"/>
  <c r="Q318" i="97" s="1"/>
  <c r="Q316" i="97"/>
  <c r="AU460" i="6"/>
  <c r="AQ280" i="97"/>
  <c r="F280" i="97"/>
  <c r="J460" i="6"/>
  <c r="BC442" i="6"/>
  <c r="AY262" i="97"/>
  <c r="R433" i="6"/>
  <c r="R435" i="6" s="1"/>
  <c r="N257" i="97" s="1"/>
  <c r="N253" i="97"/>
  <c r="BJ271" i="6"/>
  <c r="BJ278" i="6" s="1"/>
  <c r="BG158" i="59" s="1"/>
  <c r="Q442" i="6"/>
  <c r="M264" i="97" s="1"/>
  <c r="AI244" i="6"/>
  <c r="N244" i="6"/>
  <c r="AQ197" i="6"/>
  <c r="AJ197" i="6"/>
  <c r="AJ213" i="6" s="1"/>
  <c r="AG157" i="59" s="1"/>
  <c r="AB197" i="6"/>
  <c r="AB213" i="6" s="1"/>
  <c r="BF182" i="6"/>
  <c r="BF184" i="6" s="1"/>
  <c r="BF209" i="6" s="1"/>
  <c r="S173" i="6"/>
  <c r="S175" i="6" s="1"/>
  <c r="AG173" i="6"/>
  <c r="AG175" i="6" s="1"/>
  <c r="AK173" i="6"/>
  <c r="AK175" i="6" s="1"/>
  <c r="AK177" i="6" s="1"/>
  <c r="AO173" i="6"/>
  <c r="AO175" i="6" s="1"/>
  <c r="AS173" i="6"/>
  <c r="AS175" i="6" s="1"/>
  <c r="AW173" i="6"/>
  <c r="AW175" i="6" s="1"/>
  <c r="BA173" i="6"/>
  <c r="BA175" i="6" s="1"/>
  <c r="BE173" i="6"/>
  <c r="BE175" i="6" s="1"/>
  <c r="BI173" i="6"/>
  <c r="BI175" i="6" s="1"/>
  <c r="AP200" i="6"/>
  <c r="AP202" i="6" s="1"/>
  <c r="AP204" i="6" s="1"/>
  <c r="L200" i="6"/>
  <c r="L202" i="6" s="1"/>
  <c r="L204" i="6" s="1"/>
  <c r="AT200" i="6"/>
  <c r="AT202" i="6" s="1"/>
  <c r="AT204" i="6" s="1"/>
  <c r="R200" i="6"/>
  <c r="R202" i="6" s="1"/>
  <c r="R204" i="6" s="1"/>
  <c r="AU200" i="6"/>
  <c r="AU202" i="6" s="1"/>
  <c r="AU204" i="6" s="1"/>
  <c r="AZ200" i="6"/>
  <c r="AZ202" i="6" s="1"/>
  <c r="AZ204" i="6" s="1"/>
  <c r="BG200" i="6"/>
  <c r="BG202" i="6" s="1"/>
  <c r="BG204" i="6" s="1"/>
  <c r="BL200" i="6"/>
  <c r="BL202" i="6" s="1"/>
  <c r="BL204" i="6" s="1"/>
  <c r="P200" i="6"/>
  <c r="P202" i="6" s="1"/>
  <c r="P204" i="6" s="1"/>
  <c r="AS200" i="6"/>
  <c r="AS202" i="6" s="1"/>
  <c r="AS204" i="6" s="1"/>
  <c r="AX200" i="6"/>
  <c r="AX202" i="6" s="1"/>
  <c r="AX204" i="6" s="1"/>
  <c r="BD200" i="6"/>
  <c r="BD202" i="6" s="1"/>
  <c r="BD204" i="6" s="1"/>
  <c r="BJ200" i="6"/>
  <c r="BJ202" i="6" s="1"/>
  <c r="BJ204" i="6" s="1"/>
  <c r="U303" i="6"/>
  <c r="U305" i="6" s="1"/>
  <c r="Q116" i="91" s="1"/>
  <c r="AA303" i="6"/>
  <c r="AA305" i="6" s="1"/>
  <c r="AQ303" i="6"/>
  <c r="AQ305" i="6" s="1"/>
  <c r="AM116" i="91" s="1"/>
  <c r="AS303" i="6"/>
  <c r="AS305" i="6" s="1"/>
  <c r="AU303" i="6"/>
  <c r="AU305" i="6" s="1"/>
  <c r="AQ116" i="91" s="1"/>
  <c r="AW303" i="6"/>
  <c r="AW305" i="6" s="1"/>
  <c r="AS116" i="91" s="1"/>
  <c r="AY303" i="6"/>
  <c r="AY305" i="6" s="1"/>
  <c r="AU116" i="91" s="1"/>
  <c r="BA303" i="6"/>
  <c r="BA305" i="6" s="1"/>
  <c r="AW116" i="91" s="1"/>
  <c r="BC303" i="6"/>
  <c r="BC305" i="6" s="1"/>
  <c r="BE303" i="6"/>
  <c r="BE305" i="6" s="1"/>
  <c r="BA116" i="91" s="1"/>
  <c r="BG303" i="6"/>
  <c r="BG305" i="6" s="1"/>
  <c r="BI303" i="6"/>
  <c r="BI305" i="6" s="1"/>
  <c r="BE116" i="91" s="1"/>
  <c r="BK303" i="6"/>
  <c r="BK305" i="6" s="1"/>
  <c r="BG116" i="91" s="1"/>
  <c r="BM303" i="6"/>
  <c r="BM305" i="6" s="1"/>
  <c r="BI116" i="91" s="1"/>
  <c r="H303" i="6"/>
  <c r="H305" i="6" s="1"/>
  <c r="D116" i="91" s="1"/>
  <c r="Y303" i="6"/>
  <c r="Y305" i="6" s="1"/>
  <c r="U116" i="91" s="1"/>
  <c r="U118" i="91" s="1"/>
  <c r="AO303" i="6"/>
  <c r="AO305" i="6" s="1"/>
  <c r="AK116" i="91" s="1"/>
  <c r="BO303" i="6"/>
  <c r="BO305" i="6" s="1"/>
  <c r="BK116" i="91" s="1"/>
  <c r="L303" i="6"/>
  <c r="L305" i="6" s="1"/>
  <c r="AE303" i="6"/>
  <c r="AE305" i="6" s="1"/>
  <c r="AA116" i="91" s="1"/>
  <c r="K392" i="6"/>
  <c r="G214" i="97" s="1"/>
  <c r="M392" i="6"/>
  <c r="I214" i="97" s="1"/>
  <c r="O392" i="6"/>
  <c r="K214" i="97" s="1"/>
  <c r="Q392" i="6"/>
  <c r="M214" i="97" s="1"/>
  <c r="S392" i="6"/>
  <c r="U392" i="6"/>
  <c r="Q214" i="97" s="1"/>
  <c r="W392" i="6"/>
  <c r="S214" i="97" s="1"/>
  <c r="Y392" i="6"/>
  <c r="U214" i="97" s="1"/>
  <c r="AA392" i="6"/>
  <c r="W214" i="97" s="1"/>
  <c r="AC392" i="6"/>
  <c r="Y214" i="97" s="1"/>
  <c r="AE392" i="6"/>
  <c r="AA214" i="97" s="1"/>
  <c r="AG392" i="6"/>
  <c r="AC214" i="97" s="1"/>
  <c r="AI392" i="6"/>
  <c r="AE214" i="97" s="1"/>
  <c r="AK392" i="6"/>
  <c r="AG214" i="97" s="1"/>
  <c r="AM392" i="6"/>
  <c r="AI214" i="97" s="1"/>
  <c r="AO392" i="6"/>
  <c r="AK214" i="97" s="1"/>
  <c r="AQ392" i="6"/>
  <c r="AM214" i="97" s="1"/>
  <c r="G392" i="6"/>
  <c r="C214" i="97" s="1"/>
  <c r="AT392" i="6"/>
  <c r="AV392" i="6"/>
  <c r="AR214" i="97" s="1"/>
  <c r="AX392" i="6"/>
  <c r="P182" i="6"/>
  <c r="P184" i="6" s="1"/>
  <c r="T182" i="6"/>
  <c r="T184" i="6" s="1"/>
  <c r="T209" i="6" s="1"/>
  <c r="X182" i="6"/>
  <c r="X184" i="6" s="1"/>
  <c r="AB182" i="6"/>
  <c r="AB184" i="6" s="1"/>
  <c r="AB209" i="6" s="1"/>
  <c r="AF182" i="6"/>
  <c r="AF184" i="6" s="1"/>
  <c r="AJ182" i="6"/>
  <c r="AJ184" i="6" s="1"/>
  <c r="AN182" i="6"/>
  <c r="AN184" i="6" s="1"/>
  <c r="AN209" i="6" s="1"/>
  <c r="AR182" i="6"/>
  <c r="AR184" i="6" s="1"/>
  <c r="AV182" i="6"/>
  <c r="AZ182" i="6"/>
  <c r="AZ184" i="6" s="1"/>
  <c r="AZ186" i="6" s="1"/>
  <c r="BD182" i="6"/>
  <c r="BD184" i="6" s="1"/>
  <c r="BH182" i="6"/>
  <c r="BH184" i="6" s="1"/>
  <c r="BH186" i="6" s="1"/>
  <c r="BL182" i="6"/>
  <c r="BL184" i="6" s="1"/>
  <c r="H197" i="6"/>
  <c r="M197" i="6"/>
  <c r="R197" i="6"/>
  <c r="AC197" i="6"/>
  <c r="AH197" i="6"/>
  <c r="AH213" i="6" s="1"/>
  <c r="AE157" i="59" s="1"/>
  <c r="AS197" i="6"/>
  <c r="AS213" i="6" s="1"/>
  <c r="AP157" i="59" s="1"/>
  <c r="AX197" i="6"/>
  <c r="AX213" i="6" s="1"/>
  <c r="AU157" i="59" s="1"/>
  <c r="BI197" i="6"/>
  <c r="BN197" i="6"/>
  <c r="BN213" i="6" s="1"/>
  <c r="BK157" i="59" s="1"/>
  <c r="G197" i="6"/>
  <c r="S197" i="6"/>
  <c r="S213" i="6" s="1"/>
  <c r="P157" i="59" s="1"/>
  <c r="X197" i="6"/>
  <c r="AI197" i="6"/>
  <c r="AI213" i="6" s="1"/>
  <c r="AN197" i="6"/>
  <c r="AY197" i="6"/>
  <c r="AY213" i="6" s="1"/>
  <c r="AV157" i="59" s="1"/>
  <c r="BD197" i="6"/>
  <c r="BD213" i="6" s="1"/>
  <c r="BO197" i="6"/>
  <c r="Q197" i="6"/>
  <c r="V197" i="6"/>
  <c r="V213" i="6" s="1"/>
  <c r="S157" i="59" s="1"/>
  <c r="AG197" i="6"/>
  <c r="AL197" i="6"/>
  <c r="AL213" i="6" s="1"/>
  <c r="AI157" i="59" s="1"/>
  <c r="AW197" i="6"/>
  <c r="BB197" i="6"/>
  <c r="BB213" i="6" s="1"/>
  <c r="AY157" i="59" s="1"/>
  <c r="BM197" i="6"/>
  <c r="AE244" i="6"/>
  <c r="AO244" i="6"/>
  <c r="BC244" i="6"/>
  <c r="BL244" i="6"/>
  <c r="I244" i="6"/>
  <c r="M244" i="6"/>
  <c r="Q244" i="6"/>
  <c r="AK244" i="6"/>
  <c r="AY244" i="6"/>
  <c r="BH244" i="6"/>
  <c r="H244" i="6"/>
  <c r="AN244" i="6"/>
  <c r="AN278" i="6" s="1"/>
  <c r="AK158" i="59" s="1"/>
  <c r="AW244" i="6"/>
  <c r="BK244" i="6"/>
  <c r="L395" i="6"/>
  <c r="U395" i="6"/>
  <c r="AM395" i="6"/>
  <c r="I395" i="6"/>
  <c r="O395" i="6"/>
  <c r="AB395" i="6"/>
  <c r="AE395" i="6"/>
  <c r="Q395" i="6"/>
  <c r="AG395" i="6"/>
  <c r="AM244" i="6"/>
  <c r="G244" i="6"/>
  <c r="BJ197" i="6"/>
  <c r="BJ213" i="6" s="1"/>
  <c r="AA197" i="6"/>
  <c r="T197" i="6"/>
  <c r="T213" i="6" s="1"/>
  <c r="Q157" i="59" s="1"/>
  <c r="L197" i="6"/>
  <c r="L213" i="6" s="1"/>
  <c r="I157" i="59" s="1"/>
  <c r="BN182" i="6"/>
  <c r="BN184" i="6" s="1"/>
  <c r="AH182" i="6"/>
  <c r="AH184" i="6" s="1"/>
  <c r="AH209" i="6" s="1"/>
  <c r="AR244" i="6"/>
  <c r="AG244" i="6"/>
  <c r="L244" i="6"/>
  <c r="BC197" i="6"/>
  <c r="AU197" i="6"/>
  <c r="AU213" i="6" s="1"/>
  <c r="AR157" i="59" s="1"/>
  <c r="AO197" i="6"/>
  <c r="AF197" i="6"/>
  <c r="Z197" i="6"/>
  <c r="Z213" i="6" s="1"/>
  <c r="AL182" i="6"/>
  <c r="AL184" i="6" s="1"/>
  <c r="BM244" i="6"/>
  <c r="BG244" i="6"/>
  <c r="AV244" i="6"/>
  <c r="P244" i="6"/>
  <c r="P278" i="6" s="1"/>
  <c r="M158" i="59" s="1"/>
  <c r="BH197" i="6"/>
  <c r="BH213" i="6" s="1"/>
  <c r="AT197" i="6"/>
  <c r="AT213" i="6" s="1"/>
  <c r="K197" i="6"/>
  <c r="AP182" i="6"/>
  <c r="AP184" i="6" s="1"/>
  <c r="AP256" i="6"/>
  <c r="AP258" i="6" s="1"/>
  <c r="AP260" i="6" s="1"/>
  <c r="BG256" i="6"/>
  <c r="BG258" i="6" s="1"/>
  <c r="BG260" i="6" s="1"/>
  <c r="AE256" i="6"/>
  <c r="AE258" i="6" s="1"/>
  <c r="AE260" i="6" s="1"/>
  <c r="BA256" i="6"/>
  <c r="BA258" i="6" s="1"/>
  <c r="H256" i="6"/>
  <c r="H258" i="6" s="1"/>
  <c r="H260" i="6" s="1"/>
  <c r="AC256" i="6"/>
  <c r="AC258" i="6" s="1"/>
  <c r="P318" i="6"/>
  <c r="L127" i="91" s="1"/>
  <c r="AT318" i="6"/>
  <c r="AP127" i="91" s="1"/>
  <c r="AP162" i="91" s="1"/>
  <c r="AP36" i="92" s="1"/>
  <c r="M316" i="97"/>
  <c r="AJ280" i="97"/>
  <c r="AF469" i="6"/>
  <c r="AB291" i="97" s="1"/>
  <c r="Z289" i="97"/>
  <c r="BM395" i="6"/>
  <c r="AZ395" i="6"/>
  <c r="R256" i="6"/>
  <c r="R258" i="6" s="1"/>
  <c r="R260" i="6" s="1"/>
  <c r="BA244" i="6"/>
  <c r="AQ244" i="6"/>
  <c r="AF244" i="6"/>
  <c r="K244" i="6"/>
  <c r="BI200" i="6"/>
  <c r="BI202" i="6" s="1"/>
  <c r="AQ200" i="6"/>
  <c r="AQ202" i="6" s="1"/>
  <c r="AQ204" i="6" s="1"/>
  <c r="N200" i="6"/>
  <c r="N202" i="6" s="1"/>
  <c r="N204" i="6" s="1"/>
  <c r="BA197" i="6"/>
  <c r="AM197" i="6"/>
  <c r="AM213" i="6" s="1"/>
  <c r="AJ157" i="59" s="1"/>
  <c r="AE197" i="6"/>
  <c r="Y197" i="6"/>
  <c r="Y213" i="6" s="1"/>
  <c r="V157" i="59" s="1"/>
  <c r="P197" i="6"/>
  <c r="P213" i="6" s="1"/>
  <c r="M157" i="59" s="1"/>
  <c r="J197" i="6"/>
  <c r="AT182" i="6"/>
  <c r="AT184" i="6" s="1"/>
  <c r="AT186" i="6" s="1"/>
  <c r="AU173" i="6"/>
  <c r="AU175" i="6" s="1"/>
  <c r="Q343" i="97"/>
  <c r="AY451" i="6"/>
  <c r="AG442" i="6"/>
  <c r="AC264" i="97" s="1"/>
  <c r="BB303" i="6"/>
  <c r="BB305" i="6" s="1"/>
  <c r="AG303" i="6"/>
  <c r="AG305" i="6" s="1"/>
  <c r="AC116" i="91" s="1"/>
  <c r="V303" i="6"/>
  <c r="V305" i="6" s="1"/>
  <c r="R116" i="91" s="1"/>
  <c r="BK256" i="6"/>
  <c r="BK258" i="6" s="1"/>
  <c r="BK260" i="6" s="1"/>
  <c r="AU244" i="6"/>
  <c r="AJ244" i="6"/>
  <c r="O244" i="6"/>
  <c r="BH200" i="6"/>
  <c r="BH202" i="6" s="1"/>
  <c r="BH204" i="6" s="1"/>
  <c r="AR200" i="6"/>
  <c r="AR202" i="6" s="1"/>
  <c r="AR204" i="6" s="1"/>
  <c r="BG197" i="6"/>
  <c r="BG213" i="6" s="1"/>
  <c r="AZ197" i="6"/>
  <c r="AZ213" i="6" s="1"/>
  <c r="AR197" i="6"/>
  <c r="AR213" i="6" s="1"/>
  <c r="AO157" i="59" s="1"/>
  <c r="AD197" i="6"/>
  <c r="AD213" i="6" s="1"/>
  <c r="AX182" i="6"/>
  <c r="AX184" i="6" s="1"/>
  <c r="R182" i="6"/>
  <c r="R184" i="6" s="1"/>
  <c r="R186" i="6" s="1"/>
  <c r="AY173" i="6"/>
  <c r="AY175" i="6" s="1"/>
  <c r="AV238" i="6"/>
  <c r="AV240" i="6" s="1"/>
  <c r="AV242" i="6" s="1"/>
  <c r="N238" i="6"/>
  <c r="N240" i="6" s="1"/>
  <c r="N242" i="6" s="1"/>
  <c r="U238" i="6"/>
  <c r="U240" i="6" s="1"/>
  <c r="U242" i="6" s="1"/>
  <c r="AB238" i="6"/>
  <c r="AB240" i="6" s="1"/>
  <c r="AB242" i="6" s="1"/>
  <c r="AP238" i="6"/>
  <c r="AP240" i="6" s="1"/>
  <c r="AP242" i="6" s="1"/>
  <c r="K354" i="6"/>
  <c r="G155" i="91" s="1"/>
  <c r="BA354" i="6"/>
  <c r="AW155" i="91" s="1"/>
  <c r="BO354" i="6"/>
  <c r="N354" i="6"/>
  <c r="AK89" i="68"/>
  <c r="B48" i="10"/>
  <c r="B6" i="10" s="1"/>
  <c r="B70" i="10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6" i="6"/>
  <c r="AQ154" i="6" s="1"/>
  <c r="AS89" i="68"/>
  <c r="AL89" i="68"/>
  <c r="AA89" i="68"/>
  <c r="V89" i="68"/>
  <c r="AY89" i="68"/>
  <c r="AE89" i="68"/>
  <c r="AD262" i="6"/>
  <c r="AD278" i="6" s="1"/>
  <c r="AA158" i="59" s="1"/>
  <c r="F89" i="68"/>
  <c r="BF117" i="91"/>
  <c r="BF118" i="91" s="1"/>
  <c r="BJ307" i="6"/>
  <c r="P471" i="6"/>
  <c r="L293" i="97" s="1"/>
  <c r="L292" i="97"/>
  <c r="P531" i="6"/>
  <c r="L353" i="97" s="1"/>
  <c r="J531" i="6"/>
  <c r="F353" i="97" s="1"/>
  <c r="F319" i="97"/>
  <c r="AZ138" i="91"/>
  <c r="AZ139" i="91" s="1"/>
  <c r="BD334" i="6"/>
  <c r="J146" i="91"/>
  <c r="AF172" i="59"/>
  <c r="AD8" i="36"/>
  <c r="G153" i="91"/>
  <c r="G158" i="91"/>
  <c r="G33" i="92" s="1"/>
  <c r="N153" i="91"/>
  <c r="AG6" i="71"/>
  <c r="BO324" i="6"/>
  <c r="BK131" i="91" s="1"/>
  <c r="BM96" i="68"/>
  <c r="R333" i="6"/>
  <c r="N138" i="91" s="1"/>
  <c r="N139" i="91" s="1"/>
  <c r="P96" i="68"/>
  <c r="BI265" i="97"/>
  <c r="BK138" i="91"/>
  <c r="BK139" i="91" s="1"/>
  <c r="BO334" i="6"/>
  <c r="AH324" i="6"/>
  <c r="AD131" i="91" s="1"/>
  <c r="P210" i="6"/>
  <c r="P195" i="6"/>
  <c r="BC343" i="6"/>
  <c r="AY145" i="91"/>
  <c r="AY146" i="91" s="1"/>
  <c r="BJ165" i="59"/>
  <c r="M324" i="6"/>
  <c r="AV292" i="97"/>
  <c r="N185" i="6"/>
  <c r="N186" i="6" s="1"/>
  <c r="L82" i="68"/>
  <c r="AV165" i="59"/>
  <c r="BI165" i="59"/>
  <c r="BF165" i="59"/>
  <c r="AC435" i="6"/>
  <c r="Y257" i="97" s="1"/>
  <c r="Y255" i="97"/>
  <c r="G327" i="97"/>
  <c r="K507" i="6"/>
  <c r="G329" i="97" s="1"/>
  <c r="H210" i="97"/>
  <c r="L390" i="6"/>
  <c r="H212" i="97" s="1"/>
  <c r="Y325" i="6"/>
  <c r="U131" i="91"/>
  <c r="U132" i="91" s="1"/>
  <c r="L96" i="68"/>
  <c r="BF334" i="6"/>
  <c r="BD292" i="97"/>
  <c r="N343" i="6"/>
  <c r="AV229" i="97"/>
  <c r="AP229" i="97"/>
  <c r="J471" i="6"/>
  <c r="F293" i="97" s="1"/>
  <c r="F292" i="97"/>
  <c r="H336" i="97"/>
  <c r="W151" i="91"/>
  <c r="W153" i="91" s="1"/>
  <c r="C237" i="97"/>
  <c r="G417" i="6"/>
  <c r="C239" i="97" s="1"/>
  <c r="N165" i="59"/>
  <c r="Q552" i="6"/>
  <c r="M374" i="97" s="1"/>
  <c r="M371" i="97"/>
  <c r="Z210" i="6"/>
  <c r="AP292" i="97"/>
  <c r="BK325" i="6"/>
  <c r="L319" i="97"/>
  <c r="V265" i="97"/>
  <c r="AR117" i="91"/>
  <c r="AV334" i="6"/>
  <c r="AN204" i="6"/>
  <c r="BI229" i="97"/>
  <c r="BD229" i="97"/>
  <c r="J117" i="91"/>
  <c r="J118" i="91" s="1"/>
  <c r="AT531" i="6"/>
  <c r="AP353" i="97" s="1"/>
  <c r="K138" i="91"/>
  <c r="K139" i="91" s="1"/>
  <c r="O334" i="6"/>
  <c r="BD265" i="97"/>
  <c r="BH82" i="68"/>
  <c r="Y343" i="6"/>
  <c r="U145" i="91"/>
  <c r="U146" i="91" s="1"/>
  <c r="M165" i="59"/>
  <c r="P552" i="6"/>
  <c r="BB356" i="97"/>
  <c r="BC160" i="59"/>
  <c r="AY399" i="6"/>
  <c r="AU221" i="97" s="1"/>
  <c r="AU219" i="97"/>
  <c r="P435" i="6"/>
  <c r="L257" i="97" s="1"/>
  <c r="L255" i="97"/>
  <c r="P352" i="6"/>
  <c r="L151" i="91"/>
  <c r="L153" i="91" s="1"/>
  <c r="AH204" i="6"/>
  <c r="AO260" i="6"/>
  <c r="AO274" i="6"/>
  <c r="AO276" i="6" s="1"/>
  <c r="AZ141" i="91"/>
  <c r="AK260" i="6"/>
  <c r="AF352" i="6"/>
  <c r="AB151" i="91"/>
  <c r="AB153" i="91" s="1"/>
  <c r="T352" i="6"/>
  <c r="P151" i="91"/>
  <c r="P153" i="91" s="1"/>
  <c r="W282" i="97"/>
  <c r="AA462" i="6"/>
  <c r="W284" i="97" s="1"/>
  <c r="N327" i="97"/>
  <c r="AB282" i="97"/>
  <c r="AF462" i="6"/>
  <c r="AB284" i="97" s="1"/>
  <c r="D334" i="97"/>
  <c r="H514" i="6"/>
  <c r="AU137" i="91"/>
  <c r="AU139" i="91" s="1"/>
  <c r="AG141" i="91"/>
  <c r="AK289" i="97"/>
  <c r="AO469" i="6"/>
  <c r="U289" i="97"/>
  <c r="Y469" i="6"/>
  <c r="U291" i="97" s="1"/>
  <c r="V219" i="97"/>
  <c r="Z399" i="6"/>
  <c r="V221" i="97" s="1"/>
  <c r="N397" i="6"/>
  <c r="J217" i="97"/>
  <c r="AP352" i="6"/>
  <c r="AL151" i="91"/>
  <c r="AL153" i="91" s="1"/>
  <c r="AK223" i="97"/>
  <c r="I516" i="6"/>
  <c r="E338" i="97" s="1"/>
  <c r="G27" i="6"/>
  <c r="R361" i="6"/>
  <c r="O159" i="59" s="1"/>
  <c r="H415" i="6"/>
  <c r="BD8" i="12"/>
  <c r="BD6" i="71"/>
  <c r="R507" i="6"/>
  <c r="N329" i="97" s="1"/>
  <c r="E343" i="97"/>
  <c r="I523" i="6"/>
  <c r="M352" i="6"/>
  <c r="I151" i="91"/>
  <c r="I153" i="91" s="1"/>
  <c r="O199" i="97"/>
  <c r="N19" i="12"/>
  <c r="N15" i="71"/>
  <c r="BM525" i="6"/>
  <c r="BI347" i="97" s="1"/>
  <c r="BI345" i="97"/>
  <c r="M19" i="12"/>
  <c r="M15" i="71"/>
  <c r="I469" i="6"/>
  <c r="E291" i="97" s="1"/>
  <c r="P397" i="6"/>
  <c r="BA223" i="97"/>
  <c r="AD139" i="91"/>
  <c r="H82" i="68"/>
  <c r="H352" i="6"/>
  <c r="AE352" i="6"/>
  <c r="X507" i="6"/>
  <c r="T329" i="97" s="1"/>
  <c r="T327" i="97"/>
  <c r="K397" i="6"/>
  <c r="BB561" i="6"/>
  <c r="BL96" i="68"/>
  <c r="BE96" i="68"/>
  <c r="V151" i="91"/>
  <c r="V153" i="91" s="1"/>
  <c r="AG352" i="6"/>
  <c r="AT255" i="97"/>
  <c r="AX435" i="6"/>
  <c r="AT257" i="97" s="1"/>
  <c r="V217" i="97"/>
  <c r="E223" i="97"/>
  <c r="I534" i="6"/>
  <c r="F160" i="59" s="1"/>
  <c r="BH141" i="91"/>
  <c r="BH162" i="91" s="1"/>
  <c r="BH36" i="92" s="1"/>
  <c r="BL361" i="6"/>
  <c r="BI159" i="59" s="1"/>
  <c r="L33" i="29"/>
  <c r="L10" i="29"/>
  <c r="L32" i="29" s="1"/>
  <c r="T172" i="59"/>
  <c r="R8" i="36"/>
  <c r="AO19" i="29"/>
  <c r="AO37" i="29" s="1"/>
  <c r="AO38" i="29" s="1"/>
  <c r="AQ8" i="30" s="1"/>
  <c r="I41" i="29"/>
  <c r="I43" i="29" s="1"/>
  <c r="K6" i="28" s="1"/>
  <c r="J28" i="29"/>
  <c r="J46" i="29" s="1"/>
  <c r="J47" i="29" s="1"/>
  <c r="L7" i="30" s="1"/>
  <c r="BI152" i="6"/>
  <c r="AG16" i="71"/>
  <c r="AG29" i="71" s="1"/>
  <c r="P153" i="6"/>
  <c r="BE255" i="97"/>
  <c r="BH14" i="71"/>
  <c r="BH16" i="71" s="1"/>
  <c r="BH29" i="71" s="1"/>
  <c r="AX480" i="6"/>
  <c r="AT302" i="97" s="1"/>
  <c r="K18" i="29"/>
  <c r="BG352" i="6"/>
  <c r="BC151" i="91"/>
  <c r="BC153" i="91" s="1"/>
  <c r="AW352" i="6"/>
  <c r="AS151" i="91"/>
  <c r="AS153" i="91" s="1"/>
  <c r="AU352" i="6"/>
  <c r="AQ151" i="91"/>
  <c r="AQ153" i="91" s="1"/>
  <c r="AA33" i="29"/>
  <c r="L20" i="12"/>
  <c r="AV13" i="71"/>
  <c r="BB152" i="6"/>
  <c r="U15" i="71"/>
  <c r="AQ525" i="6"/>
  <c r="AM347" i="97" s="1"/>
  <c r="BH152" i="6"/>
  <c r="AJ480" i="6"/>
  <c r="AF302" i="97" s="1"/>
  <c r="M223" i="97"/>
  <c r="C289" i="97"/>
  <c r="G469" i="6"/>
  <c r="T19" i="29"/>
  <c r="T37" i="29" s="1"/>
  <c r="T38" i="29" s="1"/>
  <c r="V8" i="30" s="1"/>
  <c r="AX60" i="60"/>
  <c r="W178" i="60"/>
  <c r="AR525" i="6"/>
  <c r="AN347" i="97" s="1"/>
  <c r="AL19" i="29"/>
  <c r="AL37" i="29" s="1"/>
  <c r="AL38" i="29" s="1"/>
  <c r="AN8" i="30" s="1"/>
  <c r="S28" i="29"/>
  <c r="S46" i="29" s="1"/>
  <c r="S47" i="29" s="1"/>
  <c r="U7" i="30" s="1"/>
  <c r="AK316" i="6"/>
  <c r="AG123" i="91"/>
  <c r="AG125" i="91" s="1"/>
  <c r="T41" i="29"/>
  <c r="T43" i="29" s="1"/>
  <c r="V6" i="28" s="1"/>
  <c r="U172" i="59" s="1"/>
  <c r="T28" i="29"/>
  <c r="T46" i="29" s="1"/>
  <c r="T47" i="29" s="1"/>
  <c r="V7" i="30" s="1"/>
  <c r="T278" i="6"/>
  <c r="AL278" i="6"/>
  <c r="AI158" i="59" s="1"/>
  <c r="L154" i="6"/>
  <c r="G27" i="29"/>
  <c r="V27" i="29"/>
  <c r="V41" i="29" s="1"/>
  <c r="V43" i="29" s="1"/>
  <c r="X6" i="28" s="1"/>
  <c r="AO41" i="29"/>
  <c r="AO43" i="29" s="1"/>
  <c r="AQ6" i="28" s="1"/>
  <c r="AC278" i="6"/>
  <c r="F21" i="91"/>
  <c r="S141" i="91"/>
  <c r="BF278" i="6"/>
  <c r="E10" i="29"/>
  <c r="E32" i="29" s="1"/>
  <c r="E34" i="29" s="1"/>
  <c r="G12" i="28" s="1"/>
  <c r="G13" i="28" s="1"/>
  <c r="AZ27" i="29"/>
  <c r="J213" i="6"/>
  <c r="G157" i="59" s="1"/>
  <c r="N560" i="6"/>
  <c r="N561" i="6" s="1"/>
  <c r="N153" i="6"/>
  <c r="BG151" i="91"/>
  <c r="BG153" i="91" s="1"/>
  <c r="R28" i="29"/>
  <c r="R46" i="29" s="1"/>
  <c r="R47" i="29" s="1"/>
  <c r="T7" i="30" s="1"/>
  <c r="Q41" i="29"/>
  <c r="Q43" i="29" s="1"/>
  <c r="S6" i="28" s="1"/>
  <c r="Q28" i="29"/>
  <c r="Q46" i="29" s="1"/>
  <c r="Q47" i="29" s="1"/>
  <c r="S7" i="30" s="1"/>
  <c r="S9" i="30" s="1"/>
  <c r="S40" i="30" s="1"/>
  <c r="AV213" i="6"/>
  <c r="AS157" i="59" s="1"/>
  <c r="AN213" i="6"/>
  <c r="AK157" i="59" s="1"/>
  <c r="AF213" i="6"/>
  <c r="AC157" i="59" s="1"/>
  <c r="BI123" i="91"/>
  <c r="BI125" i="91" s="1"/>
  <c r="BM316" i="6"/>
  <c r="T18" i="92"/>
  <c r="T27" i="92" s="1"/>
  <c r="T28" i="92" s="1"/>
  <c r="V22" i="60"/>
  <c r="U426" i="6"/>
  <c r="Q248" i="97" s="1"/>
  <c r="O16" i="12"/>
  <c r="AY22" i="60"/>
  <c r="AW16" i="12"/>
  <c r="B34" i="9"/>
  <c r="AQ60" i="60"/>
  <c r="AT523" i="6"/>
  <c r="AP343" i="97"/>
  <c r="U219" i="97"/>
  <c r="Y399" i="6"/>
  <c r="U221" i="97" s="1"/>
  <c r="BA18" i="12"/>
  <c r="BC104" i="60"/>
  <c r="AT18" i="92"/>
  <c r="AT27" i="92" s="1"/>
  <c r="AT28" i="92" s="1"/>
  <c r="AH237" i="97"/>
  <c r="N496" i="6"/>
  <c r="J318" i="97" s="1"/>
  <c r="J316" i="97"/>
  <c r="AF559" i="6"/>
  <c r="AF152" i="6"/>
  <c r="AJ334" i="97"/>
  <c r="AN514" i="6"/>
  <c r="S514" i="6"/>
  <c r="O334" i="97"/>
  <c r="AB241" i="97"/>
  <c r="T154" i="6"/>
  <c r="AG153" i="6"/>
  <c r="Z18" i="29"/>
  <c r="Z19" i="29" s="1"/>
  <c r="Z37" i="29" s="1"/>
  <c r="Z38" i="29" s="1"/>
  <c r="AB8" i="30" s="1"/>
  <c r="BE156" i="6"/>
  <c r="AK18" i="92"/>
  <c r="AK27" i="92" s="1"/>
  <c r="AK28" i="92" s="1"/>
  <c r="AD27" i="29"/>
  <c r="AD28" i="29" s="1"/>
  <c r="AD46" i="29" s="1"/>
  <c r="AD47" i="29" s="1"/>
  <c r="AF7" i="30" s="1"/>
  <c r="S9" i="29"/>
  <c r="V18" i="29"/>
  <c r="BD15" i="71"/>
  <c r="AM516" i="6"/>
  <c r="AI338" i="97" s="1"/>
  <c r="AA417" i="6"/>
  <c r="W239" i="97" s="1"/>
  <c r="AZ178" i="60"/>
  <c r="V154" i="6"/>
  <c r="C48" i="9"/>
  <c r="AB104" i="60"/>
  <c r="AN18" i="12"/>
  <c r="BK514" i="6"/>
  <c r="BG334" i="97"/>
  <c r="O325" i="97"/>
  <c r="S505" i="6"/>
  <c r="AR27" i="29"/>
  <c r="AL549" i="6"/>
  <c r="AH371" i="97" s="1"/>
  <c r="L27" i="29"/>
  <c r="L41" i="29" s="1"/>
  <c r="L43" i="29" s="1"/>
  <c r="N6" i="28" s="1"/>
  <c r="N9" i="29"/>
  <c r="G13" i="71"/>
  <c r="U14" i="71"/>
  <c r="J15" i="71"/>
  <c r="V18" i="92"/>
  <c r="V27" i="92" s="1"/>
  <c r="V28" i="92" s="1"/>
  <c r="BB489" i="6"/>
  <c r="AX311" i="97" s="1"/>
  <c r="AC489" i="6"/>
  <c r="Y311" i="97" s="1"/>
  <c r="M18" i="12"/>
  <c r="BE17" i="12"/>
  <c r="E62" i="9"/>
  <c r="AP154" i="6"/>
  <c r="AT154" i="6"/>
  <c r="AX154" i="6"/>
  <c r="P19" i="12"/>
  <c r="Q199" i="97"/>
  <c r="Z19" i="12"/>
  <c r="AB178" i="60"/>
  <c r="AY17" i="92"/>
  <c r="AY18" i="92" s="1"/>
  <c r="AY27" i="92" s="1"/>
  <c r="AY28" i="92" s="1"/>
  <c r="G14" i="91"/>
  <c r="G15" i="91" s="1"/>
  <c r="AP514" i="6"/>
  <c r="AL334" i="97"/>
  <c r="AG152" i="6"/>
  <c r="T9" i="29"/>
  <c r="AX27" i="29"/>
  <c r="AY28" i="29" s="1"/>
  <c r="AY46" i="29" s="1"/>
  <c r="AY47" i="29" s="1"/>
  <c r="BA7" i="30" s="1"/>
  <c r="AW12" i="71"/>
  <c r="BE19" i="29"/>
  <c r="BE37" i="29" s="1"/>
  <c r="BE38" i="29" s="1"/>
  <c r="BG8" i="30" s="1"/>
  <c r="AV489" i="6"/>
  <c r="AR311" i="97" s="1"/>
  <c r="Z489" i="6"/>
  <c r="V311" i="97" s="1"/>
  <c r="Q489" i="6"/>
  <c r="M311" i="97" s="1"/>
  <c r="G165" i="91"/>
  <c r="K379" i="6"/>
  <c r="R18" i="12"/>
  <c r="R20" i="12" s="1"/>
  <c r="T104" i="60"/>
  <c r="AA16" i="92"/>
  <c r="E13" i="91"/>
  <c r="E15" i="91" s="1"/>
  <c r="AR18" i="92"/>
  <c r="AR27" i="92" s="1"/>
  <c r="AR28" i="92" s="1"/>
  <c r="R213" i="6"/>
  <c r="O157" i="59" s="1"/>
  <c r="AU534" i="6"/>
  <c r="AT361" i="6"/>
  <c r="AQ159" i="59" s="1"/>
  <c r="BC9" i="29"/>
  <c r="BJ18" i="29"/>
  <c r="BJ19" i="29" s="1"/>
  <c r="BJ37" i="29" s="1"/>
  <c r="BJ38" i="29" s="1"/>
  <c r="BL8" i="30" s="1"/>
  <c r="AL9" i="29"/>
  <c r="AP153" i="6"/>
  <c r="AE9" i="29"/>
  <c r="U27" i="29"/>
  <c r="U28" i="29" s="1"/>
  <c r="U46" i="29" s="1"/>
  <c r="U47" i="29" s="1"/>
  <c r="W7" i="30" s="1"/>
  <c r="BJ27" i="29"/>
  <c r="BJ28" i="29" s="1"/>
  <c r="BJ46" i="29" s="1"/>
  <c r="BJ47" i="29" s="1"/>
  <c r="BL7" i="30" s="1"/>
  <c r="AJ10" i="29"/>
  <c r="AJ32" i="29" s="1"/>
  <c r="AJ34" i="29" s="1"/>
  <c r="AL12" i="28" s="1"/>
  <c r="J9" i="29"/>
  <c r="J10" i="29" s="1"/>
  <c r="J32" i="29" s="1"/>
  <c r="BE13" i="71"/>
  <c r="AS15" i="71"/>
  <c r="F34" i="9"/>
  <c r="BE27" i="29"/>
  <c r="W16" i="12"/>
  <c r="Y22" i="60"/>
  <c r="BI13" i="71"/>
  <c r="BK60" i="60"/>
  <c r="B5" i="9"/>
  <c r="N505" i="6"/>
  <c r="AO505" i="6"/>
  <c r="AK325" i="97"/>
  <c r="AH325" i="97"/>
  <c r="AL505" i="6"/>
  <c r="AC460" i="6"/>
  <c r="Y280" i="97"/>
  <c r="AY442" i="6"/>
  <c r="AU264" i="97" s="1"/>
  <c r="AU262" i="97"/>
  <c r="AQ262" i="97"/>
  <c r="AU442" i="6"/>
  <c r="AM262" i="97"/>
  <c r="AQ442" i="6"/>
  <c r="AM264" i="97" s="1"/>
  <c r="AD262" i="97"/>
  <c r="AH442" i="6"/>
  <c r="AA307" i="97"/>
  <c r="AE487" i="6"/>
  <c r="L478" i="6"/>
  <c r="H298" i="97"/>
  <c r="Z262" i="97"/>
  <c r="AD442" i="6"/>
  <c r="X262" i="97"/>
  <c r="AB442" i="6"/>
  <c r="T262" i="97"/>
  <c r="X442" i="6"/>
  <c r="AK226" i="97"/>
  <c r="AO406" i="6"/>
  <c r="AG226" i="97"/>
  <c r="AK406" i="6"/>
  <c r="AG228" i="97" s="1"/>
  <c r="AT487" i="6"/>
  <c r="D298" i="97"/>
  <c r="H478" i="6"/>
  <c r="H480" i="6" s="1"/>
  <c r="D302" i="97" s="1"/>
  <c r="BH262" i="97"/>
  <c r="BL442" i="6"/>
  <c r="BH264" i="97" s="1"/>
  <c r="BD262" i="97"/>
  <c r="BH442" i="6"/>
  <c r="BD264" i="97" s="1"/>
  <c r="AC244" i="97"/>
  <c r="AG424" i="6"/>
  <c r="AW280" i="97"/>
  <c r="BA460" i="6"/>
  <c r="BI298" i="97"/>
  <c r="BM478" i="6"/>
  <c r="AX271" i="97"/>
  <c r="BB451" i="6"/>
  <c r="AD298" i="97"/>
  <c r="AH478" i="6"/>
  <c r="K271" i="97"/>
  <c r="O451" i="6"/>
  <c r="AZ262" i="97"/>
  <c r="BD442" i="6"/>
  <c r="BC244" i="97"/>
  <c r="BG424" i="6"/>
  <c r="AQ424" i="6"/>
  <c r="BF9" i="29"/>
  <c r="J155" i="6"/>
  <c r="AM156" i="6"/>
  <c r="BF154" i="6"/>
  <c r="U237" i="97"/>
  <c r="AA253" i="97"/>
  <c r="V442" i="6"/>
  <c r="R264" i="97" s="1"/>
  <c r="AW442" i="6"/>
  <c r="J289" i="97"/>
  <c r="AM289" i="97"/>
  <c r="D316" i="97"/>
  <c r="H496" i="6"/>
  <c r="D318" i="97" s="1"/>
  <c r="BJ487" i="6"/>
  <c r="AU307" i="97"/>
  <c r="AY487" i="6"/>
  <c r="AW460" i="6"/>
  <c r="AL460" i="6"/>
  <c r="AH280" i="97"/>
  <c r="AG271" i="97"/>
  <c r="AF478" i="6"/>
  <c r="O478" i="6"/>
  <c r="K298" i="97"/>
  <c r="AO9" i="29"/>
  <c r="BG9" i="29"/>
  <c r="BH10" i="29" s="1"/>
  <c r="BH32" i="29" s="1"/>
  <c r="BH34" i="29" s="1"/>
  <c r="BJ12" i="28" s="1"/>
  <c r="Q9" i="29"/>
  <c r="BA9" i="29"/>
  <c r="AE154" i="6"/>
  <c r="BB154" i="6"/>
  <c r="H20" i="68"/>
  <c r="F35" i="68"/>
  <c r="AF442" i="6"/>
  <c r="AS469" i="6"/>
  <c r="J487" i="6"/>
  <c r="AG487" i="6"/>
  <c r="AW505" i="6"/>
  <c r="AZ343" i="97"/>
  <c r="BD523" i="6"/>
  <c r="AR343" i="97"/>
  <c r="AV523" i="6"/>
  <c r="AD523" i="6"/>
  <c r="AL325" i="97"/>
  <c r="AP505" i="6"/>
  <c r="Y325" i="97"/>
  <c r="AC505" i="6"/>
  <c r="AP496" i="6"/>
  <c r="AL318" i="97" s="1"/>
  <c r="AL316" i="97"/>
  <c r="AS442" i="6"/>
  <c r="BJ442" i="6"/>
  <c r="BJ444" i="6" s="1"/>
  <c r="BF266" i="97" s="1"/>
  <c r="AX505" i="6"/>
  <c r="AT325" i="97"/>
  <c r="AH496" i="6"/>
  <c r="AD318" i="97" s="1"/>
  <c r="AD316" i="97"/>
  <c r="AB316" i="97"/>
  <c r="AF496" i="6"/>
  <c r="AB318" i="97" s="1"/>
  <c r="G19" i="68"/>
  <c r="F17" i="68"/>
  <c r="AS27" i="29"/>
  <c r="AS41" i="29" s="1"/>
  <c r="AS43" i="29" s="1"/>
  <c r="AU6" i="28" s="1"/>
  <c r="R154" i="6"/>
  <c r="Y155" i="6"/>
  <c r="J14" i="71"/>
  <c r="L104" i="60"/>
  <c r="AM451" i="6"/>
  <c r="AZ451" i="6"/>
  <c r="AV325" i="97"/>
  <c r="BF523" i="6"/>
  <c r="BB343" i="97"/>
  <c r="AM334" i="97"/>
  <c r="AQ514" i="6"/>
  <c r="AE334" i="97"/>
  <c r="AI514" i="6"/>
  <c r="W334" i="97"/>
  <c r="AA514" i="6"/>
  <c r="I19" i="68"/>
  <c r="S253" i="97"/>
  <c r="W433" i="6"/>
  <c r="F19" i="68"/>
  <c r="M460" i="6"/>
  <c r="BD67" i="68"/>
  <c r="BO148" i="6"/>
  <c r="BO156" i="6" s="1"/>
  <c r="AR514" i="6"/>
  <c r="AN334" i="97"/>
  <c r="U67" i="68"/>
  <c r="BK415" i="6"/>
  <c r="X334" i="97"/>
  <c r="BB514" i="6"/>
  <c r="AX334" i="97"/>
  <c r="BG316" i="97"/>
  <c r="AT460" i="6"/>
  <c r="AP280" i="97"/>
  <c r="L238" i="6"/>
  <c r="L240" i="6" s="1"/>
  <c r="L242" i="6" s="1"/>
  <c r="Y238" i="6"/>
  <c r="Y240" i="6" s="1"/>
  <c r="Y242" i="6" s="1"/>
  <c r="BM238" i="6"/>
  <c r="BM240" i="6" s="1"/>
  <c r="BM242" i="6" s="1"/>
  <c r="BA238" i="6"/>
  <c r="BA240" i="6" s="1"/>
  <c r="BA242" i="6" s="1"/>
  <c r="BN238" i="6"/>
  <c r="BN240" i="6" s="1"/>
  <c r="BN242" i="6" s="1"/>
  <c r="AK238" i="6"/>
  <c r="AK240" i="6" s="1"/>
  <c r="AK242" i="6" s="1"/>
  <c r="H262" i="6"/>
  <c r="H278" i="6" s="1"/>
  <c r="E158" i="59" s="1"/>
  <c r="K262" i="6"/>
  <c r="K278" i="6" s="1"/>
  <c r="H158" i="59" s="1"/>
  <c r="O262" i="6"/>
  <c r="S262" i="6"/>
  <c r="S278" i="6" s="1"/>
  <c r="P158" i="59" s="1"/>
  <c r="W262" i="6"/>
  <c r="W278" i="6" s="1"/>
  <c r="AA262" i="6"/>
  <c r="AA278" i="6" s="1"/>
  <c r="X158" i="59" s="1"/>
  <c r="AE262" i="6"/>
  <c r="AI262" i="6"/>
  <c r="AM262" i="6"/>
  <c r="AQ262" i="6"/>
  <c r="AU262" i="6"/>
  <c r="AY262" i="6"/>
  <c r="BC262" i="6"/>
  <c r="BC278" i="6" s="1"/>
  <c r="AZ158" i="59" s="1"/>
  <c r="BG262" i="6"/>
  <c r="BK262" i="6"/>
  <c r="BO262" i="6"/>
  <c r="BO278" i="6" s="1"/>
  <c r="BL158" i="59" s="1"/>
  <c r="L262" i="6"/>
  <c r="C48" i="10"/>
  <c r="D100" i="10"/>
  <c r="D171" i="10"/>
  <c r="D173" i="10" s="1"/>
  <c r="D20" i="10" s="1"/>
  <c r="E100" i="10"/>
  <c r="G48" i="10"/>
  <c r="G171" i="10"/>
  <c r="C100" i="10"/>
  <c r="C14" i="10" s="1"/>
  <c r="G100" i="10"/>
  <c r="BL67" i="68"/>
  <c r="AM67" i="68"/>
  <c r="BM262" i="6"/>
  <c r="BD262" i="6"/>
  <c r="AP262" i="6"/>
  <c r="AP278" i="6" s="1"/>
  <c r="AM158" i="59" s="1"/>
  <c r="AG262" i="6"/>
  <c r="X262" i="6"/>
  <c r="X278" i="6" s="1"/>
  <c r="U158" i="59" s="1"/>
  <c r="I262" i="6"/>
  <c r="H19" i="68"/>
  <c r="O67" i="68"/>
  <c r="AC67" i="68"/>
  <c r="AB49" i="6"/>
  <c r="BH262" i="6"/>
  <c r="AT262" i="6"/>
  <c r="AT278" i="6" s="1"/>
  <c r="AQ158" i="59" s="1"/>
  <c r="AK262" i="6"/>
  <c r="AB262" i="6"/>
  <c r="AB278" i="6" s="1"/>
  <c r="Y158" i="59" s="1"/>
  <c r="N262" i="6"/>
  <c r="O309" i="6"/>
  <c r="K120" i="91" s="1"/>
  <c r="W309" i="6"/>
  <c r="S120" i="91" s="1"/>
  <c r="AE309" i="6"/>
  <c r="AA120" i="91" s="1"/>
  <c r="AM309" i="6"/>
  <c r="AI120" i="91" s="1"/>
  <c r="AU309" i="6"/>
  <c r="AQ120" i="91" s="1"/>
  <c r="BC309" i="6"/>
  <c r="AY120" i="91" s="1"/>
  <c r="BK309" i="6"/>
  <c r="BG120" i="91" s="1"/>
  <c r="J309" i="6"/>
  <c r="F120" i="91" s="1"/>
  <c r="R309" i="6"/>
  <c r="N120" i="91" s="1"/>
  <c r="Z309" i="6"/>
  <c r="V120" i="91" s="1"/>
  <c r="AH309" i="6"/>
  <c r="AD120" i="91" s="1"/>
  <c r="AP309" i="6"/>
  <c r="AL120" i="91" s="1"/>
  <c r="AX309" i="6"/>
  <c r="AT120" i="91" s="1"/>
  <c r="BF309" i="6"/>
  <c r="BB120" i="91" s="1"/>
  <c r="BN309" i="6"/>
  <c r="BJ120" i="91" s="1"/>
  <c r="L309" i="6"/>
  <c r="H120" i="91" s="1"/>
  <c r="T309" i="6"/>
  <c r="P120" i="91" s="1"/>
  <c r="AB309" i="6"/>
  <c r="X120" i="91" s="1"/>
  <c r="AJ309" i="6"/>
  <c r="AF120" i="91" s="1"/>
  <c r="AR309" i="6"/>
  <c r="AN120" i="91" s="1"/>
  <c r="AZ309" i="6"/>
  <c r="AV120" i="91" s="1"/>
  <c r="BH309" i="6"/>
  <c r="BD120" i="91" s="1"/>
  <c r="S339" i="6"/>
  <c r="S341" i="6" s="1"/>
  <c r="O144" i="91" s="1"/>
  <c r="H339" i="6"/>
  <c r="H341" i="6" s="1"/>
  <c r="D144" i="91" s="1"/>
  <c r="T339" i="6"/>
  <c r="T341" i="6" s="1"/>
  <c r="V339" i="6"/>
  <c r="V341" i="6" s="1"/>
  <c r="R144" i="91" s="1"/>
  <c r="X339" i="6"/>
  <c r="X341" i="6" s="1"/>
  <c r="Z339" i="6"/>
  <c r="Z341" i="6" s="1"/>
  <c r="V144" i="91" s="1"/>
  <c r="AB339" i="6"/>
  <c r="AB341" i="6" s="1"/>
  <c r="AD339" i="6"/>
  <c r="AD341" i="6" s="1"/>
  <c r="Z144" i="91" s="1"/>
  <c r="AF339" i="6"/>
  <c r="AF341" i="6" s="1"/>
  <c r="AB144" i="91" s="1"/>
  <c r="AH339" i="6"/>
  <c r="AH341" i="6" s="1"/>
  <c r="AJ339" i="6"/>
  <c r="AJ341" i="6" s="1"/>
  <c r="AL339" i="6"/>
  <c r="AL341" i="6" s="1"/>
  <c r="AH144" i="91" s="1"/>
  <c r="AN339" i="6"/>
  <c r="AN341" i="6" s="1"/>
  <c r="AP339" i="6"/>
  <c r="AP341" i="6" s="1"/>
  <c r="AL144" i="91" s="1"/>
  <c r="E48" i="10"/>
  <c r="F100" i="10"/>
  <c r="F14" i="10" s="1"/>
  <c r="AV67" i="68"/>
  <c r="G17" i="68"/>
  <c r="BJ147" i="6"/>
  <c r="AY144" i="6"/>
  <c r="BL262" i="6"/>
  <c r="AX262" i="6"/>
  <c r="AX278" i="6" s="1"/>
  <c r="AU158" i="59" s="1"/>
  <c r="AO262" i="6"/>
  <c r="AF262" i="6"/>
  <c r="R262" i="6"/>
  <c r="G262" i="6"/>
  <c r="J238" i="6"/>
  <c r="J240" i="6" s="1"/>
  <c r="J242" i="6" s="1"/>
  <c r="AZ312" i="6"/>
  <c r="AZ314" i="6" s="1"/>
  <c r="L312" i="6"/>
  <c r="L314" i="6" s="1"/>
  <c r="V312" i="6"/>
  <c r="V314" i="6" s="1"/>
  <c r="R312" i="6"/>
  <c r="R314" i="6" s="1"/>
  <c r="AB312" i="6"/>
  <c r="AB314" i="6" s="1"/>
  <c r="AL312" i="6"/>
  <c r="AL314" i="6" s="1"/>
  <c r="AS312" i="6"/>
  <c r="AS314" i="6" s="1"/>
  <c r="AU67" i="68"/>
  <c r="BL49" i="6"/>
  <c r="BO341" i="6"/>
  <c r="BK144" i="91" s="1"/>
  <c r="BB262" i="6"/>
  <c r="AS262" i="6"/>
  <c r="AJ262" i="6"/>
  <c r="V262" i="6"/>
  <c r="V278" i="6" s="1"/>
  <c r="S158" i="59" s="1"/>
  <c r="M262" i="6"/>
  <c r="P238" i="6"/>
  <c r="P240" i="6" s="1"/>
  <c r="P242" i="6" s="1"/>
  <c r="O256" i="6"/>
  <c r="O258" i="6" s="1"/>
  <c r="O260" i="6" s="1"/>
  <c r="U256" i="6"/>
  <c r="U258" i="6" s="1"/>
  <c r="U260" i="6" s="1"/>
  <c r="AA256" i="6"/>
  <c r="AA258" i="6" s="1"/>
  <c r="AA260" i="6" s="1"/>
  <c r="AX256" i="6"/>
  <c r="AX258" i="6" s="1"/>
  <c r="AX260" i="6" s="1"/>
  <c r="BI256" i="6"/>
  <c r="BI258" i="6" s="1"/>
  <c r="J256" i="6"/>
  <c r="J258" i="6" s="1"/>
  <c r="J260" i="6" s="1"/>
  <c r="AG256" i="6"/>
  <c r="AG258" i="6" s="1"/>
  <c r="AG260" i="6" s="1"/>
  <c r="AM256" i="6"/>
  <c r="AM258" i="6" s="1"/>
  <c r="AM260" i="6" s="1"/>
  <c r="AS256" i="6"/>
  <c r="AS258" i="6" s="1"/>
  <c r="AS260" i="6" s="1"/>
  <c r="V256" i="6"/>
  <c r="V258" i="6" s="1"/>
  <c r="V260" i="6" s="1"/>
  <c r="AY256" i="6"/>
  <c r="AY258" i="6" s="1"/>
  <c r="AY260" i="6" s="1"/>
  <c r="BJ256" i="6"/>
  <c r="BJ258" i="6" s="1"/>
  <c r="BJ260" i="6" s="1"/>
  <c r="I256" i="6"/>
  <c r="I258" i="6" s="1"/>
  <c r="I260" i="6" s="1"/>
  <c r="AL256" i="6"/>
  <c r="AL258" i="6" s="1"/>
  <c r="AL260" i="6" s="1"/>
  <c r="BB256" i="6"/>
  <c r="BB258" i="6" s="1"/>
  <c r="BB260" i="6" s="1"/>
  <c r="BM256" i="6"/>
  <c r="BM258" i="6" s="1"/>
  <c r="BM260" i="6" s="1"/>
  <c r="I345" i="6"/>
  <c r="P345" i="6"/>
  <c r="S345" i="6"/>
  <c r="O148" i="91" s="1"/>
  <c r="Y173" i="6"/>
  <c r="Y175" i="6" s="1"/>
  <c r="Y177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3" i="6"/>
  <c r="AE175" i="6" s="1"/>
  <c r="Q173" i="6"/>
  <c r="Q175" i="6" s="1"/>
  <c r="M173" i="6"/>
  <c r="M175" i="6" s="1"/>
  <c r="I173" i="6"/>
  <c r="I175" i="6" s="1"/>
  <c r="B49" i="10"/>
  <c r="C101" i="10"/>
  <c r="C15" i="10" s="1"/>
  <c r="E71" i="10"/>
  <c r="E11" i="10" s="1"/>
  <c r="G172" i="10"/>
  <c r="G19" i="10" s="1"/>
  <c r="BK89" i="68"/>
  <c r="BA89" i="68"/>
  <c r="AJ89" i="68"/>
  <c r="BM200" i="6"/>
  <c r="BM202" i="6" s="1"/>
  <c r="BM204" i="6" s="1"/>
  <c r="BO188" i="6"/>
  <c r="BI188" i="6"/>
  <c r="BA188" i="6"/>
  <c r="X188" i="6"/>
  <c r="O188" i="6"/>
  <c r="U173" i="6"/>
  <c r="U175" i="6" s="1"/>
  <c r="G89" i="68"/>
  <c r="B100" i="10"/>
  <c r="B171" i="10"/>
  <c r="B18" i="10" s="1"/>
  <c r="D48" i="10"/>
  <c r="F171" i="10"/>
  <c r="BD325" i="6"/>
  <c r="AZ131" i="91"/>
  <c r="AZ132" i="91" s="1"/>
  <c r="BJ210" i="6"/>
  <c r="BN334" i="6"/>
  <c r="BJ138" i="91"/>
  <c r="BJ139" i="91" s="1"/>
  <c r="BH497" i="6"/>
  <c r="BF82" i="68"/>
  <c r="AG145" i="91"/>
  <c r="AI324" i="6"/>
  <c r="AG96" i="68"/>
  <c r="L117" i="91"/>
  <c r="L118" i="91" s="1"/>
  <c r="P307" i="6"/>
  <c r="R325" i="6"/>
  <c r="N131" i="91"/>
  <c r="N132" i="91" s="1"/>
  <c r="BK82" i="68"/>
  <c r="BM176" i="6"/>
  <c r="BM210" i="6" s="1"/>
  <c r="BF265" i="97"/>
  <c r="AK307" i="6"/>
  <c r="AG117" i="91"/>
  <c r="AG118" i="91" s="1"/>
  <c r="AK408" i="6"/>
  <c r="AG230" i="97" s="1"/>
  <c r="AG229" i="97"/>
  <c r="AK531" i="6"/>
  <c r="AG353" i="97" s="1"/>
  <c r="AK324" i="6"/>
  <c r="AI96" i="68"/>
  <c r="AI334" i="6"/>
  <c r="AE138" i="91"/>
  <c r="AE139" i="91" s="1"/>
  <c r="AR292" i="97"/>
  <c r="AV471" i="6"/>
  <c r="AR293" i="97" s="1"/>
  <c r="AV176" i="6"/>
  <c r="AV177" i="6" s="1"/>
  <c r="N229" i="97"/>
  <c r="R358" i="6"/>
  <c r="BM195" i="6"/>
  <c r="AV96" i="68"/>
  <c r="AX324" i="6"/>
  <c r="AV531" i="6"/>
  <c r="AR353" i="97" s="1"/>
  <c r="AR319" i="97"/>
  <c r="J319" i="97"/>
  <c r="N531" i="6"/>
  <c r="J353" i="97" s="1"/>
  <c r="BE333" i="6"/>
  <c r="BC96" i="68"/>
  <c r="F82" i="68"/>
  <c r="H176" i="6"/>
  <c r="AF333" i="6"/>
  <c r="R131" i="91"/>
  <c r="W82" i="68"/>
  <c r="Y194" i="6"/>
  <c r="V145" i="91"/>
  <c r="Z358" i="6"/>
  <c r="AX334" i="6"/>
  <c r="AT138" i="91"/>
  <c r="AT139" i="91" s="1"/>
  <c r="AR145" i="91"/>
  <c r="BJ531" i="6"/>
  <c r="BF292" i="97"/>
  <c r="D145" i="91"/>
  <c r="H194" i="6"/>
  <c r="AT343" i="6"/>
  <c r="AP145" i="91"/>
  <c r="J168" i="6"/>
  <c r="J210" i="6"/>
  <c r="H407" i="6"/>
  <c r="H531" i="6" s="1"/>
  <c r="H306" i="6"/>
  <c r="BC210" i="6"/>
  <c r="BC195" i="6"/>
  <c r="AN138" i="91"/>
  <c r="BH210" i="6"/>
  <c r="BD96" i="68"/>
  <c r="BF324" i="6"/>
  <c r="AD96" i="68"/>
  <c r="Z497" i="6"/>
  <c r="X82" i="68"/>
  <c r="AA333" i="6"/>
  <c r="Y96" i="68"/>
  <c r="AZ306" i="6"/>
  <c r="AX82" i="68"/>
  <c r="M334" i="6"/>
  <c r="I138" i="91"/>
  <c r="N265" i="97"/>
  <c r="BJ343" i="6"/>
  <c r="BF145" i="91"/>
  <c r="S325" i="6"/>
  <c r="O131" i="91"/>
  <c r="O132" i="91" s="1"/>
  <c r="AP138" i="91"/>
  <c r="AP139" i="91" s="1"/>
  <c r="AT334" i="6"/>
  <c r="N167" i="6"/>
  <c r="R531" i="6"/>
  <c r="N292" i="97"/>
  <c r="BB96" i="68"/>
  <c r="BM531" i="6"/>
  <c r="BI353" i="97" s="1"/>
  <c r="BI319" i="97"/>
  <c r="BG334" i="6"/>
  <c r="AV265" i="97"/>
  <c r="AZ531" i="6"/>
  <c r="AV353" i="97" s="1"/>
  <c r="AP265" i="97"/>
  <c r="AT444" i="6"/>
  <c r="AP266" i="97" s="1"/>
  <c r="AK194" i="6"/>
  <c r="AI82" i="68"/>
  <c r="AR96" i="68"/>
  <c r="AT324" i="6"/>
  <c r="N358" i="6"/>
  <c r="N359" i="6" s="1"/>
  <c r="P324" i="6"/>
  <c r="N96" i="68"/>
  <c r="BC531" i="6"/>
  <c r="AY353" i="97" s="1"/>
  <c r="U229" i="97"/>
  <c r="Y334" i="6"/>
  <c r="Y358" i="6"/>
  <c r="U138" i="91"/>
  <c r="U139" i="91" s="1"/>
  <c r="AN96" i="68"/>
  <c r="AP324" i="6"/>
  <c r="N471" i="6"/>
  <c r="J293" i="97" s="1"/>
  <c r="J292" i="97"/>
  <c r="P82" i="68"/>
  <c r="R167" i="6"/>
  <c r="AO96" i="68"/>
  <c r="AQ324" i="6"/>
  <c r="AM131" i="91" s="1"/>
  <c r="BI117" i="91"/>
  <c r="AT194" i="6"/>
  <c r="AR82" i="68"/>
  <c r="M96" i="68"/>
  <c r="O324" i="6"/>
  <c r="AM138" i="91"/>
  <c r="AQ334" i="6"/>
  <c r="N325" i="6"/>
  <c r="J131" i="91"/>
  <c r="U292" i="97"/>
  <c r="P342" i="6"/>
  <c r="N82" i="68"/>
  <c r="AY292" i="97"/>
  <c r="BC471" i="6"/>
  <c r="AY293" i="97" s="1"/>
  <c r="BH371" i="97"/>
  <c r="BD165" i="59"/>
  <c r="BC165" i="91"/>
  <c r="H21" i="91" s="1"/>
  <c r="Y531" i="6"/>
  <c r="U353" i="97" s="1"/>
  <c r="O138" i="91"/>
  <c r="O139" i="91" s="1"/>
  <c r="S334" i="6"/>
  <c r="BA82" i="68"/>
  <c r="AA153" i="91"/>
  <c r="K516" i="6"/>
  <c r="G338" i="97" s="1"/>
  <c r="AG255" i="97"/>
  <c r="AK435" i="6"/>
  <c r="AG257" i="97" s="1"/>
  <c r="BI157" i="59"/>
  <c r="AA204" i="6"/>
  <c r="AT165" i="59"/>
  <c r="E237" i="97"/>
  <c r="I417" i="6"/>
  <c r="E239" i="97" s="1"/>
  <c r="AS6" i="71"/>
  <c r="AS8" i="12"/>
  <c r="AN137" i="91"/>
  <c r="M274" i="6"/>
  <c r="M276" i="6" s="1"/>
  <c r="M242" i="6"/>
  <c r="BB165" i="59"/>
  <c r="AI399" i="6"/>
  <c r="AE221" i="97" s="1"/>
  <c r="BD157" i="59"/>
  <c r="K153" i="91"/>
  <c r="G3" i="59"/>
  <c r="AQ561" i="6"/>
  <c r="H153" i="91"/>
  <c r="V6" i="71"/>
  <c r="G336" i="97"/>
  <c r="BJ8" i="36"/>
  <c r="AA399" i="6"/>
  <c r="W221" i="97" s="1"/>
  <c r="AI204" i="6"/>
  <c r="J514" i="6"/>
  <c r="AS137" i="91"/>
  <c r="BE157" i="59"/>
  <c r="AE371" i="97"/>
  <c r="AF165" i="59"/>
  <c r="AL269" i="6"/>
  <c r="I374" i="97"/>
  <c r="AN352" i="6"/>
  <c r="AJ151" i="91"/>
  <c r="BG137" i="91"/>
  <c r="AW137" i="91"/>
  <c r="R356" i="97"/>
  <c r="AB327" i="97"/>
  <c r="J415" i="6"/>
  <c r="F235" i="97"/>
  <c r="AM352" i="6"/>
  <c r="K141" i="91"/>
  <c r="AM137" i="91"/>
  <c r="U223" i="97"/>
  <c r="D137" i="91"/>
  <c r="E356" i="97"/>
  <c r="AV137" i="91"/>
  <c r="AB352" i="6"/>
  <c r="P137" i="91"/>
  <c r="C130" i="91"/>
  <c r="C132" i="91" s="1"/>
  <c r="AR16" i="71"/>
  <c r="AR29" i="71" s="1"/>
  <c r="AN8" i="12"/>
  <c r="AN6" i="71"/>
  <c r="AJ269" i="6"/>
  <c r="T6" i="71"/>
  <c r="AH8" i="12"/>
  <c r="I137" i="91"/>
  <c r="AR137" i="91"/>
  <c r="AI151" i="91"/>
  <c r="AO327" i="97"/>
  <c r="G560" i="6"/>
  <c r="BC137" i="91"/>
  <c r="Y137" i="91"/>
  <c r="Y507" i="6"/>
  <c r="U329" i="97" s="1"/>
  <c r="AA178" i="60"/>
  <c r="BI41" i="29"/>
  <c r="BI43" i="29" s="1"/>
  <c r="BK6" i="28" s="1"/>
  <c r="F208" i="97"/>
  <c r="J388" i="6"/>
  <c r="BO269" i="6"/>
  <c r="BC282" i="97"/>
  <c r="BG462" i="6"/>
  <c r="BC284" i="97" s="1"/>
  <c r="V33" i="29"/>
  <c r="AC318" i="97"/>
  <c r="BK10" i="29"/>
  <c r="BK32" i="29" s="1"/>
  <c r="BK33" i="29"/>
  <c r="BF130" i="91"/>
  <c r="BF141" i="91"/>
  <c r="Z269" i="6"/>
  <c r="BK269" i="6"/>
  <c r="AQ241" i="97"/>
  <c r="AK153" i="6"/>
  <c r="AJ560" i="6"/>
  <c r="AR560" i="6"/>
  <c r="AS153" i="6"/>
  <c r="P28" i="29"/>
  <c r="P46" i="29" s="1"/>
  <c r="P47" i="29" s="1"/>
  <c r="R7" i="30" s="1"/>
  <c r="W260" i="6"/>
  <c r="I269" i="6"/>
  <c r="BF269" i="6"/>
  <c r="BB19" i="29"/>
  <c r="BB37" i="29" s="1"/>
  <c r="BB38" i="29" s="1"/>
  <c r="BD8" i="30" s="1"/>
  <c r="BA19" i="29"/>
  <c r="BA37" i="29" s="1"/>
  <c r="BA38" i="29" s="1"/>
  <c r="BC8" i="30" s="1"/>
  <c r="AV345" i="97"/>
  <c r="R19" i="29"/>
  <c r="R37" i="29" s="1"/>
  <c r="R38" i="29" s="1"/>
  <c r="T8" i="30" s="1"/>
  <c r="S19" i="29"/>
  <c r="S37" i="29" s="1"/>
  <c r="S38" i="29" s="1"/>
  <c r="U8" i="30" s="1"/>
  <c r="Q274" i="6"/>
  <c r="Q276" i="6" s="1"/>
  <c r="Y336" i="97"/>
  <c r="AC516" i="6"/>
  <c r="Y338" i="97" s="1"/>
  <c r="O155" i="91"/>
  <c r="AV361" i="6"/>
  <c r="AR155" i="91"/>
  <c r="R156" i="6"/>
  <c r="Q156" i="6"/>
  <c r="D282" i="97"/>
  <c r="H462" i="6"/>
  <c r="D284" i="97" s="1"/>
  <c r="T525" i="6"/>
  <c r="P347" i="97" s="1"/>
  <c r="X10" i="29"/>
  <c r="X32" i="29" s="1"/>
  <c r="X34" i="29" s="1"/>
  <c r="Z12" i="28" s="1"/>
  <c r="W33" i="29"/>
  <c r="W34" i="29" s="1"/>
  <c r="Y12" i="28" s="1"/>
  <c r="AG8" i="36"/>
  <c r="AI172" i="59"/>
  <c r="Y260" i="6"/>
  <c r="J269" i="6"/>
  <c r="AW274" i="6"/>
  <c r="AW276" i="6" s="1"/>
  <c r="BN361" i="6"/>
  <c r="BJ155" i="91"/>
  <c r="BJ162" i="91" s="1"/>
  <c r="BJ36" i="92" s="1"/>
  <c r="AC152" i="6"/>
  <c r="Q19" i="12"/>
  <c r="J282" i="97"/>
  <c r="AZ525" i="6"/>
  <c r="AV347" i="97" s="1"/>
  <c r="O41" i="29"/>
  <c r="O43" i="29" s="1"/>
  <c r="Q6" i="28" s="1"/>
  <c r="Z199" i="97"/>
  <c r="AB152" i="6"/>
  <c r="L260" i="6"/>
  <c r="AB269" i="6"/>
  <c r="AO241" i="97"/>
  <c r="S327" i="97"/>
  <c r="AS336" i="97"/>
  <c r="AW516" i="6"/>
  <c r="AS338" i="97" s="1"/>
  <c r="BH525" i="6"/>
  <c r="BD347" i="97" s="1"/>
  <c r="BD345" i="97"/>
  <c r="S178" i="60"/>
  <c r="Y15" i="71"/>
  <c r="AI269" i="6"/>
  <c r="AY269" i="6"/>
  <c r="AH241" i="97"/>
  <c r="T155" i="91"/>
  <c r="J336" i="97"/>
  <c r="N516" i="6"/>
  <c r="J338" i="97" s="1"/>
  <c r="BB435" i="6"/>
  <c r="AX257" i="97" s="1"/>
  <c r="L16" i="71"/>
  <c r="L29" i="71" s="1"/>
  <c r="AE241" i="97"/>
  <c r="N241" i="97"/>
  <c r="AI561" i="6"/>
  <c r="AB153" i="6"/>
  <c r="AK41" i="29"/>
  <c r="AK43" i="29" s="1"/>
  <c r="AM6" i="28" s="1"/>
  <c r="AJ152" i="6"/>
  <c r="AC41" i="29"/>
  <c r="AC43" i="29" s="1"/>
  <c r="AE6" i="28" s="1"/>
  <c r="AM269" i="6"/>
  <c r="Y12" i="71"/>
  <c r="AA22" i="60"/>
  <c r="AI33" i="29"/>
  <c r="AI34" i="29" s="1"/>
  <c r="AK12" i="28" s="1"/>
  <c r="I10" i="29"/>
  <c r="I32" i="29" s="1"/>
  <c r="I34" i="29" s="1"/>
  <c r="K12" i="28" s="1"/>
  <c r="AY41" i="29"/>
  <c r="AY43" i="29" s="1"/>
  <c r="BA6" i="28" s="1"/>
  <c r="AG41" i="29"/>
  <c r="AG43" i="29" s="1"/>
  <c r="AI6" i="28" s="1"/>
  <c r="BI10" i="29"/>
  <c r="BI32" i="29" s="1"/>
  <c r="BI34" i="29" s="1"/>
  <c r="BK12" i="28" s="1"/>
  <c r="AF33" i="29"/>
  <c r="AG10" i="29"/>
  <c r="AG32" i="29" s="1"/>
  <c r="AG34" i="29" s="1"/>
  <c r="AI12" i="28" s="1"/>
  <c r="AY19" i="29"/>
  <c r="AY37" i="29" s="1"/>
  <c r="AY38" i="29" s="1"/>
  <c r="BA8" i="30" s="1"/>
  <c r="W27" i="29"/>
  <c r="K559" i="6"/>
  <c r="AF560" i="6"/>
  <c r="F241" i="97"/>
  <c r="BI204" i="6"/>
  <c r="W8" i="36"/>
  <c r="Y172" i="59"/>
  <c r="W19" i="12"/>
  <c r="S559" i="6"/>
  <c r="AF153" i="6"/>
  <c r="AO8" i="36"/>
  <c r="AH28" i="29"/>
  <c r="AH46" i="29" s="1"/>
  <c r="AH47" i="29" s="1"/>
  <c r="AJ7" i="30" s="1"/>
  <c r="AY204" i="6"/>
  <c r="N316" i="6"/>
  <c r="J123" i="91"/>
  <c r="AP33" i="29"/>
  <c r="Q8" i="36"/>
  <c r="BF19" i="29"/>
  <c r="BF37" i="29" s="1"/>
  <c r="BF38" i="29" s="1"/>
  <c r="BH8" i="30" s="1"/>
  <c r="AR123" i="91"/>
  <c r="AR125" i="91" s="1"/>
  <c r="AU123" i="91"/>
  <c r="AH10" i="29"/>
  <c r="AH32" i="29" s="1"/>
  <c r="AH34" i="29" s="1"/>
  <c r="AJ12" i="28" s="1"/>
  <c r="F19" i="29"/>
  <c r="F37" i="29" s="1"/>
  <c r="F38" i="29" s="1"/>
  <c r="H8" i="30" s="1"/>
  <c r="BB15" i="71"/>
  <c r="R178" i="60"/>
  <c r="P15" i="71"/>
  <c r="U16" i="12"/>
  <c r="W22" i="60"/>
  <c r="U12" i="71"/>
  <c r="AM22" i="60"/>
  <c r="AK16" i="12"/>
  <c r="AQ22" i="60"/>
  <c r="AO12" i="71"/>
  <c r="D19" i="12"/>
  <c r="D20" i="12" s="1"/>
  <c r="E199" i="97"/>
  <c r="F178" i="60"/>
  <c r="F23" i="97"/>
  <c r="AH559" i="6"/>
  <c r="C17" i="12"/>
  <c r="C13" i="71"/>
  <c r="E60" i="60"/>
  <c r="H60" i="60"/>
  <c r="F13" i="71"/>
  <c r="F16" i="71" s="1"/>
  <c r="F29" i="71" s="1"/>
  <c r="F17" i="12"/>
  <c r="I104" i="60"/>
  <c r="G18" i="12"/>
  <c r="G20" i="12" s="1"/>
  <c r="D15" i="71"/>
  <c r="D16" i="71" s="1"/>
  <c r="D29" i="71" s="1"/>
  <c r="AK155" i="6"/>
  <c r="AJ155" i="6"/>
  <c r="AC199" i="97"/>
  <c r="AD178" i="60"/>
  <c r="AB15" i="71"/>
  <c r="AF19" i="12"/>
  <c r="AG199" i="97"/>
  <c r="AH178" i="60"/>
  <c r="AF15" i="71"/>
  <c r="K22" i="60"/>
  <c r="I12" i="71"/>
  <c r="AZ16" i="12"/>
  <c r="AZ20" i="12" s="1"/>
  <c r="BB22" i="60"/>
  <c r="X18" i="92"/>
  <c r="X27" i="92" s="1"/>
  <c r="X28" i="92" s="1"/>
  <c r="Z155" i="6"/>
  <c r="AK156" i="6"/>
  <c r="AR19" i="12"/>
  <c r="AR20" i="12" s="1"/>
  <c r="AT178" i="60"/>
  <c r="AX17" i="12"/>
  <c r="AZ60" i="60"/>
  <c r="AS17" i="12"/>
  <c r="AS13" i="71"/>
  <c r="N255" i="97"/>
  <c r="F255" i="97"/>
  <c r="AY246" i="97"/>
  <c r="AU246" i="97"/>
  <c r="AI246" i="97"/>
  <c r="Q237" i="97"/>
  <c r="BE199" i="97"/>
  <c r="BF178" i="60"/>
  <c r="AM16" i="92"/>
  <c r="AM18" i="92" s="1"/>
  <c r="AM27" i="92" s="1"/>
  <c r="AM28" i="92" s="1"/>
  <c r="AR219" i="97"/>
  <c r="BL523" i="6"/>
  <c r="BH343" i="97"/>
  <c r="BB523" i="6"/>
  <c r="AG343" i="97"/>
  <c r="X523" i="6"/>
  <c r="T343" i="97"/>
  <c r="BJ334" i="97"/>
  <c r="BN514" i="6"/>
  <c r="BF460" i="6"/>
  <c r="BB280" i="97"/>
  <c r="BA487" i="6"/>
  <c r="AW307" i="97"/>
  <c r="Q273" i="97"/>
  <c r="AR325" i="97"/>
  <c r="AV505" i="6"/>
  <c r="I246" i="97"/>
  <c r="V417" i="6"/>
  <c r="R239" i="97" s="1"/>
  <c r="AA17" i="92"/>
  <c r="P104" i="60"/>
  <c r="BD307" i="97"/>
  <c r="R426" i="6"/>
  <c r="N248" i="97" s="1"/>
  <c r="AZ104" i="60"/>
  <c r="N18" i="12"/>
  <c r="Z178" i="60"/>
  <c r="X19" i="12"/>
  <c r="X20" i="12" s="1"/>
  <c r="E17" i="12"/>
  <c r="G60" i="60"/>
  <c r="BB316" i="97"/>
  <c r="AM523" i="6"/>
  <c r="K343" i="97"/>
  <c r="O523" i="6"/>
  <c r="L334" i="97"/>
  <c r="P514" i="6"/>
  <c r="D300" i="97"/>
  <c r="E48" i="9"/>
  <c r="AK199" i="97"/>
  <c r="AJ19" i="12"/>
  <c r="AJ20" i="12" s="1"/>
  <c r="BI307" i="97"/>
  <c r="AU523" i="6"/>
  <c r="AQ343" i="97"/>
  <c r="D307" i="97"/>
  <c r="G307" i="97"/>
  <c r="AH307" i="97"/>
  <c r="AT307" i="97"/>
  <c r="AH514" i="6"/>
  <c r="AM505" i="6"/>
  <c r="AI316" i="97"/>
  <c r="AS460" i="6"/>
  <c r="AW451" i="6"/>
  <c r="AM298" i="97"/>
  <c r="W478" i="6"/>
  <c r="I271" i="97"/>
  <c r="F18" i="68"/>
  <c r="AL147" i="6"/>
  <c r="AH16" i="29"/>
  <c r="AH18" i="29" s="1"/>
  <c r="BH325" i="97"/>
  <c r="BL505" i="6"/>
  <c r="AY280" i="97"/>
  <c r="BC460" i="6"/>
  <c r="H23" i="97"/>
  <c r="AW67" i="68"/>
  <c r="K316" i="97"/>
  <c r="O496" i="6"/>
  <c r="K318" i="97" s="1"/>
  <c r="AE67" i="68"/>
  <c r="BG469" i="6"/>
  <c r="BH271" i="97"/>
  <c r="N280" i="97"/>
  <c r="S280" i="97"/>
  <c r="AR496" i="6"/>
  <c r="G9" i="29"/>
  <c r="M27" i="29"/>
  <c r="BN442" i="6"/>
  <c r="AH469" i="6"/>
  <c r="M487" i="6"/>
  <c r="P460" i="6"/>
  <c r="AQ487" i="6"/>
  <c r="AW316" i="97"/>
  <c r="U505" i="6"/>
  <c r="BD505" i="6"/>
  <c r="BM67" i="68"/>
  <c r="Y262" i="97"/>
  <c r="BN478" i="6"/>
  <c r="AP316" i="97"/>
  <c r="L343" i="97"/>
  <c r="BC523" i="6"/>
  <c r="I325" i="97"/>
  <c r="M67" i="68"/>
  <c r="O9" i="29"/>
  <c r="Y148" i="6"/>
  <c r="E27" i="29"/>
  <c r="G147" i="6"/>
  <c r="G155" i="6" s="1"/>
  <c r="BD49" i="6"/>
  <c r="AK67" i="68"/>
  <c r="H336" i="6"/>
  <c r="V336" i="6"/>
  <c r="AP336" i="6"/>
  <c r="AS336" i="6"/>
  <c r="M336" i="6"/>
  <c r="AC336" i="6"/>
  <c r="AM336" i="6"/>
  <c r="AJ336" i="6"/>
  <c r="BG336" i="6"/>
  <c r="AB336" i="6"/>
  <c r="AE336" i="6"/>
  <c r="BB336" i="6"/>
  <c r="M386" i="6"/>
  <c r="X386" i="6"/>
  <c r="AA386" i="6"/>
  <c r="AF386" i="6"/>
  <c r="AI386" i="6"/>
  <c r="AL386" i="6"/>
  <c r="AU386" i="6"/>
  <c r="P386" i="6"/>
  <c r="S386" i="6"/>
  <c r="V386" i="6"/>
  <c r="O386" i="6"/>
  <c r="U386" i="6"/>
  <c r="Z386" i="6"/>
  <c r="AC386" i="6"/>
  <c r="AH136" i="6"/>
  <c r="BM386" i="6"/>
  <c r="BG386" i="6"/>
  <c r="BF386" i="6"/>
  <c r="BC386" i="6"/>
  <c r="AK386" i="6"/>
  <c r="AB386" i="6"/>
  <c r="AH336" i="6"/>
  <c r="AZ386" i="6"/>
  <c r="AR386" i="6"/>
  <c r="AN386" i="6"/>
  <c r="Y386" i="6"/>
  <c r="H170" i="6"/>
  <c r="AE170" i="6"/>
  <c r="AK170" i="6"/>
  <c r="AK213" i="6" s="1"/>
  <c r="AW170" i="6"/>
  <c r="BI170" i="6"/>
  <c r="G170" i="6"/>
  <c r="M170" i="6"/>
  <c r="M213" i="6" s="1"/>
  <c r="AQ170" i="6"/>
  <c r="AA170" i="6"/>
  <c r="AA213" i="6" s="1"/>
  <c r="BE170" i="6"/>
  <c r="K170" i="6"/>
  <c r="AO170" i="6"/>
  <c r="BM170" i="6"/>
  <c r="U170" i="6"/>
  <c r="U213" i="6" s="1"/>
  <c r="BK170" i="6"/>
  <c r="BK213" i="6" s="1"/>
  <c r="O170" i="6"/>
  <c r="AC170" i="6"/>
  <c r="I170" i="6"/>
  <c r="I213" i="6" s="1"/>
  <c r="Q170" i="6"/>
  <c r="AG170" i="6"/>
  <c r="BC170" i="6"/>
  <c r="BC213" i="6" s="1"/>
  <c r="G312" i="6"/>
  <c r="G314" i="6" s="1"/>
  <c r="G357" i="6" s="1"/>
  <c r="I312" i="6"/>
  <c r="I314" i="6" s="1"/>
  <c r="Q312" i="6"/>
  <c r="Q314" i="6" s="1"/>
  <c r="Y312" i="6"/>
  <c r="Y314" i="6" s="1"/>
  <c r="AG312" i="6"/>
  <c r="AG314" i="6" s="1"/>
  <c r="AO312" i="6"/>
  <c r="AO314" i="6" s="1"/>
  <c r="AT312" i="6"/>
  <c r="AT314" i="6" s="1"/>
  <c r="BB312" i="6"/>
  <c r="BB314" i="6" s="1"/>
  <c r="BG312" i="6"/>
  <c r="BG314" i="6" s="1"/>
  <c r="BO312" i="6"/>
  <c r="BO314" i="6" s="1"/>
  <c r="H312" i="6"/>
  <c r="H314" i="6" s="1"/>
  <c r="P312" i="6"/>
  <c r="P314" i="6" s="1"/>
  <c r="X312" i="6"/>
  <c r="X314" i="6" s="1"/>
  <c r="AF312" i="6"/>
  <c r="AF314" i="6" s="1"/>
  <c r="AN312" i="6"/>
  <c r="AN314" i="6" s="1"/>
  <c r="O312" i="6"/>
  <c r="O314" i="6" s="1"/>
  <c r="U312" i="6"/>
  <c r="U314" i="6" s="1"/>
  <c r="AA312" i="6"/>
  <c r="AA314" i="6" s="1"/>
  <c r="AR312" i="6"/>
  <c r="AR314" i="6" s="1"/>
  <c r="AU312" i="6"/>
  <c r="AU314" i="6" s="1"/>
  <c r="BC312" i="6"/>
  <c r="BC314" i="6" s="1"/>
  <c r="BN312" i="6"/>
  <c r="BN314" i="6" s="1"/>
  <c r="J312" i="6"/>
  <c r="J314" i="6" s="1"/>
  <c r="AD312" i="6"/>
  <c r="AD314" i="6" s="1"/>
  <c r="AJ312" i="6"/>
  <c r="AJ314" i="6" s="1"/>
  <c r="AJ357" i="6" s="1"/>
  <c r="AP312" i="6"/>
  <c r="AP314" i="6" s="1"/>
  <c r="AX312" i="6"/>
  <c r="AX314" i="6" s="1"/>
  <c r="BF312" i="6"/>
  <c r="BF314" i="6" s="1"/>
  <c r="BI312" i="6"/>
  <c r="BI314" i="6" s="1"/>
  <c r="M312" i="6"/>
  <c r="M314" i="6" s="1"/>
  <c r="M357" i="6" s="1"/>
  <c r="S312" i="6"/>
  <c r="S314" i="6" s="1"/>
  <c r="AM312" i="6"/>
  <c r="AM314" i="6" s="1"/>
  <c r="BA312" i="6"/>
  <c r="BA314" i="6" s="1"/>
  <c r="BL312" i="6"/>
  <c r="BL314" i="6" s="1"/>
  <c r="W312" i="6"/>
  <c r="W314" i="6" s="1"/>
  <c r="AC312" i="6"/>
  <c r="AC314" i="6" s="1"/>
  <c r="AI312" i="6"/>
  <c r="AI314" i="6" s="1"/>
  <c r="AW312" i="6"/>
  <c r="AW314" i="6" s="1"/>
  <c r="BE312" i="6"/>
  <c r="BE314" i="6" s="1"/>
  <c r="BH312" i="6"/>
  <c r="BH314" i="6" s="1"/>
  <c r="I89" i="68"/>
  <c r="N386" i="6"/>
  <c r="K386" i="6"/>
  <c r="I386" i="6"/>
  <c r="H386" i="6"/>
  <c r="G386" i="6"/>
  <c r="H164" i="6"/>
  <c r="H166" i="6" s="1"/>
  <c r="H168" i="6" s="1"/>
  <c r="G164" i="6"/>
  <c r="G166" i="6" s="1"/>
  <c r="G168" i="6" s="1"/>
  <c r="K164" i="6"/>
  <c r="K166" i="6" s="1"/>
  <c r="O164" i="6"/>
  <c r="O166" i="6" s="1"/>
  <c r="S164" i="6"/>
  <c r="S166" i="6" s="1"/>
  <c r="W164" i="6"/>
  <c r="W166" i="6" s="1"/>
  <c r="AA164" i="6"/>
  <c r="AA166" i="6" s="1"/>
  <c r="AE164" i="6"/>
  <c r="AE166" i="6" s="1"/>
  <c r="AI164" i="6"/>
  <c r="AI166" i="6" s="1"/>
  <c r="AM164" i="6"/>
  <c r="AM166" i="6" s="1"/>
  <c r="AQ164" i="6"/>
  <c r="AQ166" i="6" s="1"/>
  <c r="AU164" i="6"/>
  <c r="AU166" i="6" s="1"/>
  <c r="AY164" i="6"/>
  <c r="AY166" i="6" s="1"/>
  <c r="BC164" i="6"/>
  <c r="BC166" i="6" s="1"/>
  <c r="BG164" i="6"/>
  <c r="BG166" i="6" s="1"/>
  <c r="BK164" i="6"/>
  <c r="BK166" i="6" s="1"/>
  <c r="BO164" i="6"/>
  <c r="BO166" i="6" s="1"/>
  <c r="I164" i="6"/>
  <c r="I166" i="6" s="1"/>
  <c r="M164" i="6"/>
  <c r="M166" i="6" s="1"/>
  <c r="Q164" i="6"/>
  <c r="Q166" i="6" s="1"/>
  <c r="U164" i="6"/>
  <c r="U166" i="6" s="1"/>
  <c r="Y164" i="6"/>
  <c r="Y166" i="6" s="1"/>
  <c r="AC164" i="6"/>
  <c r="AC166" i="6" s="1"/>
  <c r="AG164" i="6"/>
  <c r="AG166" i="6" s="1"/>
  <c r="AK164" i="6"/>
  <c r="AK166" i="6" s="1"/>
  <c r="AO164" i="6"/>
  <c r="AO166" i="6" s="1"/>
  <c r="AS164" i="6"/>
  <c r="AS166" i="6" s="1"/>
  <c r="AW164" i="6"/>
  <c r="AW166" i="6" s="1"/>
  <c r="BA164" i="6"/>
  <c r="BA166" i="6" s="1"/>
  <c r="BE164" i="6"/>
  <c r="BE166" i="6" s="1"/>
  <c r="BI164" i="6"/>
  <c r="BI166" i="6" s="1"/>
  <c r="BM164" i="6"/>
  <c r="BM166" i="6" s="1"/>
  <c r="BM168" i="6" s="1"/>
  <c r="Y336" i="6"/>
  <c r="U141" i="91" s="1"/>
  <c r="BB386" i="6"/>
  <c r="AW386" i="6"/>
  <c r="AT386" i="6"/>
  <c r="AM386" i="6"/>
  <c r="AH386" i="6"/>
  <c r="W386" i="6"/>
  <c r="BI336" i="6"/>
  <c r="AU336" i="6"/>
  <c r="K336" i="6"/>
  <c r="BI386" i="6"/>
  <c r="BD386" i="6"/>
  <c r="AP386" i="6"/>
  <c r="T386" i="6"/>
  <c r="BE336" i="6"/>
  <c r="BA141" i="91" s="1"/>
  <c r="AX336" i="6"/>
  <c r="AQ336" i="6"/>
  <c r="G358" i="6"/>
  <c r="AO386" i="6"/>
  <c r="AD386" i="6"/>
  <c r="Q386" i="6"/>
  <c r="BA336" i="6"/>
  <c r="BM321" i="6"/>
  <c r="BM323" i="6" s="1"/>
  <c r="AM321" i="6"/>
  <c r="AM323" i="6" s="1"/>
  <c r="AH321" i="6"/>
  <c r="AH323" i="6" s="1"/>
  <c r="V321" i="6"/>
  <c r="V323" i="6" s="1"/>
  <c r="AE318" i="6"/>
  <c r="AA127" i="91" s="1"/>
  <c r="AJ191" i="6"/>
  <c r="AJ193" i="6" s="1"/>
  <c r="B72" i="10"/>
  <c r="B12" i="10" s="1"/>
  <c r="B10" i="10"/>
  <c r="J318" i="6"/>
  <c r="F127" i="91" s="1"/>
  <c r="AH318" i="6"/>
  <c r="AD127" i="91" s="1"/>
  <c r="H34" i="68"/>
  <c r="H35" i="68" s="1"/>
  <c r="AG265" i="6"/>
  <c r="AG267" i="6" s="1"/>
  <c r="BB265" i="6"/>
  <c r="BB267" i="6" s="1"/>
  <c r="AH265" i="6"/>
  <c r="AH267" i="6" s="1"/>
  <c r="BJ265" i="6"/>
  <c r="BJ267" i="6" s="1"/>
  <c r="AS265" i="6"/>
  <c r="AS267" i="6" s="1"/>
  <c r="BM265" i="6"/>
  <c r="BM267" i="6" s="1"/>
  <c r="BG321" i="6"/>
  <c r="BG323" i="6" s="1"/>
  <c r="AW321" i="6"/>
  <c r="AW323" i="6" s="1"/>
  <c r="AE321" i="6"/>
  <c r="AE323" i="6" s="1"/>
  <c r="AB321" i="6"/>
  <c r="AB323" i="6" s="1"/>
  <c r="AV184" i="6"/>
  <c r="AV186" i="6" s="1"/>
  <c r="AV271" i="6"/>
  <c r="AV278" i="6" s="1"/>
  <c r="AR271" i="6"/>
  <c r="BB271" i="6"/>
  <c r="BN271" i="6"/>
  <c r="BN278" i="6" s="1"/>
  <c r="AQ271" i="6"/>
  <c r="BI271" i="6"/>
  <c r="BI278" i="6" s="1"/>
  <c r="AW271" i="6"/>
  <c r="R271" i="6"/>
  <c r="BO321" i="6"/>
  <c r="BO323" i="6" s="1"/>
  <c r="BL321" i="6"/>
  <c r="BL323" i="6" s="1"/>
  <c r="AZ321" i="6"/>
  <c r="AZ323" i="6" s="1"/>
  <c r="AL321" i="6"/>
  <c r="AL323" i="6" s="1"/>
  <c r="U321" i="6"/>
  <c r="U323" i="6" s="1"/>
  <c r="H89" i="68"/>
  <c r="I34" i="68"/>
  <c r="I35" i="68" s="1"/>
  <c r="BM345" i="6"/>
  <c r="BE345" i="6"/>
  <c r="AW345" i="6"/>
  <c r="AO345" i="6"/>
  <c r="AG345" i="6"/>
  <c r="Y345" i="6"/>
  <c r="Q345" i="6"/>
  <c r="BE321" i="6"/>
  <c r="BE323" i="6" s="1"/>
  <c r="AU321" i="6"/>
  <c r="AU323" i="6" s="1"/>
  <c r="AQ321" i="6"/>
  <c r="AQ323" i="6" s="1"/>
  <c r="Z321" i="6"/>
  <c r="Z323" i="6" s="1"/>
  <c r="BD265" i="6"/>
  <c r="BD267" i="6" s="1"/>
  <c r="R265" i="6"/>
  <c r="R267" i="6" s="1"/>
  <c r="K247" i="6"/>
  <c r="K249" i="6" s="1"/>
  <c r="O247" i="6"/>
  <c r="O249" i="6" s="1"/>
  <c r="S247" i="6"/>
  <c r="S249" i="6" s="1"/>
  <c r="W247" i="6"/>
  <c r="W249" i="6" s="1"/>
  <c r="W251" i="6" s="1"/>
  <c r="AA247" i="6"/>
  <c r="AA249" i="6" s="1"/>
  <c r="AE247" i="6"/>
  <c r="AE249" i="6" s="1"/>
  <c r="AI247" i="6"/>
  <c r="AI249" i="6" s="1"/>
  <c r="AI251" i="6" s="1"/>
  <c r="AM247" i="6"/>
  <c r="AM249" i="6" s="1"/>
  <c r="AM251" i="6" s="1"/>
  <c r="AQ247" i="6"/>
  <c r="AQ249" i="6" s="1"/>
  <c r="AU247" i="6"/>
  <c r="AU249" i="6" s="1"/>
  <c r="AY247" i="6"/>
  <c r="AY249" i="6" s="1"/>
  <c r="AY251" i="6" s="1"/>
  <c r="BC247" i="6"/>
  <c r="BC249" i="6" s="1"/>
  <c r="BC251" i="6" s="1"/>
  <c r="BG247" i="6"/>
  <c r="BG249" i="6" s="1"/>
  <c r="BK247" i="6"/>
  <c r="BK249" i="6" s="1"/>
  <c r="BK251" i="6" s="1"/>
  <c r="BO247" i="6"/>
  <c r="BO249" i="6" s="1"/>
  <c r="BO251" i="6" s="1"/>
  <c r="H247" i="6"/>
  <c r="H249" i="6" s="1"/>
  <c r="G247" i="6"/>
  <c r="G249" i="6" s="1"/>
  <c r="G251" i="6" s="1"/>
  <c r="L247" i="6"/>
  <c r="L249" i="6" s="1"/>
  <c r="L251" i="6" s="1"/>
  <c r="P247" i="6"/>
  <c r="P249" i="6" s="1"/>
  <c r="T247" i="6"/>
  <c r="T249" i="6" s="1"/>
  <c r="X247" i="6"/>
  <c r="X249" i="6" s="1"/>
  <c r="AB247" i="6"/>
  <c r="AB249" i="6" s="1"/>
  <c r="AB251" i="6" s="1"/>
  <c r="AF247" i="6"/>
  <c r="AF249" i="6" s="1"/>
  <c r="AF251" i="6" s="1"/>
  <c r="AJ247" i="6"/>
  <c r="AJ249" i="6" s="1"/>
  <c r="AJ251" i="6" s="1"/>
  <c r="AN247" i="6"/>
  <c r="AN249" i="6" s="1"/>
  <c r="AR247" i="6"/>
  <c r="AR249" i="6" s="1"/>
  <c r="AV247" i="6"/>
  <c r="AV249" i="6" s="1"/>
  <c r="AZ247" i="6"/>
  <c r="AZ249" i="6" s="1"/>
  <c r="BD247" i="6"/>
  <c r="BD249" i="6" s="1"/>
  <c r="BD251" i="6" s="1"/>
  <c r="BH247" i="6"/>
  <c r="BH249" i="6" s="1"/>
  <c r="BL247" i="6"/>
  <c r="BL249" i="6" s="1"/>
  <c r="J247" i="6"/>
  <c r="J249" i="6" s="1"/>
  <c r="J251" i="6" s="1"/>
  <c r="N247" i="6"/>
  <c r="N249" i="6" s="1"/>
  <c r="N251" i="6" s="1"/>
  <c r="R247" i="6"/>
  <c r="R249" i="6" s="1"/>
  <c r="R251" i="6" s="1"/>
  <c r="V247" i="6"/>
  <c r="V249" i="6" s="1"/>
  <c r="Z247" i="6"/>
  <c r="Z249" i="6" s="1"/>
  <c r="Z251" i="6" s="1"/>
  <c r="AD247" i="6"/>
  <c r="AD249" i="6" s="1"/>
  <c r="AH247" i="6"/>
  <c r="AH249" i="6" s="1"/>
  <c r="AH251" i="6" s="1"/>
  <c r="AL247" i="6"/>
  <c r="AL249" i="6" s="1"/>
  <c r="AL251" i="6" s="1"/>
  <c r="AP247" i="6"/>
  <c r="AP249" i="6" s="1"/>
  <c r="AT247" i="6"/>
  <c r="AT249" i="6" s="1"/>
  <c r="AX247" i="6"/>
  <c r="AX249" i="6" s="1"/>
  <c r="BB247" i="6"/>
  <c r="BB249" i="6" s="1"/>
  <c r="BB251" i="6" s="1"/>
  <c r="BF247" i="6"/>
  <c r="BF249" i="6" s="1"/>
  <c r="BF251" i="6" s="1"/>
  <c r="BJ247" i="6"/>
  <c r="BJ249" i="6" s="1"/>
  <c r="BJ251" i="6" s="1"/>
  <c r="BN247" i="6"/>
  <c r="BN249" i="6" s="1"/>
  <c r="BN251" i="6" s="1"/>
  <c r="W303" i="6"/>
  <c r="W305" i="6" s="1"/>
  <c r="J303" i="6"/>
  <c r="J305" i="6" s="1"/>
  <c r="X303" i="6"/>
  <c r="X305" i="6" s="1"/>
  <c r="Z303" i="6"/>
  <c r="Z305" i="6" s="1"/>
  <c r="AB303" i="6"/>
  <c r="AB305" i="6" s="1"/>
  <c r="AD303" i="6"/>
  <c r="AD305" i="6" s="1"/>
  <c r="AF303" i="6"/>
  <c r="AF305" i="6" s="1"/>
  <c r="AH303" i="6"/>
  <c r="AH305" i="6" s="1"/>
  <c r="AJ303" i="6"/>
  <c r="AJ305" i="6" s="1"/>
  <c r="AL303" i="6"/>
  <c r="AL305" i="6" s="1"/>
  <c r="AN303" i="6"/>
  <c r="AN305" i="6" s="1"/>
  <c r="AP303" i="6"/>
  <c r="AP305" i="6" s="1"/>
  <c r="AC173" i="6"/>
  <c r="AC175" i="6" s="1"/>
  <c r="G173" i="6"/>
  <c r="G175" i="6" s="1"/>
  <c r="H173" i="6"/>
  <c r="H175" i="6" s="1"/>
  <c r="Q182" i="6"/>
  <c r="Q184" i="6" s="1"/>
  <c r="BM173" i="6"/>
  <c r="BM175" i="6" s="1"/>
  <c r="AA173" i="6"/>
  <c r="AA175" i="6" s="1"/>
  <c r="W173" i="6"/>
  <c r="W175" i="6" s="1"/>
  <c r="AI41" i="29" l="1"/>
  <c r="AI43" i="29" s="1"/>
  <c r="AK6" i="28" s="1"/>
  <c r="AJ28" i="29"/>
  <c r="AJ46" i="29" s="1"/>
  <c r="AJ47" i="29" s="1"/>
  <c r="AL7" i="30" s="1"/>
  <c r="BJ352" i="6"/>
  <c r="BF151" i="91"/>
  <c r="BF153" i="91" s="1"/>
  <c r="BL559" i="6"/>
  <c r="BO549" i="6"/>
  <c r="AW17" i="12"/>
  <c r="AY60" i="60"/>
  <c r="AW13" i="71"/>
  <c r="AR352" i="6"/>
  <c r="AN151" i="91"/>
  <c r="AN153" i="91" s="1"/>
  <c r="Z525" i="6"/>
  <c r="V347" i="97" s="1"/>
  <c r="V345" i="97"/>
  <c r="AN560" i="6"/>
  <c r="AO153" i="6"/>
  <c r="K80" i="68"/>
  <c r="M497" i="6" s="1"/>
  <c r="K75" i="68"/>
  <c r="M306" i="6" s="1"/>
  <c r="K74" i="68"/>
  <c r="M194" i="6" s="1"/>
  <c r="M195" i="6" s="1"/>
  <c r="K72" i="68"/>
  <c r="M176" i="6" s="1"/>
  <c r="K71" i="68"/>
  <c r="K79" i="68"/>
  <c r="M470" i="6" s="1"/>
  <c r="K78" i="68"/>
  <c r="M443" i="6" s="1"/>
  <c r="K73" i="68"/>
  <c r="M185" i="6" s="1"/>
  <c r="M186" i="6" s="1"/>
  <c r="K76" i="68"/>
  <c r="M342" i="6" s="1"/>
  <c r="K77" i="68"/>
  <c r="M407" i="6" s="1"/>
  <c r="I229" i="97" s="1"/>
  <c r="AY309" i="97"/>
  <c r="BC489" i="6"/>
  <c r="AY311" i="97" s="1"/>
  <c r="BG309" i="97"/>
  <c r="BK489" i="6"/>
  <c r="BG311" i="97" s="1"/>
  <c r="Q278" i="6"/>
  <c r="N158" i="59" s="1"/>
  <c r="AQ534" i="6"/>
  <c r="L549" i="6"/>
  <c r="I559" i="6"/>
  <c r="I561" i="6" s="1"/>
  <c r="J152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80" i="6"/>
  <c r="Y302" i="97" s="1"/>
  <c r="AJ435" i="6"/>
  <c r="AF257" i="97" s="1"/>
  <c r="AF255" i="97"/>
  <c r="AE273" i="97"/>
  <c r="AI453" i="6"/>
  <c r="AE275" i="97" s="1"/>
  <c r="Y489" i="6"/>
  <c r="U311" i="97" s="1"/>
  <c r="U309" i="97"/>
  <c r="AI309" i="97"/>
  <c r="AM489" i="6"/>
  <c r="AI311" i="97" s="1"/>
  <c r="BL561" i="6"/>
  <c r="V72" i="68"/>
  <c r="X176" i="6" s="1"/>
  <c r="X177" i="6" s="1"/>
  <c r="V77" i="68"/>
  <c r="X407" i="6" s="1"/>
  <c r="T229" i="97" s="1"/>
  <c r="V79" i="68"/>
  <c r="X470" i="6" s="1"/>
  <c r="V74" i="68"/>
  <c r="X194" i="6" s="1"/>
  <c r="V71" i="68"/>
  <c r="V76" i="68"/>
  <c r="X342" i="6" s="1"/>
  <c r="T145" i="91" s="1"/>
  <c r="V73" i="68"/>
  <c r="X185" i="6" s="1"/>
  <c r="V80" i="68"/>
  <c r="X497" i="6" s="1"/>
  <c r="V75" i="68"/>
  <c r="X306" i="6" s="1"/>
  <c r="T117" i="91" s="1"/>
  <c r="V78" i="68"/>
  <c r="X443" i="6" s="1"/>
  <c r="T265" i="97" s="1"/>
  <c r="Y74" i="68"/>
  <c r="AA194" i="6" s="1"/>
  <c r="Y79" i="68"/>
  <c r="AA470" i="6" s="1"/>
  <c r="Y76" i="68"/>
  <c r="AA342" i="6" s="1"/>
  <c r="Y73" i="68"/>
  <c r="AA185" i="6" s="1"/>
  <c r="AA186" i="6" s="1"/>
  <c r="Y78" i="68"/>
  <c r="AA443" i="6" s="1"/>
  <c r="W265" i="97" s="1"/>
  <c r="Y77" i="68"/>
  <c r="AA407" i="6" s="1"/>
  <c r="Y72" i="68"/>
  <c r="AA176" i="6" s="1"/>
  <c r="Y71" i="68"/>
  <c r="Y75" i="68"/>
  <c r="AA306" i="6" s="1"/>
  <c r="W117" i="91" s="1"/>
  <c r="Y80" i="68"/>
  <c r="AA497" i="6" s="1"/>
  <c r="AB12" i="71"/>
  <c r="AB16" i="12"/>
  <c r="AB20" i="12" s="1"/>
  <c r="AD22" i="60"/>
  <c r="D255" i="97"/>
  <c r="H435" i="6"/>
  <c r="D257" i="97" s="1"/>
  <c r="BA237" i="97"/>
  <c r="BE417" i="6"/>
  <c r="BA239" i="97" s="1"/>
  <c r="BK246" i="97"/>
  <c r="BO426" i="6"/>
  <c r="BK248" i="97" s="1"/>
  <c r="BA309" i="97"/>
  <c r="BE489" i="6"/>
  <c r="BA311" i="97" s="1"/>
  <c r="M177" i="6"/>
  <c r="X186" i="6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BE289" i="6"/>
  <c r="AB406" i="6"/>
  <c r="X228" i="97" s="1"/>
  <c r="Y10" i="29"/>
  <c r="Y32" i="29" s="1"/>
  <c r="Y34" i="29" s="1"/>
  <c r="AA12" i="28" s="1"/>
  <c r="Z73" i="68"/>
  <c r="AB185" i="6" s="1"/>
  <c r="Z79" i="68"/>
  <c r="AB470" i="6" s="1"/>
  <c r="Z78" i="68"/>
  <c r="AB443" i="6" s="1"/>
  <c r="X265" i="97" s="1"/>
  <c r="Z74" i="68"/>
  <c r="AB194" i="6" s="1"/>
  <c r="Z77" i="68"/>
  <c r="AB407" i="6" s="1"/>
  <c r="X229" i="97" s="1"/>
  <c r="Z71" i="68"/>
  <c r="Z75" i="68"/>
  <c r="AB306" i="6" s="1"/>
  <c r="X117" i="91" s="1"/>
  <c r="Z72" i="68"/>
  <c r="AB176" i="6" s="1"/>
  <c r="AB177" i="6" s="1"/>
  <c r="Z76" i="68"/>
  <c r="AB342" i="6" s="1"/>
  <c r="X145" i="91" s="1"/>
  <c r="Z80" i="68"/>
  <c r="AB497" i="6" s="1"/>
  <c r="J71" i="68"/>
  <c r="J77" i="68"/>
  <c r="L407" i="6" s="1"/>
  <c r="H229" i="97" s="1"/>
  <c r="J74" i="68"/>
  <c r="L194" i="6" s="1"/>
  <c r="J72" i="68"/>
  <c r="L176" i="6" s="1"/>
  <c r="L177" i="6" s="1"/>
  <c r="J76" i="68"/>
  <c r="L342" i="6" s="1"/>
  <c r="J75" i="68"/>
  <c r="L306" i="6" s="1"/>
  <c r="H117" i="91" s="1"/>
  <c r="J80" i="68"/>
  <c r="L497" i="6" s="1"/>
  <c r="J79" i="68"/>
  <c r="L470" i="6" s="1"/>
  <c r="H292" i="97" s="1"/>
  <c r="J73" i="68"/>
  <c r="L185" i="6" s="1"/>
  <c r="L186" i="6" s="1"/>
  <c r="J78" i="68"/>
  <c r="L443" i="6" s="1"/>
  <c r="H265" i="97" s="1"/>
  <c r="BA16" i="12"/>
  <c r="BA12" i="71"/>
  <c r="BA16" i="71" s="1"/>
  <c r="BA29" i="71" s="1"/>
  <c r="BC22" i="60"/>
  <c r="O489" i="6"/>
  <c r="K311" i="97" s="1"/>
  <c r="K309" i="97"/>
  <c r="W309" i="97"/>
  <c r="AA489" i="6"/>
  <c r="W311" i="97" s="1"/>
  <c r="AO489" i="6"/>
  <c r="AK311" i="97" s="1"/>
  <c r="AK309" i="97"/>
  <c r="BA20" i="12"/>
  <c r="M358" i="6"/>
  <c r="V28" i="29"/>
  <c r="V46" i="29" s="1"/>
  <c r="V47" i="29" s="1"/>
  <c r="X7" i="30" s="1"/>
  <c r="AW20" i="12"/>
  <c r="AZ357" i="6"/>
  <c r="N273" i="97"/>
  <c r="AD19" i="29"/>
  <c r="AD37" i="29" s="1"/>
  <c r="AD38" i="29" s="1"/>
  <c r="AF8" i="30" s="1"/>
  <c r="BI118" i="91"/>
  <c r="BA213" i="6"/>
  <c r="AX157" i="59" s="1"/>
  <c r="AM278" i="6"/>
  <c r="AJ158" i="59" s="1"/>
  <c r="M16" i="71"/>
  <c r="M29" i="71" s="1"/>
  <c r="BE286" i="6"/>
  <c r="AZ442" i="6"/>
  <c r="AW155" i="6"/>
  <c r="AK60" i="60"/>
  <c r="AI17" i="12"/>
  <c r="AI20" i="12" s="1"/>
  <c r="AI13" i="71"/>
  <c r="AI16" i="71" s="1"/>
  <c r="AI29" i="71" s="1"/>
  <c r="AU336" i="97"/>
  <c r="AY516" i="6"/>
  <c r="AU338" i="97" s="1"/>
  <c r="O507" i="6"/>
  <c r="K329" i="97" s="1"/>
  <c r="K327" i="97"/>
  <c r="BM213" i="6"/>
  <c r="U41" i="29"/>
  <c r="U43" i="29" s="1"/>
  <c r="W6" i="28" s="1"/>
  <c r="O28" i="29"/>
  <c r="O46" i="29" s="1"/>
  <c r="O47" i="29" s="1"/>
  <c r="Q7" i="30" s="1"/>
  <c r="AV343" i="6"/>
  <c r="Q334" i="6"/>
  <c r="AJ278" i="6"/>
  <c r="AG158" i="59" s="1"/>
  <c r="AK278" i="6"/>
  <c r="AH158" i="59" s="1"/>
  <c r="AI278" i="6"/>
  <c r="AF158" i="59" s="1"/>
  <c r="AP244" i="97"/>
  <c r="BH165" i="59"/>
  <c r="AX226" i="97"/>
  <c r="K244" i="97"/>
  <c r="AJ226" i="97"/>
  <c r="AQ156" i="6"/>
  <c r="BJ399" i="6"/>
  <c r="BF221" i="97" s="1"/>
  <c r="AZ561" i="6"/>
  <c r="AA156" i="6"/>
  <c r="BB442" i="6"/>
  <c r="AX264" i="97" s="1"/>
  <c r="AW417" i="6"/>
  <c r="AS239" i="97" s="1"/>
  <c r="R480" i="6"/>
  <c r="N302" i="97" s="1"/>
  <c r="N300" i="97"/>
  <c r="BC255" i="97"/>
  <c r="BG435" i="6"/>
  <c r="BC257" i="97" s="1"/>
  <c r="AR417" i="6"/>
  <c r="AN239" i="97" s="1"/>
  <c r="AN237" i="97"/>
  <c r="AU489" i="6"/>
  <c r="AQ311" i="97" s="1"/>
  <c r="AQ309" i="97"/>
  <c r="BE309" i="97"/>
  <c r="BI489" i="6"/>
  <c r="BE311" i="97" s="1"/>
  <c r="AA177" i="6"/>
  <c r="D18" i="10"/>
  <c r="AB16" i="71"/>
  <c r="AB29" i="71" s="1"/>
  <c r="AV162" i="91"/>
  <c r="AV36" i="92" s="1"/>
  <c r="BK278" i="6"/>
  <c r="BH158" i="59" s="1"/>
  <c r="AP19" i="29"/>
  <c r="AP37" i="29" s="1"/>
  <c r="AP38" i="29" s="1"/>
  <c r="AR8" i="30" s="1"/>
  <c r="O19" i="29"/>
  <c r="O37" i="29" s="1"/>
  <c r="O38" i="29" s="1"/>
  <c r="Q8" i="30" s="1"/>
  <c r="BJ357" i="6"/>
  <c r="AV307" i="6"/>
  <c r="AW18" i="92"/>
  <c r="AW27" i="92" s="1"/>
  <c r="AW28" i="92" s="1"/>
  <c r="AF19" i="29"/>
  <c r="AF37" i="29" s="1"/>
  <c r="AF38" i="29" s="1"/>
  <c r="AH8" i="30" s="1"/>
  <c r="W489" i="6"/>
  <c r="S311" i="97" s="1"/>
  <c r="BB352" i="6"/>
  <c r="AX151" i="91"/>
  <c r="AX153" i="91" s="1"/>
  <c r="AT345" i="97"/>
  <c r="AX525" i="6"/>
  <c r="AT347" i="97" s="1"/>
  <c r="M560" i="6"/>
  <c r="M561" i="6" s="1"/>
  <c r="M153" i="6"/>
  <c r="AK237" i="97"/>
  <c r="AO417" i="6"/>
  <c r="AK239" i="97" s="1"/>
  <c r="R390" i="6"/>
  <c r="N212" i="97" s="1"/>
  <c r="N210" i="97"/>
  <c r="AI152" i="6"/>
  <c r="U33" i="29"/>
  <c r="V10" i="29"/>
  <c r="V32" i="29" s="1"/>
  <c r="AZ356" i="97"/>
  <c r="BA160" i="59"/>
  <c r="AB33" i="29"/>
  <c r="AB10" i="29"/>
  <c r="AB32" i="29" s="1"/>
  <c r="AQ28" i="29"/>
  <c r="AQ46" i="29" s="1"/>
  <c r="AQ47" i="29" s="1"/>
  <c r="AS7" i="30" s="1"/>
  <c r="AQ41" i="29"/>
  <c r="AQ43" i="29" s="1"/>
  <c r="AS6" i="28" s="1"/>
  <c r="AB172" i="59"/>
  <c r="Z8" i="36"/>
  <c r="R94" i="68"/>
  <c r="T333" i="6" s="1"/>
  <c r="R93" i="68"/>
  <c r="AX93" i="68"/>
  <c r="AX94" i="68"/>
  <c r="AZ333" i="6" s="1"/>
  <c r="L451" i="6"/>
  <c r="H271" i="97"/>
  <c r="BD316" i="6"/>
  <c r="AZ123" i="91"/>
  <c r="AZ125" i="91" s="1"/>
  <c r="AG478" i="6"/>
  <c r="AC298" i="97"/>
  <c r="M271" i="97"/>
  <c r="Q451" i="6"/>
  <c r="BI271" i="97"/>
  <c r="BM451" i="6"/>
  <c r="AR451" i="6"/>
  <c r="AN271" i="97"/>
  <c r="AY271" i="97"/>
  <c r="BC451" i="6"/>
  <c r="O262" i="97"/>
  <c r="S442" i="6"/>
  <c r="O264" i="97" s="1"/>
  <c r="BF442" i="6"/>
  <c r="BB264" i="97" s="1"/>
  <c r="BB262" i="97"/>
  <c r="V262" i="97"/>
  <c r="Z442" i="6"/>
  <c r="F262" i="97"/>
  <c r="J442" i="6"/>
  <c r="G406" i="6"/>
  <c r="C226" i="97"/>
  <c r="AY14" i="71"/>
  <c r="AY18" i="12"/>
  <c r="BA104" i="60"/>
  <c r="R345" i="97"/>
  <c r="V525" i="6"/>
  <c r="R347" i="97" s="1"/>
  <c r="AG19" i="29"/>
  <c r="AG37" i="29" s="1"/>
  <c r="AG38" i="29" s="1"/>
  <c r="AI8" i="30" s="1"/>
  <c r="BJ94" i="68"/>
  <c r="BL333" i="6" s="1"/>
  <c r="BJ93" i="68"/>
  <c r="R79" i="68"/>
  <c r="T470" i="6" s="1"/>
  <c r="R73" i="68"/>
  <c r="T185" i="6" s="1"/>
  <c r="R78" i="68"/>
  <c r="T443" i="6" s="1"/>
  <c r="P265" i="97" s="1"/>
  <c r="R76" i="68"/>
  <c r="T342" i="6" s="1"/>
  <c r="R75" i="68"/>
  <c r="T306" i="6" s="1"/>
  <c r="R77" i="68"/>
  <c r="T407" i="6" s="1"/>
  <c r="P229" i="97" s="1"/>
  <c r="R80" i="68"/>
  <c r="T497" i="6" s="1"/>
  <c r="R74" i="68"/>
  <c r="T194" i="6" s="1"/>
  <c r="T195" i="6" s="1"/>
  <c r="R72" i="68"/>
  <c r="T176" i="6" s="1"/>
  <c r="T177" i="6" s="1"/>
  <c r="R71" i="68"/>
  <c r="AB244" i="97"/>
  <c r="AF424" i="6"/>
  <c r="AQ298" i="97"/>
  <c r="AU478" i="6"/>
  <c r="AE478" i="6"/>
  <c r="AA298" i="97"/>
  <c r="BG271" i="97"/>
  <c r="BK451" i="6"/>
  <c r="AL271" i="97"/>
  <c r="AP451" i="6"/>
  <c r="BA451" i="6"/>
  <c r="AW271" i="97"/>
  <c r="BO442" i="6"/>
  <c r="BK264" i="97" s="1"/>
  <c r="BK262" i="97"/>
  <c r="H442" i="6"/>
  <c r="D262" i="97"/>
  <c r="BJ226" i="97"/>
  <c r="BN406" i="6"/>
  <c r="BJ228" i="97" s="1"/>
  <c r="AC406" i="6"/>
  <c r="Y228" i="97" s="1"/>
  <c r="Y226" i="97"/>
  <c r="Z172" i="59"/>
  <c r="X8" i="36"/>
  <c r="AQ278" i="6"/>
  <c r="BJ451" i="6"/>
  <c r="BD178" i="60"/>
  <c r="BB19" i="12"/>
  <c r="BC199" i="97"/>
  <c r="AB78" i="68"/>
  <c r="AD443" i="6" s="1"/>
  <c r="Z265" i="97" s="1"/>
  <c r="AB73" i="68"/>
  <c r="AD185" i="6" s="1"/>
  <c r="AD186" i="6" s="1"/>
  <c r="AB76" i="68"/>
  <c r="AD342" i="6" s="1"/>
  <c r="AB75" i="68"/>
  <c r="AD306" i="6" s="1"/>
  <c r="Z117" i="91" s="1"/>
  <c r="AB71" i="68"/>
  <c r="AB80" i="68"/>
  <c r="AD497" i="6" s="1"/>
  <c r="AB79" i="68"/>
  <c r="AD470" i="6" s="1"/>
  <c r="AB77" i="68"/>
  <c r="AD407" i="6" s="1"/>
  <c r="Z229" i="97" s="1"/>
  <c r="AB74" i="68"/>
  <c r="AD194" i="6" s="1"/>
  <c r="AB72" i="68"/>
  <c r="AD176" i="6" s="1"/>
  <c r="AD177" i="6" s="1"/>
  <c r="BN525" i="6"/>
  <c r="BJ347" i="97" s="1"/>
  <c r="BJ345" i="97"/>
  <c r="G525" i="6"/>
  <c r="C347" i="97" s="1"/>
  <c r="C345" i="97"/>
  <c r="BJ316" i="6"/>
  <c r="BF123" i="91"/>
  <c r="BF125" i="91" s="1"/>
  <c r="AO298" i="97"/>
  <c r="AS478" i="6"/>
  <c r="Y271" i="97"/>
  <c r="AC451" i="6"/>
  <c r="I273" i="97"/>
  <c r="M453" i="6"/>
  <c r="I275" i="97" s="1"/>
  <c r="BE271" i="97"/>
  <c r="BI451" i="6"/>
  <c r="AN451" i="6"/>
  <c r="AJ271" i="97"/>
  <c r="AH262" i="97"/>
  <c r="AL442" i="6"/>
  <c r="AH264" i="97" s="1"/>
  <c r="C262" i="97"/>
  <c r="G442" i="6"/>
  <c r="AG406" i="6"/>
  <c r="AC228" i="97" s="1"/>
  <c r="AC226" i="97"/>
  <c r="I226" i="97"/>
  <c r="M406" i="6"/>
  <c r="AD72" i="68"/>
  <c r="AF176" i="6" s="1"/>
  <c r="AF177" i="6" s="1"/>
  <c r="AD71" i="68"/>
  <c r="AD77" i="68"/>
  <c r="AF407" i="6" s="1"/>
  <c r="AB229" i="97" s="1"/>
  <c r="AD73" i="68"/>
  <c r="AF185" i="6" s="1"/>
  <c r="AD79" i="68"/>
  <c r="AF470" i="6" s="1"/>
  <c r="AB292" i="97" s="1"/>
  <c r="AD78" i="68"/>
  <c r="AF443" i="6" s="1"/>
  <c r="AB265" i="97" s="1"/>
  <c r="AD75" i="68"/>
  <c r="AF306" i="6" s="1"/>
  <c r="AB117" i="91" s="1"/>
  <c r="AD76" i="68"/>
  <c r="AF342" i="6" s="1"/>
  <c r="AD80" i="68"/>
  <c r="AF497" i="6" s="1"/>
  <c r="AD74" i="68"/>
  <c r="AF194" i="6" s="1"/>
  <c r="K480" i="6"/>
  <c r="G302" i="97" s="1"/>
  <c r="G300" i="97"/>
  <c r="AL399" i="6"/>
  <c r="AH221" i="97" s="1"/>
  <c r="AH219" i="97"/>
  <c r="Q165" i="59"/>
  <c r="AH94" i="68"/>
  <c r="AJ333" i="6" s="1"/>
  <c r="AH93" i="68"/>
  <c r="BH94" i="68"/>
  <c r="BJ333" i="6" s="1"/>
  <c r="BH93" i="68"/>
  <c r="AH76" i="68"/>
  <c r="AJ342" i="6" s="1"/>
  <c r="AH79" i="68"/>
  <c r="AJ470" i="6" s="1"/>
  <c r="AH78" i="68"/>
  <c r="AJ443" i="6" s="1"/>
  <c r="AF265" i="97" s="1"/>
  <c r="AH74" i="68"/>
  <c r="AJ194" i="6" s="1"/>
  <c r="AH77" i="68"/>
  <c r="AJ407" i="6" s="1"/>
  <c r="AF229" i="97" s="1"/>
  <c r="AH80" i="68"/>
  <c r="AJ497" i="6" s="1"/>
  <c r="AH72" i="68"/>
  <c r="AJ176" i="6" s="1"/>
  <c r="AH71" i="68"/>
  <c r="AH73" i="68"/>
  <c r="AJ185" i="6" s="1"/>
  <c r="AJ186" i="6" s="1"/>
  <c r="AH75" i="68"/>
  <c r="AJ306" i="6" s="1"/>
  <c r="AF117" i="91" s="1"/>
  <c r="BD244" i="97"/>
  <c r="BH424" i="6"/>
  <c r="BG93" i="68"/>
  <c r="BG94" i="68"/>
  <c r="BI333" i="6" s="1"/>
  <c r="U480" i="6"/>
  <c r="Q302" i="97" s="1"/>
  <c r="Q300" i="97"/>
  <c r="AQ336" i="97"/>
  <c r="AU516" i="6"/>
  <c r="AQ338" i="97" s="1"/>
  <c r="BK226" i="97"/>
  <c r="BO406" i="6"/>
  <c r="BK228" i="97" s="1"/>
  <c r="AP73" i="68"/>
  <c r="AR185" i="6" s="1"/>
  <c r="AR186" i="6" s="1"/>
  <c r="AP72" i="68"/>
  <c r="AR176" i="6" s="1"/>
  <c r="AR177" i="6" s="1"/>
  <c r="AP77" i="68"/>
  <c r="AR407" i="6" s="1"/>
  <c r="AN229" i="97" s="1"/>
  <c r="AP71" i="68"/>
  <c r="AP75" i="68"/>
  <c r="AR306" i="6" s="1"/>
  <c r="AP76" i="68"/>
  <c r="AR342" i="6" s="1"/>
  <c r="AN145" i="91" s="1"/>
  <c r="AN146" i="91" s="1"/>
  <c r="AP80" i="68"/>
  <c r="AR497" i="6" s="1"/>
  <c r="AP79" i="68"/>
  <c r="AR470" i="6" s="1"/>
  <c r="AP78" i="68"/>
  <c r="AR443" i="6" s="1"/>
  <c r="AN265" i="97" s="1"/>
  <c r="AP74" i="68"/>
  <c r="AR194" i="6" s="1"/>
  <c r="BL478" i="6"/>
  <c r="BH298" i="97"/>
  <c r="AM300" i="97"/>
  <c r="AQ480" i="6"/>
  <c r="AM302" i="97" s="1"/>
  <c r="W271" i="97"/>
  <c r="AA451" i="6"/>
  <c r="G271" i="97"/>
  <c r="K451" i="6"/>
  <c r="BG451" i="6"/>
  <c r="BC271" i="97"/>
  <c r="AH271" i="97"/>
  <c r="AL451" i="6"/>
  <c r="AE262" i="97"/>
  <c r="AI442" i="6"/>
  <c r="AE264" i="97" s="1"/>
  <c r="AJ442" i="6"/>
  <c r="AF262" i="97"/>
  <c r="T442" i="6"/>
  <c r="P262" i="97"/>
  <c r="U406" i="6"/>
  <c r="Q228" i="97" s="1"/>
  <c r="Q226" i="97"/>
  <c r="BI226" i="97"/>
  <c r="BM406" i="6"/>
  <c r="Z549" i="6"/>
  <c r="V371" i="97" s="1"/>
  <c r="W152" i="6"/>
  <c r="W559" i="6"/>
  <c r="AI435" i="6"/>
  <c r="AE257" i="97" s="1"/>
  <c r="AE255" i="97"/>
  <c r="H327" i="97"/>
  <c r="L507" i="6"/>
  <c r="H329" i="97" s="1"/>
  <c r="AZ534" i="6"/>
  <c r="I274" i="6"/>
  <c r="I276" i="6" s="1"/>
  <c r="AU19" i="29"/>
  <c r="AU37" i="29" s="1"/>
  <c r="AU38" i="29" s="1"/>
  <c r="AW8" i="30" s="1"/>
  <c r="BD278" i="6"/>
  <c r="BA158" i="59" s="1"/>
  <c r="J16" i="71"/>
  <c r="J29" i="71" s="1"/>
  <c r="AB9" i="30"/>
  <c r="AB40" i="30" s="1"/>
  <c r="I28" i="29"/>
  <c r="I46" i="29" s="1"/>
  <c r="I47" i="29" s="1"/>
  <c r="K7" i="30" s="1"/>
  <c r="AJ19" i="29"/>
  <c r="AJ37" i="29" s="1"/>
  <c r="AJ38" i="29" s="1"/>
  <c r="AL8" i="30" s="1"/>
  <c r="AL9" i="30" s="1"/>
  <c r="AL40" i="30" s="1"/>
  <c r="AL406" i="6"/>
  <c r="AH228" i="97" s="1"/>
  <c r="AO20" i="12"/>
  <c r="AP534" i="6"/>
  <c r="T20" i="12"/>
  <c r="Y406" i="6"/>
  <c r="BD19" i="29"/>
  <c r="BD37" i="29" s="1"/>
  <c r="BD38" i="29" s="1"/>
  <c r="BF8" i="30" s="1"/>
  <c r="W561" i="6"/>
  <c r="O255" i="97"/>
  <c r="S435" i="6"/>
  <c r="O257" i="97" s="1"/>
  <c r="AO73" i="68"/>
  <c r="AQ185" i="6" s="1"/>
  <c r="AQ186" i="6" s="1"/>
  <c r="AO75" i="68"/>
  <c r="AQ306" i="6" s="1"/>
  <c r="AM117" i="91" s="1"/>
  <c r="AO76" i="68"/>
  <c r="AQ342" i="6" s="1"/>
  <c r="AO80" i="68"/>
  <c r="AQ497" i="6" s="1"/>
  <c r="AO74" i="68"/>
  <c r="AQ194" i="6" s="1"/>
  <c r="AQ195" i="6" s="1"/>
  <c r="AO72" i="68"/>
  <c r="AQ176" i="6" s="1"/>
  <c r="AQ177" i="6" s="1"/>
  <c r="AO71" i="68"/>
  <c r="AO79" i="68"/>
  <c r="AQ470" i="6" s="1"/>
  <c r="AO78" i="68"/>
  <c r="AQ443" i="6" s="1"/>
  <c r="AM265" i="97" s="1"/>
  <c r="AO77" i="68"/>
  <c r="AQ407" i="6" s="1"/>
  <c r="AN76" i="68"/>
  <c r="AP342" i="6" s="1"/>
  <c r="AL145" i="91" s="1"/>
  <c r="AN71" i="68"/>
  <c r="AN78" i="68"/>
  <c r="AP443" i="6" s="1"/>
  <c r="AL265" i="97" s="1"/>
  <c r="AN79" i="68"/>
  <c r="AP470" i="6" s="1"/>
  <c r="AL292" i="97" s="1"/>
  <c r="AN77" i="68"/>
  <c r="AP407" i="6" s="1"/>
  <c r="AL229" i="97" s="1"/>
  <c r="AN72" i="68"/>
  <c r="AP176" i="6" s="1"/>
  <c r="AP177" i="6" s="1"/>
  <c r="AN74" i="68"/>
  <c r="AP194" i="6" s="1"/>
  <c r="AN73" i="68"/>
  <c r="AP185" i="6" s="1"/>
  <c r="AP186" i="6" s="1"/>
  <c r="AN80" i="68"/>
  <c r="AP497" i="6" s="1"/>
  <c r="AN75" i="68"/>
  <c r="AP306" i="6" s="1"/>
  <c r="AL117" i="91" s="1"/>
  <c r="V244" i="97"/>
  <c r="Z424" i="6"/>
  <c r="AB478" i="6"/>
  <c r="X298" i="97"/>
  <c r="BI507" i="6"/>
  <c r="BE329" i="97" s="1"/>
  <c r="BE327" i="97"/>
  <c r="AZ74" i="68"/>
  <c r="BB194" i="6" s="1"/>
  <c r="AZ72" i="68"/>
  <c r="BB176" i="6" s="1"/>
  <c r="BB177" i="6" s="1"/>
  <c r="AZ80" i="68"/>
  <c r="BB497" i="6" s="1"/>
  <c r="AZ77" i="68"/>
  <c r="BB407" i="6" s="1"/>
  <c r="AX229" i="97" s="1"/>
  <c r="AZ71" i="68"/>
  <c r="AZ73" i="68"/>
  <c r="BB185" i="6" s="1"/>
  <c r="BB186" i="6" s="1"/>
  <c r="AZ76" i="68"/>
  <c r="BB342" i="6" s="1"/>
  <c r="AZ75" i="68"/>
  <c r="BB306" i="6" s="1"/>
  <c r="AX117" i="91" s="1"/>
  <c r="AZ79" i="68"/>
  <c r="BB470" i="6" s="1"/>
  <c r="AX292" i="97" s="1"/>
  <c r="AZ78" i="68"/>
  <c r="BB443" i="6" s="1"/>
  <c r="AE316" i="6"/>
  <c r="AA123" i="91"/>
  <c r="AA125" i="91" s="1"/>
  <c r="BJ478" i="6"/>
  <c r="BF298" i="97"/>
  <c r="AO478" i="6"/>
  <c r="AK298" i="97"/>
  <c r="U271" i="97"/>
  <c r="Y451" i="6"/>
  <c r="E271" i="97"/>
  <c r="I451" i="6"/>
  <c r="BE453" i="6"/>
  <c r="BA275" i="97" s="1"/>
  <c r="BA273" i="97"/>
  <c r="AF271" i="97"/>
  <c r="AJ451" i="6"/>
  <c r="AX442" i="6"/>
  <c r="AT264" i="97" s="1"/>
  <c r="AT262" i="97"/>
  <c r="N262" i="97"/>
  <c r="R442" i="6"/>
  <c r="M226" i="97"/>
  <c r="Q406" i="6"/>
  <c r="M228" i="97" s="1"/>
  <c r="AE226" i="97"/>
  <c r="AI406" i="6"/>
  <c r="AE228" i="97" s="1"/>
  <c r="BK406" i="6"/>
  <c r="BG228" i="97" s="1"/>
  <c r="BG226" i="97"/>
  <c r="BD453" i="6"/>
  <c r="AZ275" i="97" s="1"/>
  <c r="AZ273" i="97"/>
  <c r="G489" i="6"/>
  <c r="C311" i="97" s="1"/>
  <c r="C309" i="97"/>
  <c r="AD255" i="97"/>
  <c r="AH435" i="6"/>
  <c r="AD257" i="97" s="1"/>
  <c r="AR278" i="6"/>
  <c r="AG28" i="29"/>
  <c r="AG46" i="29" s="1"/>
  <c r="AG47" i="29" s="1"/>
  <c r="AI7" i="30" s="1"/>
  <c r="K172" i="59"/>
  <c r="AF28" i="29"/>
  <c r="AF46" i="29" s="1"/>
  <c r="AF47" i="29" s="1"/>
  <c r="AH7" i="30" s="1"/>
  <c r="Z33" i="29"/>
  <c r="Z534" i="6"/>
  <c r="Y28" i="29"/>
  <c r="Y46" i="29" s="1"/>
  <c r="Y47" i="29" s="1"/>
  <c r="AA7" i="30" s="1"/>
  <c r="AV357" i="6"/>
  <c r="AV359" i="6" s="1"/>
  <c r="Y534" i="6"/>
  <c r="AZ162" i="91"/>
  <c r="AZ36" i="92" s="1"/>
  <c r="P534" i="6"/>
  <c r="M160" i="59" s="1"/>
  <c r="AZ426" i="6"/>
  <c r="AV248" i="97" s="1"/>
  <c r="AA325" i="6"/>
  <c r="Z478" i="6"/>
  <c r="AF156" i="6"/>
  <c r="BD156" i="6"/>
  <c r="AC93" i="68"/>
  <c r="AC94" i="68"/>
  <c r="AE333" i="6" s="1"/>
  <c r="O244" i="97"/>
  <c r="S424" i="6"/>
  <c r="AR130" i="91"/>
  <c r="AR132" i="91" s="1"/>
  <c r="AV325" i="6"/>
  <c r="BB74" i="68"/>
  <c r="BD194" i="6" s="1"/>
  <c r="BB72" i="68"/>
  <c r="BD176" i="6" s="1"/>
  <c r="BD177" i="6" s="1"/>
  <c r="BB80" i="68"/>
  <c r="BD497" i="6" s="1"/>
  <c r="BB78" i="68"/>
  <c r="BD443" i="6" s="1"/>
  <c r="AZ265" i="97" s="1"/>
  <c r="BB77" i="68"/>
  <c r="BD407" i="6" s="1"/>
  <c r="AZ229" i="97" s="1"/>
  <c r="BB71" i="68"/>
  <c r="BB76" i="68"/>
  <c r="BD342" i="6" s="1"/>
  <c r="BB73" i="68"/>
  <c r="BD185" i="6" s="1"/>
  <c r="BD186" i="6" s="1"/>
  <c r="BB75" i="68"/>
  <c r="BD306" i="6" s="1"/>
  <c r="BB79" i="68"/>
  <c r="BD470" i="6" s="1"/>
  <c r="AK271" i="97"/>
  <c r="AO451" i="6"/>
  <c r="T316" i="6"/>
  <c r="P123" i="91"/>
  <c r="P125" i="91" s="1"/>
  <c r="BD298" i="97"/>
  <c r="BH478" i="6"/>
  <c r="AY300" i="97"/>
  <c r="BC480" i="6"/>
  <c r="AY302" i="97" s="1"/>
  <c r="AD271" i="97"/>
  <c r="AH451" i="6"/>
  <c r="BM442" i="6"/>
  <c r="BI262" i="97"/>
  <c r="L262" i="97"/>
  <c r="P442" i="6"/>
  <c r="BH226" i="97"/>
  <c r="BL406" i="6"/>
  <c r="AU406" i="6"/>
  <c r="AQ228" i="97" s="1"/>
  <c r="AQ226" i="97"/>
  <c r="G172" i="59"/>
  <c r="E8" i="36"/>
  <c r="BJ525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G361" i="6"/>
  <c r="AD155" i="6"/>
  <c r="AN20" i="12"/>
  <c r="Z10" i="29"/>
  <c r="Z32" i="29" s="1"/>
  <c r="Z34" i="29" s="1"/>
  <c r="AB12" i="28" s="1"/>
  <c r="AQ10" i="29"/>
  <c r="AQ32" i="29" s="1"/>
  <c r="AQ34" i="29" s="1"/>
  <c r="AS12" i="28" s="1"/>
  <c r="Y19" i="29"/>
  <c r="Y37" i="29" s="1"/>
  <c r="Y38" i="29" s="1"/>
  <c r="AA8" i="30" s="1"/>
  <c r="N345" i="97"/>
  <c r="G21" i="91"/>
  <c r="V152" i="6"/>
  <c r="AY325" i="6"/>
  <c r="BN325" i="6"/>
  <c r="BE406" i="6"/>
  <c r="BA228" i="97" s="1"/>
  <c r="AC560" i="6"/>
  <c r="AC561" i="6" s="1"/>
  <c r="AD153" i="6"/>
  <c r="P424" i="6"/>
  <c r="L244" i="97"/>
  <c r="S155" i="6"/>
  <c r="T155" i="6"/>
  <c r="Y442" i="6"/>
  <c r="U262" i="97"/>
  <c r="BJ76" i="68"/>
  <c r="BL342" i="6" s="1"/>
  <c r="BJ77" i="68"/>
  <c r="BL407" i="6" s="1"/>
  <c r="BH229" i="97" s="1"/>
  <c r="BJ79" i="68"/>
  <c r="BL470" i="6" s="1"/>
  <c r="BJ75" i="68"/>
  <c r="BL306" i="6" s="1"/>
  <c r="BJ74" i="68"/>
  <c r="BL194" i="6" s="1"/>
  <c r="BJ72" i="68"/>
  <c r="BL176" i="6" s="1"/>
  <c r="BL177" i="6" s="1"/>
  <c r="BJ71" i="68"/>
  <c r="BJ80" i="68"/>
  <c r="BL497" i="6" s="1"/>
  <c r="BJ73" i="68"/>
  <c r="BL185" i="6" s="1"/>
  <c r="BL186" i="6" s="1"/>
  <c r="BJ78" i="68"/>
  <c r="BL443" i="6" s="1"/>
  <c r="AH316" i="6"/>
  <c r="AD123" i="91"/>
  <c r="AD125" i="91" s="1"/>
  <c r="BF478" i="6"/>
  <c r="BB298" i="97"/>
  <c r="AK478" i="6"/>
  <c r="AG298" i="97"/>
  <c r="G478" i="6"/>
  <c r="C298" i="97"/>
  <c r="AR271" i="97"/>
  <c r="AV451" i="6"/>
  <c r="AB271" i="97"/>
  <c r="AF451" i="6"/>
  <c r="AK442" i="6"/>
  <c r="AG262" i="97"/>
  <c r="J262" i="97"/>
  <c r="N442" i="6"/>
  <c r="BC226" i="97"/>
  <c r="BG406" i="6"/>
  <c r="BC228" i="97" s="1"/>
  <c r="K406" i="6"/>
  <c r="G228" i="97" s="1"/>
  <c r="G226" i="97"/>
  <c r="AA226" i="97"/>
  <c r="AE406" i="6"/>
  <c r="AA228" i="97" s="1"/>
  <c r="AD480" i="6"/>
  <c r="Z302" i="97" s="1"/>
  <c r="Z300" i="97"/>
  <c r="AY209" i="6"/>
  <c r="AQ213" i="6"/>
  <c r="AR162" i="91"/>
  <c r="AR36" i="92" s="1"/>
  <c r="M278" i="6"/>
  <c r="J158" i="59" s="1"/>
  <c r="N278" i="6"/>
  <c r="K158" i="59" s="1"/>
  <c r="I20" i="68"/>
  <c r="T424" i="6"/>
  <c r="AP209" i="6"/>
  <c r="AI28" i="29"/>
  <c r="AI46" i="29" s="1"/>
  <c r="AI47" i="29" s="1"/>
  <c r="AK7" i="30" s="1"/>
  <c r="L28" i="29"/>
  <c r="L46" i="29" s="1"/>
  <c r="L47" i="29" s="1"/>
  <c r="N7" i="30" s="1"/>
  <c r="AR118" i="91"/>
  <c r="AT408" i="6"/>
  <c r="AP230" i="97" s="1"/>
  <c r="R534" i="6"/>
  <c r="AT20" i="12"/>
  <c r="V462" i="6"/>
  <c r="R284" i="97" s="1"/>
  <c r="AA255" i="97"/>
  <c r="AE435" i="6"/>
  <c r="AA257" i="97" s="1"/>
  <c r="BB426" i="6"/>
  <c r="AX248" i="97" s="1"/>
  <c r="AX246" i="97"/>
  <c r="BE442" i="6"/>
  <c r="BA264" i="97" s="1"/>
  <c r="BA262" i="97"/>
  <c r="BB478" i="6"/>
  <c r="AX298" i="97"/>
  <c r="AZ298" i="97"/>
  <c r="BD478" i="6"/>
  <c r="S451" i="6"/>
  <c r="O271" i="97"/>
  <c r="BK271" i="97"/>
  <c r="BO451" i="6"/>
  <c r="AP271" i="97"/>
  <c r="AT451" i="6"/>
  <c r="Z271" i="97"/>
  <c r="AD451" i="6"/>
  <c r="AN264" i="97"/>
  <c r="AR444" i="6"/>
  <c r="AN266" i="97" s="1"/>
  <c r="H262" i="97"/>
  <c r="L442" i="6"/>
  <c r="S406" i="6"/>
  <c r="O228" i="97" s="1"/>
  <c r="O226" i="97"/>
  <c r="BA260" i="6"/>
  <c r="BA274" i="6"/>
  <c r="BA276" i="6" s="1"/>
  <c r="P186" i="6"/>
  <c r="P209" i="6"/>
  <c r="P211" i="6" s="1"/>
  <c r="F340" i="97"/>
  <c r="J534" i="6"/>
  <c r="BF41" i="29"/>
  <c r="BF43" i="29" s="1"/>
  <c r="BH6" i="28" s="1"/>
  <c r="BG28" i="29"/>
  <c r="BG46" i="29" s="1"/>
  <c r="BG47" i="29" s="1"/>
  <c r="BI7" i="30" s="1"/>
  <c r="BI9" i="30" s="1"/>
  <c r="BI40" i="30" s="1"/>
  <c r="BB20" i="12"/>
  <c r="BE287" i="6"/>
  <c r="BE285" i="6"/>
  <c r="AA246" i="97"/>
  <c r="AE426" i="6"/>
  <c r="AA248" i="97" s="1"/>
  <c r="AS309" i="97"/>
  <c r="AW489" i="6"/>
  <c r="AS311" i="97" s="1"/>
  <c r="L356" i="97"/>
  <c r="K134" i="91"/>
  <c r="O361" i="6"/>
  <c r="F134" i="91"/>
  <c r="F162" i="91" s="1"/>
  <c r="F36" i="92" s="1"/>
  <c r="J361" i="6"/>
  <c r="D17" i="92"/>
  <c r="D18" i="92" s="1"/>
  <c r="D27" i="92" s="1"/>
  <c r="D28" i="92" s="1"/>
  <c r="BL111" i="91"/>
  <c r="AN9" i="30"/>
  <c r="AN40" i="30" s="1"/>
  <c r="AL48" i="64" s="1"/>
  <c r="AL50" i="64" s="1"/>
  <c r="F33" i="29"/>
  <c r="F10" i="29"/>
  <c r="F32" i="29" s="1"/>
  <c r="F34" i="29" s="1"/>
  <c r="H12" i="28" s="1"/>
  <c r="AP371" i="97"/>
  <c r="AQ165" i="59"/>
  <c r="P6" i="71"/>
  <c r="P8" i="12"/>
  <c r="H228" i="97"/>
  <c r="L408" i="6"/>
  <c r="H230" i="97" s="1"/>
  <c r="BP77" i="6"/>
  <c r="L172" i="59"/>
  <c r="J8" i="36"/>
  <c r="H223" i="97"/>
  <c r="L534" i="6"/>
  <c r="O534" i="6"/>
  <c r="K356" i="97" s="1"/>
  <c r="M33" i="29"/>
  <c r="AA19" i="29"/>
  <c r="AA37" i="29" s="1"/>
  <c r="AA38" i="29" s="1"/>
  <c r="AC8" i="30" s="1"/>
  <c r="BL278" i="6"/>
  <c r="BI158" i="59" s="1"/>
  <c r="T144" i="91"/>
  <c r="X343" i="6"/>
  <c r="E14" i="10"/>
  <c r="E102" i="10"/>
  <c r="E16" i="10" s="1"/>
  <c r="BD361" i="6"/>
  <c r="BA159" i="59" s="1"/>
  <c r="AB41" i="29"/>
  <c r="AB43" i="29" s="1"/>
  <c r="AD6" i="28" s="1"/>
  <c r="AC172" i="59" s="1"/>
  <c r="AB28" i="29"/>
  <c r="AB46" i="29" s="1"/>
  <c r="AB47" i="29" s="1"/>
  <c r="AD7" i="30" s="1"/>
  <c r="H13" i="91"/>
  <c r="H15" i="91" s="1"/>
  <c r="BK16" i="92"/>
  <c r="BK18" i="92" s="1"/>
  <c r="BK27" i="92" s="1"/>
  <c r="BK28" i="92" s="1"/>
  <c r="AE9" i="30"/>
  <c r="AE40" i="30" s="1"/>
  <c r="BD172" i="59"/>
  <c r="BB8" i="36"/>
  <c r="AI9" i="30"/>
  <c r="AI40" i="30" s="1"/>
  <c r="AR41" i="29"/>
  <c r="AR43" i="29" s="1"/>
  <c r="AT6" i="28" s="1"/>
  <c r="AR28" i="29"/>
  <c r="AR46" i="29" s="1"/>
  <c r="AR47" i="29" s="1"/>
  <c r="AT7" i="30" s="1"/>
  <c r="AT9" i="30" s="1"/>
  <c r="AT40" i="30" s="1"/>
  <c r="H177" i="6"/>
  <c r="AA28" i="29"/>
  <c r="AA46" i="29" s="1"/>
  <c r="AA47" i="29" s="1"/>
  <c r="AC7" i="30" s="1"/>
  <c r="S8" i="36"/>
  <c r="AB274" i="6"/>
  <c r="AB276" i="6" s="1"/>
  <c r="AV210" i="6"/>
  <c r="AV563" i="6" s="1"/>
  <c r="AQ10" i="12" s="1"/>
  <c r="BE534" i="6"/>
  <c r="AR8" i="12"/>
  <c r="AA34" i="29"/>
  <c r="AC12" i="28" s="1"/>
  <c r="AC13" i="28" s="1"/>
  <c r="AL17" i="12"/>
  <c r="AL20" i="12" s="1"/>
  <c r="D34" i="9"/>
  <c r="D6" i="9" s="1"/>
  <c r="M104" i="60"/>
  <c r="K14" i="71"/>
  <c r="BD146" i="91"/>
  <c r="V20" i="12"/>
  <c r="BH561" i="6"/>
  <c r="AB371" i="97"/>
  <c r="AC165" i="59"/>
  <c r="AZ371" i="97"/>
  <c r="BA165" i="59"/>
  <c r="Z94" i="68"/>
  <c r="AB333" i="6" s="1"/>
  <c r="Z93" i="68"/>
  <c r="S94" i="68"/>
  <c r="U333" i="6" s="1"/>
  <c r="S93" i="68"/>
  <c r="T156" i="6"/>
  <c r="S156" i="6"/>
  <c r="AJ172" i="59"/>
  <c r="AH8" i="36"/>
  <c r="AX20" i="12"/>
  <c r="K162" i="91"/>
  <c r="K36" i="92" s="1"/>
  <c r="H343" i="6"/>
  <c r="AF144" i="91"/>
  <c r="AJ343" i="6"/>
  <c r="P144" i="91"/>
  <c r="T357" i="6"/>
  <c r="AD361" i="6"/>
  <c r="AA159" i="59" s="1"/>
  <c r="O172" i="59"/>
  <c r="M8" i="36"/>
  <c r="AU453" i="6"/>
  <c r="AQ275" i="97" s="1"/>
  <c r="AQ273" i="97"/>
  <c r="AU172" i="59"/>
  <c r="AS8" i="36"/>
  <c r="U94" i="68"/>
  <c r="W333" i="6" s="1"/>
  <c r="U93" i="68"/>
  <c r="BF93" i="68"/>
  <c r="BF94" i="68"/>
  <c r="BH333" i="6" s="1"/>
  <c r="W6" i="71"/>
  <c r="W8" i="12"/>
  <c r="AC213" i="6"/>
  <c r="H213" i="6"/>
  <c r="X213" i="6"/>
  <c r="U157" i="59" s="1"/>
  <c r="E10" i="10"/>
  <c r="E72" i="10"/>
  <c r="E12" i="10" s="1"/>
  <c r="E23" i="10"/>
  <c r="G278" i="6"/>
  <c r="D158" i="59" s="1"/>
  <c r="D54" i="59" s="1"/>
  <c r="C64" i="116" s="1"/>
  <c r="AD144" i="91"/>
  <c r="H162" i="91"/>
  <c r="H36" i="92" s="1"/>
  <c r="H14" i="71"/>
  <c r="H16" i="71" s="1"/>
  <c r="H29" i="71" s="1"/>
  <c r="BB507" i="6"/>
  <c r="AX329" i="97" s="1"/>
  <c r="BJ361" i="6"/>
  <c r="BG159" i="59" s="1"/>
  <c r="BH209" i="6"/>
  <c r="H116" i="91"/>
  <c r="H118" i="91" s="1"/>
  <c r="L307" i="6"/>
  <c r="AG134" i="91"/>
  <c r="AG162" i="91" s="1"/>
  <c r="AG36" i="92" s="1"/>
  <c r="AK361" i="6"/>
  <c r="AH159" i="59" s="1"/>
  <c r="AB228" i="97"/>
  <c r="AN28" i="29"/>
  <c r="AN46" i="29" s="1"/>
  <c r="AN47" i="29" s="1"/>
  <c r="AP7" i="30" s="1"/>
  <c r="AO28" i="29"/>
  <c r="AO46" i="29" s="1"/>
  <c r="AO47" i="29" s="1"/>
  <c r="AQ7" i="30" s="1"/>
  <c r="AQ9" i="30" s="1"/>
  <c r="AQ40" i="30" s="1"/>
  <c r="AN24" i="36" s="1"/>
  <c r="AV20" i="12"/>
  <c r="BG217" i="97"/>
  <c r="BK397" i="6"/>
  <c r="BH156" i="6"/>
  <c r="BG156" i="6"/>
  <c r="E18" i="12"/>
  <c r="E20" i="12" s="1"/>
  <c r="E14" i="71"/>
  <c r="E16" i="71" s="1"/>
  <c r="E29" i="71" s="1"/>
  <c r="G104" i="60"/>
  <c r="BB226" i="97"/>
  <c r="BF406" i="6"/>
  <c r="BB228" i="97" s="1"/>
  <c r="AJ244" i="97"/>
  <c r="AN424" i="6"/>
  <c r="Y424" i="6"/>
  <c r="U244" i="97"/>
  <c r="G424" i="6"/>
  <c r="C244" i="97"/>
  <c r="F300" i="97"/>
  <c r="J480" i="6"/>
  <c r="F302" i="97" s="1"/>
  <c r="Z480" i="6"/>
  <c r="V302" i="97" s="1"/>
  <c r="V300" i="97"/>
  <c r="BG417" i="6"/>
  <c r="BC239" i="97" s="1"/>
  <c r="BC237" i="97"/>
  <c r="BE228" i="97"/>
  <c r="BC75" i="68"/>
  <c r="BE306" i="6" s="1"/>
  <c r="BC78" i="68"/>
  <c r="BE443" i="6" s="1"/>
  <c r="BC73" i="68"/>
  <c r="BE185" i="6" s="1"/>
  <c r="BE186" i="6" s="1"/>
  <c r="BC77" i="68"/>
  <c r="BE407" i="6" s="1"/>
  <c r="BC74" i="68"/>
  <c r="BE194" i="6" s="1"/>
  <c r="BC72" i="68"/>
  <c r="BE176" i="6" s="1"/>
  <c r="BE177" i="6" s="1"/>
  <c r="BC76" i="68"/>
  <c r="BE342" i="6" s="1"/>
  <c r="BC80" i="68"/>
  <c r="BE497" i="6" s="1"/>
  <c r="BC71" i="68"/>
  <c r="BC79" i="68"/>
  <c r="BE470" i="6" s="1"/>
  <c r="B48" i="9"/>
  <c r="B6" i="9" s="1"/>
  <c r="N14" i="71"/>
  <c r="N16" i="71" s="1"/>
  <c r="N29" i="71" s="1"/>
  <c r="BA480" i="6"/>
  <c r="AW302" i="97" s="1"/>
  <c r="AW300" i="97"/>
  <c r="BG246" i="97"/>
  <c r="BK426" i="6"/>
  <c r="BG248" i="97" s="1"/>
  <c r="Z17" i="12"/>
  <c r="AB60" i="60"/>
  <c r="Z13" i="71"/>
  <c r="C34" i="9"/>
  <c r="C6" i="9" s="1"/>
  <c r="X559" i="6"/>
  <c r="AA549" i="6"/>
  <c r="W371" i="97" s="1"/>
  <c r="Y152" i="6"/>
  <c r="X152" i="6"/>
  <c r="O379" i="6"/>
  <c r="K165" i="91"/>
  <c r="AR104" i="60"/>
  <c r="AP18" i="12"/>
  <c r="AP14" i="71"/>
  <c r="BG534" i="6"/>
  <c r="AJ489" i="6"/>
  <c r="AF311" i="97" s="1"/>
  <c r="AF309" i="97"/>
  <c r="V282" i="97"/>
  <c r="Z462" i="6"/>
  <c r="V284" i="97" s="1"/>
  <c r="AT282" i="97"/>
  <c r="AX462" i="6"/>
  <c r="AT284" i="97" s="1"/>
  <c r="AU94" i="68"/>
  <c r="AW333" i="6" s="1"/>
  <c r="AU93" i="68"/>
  <c r="D226" i="97"/>
  <c r="H406" i="6"/>
  <c r="D228" i="97" s="1"/>
  <c r="W18" i="12"/>
  <c r="W14" i="71"/>
  <c r="Y104" i="60"/>
  <c r="BD226" i="97"/>
  <c r="BH406" i="6"/>
  <c r="AS244" i="97"/>
  <c r="AW424" i="6"/>
  <c r="M244" i="97"/>
  <c r="Q424" i="6"/>
  <c r="BG480" i="6"/>
  <c r="BC302" i="97" s="1"/>
  <c r="BC300" i="97"/>
  <c r="BA327" i="97"/>
  <c r="BE507" i="6"/>
  <c r="BA329" i="97" s="1"/>
  <c r="BE73" i="68"/>
  <c r="BG185" i="6" s="1"/>
  <c r="BG186" i="6" s="1"/>
  <c r="BE78" i="68"/>
  <c r="BG443" i="6" s="1"/>
  <c r="BE80" i="68"/>
  <c r="BG497" i="6" s="1"/>
  <c r="BE74" i="68"/>
  <c r="BG194" i="6" s="1"/>
  <c r="BG195" i="6" s="1"/>
  <c r="BE79" i="68"/>
  <c r="BG470" i="6" s="1"/>
  <c r="BC292" i="97" s="1"/>
  <c r="BE72" i="68"/>
  <c r="BG176" i="6" s="1"/>
  <c r="BG177" i="6" s="1"/>
  <c r="BE75" i="68"/>
  <c r="BG306" i="6" s="1"/>
  <c r="BC117" i="91" s="1"/>
  <c r="BE71" i="68"/>
  <c r="BE77" i="68"/>
  <c r="BG407" i="6" s="1"/>
  <c r="BE76" i="68"/>
  <c r="BG342" i="6" s="1"/>
  <c r="E34" i="9"/>
  <c r="E6" i="9" s="1"/>
  <c r="AX13" i="71"/>
  <c r="AX16" i="71" s="1"/>
  <c r="AX29" i="71" s="1"/>
  <c r="V155" i="6"/>
  <c r="W155" i="6"/>
  <c r="C34" i="92"/>
  <c r="C19" i="91"/>
  <c r="Q17" i="12"/>
  <c r="Q20" i="12" s="1"/>
  <c r="S60" i="60"/>
  <c r="Q13" i="71"/>
  <c r="Q16" i="71" s="1"/>
  <c r="Q29" i="71" s="1"/>
  <c r="K560" i="6"/>
  <c r="K561" i="6" s="1"/>
  <c r="L153" i="6"/>
  <c r="K153" i="6"/>
  <c r="AZ155" i="6"/>
  <c r="BA155" i="6"/>
  <c r="AB156" i="6"/>
  <c r="J426" i="6"/>
  <c r="F248" i="97" s="1"/>
  <c r="F246" i="97"/>
  <c r="T489" i="6"/>
  <c r="P311" i="97" s="1"/>
  <c r="P309" i="97"/>
  <c r="BC14" i="71"/>
  <c r="BE104" i="60"/>
  <c r="BC18" i="12"/>
  <c r="N552" i="6"/>
  <c r="J374" i="97" s="1"/>
  <c r="J371" i="97"/>
  <c r="AR426" i="6"/>
  <c r="AN248" i="97" s="1"/>
  <c r="AN246" i="97"/>
  <c r="X309" i="97"/>
  <c r="AB489" i="6"/>
  <c r="X311" i="97" s="1"/>
  <c r="BN453" i="6"/>
  <c r="BJ275" i="97" s="1"/>
  <c r="BJ273" i="97"/>
  <c r="AV282" i="97"/>
  <c r="AZ462" i="6"/>
  <c r="AV284" i="97" s="1"/>
  <c r="Y18" i="92"/>
  <c r="Y27" i="92" s="1"/>
  <c r="Y28" i="92" s="1"/>
  <c r="AF534" i="6"/>
  <c r="F20" i="12"/>
  <c r="AS9" i="30"/>
  <c r="AS40" i="30" s="1"/>
  <c r="V162" i="91"/>
  <c r="V36" i="92" s="1"/>
  <c r="BM278" i="6"/>
  <c r="BJ158" i="59" s="1"/>
  <c r="AY278" i="6"/>
  <c r="AV158" i="59" s="1"/>
  <c r="Q162" i="91"/>
  <c r="Q36" i="92" s="1"/>
  <c r="I19" i="29"/>
  <c r="I37" i="29" s="1"/>
  <c r="I38" i="29" s="1"/>
  <c r="K8" i="30" s="1"/>
  <c r="BI534" i="6"/>
  <c r="AG20" i="12"/>
  <c r="F226" i="97"/>
  <c r="J406" i="6"/>
  <c r="AM14" i="71"/>
  <c r="AM16" i="71" s="1"/>
  <c r="AM29" i="71" s="1"/>
  <c r="AM18" i="12"/>
  <c r="AM20" i="12" s="1"/>
  <c r="AO104" i="60"/>
  <c r="J226" i="97"/>
  <c r="N406" i="6"/>
  <c r="Z226" i="97"/>
  <c r="AD406" i="6"/>
  <c r="BF226" i="97"/>
  <c r="BJ406" i="6"/>
  <c r="BJ530" i="6" s="1"/>
  <c r="BF352" i="97" s="1"/>
  <c r="BA244" i="97"/>
  <c r="BE424" i="6"/>
  <c r="AO424" i="6"/>
  <c r="AK244" i="97"/>
  <c r="E244" i="97"/>
  <c r="I424" i="6"/>
  <c r="N480" i="6"/>
  <c r="J302" i="97" s="1"/>
  <c r="J300" i="97"/>
  <c r="Y246" i="97"/>
  <c r="AC426" i="6"/>
  <c r="Y248" i="97" s="1"/>
  <c r="BG79" i="68"/>
  <c r="BI470" i="6" s="1"/>
  <c r="BE292" i="97" s="1"/>
  <c r="BG75" i="68"/>
  <c r="BI306" i="6" s="1"/>
  <c r="BE117" i="91" s="1"/>
  <c r="BG76" i="68"/>
  <c r="BI342" i="6" s="1"/>
  <c r="BG71" i="68"/>
  <c r="BG73" i="68"/>
  <c r="BI185" i="6" s="1"/>
  <c r="BI186" i="6" s="1"/>
  <c r="BG74" i="68"/>
  <c r="BI194" i="6" s="1"/>
  <c r="BG80" i="68"/>
  <c r="BI497" i="6" s="1"/>
  <c r="BG78" i="68"/>
  <c r="BI443" i="6" s="1"/>
  <c r="BG72" i="68"/>
  <c r="BI176" i="6" s="1"/>
  <c r="BI177" i="6" s="1"/>
  <c r="BG77" i="68"/>
  <c r="BI407" i="6" s="1"/>
  <c r="BE229" i="97" s="1"/>
  <c r="AS22" i="60"/>
  <c r="AQ16" i="12"/>
  <c r="AQ20" i="12" s="1"/>
  <c r="AQ12" i="71"/>
  <c r="AQ16" i="71" s="1"/>
  <c r="AQ29" i="71" s="1"/>
  <c r="AE300" i="97"/>
  <c r="AI480" i="6"/>
  <c r="AE302" i="97" s="1"/>
  <c r="BE480" i="6"/>
  <c r="BA302" i="97" s="1"/>
  <c r="BA300" i="97"/>
  <c r="BN426" i="6"/>
  <c r="BJ248" i="97" s="1"/>
  <c r="BJ246" i="97"/>
  <c r="AH560" i="6"/>
  <c r="AH561" i="6" s="1"/>
  <c r="AI153" i="6"/>
  <c r="Q104" i="60"/>
  <c r="O18" i="12"/>
  <c r="O20" i="12" s="1"/>
  <c r="O14" i="71"/>
  <c r="O16" i="71" s="1"/>
  <c r="O29" i="71" s="1"/>
  <c r="AE14" i="71"/>
  <c r="AE16" i="71" s="1"/>
  <c r="AE29" i="71" s="1"/>
  <c r="AE18" i="12"/>
  <c r="AE20" i="12" s="1"/>
  <c r="AG104" i="60"/>
  <c r="C17" i="92"/>
  <c r="C18" i="92" s="1"/>
  <c r="C14" i="91"/>
  <c r="C15" i="91" s="1"/>
  <c r="H282" i="97"/>
  <c r="L462" i="6"/>
  <c r="H284" i="97" s="1"/>
  <c r="AB462" i="6"/>
  <c r="X284" i="97" s="1"/>
  <c r="X282" i="97"/>
  <c r="BJ309" i="97"/>
  <c r="BN489" i="6"/>
  <c r="BJ311" i="97" s="1"/>
  <c r="BL156" i="6"/>
  <c r="BH219" i="97"/>
  <c r="BL399" i="6"/>
  <c r="BH221" i="97" s="1"/>
  <c r="AY534" i="6"/>
  <c r="AR343" i="6"/>
  <c r="BE217" i="97"/>
  <c r="BI397" i="6"/>
  <c r="AR226" i="97"/>
  <c r="AV406" i="6"/>
  <c r="J214" i="97"/>
  <c r="N534" i="6"/>
  <c r="BI244" i="97"/>
  <c r="BM424" i="6"/>
  <c r="E255" i="97"/>
  <c r="I435" i="6"/>
  <c r="E257" i="97" s="1"/>
  <c r="BE300" i="97"/>
  <c r="BI480" i="6"/>
  <c r="BE302" i="97" s="1"/>
  <c r="BH507" i="6"/>
  <c r="BD329" i="97" s="1"/>
  <c r="BD327" i="97"/>
  <c r="H453" i="6"/>
  <c r="D275" i="97" s="1"/>
  <c r="D273" i="97"/>
  <c r="I74" i="68"/>
  <c r="K194" i="6" s="1"/>
  <c r="I77" i="68"/>
  <c r="K407" i="6" s="1"/>
  <c r="I72" i="68"/>
  <c r="K176" i="6" s="1"/>
  <c r="K177" i="6" s="1"/>
  <c r="I75" i="68"/>
  <c r="K306" i="6" s="1"/>
  <c r="I79" i="68"/>
  <c r="K470" i="6" s="1"/>
  <c r="I80" i="68"/>
  <c r="K497" i="6" s="1"/>
  <c r="I71" i="68"/>
  <c r="I78" i="68"/>
  <c r="K443" i="6" s="1"/>
  <c r="I76" i="68"/>
  <c r="K342" i="6" s="1"/>
  <c r="I73" i="68"/>
  <c r="K185" i="6" s="1"/>
  <c r="K186" i="6" s="1"/>
  <c r="BI74" i="68"/>
  <c r="BK194" i="6" s="1"/>
  <c r="BK195" i="6" s="1"/>
  <c r="BI79" i="68"/>
  <c r="BK470" i="6" s="1"/>
  <c r="BI78" i="68"/>
  <c r="BK443" i="6" s="1"/>
  <c r="BI77" i="68"/>
  <c r="BK407" i="6" s="1"/>
  <c r="BI76" i="68"/>
  <c r="BK342" i="6" s="1"/>
  <c r="BI72" i="68"/>
  <c r="BK176" i="6" s="1"/>
  <c r="BK177" i="6" s="1"/>
  <c r="BI71" i="68"/>
  <c r="BI73" i="68"/>
  <c r="BK185" i="6" s="1"/>
  <c r="BK186" i="6" s="1"/>
  <c r="BI75" i="68"/>
  <c r="BK306" i="6" s="1"/>
  <c r="BG117" i="91" s="1"/>
  <c r="BI80" i="68"/>
  <c r="BK497" i="6" s="1"/>
  <c r="BJ14" i="71"/>
  <c r="BJ16" i="71" s="1"/>
  <c r="BJ29" i="71" s="1"/>
  <c r="BL104" i="60"/>
  <c r="BJ18" i="12"/>
  <c r="BJ20" i="12" s="1"/>
  <c r="F48" i="9"/>
  <c r="F6" i="9" s="1"/>
  <c r="T559" i="6"/>
  <c r="T561" i="6" s="1"/>
  <c r="T152" i="6"/>
  <c r="W549" i="6"/>
  <c r="BN155" i="6"/>
  <c r="AB6" i="71"/>
  <c r="AB8" i="12"/>
  <c r="BD282" i="97"/>
  <c r="BH462" i="6"/>
  <c r="BD284" i="97" s="1"/>
  <c r="AG80" i="68"/>
  <c r="AI497" i="6" s="1"/>
  <c r="AG71" i="68"/>
  <c r="AG79" i="68"/>
  <c r="AI470" i="6" s="1"/>
  <c r="AE292" i="97" s="1"/>
  <c r="AG73" i="68"/>
  <c r="AI185" i="6" s="1"/>
  <c r="AI186" i="6" s="1"/>
  <c r="AG75" i="68"/>
  <c r="AI306" i="6" s="1"/>
  <c r="AG74" i="68"/>
  <c r="AI194" i="6" s="1"/>
  <c r="AG76" i="68"/>
  <c r="AI342" i="6" s="1"/>
  <c r="AG78" i="68"/>
  <c r="AI443" i="6" s="1"/>
  <c r="AG77" i="68"/>
  <c r="AI407" i="6" s="1"/>
  <c r="AI408" i="6" s="1"/>
  <c r="AE230" i="97" s="1"/>
  <c r="AG72" i="68"/>
  <c r="AI176" i="6" s="1"/>
  <c r="AI177" i="6" s="1"/>
  <c r="AU426" i="6"/>
  <c r="AQ248" i="97" s="1"/>
  <c r="AQ246" i="97"/>
  <c r="AJ462" i="6"/>
  <c r="AF284" i="97" s="1"/>
  <c r="AF282" i="97"/>
  <c r="AF18" i="12"/>
  <c r="AF20" i="12" s="1"/>
  <c r="AF14" i="71"/>
  <c r="AF16" i="71" s="1"/>
  <c r="AF29" i="71" s="1"/>
  <c r="AH104" i="60"/>
  <c r="X560" i="6"/>
  <c r="Y153" i="6"/>
  <c r="AZ219" i="97"/>
  <c r="BD399" i="6"/>
  <c r="AZ221" i="97" s="1"/>
  <c r="AZ94" i="68"/>
  <c r="BB333" i="6" s="1"/>
  <c r="AZ93" i="68"/>
  <c r="AZ144" i="91"/>
  <c r="AZ158" i="91" s="1"/>
  <c r="AZ33" i="92" s="1"/>
  <c r="BD357" i="6"/>
  <c r="AU148" i="91"/>
  <c r="AU162" i="91" s="1"/>
  <c r="AU36" i="92" s="1"/>
  <c r="AY361" i="6"/>
  <c r="AV159" i="59" s="1"/>
  <c r="N226" i="97"/>
  <c r="R406" i="6"/>
  <c r="D244" i="97"/>
  <c r="H424" i="6"/>
  <c r="AE244" i="97"/>
  <c r="AI424" i="6"/>
  <c r="BC336" i="97"/>
  <c r="BG516" i="6"/>
  <c r="BC338" i="97" s="1"/>
  <c r="AF72" i="68"/>
  <c r="AH176" i="6" s="1"/>
  <c r="AH177" i="6" s="1"/>
  <c r="AF76" i="68"/>
  <c r="AH342" i="6" s="1"/>
  <c r="AH343" i="6" s="1"/>
  <c r="AF71" i="68"/>
  <c r="AF80" i="68"/>
  <c r="AH497" i="6" s="1"/>
  <c r="AF73" i="68"/>
  <c r="AH185" i="6" s="1"/>
  <c r="AH186" i="6" s="1"/>
  <c r="AF77" i="68"/>
  <c r="AH407" i="6" s="1"/>
  <c r="AD229" i="97" s="1"/>
  <c r="AF79" i="68"/>
  <c r="AH470" i="6" s="1"/>
  <c r="AD292" i="97" s="1"/>
  <c r="AF78" i="68"/>
  <c r="AH443" i="6" s="1"/>
  <c r="AD265" i="97" s="1"/>
  <c r="AF74" i="68"/>
  <c r="AH194" i="6" s="1"/>
  <c r="AF75" i="68"/>
  <c r="AH306" i="6" s="1"/>
  <c r="AD117" i="91" s="1"/>
  <c r="BA22" i="60"/>
  <c r="AY12" i="71"/>
  <c r="AY16" i="12"/>
  <c r="BE16" i="12"/>
  <c r="BE20" i="12" s="1"/>
  <c r="BE12" i="71"/>
  <c r="BE16" i="71" s="1"/>
  <c r="BE29" i="71" s="1"/>
  <c r="BG22" i="60"/>
  <c r="AM480" i="6"/>
  <c r="AI302" i="97" s="1"/>
  <c r="AI300" i="97"/>
  <c r="AA273" i="97"/>
  <c r="AE453" i="6"/>
  <c r="AA275" i="97" s="1"/>
  <c r="AJ507" i="6"/>
  <c r="AF329" i="97" s="1"/>
  <c r="AF327" i="97"/>
  <c r="AH13" i="71"/>
  <c r="AH16" i="71" s="1"/>
  <c r="AH29" i="71" s="1"/>
  <c r="AH17" i="12"/>
  <c r="AH20" i="12" s="1"/>
  <c r="AJ60" i="60"/>
  <c r="BA426" i="6"/>
  <c r="AW248" i="97" s="1"/>
  <c r="AW246" i="97"/>
  <c r="L6" i="71"/>
  <c r="L8" i="12"/>
  <c r="L309" i="97"/>
  <c r="P489" i="6"/>
  <c r="L311" i="97" s="1"/>
  <c r="Z14" i="71"/>
  <c r="Z18" i="12"/>
  <c r="AH154" i="6"/>
  <c r="AG154" i="6"/>
  <c r="H345" i="97"/>
  <c r="L525" i="6"/>
  <c r="H347" i="97" s="1"/>
  <c r="AN534" i="6"/>
  <c r="AT246" i="97"/>
  <c r="AX426" i="6"/>
  <c r="AT248" i="97" s="1"/>
  <c r="Z309" i="97"/>
  <c r="AD489" i="6"/>
  <c r="Z311" i="97" s="1"/>
  <c r="AJ309" i="97"/>
  <c r="AN489" i="6"/>
  <c r="AJ311" i="97" s="1"/>
  <c r="AX282" i="97"/>
  <c r="BB462" i="6"/>
  <c r="AX284" i="97" s="1"/>
  <c r="L165" i="91"/>
  <c r="P379" i="6"/>
  <c r="P568" i="6" s="1"/>
  <c r="AB165" i="59"/>
  <c r="AA371" i="97"/>
  <c r="AG213" i="6"/>
  <c r="AD157" i="59" s="1"/>
  <c r="AH19" i="29"/>
  <c r="AH37" i="29" s="1"/>
  <c r="AH38" i="29" s="1"/>
  <c r="AJ8" i="30" s="1"/>
  <c r="AJ9" i="30" s="1"/>
  <c r="AJ40" i="30" s="1"/>
  <c r="AH18" i="34" s="1"/>
  <c r="AO16" i="71"/>
  <c r="AO29" i="71" s="1"/>
  <c r="I278" i="6"/>
  <c r="F158" i="59" s="1"/>
  <c r="AW16" i="71"/>
  <c r="AW29" i="71" s="1"/>
  <c r="AV534" i="6"/>
  <c r="AV565" i="6" s="1"/>
  <c r="BD104" i="60"/>
  <c r="U152" i="6"/>
  <c r="L471" i="6"/>
  <c r="H293" i="97" s="1"/>
  <c r="AB94" i="68"/>
  <c r="AD333" i="6" s="1"/>
  <c r="AB93" i="68"/>
  <c r="BO560" i="6"/>
  <c r="BO153" i="6"/>
  <c r="AQ217" i="97"/>
  <c r="AU397" i="6"/>
  <c r="N116" i="91"/>
  <c r="N118" i="91" s="1"/>
  <c r="R307" i="6"/>
  <c r="AQ93" i="68"/>
  <c r="AQ94" i="68"/>
  <c r="AS333" i="6" s="1"/>
  <c r="T406" i="6"/>
  <c r="P226" i="97"/>
  <c r="AF226" i="97"/>
  <c r="AJ406" i="6"/>
  <c r="AV226" i="97"/>
  <c r="AZ406" i="6"/>
  <c r="K424" i="6"/>
  <c r="G244" i="97"/>
  <c r="AJ424" i="6"/>
  <c r="AF244" i="97"/>
  <c r="H244" i="97"/>
  <c r="L424" i="6"/>
  <c r="W244" i="97"/>
  <c r="AA424" i="6"/>
  <c r="S76" i="68"/>
  <c r="U342" i="6" s="1"/>
  <c r="S75" i="68"/>
  <c r="U306" i="6" s="1"/>
  <c r="S80" i="68"/>
  <c r="U497" i="6" s="1"/>
  <c r="S71" i="68"/>
  <c r="S79" i="68"/>
  <c r="U470" i="6" s="1"/>
  <c r="S78" i="68"/>
  <c r="U443" i="6" s="1"/>
  <c r="S74" i="68"/>
  <c r="U194" i="6" s="1"/>
  <c r="S77" i="68"/>
  <c r="U407" i="6" s="1"/>
  <c r="S72" i="68"/>
  <c r="U176" i="6" s="1"/>
  <c r="U177" i="6" s="1"/>
  <c r="S73" i="68"/>
  <c r="U185" i="6" s="1"/>
  <c r="U186" i="6" s="1"/>
  <c r="P480" i="6"/>
  <c r="L302" i="97" s="1"/>
  <c r="L300" i="97"/>
  <c r="E282" i="97"/>
  <c r="I462" i="6"/>
  <c r="E284" i="97" s="1"/>
  <c r="AS525" i="6"/>
  <c r="AO347" i="97" s="1"/>
  <c r="AO345" i="97"/>
  <c r="BK559" i="6"/>
  <c r="BK561" i="6" s="1"/>
  <c r="BL152" i="6"/>
  <c r="BN549" i="6"/>
  <c r="AR559" i="6"/>
  <c r="AU549" i="6"/>
  <c r="BB534" i="6"/>
  <c r="AL309" i="97"/>
  <c r="AP489" i="6"/>
  <c r="AL311" i="97" s="1"/>
  <c r="BJ453" i="6"/>
  <c r="BF275" i="97" s="1"/>
  <c r="BF273" i="97"/>
  <c r="T282" i="97"/>
  <c r="X462" i="6"/>
  <c r="T284" i="97" s="1"/>
  <c r="AN549" i="6"/>
  <c r="AK559" i="6"/>
  <c r="AK561" i="6" s="1"/>
  <c r="AK152" i="6"/>
  <c r="AF219" i="97"/>
  <c r="AJ399" i="6"/>
  <c r="AF221" i="97" s="1"/>
  <c r="AY255" i="97"/>
  <c r="BC435" i="6"/>
  <c r="AY257" i="97" s="1"/>
  <c r="BK435" i="6"/>
  <c r="BG257" i="97" s="1"/>
  <c r="BG255" i="97"/>
  <c r="AA18" i="92"/>
  <c r="AA27" i="92" s="1"/>
  <c r="AA28" i="92" s="1"/>
  <c r="AF561" i="6"/>
  <c r="AR561" i="6"/>
  <c r="B173" i="10"/>
  <c r="B20" i="10" s="1"/>
  <c r="BO213" i="6"/>
  <c r="BL157" i="59" s="1"/>
  <c r="AY162" i="91"/>
  <c r="AY36" i="92" s="1"/>
  <c r="AA444" i="6"/>
  <c r="W266" i="97" s="1"/>
  <c r="BG118" i="91"/>
  <c r="J278" i="6"/>
  <c r="G158" i="59" s="1"/>
  <c r="BD162" i="91"/>
  <c r="BD36" i="92" s="1"/>
  <c r="AR397" i="6"/>
  <c r="F15" i="91"/>
  <c r="AX406" i="6"/>
  <c r="AT228" i="97" s="1"/>
  <c r="P406" i="6"/>
  <c r="AH406" i="6"/>
  <c r="AD228" i="97" s="1"/>
  <c r="AR406" i="6"/>
  <c r="AN228" i="97" s="1"/>
  <c r="AT209" i="6"/>
  <c r="R16" i="71"/>
  <c r="R29" i="71" s="1"/>
  <c r="O165" i="59"/>
  <c r="AT16" i="71"/>
  <c r="AT29" i="71" s="1"/>
  <c r="U534" i="6"/>
  <c r="T16" i="71"/>
  <c r="T29" i="71" s="1"/>
  <c r="AG144" i="91"/>
  <c r="AG158" i="91" s="1"/>
  <c r="AG33" i="92" s="1"/>
  <c r="AK357" i="6"/>
  <c r="AN397" i="6"/>
  <c r="AJ217" i="97"/>
  <c r="AX397" i="6"/>
  <c r="AT217" i="97"/>
  <c r="T397" i="6"/>
  <c r="P217" i="97"/>
  <c r="R226" i="97"/>
  <c r="V406" i="6"/>
  <c r="BA8" i="12"/>
  <c r="BA6" i="71"/>
  <c r="AY214" i="97"/>
  <c r="BC534" i="6"/>
  <c r="X424" i="6"/>
  <c r="T244" i="97"/>
  <c r="X244" i="97"/>
  <c r="AB424" i="6"/>
  <c r="AH244" i="97"/>
  <c r="AL424" i="6"/>
  <c r="R244" i="97"/>
  <c r="V424" i="6"/>
  <c r="AA76" i="68"/>
  <c r="AC342" i="6" s="1"/>
  <c r="AA80" i="68"/>
  <c r="AC497" i="6" s="1"/>
  <c r="AA73" i="68"/>
  <c r="AC185" i="6" s="1"/>
  <c r="AC186" i="6" s="1"/>
  <c r="AA72" i="68"/>
  <c r="AC176" i="6" s="1"/>
  <c r="AA71" i="68"/>
  <c r="AA75" i="68"/>
  <c r="AC306" i="6" s="1"/>
  <c r="AA79" i="68"/>
  <c r="AC470" i="6" s="1"/>
  <c r="AC471" i="6" s="1"/>
  <c r="Y293" i="97" s="1"/>
  <c r="AA78" i="68"/>
  <c r="AC443" i="6" s="1"/>
  <c r="AA77" i="68"/>
  <c r="AC407" i="6" s="1"/>
  <c r="AA74" i="68"/>
  <c r="AC194" i="6" s="1"/>
  <c r="J507" i="6"/>
  <c r="F329" i="97" s="1"/>
  <c r="F327" i="97"/>
  <c r="X435" i="6"/>
  <c r="T257" i="97" s="1"/>
  <c r="T255" i="97"/>
  <c r="AD345" i="97"/>
  <c r="AH525" i="6"/>
  <c r="AD347" i="97" s="1"/>
  <c r="AG453" i="6"/>
  <c r="AC275" i="97" s="1"/>
  <c r="AC273" i="97"/>
  <c r="AL8" i="36"/>
  <c r="AN172" i="59"/>
  <c r="AR264" i="97"/>
  <c r="AV444" i="6"/>
  <c r="AR266" i="97" s="1"/>
  <c r="I17" i="12"/>
  <c r="I20" i="12" s="1"/>
  <c r="I13" i="71"/>
  <c r="I16" i="71" s="1"/>
  <c r="I29" i="71" s="1"/>
  <c r="K60" i="60"/>
  <c r="AU559" i="6"/>
  <c r="AU561" i="6" s="1"/>
  <c r="AU152" i="6"/>
  <c r="AX549" i="6"/>
  <c r="O153" i="6"/>
  <c r="O560" i="6"/>
  <c r="O561" i="6" s="1"/>
  <c r="J6" i="71" s="1"/>
  <c r="O549" i="6"/>
  <c r="L152" i="6"/>
  <c r="L559" i="6"/>
  <c r="L561" i="6" s="1"/>
  <c r="BC560" i="6"/>
  <c r="H4" i="59" s="1"/>
  <c r="BD153" i="6"/>
  <c r="N309" i="97"/>
  <c r="R489" i="6"/>
  <c r="N311" i="97" s="1"/>
  <c r="W156" i="6"/>
  <c r="X156" i="6"/>
  <c r="AY228" i="97"/>
  <c r="BC408" i="6"/>
  <c r="AY230" i="97" s="1"/>
  <c r="BI426" i="6"/>
  <c r="BE248" i="97" s="1"/>
  <c r="BE246" i="97"/>
  <c r="V489" i="6"/>
  <c r="R311" i="97" s="1"/>
  <c r="R309" i="97"/>
  <c r="AD309" i="97"/>
  <c r="AH489" i="6"/>
  <c r="AD311" i="97" s="1"/>
  <c r="BD462" i="6"/>
  <c r="AZ284" i="97" s="1"/>
  <c r="AZ282" i="97"/>
  <c r="AI156" i="6"/>
  <c r="AH156" i="6"/>
  <c r="P14" i="71"/>
  <c r="P16" i="71" s="1"/>
  <c r="P29" i="71" s="1"/>
  <c r="P18" i="12"/>
  <c r="P20" i="12" s="1"/>
  <c r="R104" i="60"/>
  <c r="BH343" i="6"/>
  <c r="BN435" i="6"/>
  <c r="BJ257" i="97" s="1"/>
  <c r="BJ255" i="97"/>
  <c r="BG209" i="6"/>
  <c r="BE213" i="6"/>
  <c r="BB157" i="59" s="1"/>
  <c r="AE213" i="6"/>
  <c r="AB157" i="59" s="1"/>
  <c r="AK20" i="12"/>
  <c r="AM118" i="91"/>
  <c r="AS278" i="6"/>
  <c r="AP158" i="59" s="1"/>
  <c r="AG278" i="6"/>
  <c r="AD158" i="59" s="1"/>
  <c r="AE278" i="6"/>
  <c r="AB158" i="59" s="1"/>
  <c r="BO534" i="6"/>
  <c r="BK356" i="97" s="1"/>
  <c r="BN209" i="6"/>
  <c r="BE118" i="91"/>
  <c r="BA278" i="6"/>
  <c r="AX158" i="59" s="1"/>
  <c r="R568" i="6"/>
  <c r="BH397" i="6"/>
  <c r="BD217" i="97"/>
  <c r="BA217" i="97"/>
  <c r="BE397" i="6"/>
  <c r="BH223" i="97"/>
  <c r="BL534" i="6"/>
  <c r="BL565" i="6" s="1"/>
  <c r="BC13" i="71"/>
  <c r="BC16" i="71" s="1"/>
  <c r="BC29" i="71" s="1"/>
  <c r="BC17" i="12"/>
  <c r="BC20" i="12" s="1"/>
  <c r="BE60" i="60"/>
  <c r="X406" i="6"/>
  <c r="T226" i="97"/>
  <c r="AZ226" i="97"/>
  <c r="BD406" i="6"/>
  <c r="AG244" i="97"/>
  <c r="AK424" i="6"/>
  <c r="S244" i="97"/>
  <c r="W424" i="6"/>
  <c r="Z244" i="97"/>
  <c r="AD424" i="6"/>
  <c r="N424" i="6"/>
  <c r="J244" i="97"/>
  <c r="T73" i="68"/>
  <c r="V185" i="6" s="1"/>
  <c r="V186" i="6" s="1"/>
  <c r="T74" i="68"/>
  <c r="V194" i="6" s="1"/>
  <c r="V195" i="6" s="1"/>
  <c r="T77" i="68"/>
  <c r="V407" i="6" s="1"/>
  <c r="R229" i="97" s="1"/>
  <c r="T72" i="68"/>
  <c r="V176" i="6" s="1"/>
  <c r="V177" i="6" s="1"/>
  <c r="T79" i="68"/>
  <c r="V470" i="6" s="1"/>
  <c r="R292" i="97" s="1"/>
  <c r="T71" i="68"/>
  <c r="T75" i="68"/>
  <c r="V306" i="6" s="1"/>
  <c r="R117" i="91" s="1"/>
  <c r="R118" i="91" s="1"/>
  <c r="T76" i="68"/>
  <c r="V342" i="6" s="1"/>
  <c r="T80" i="68"/>
  <c r="V497" i="6" s="1"/>
  <c r="T78" i="68"/>
  <c r="V443" i="6" s="1"/>
  <c r="R265" i="97" s="1"/>
  <c r="X480" i="6"/>
  <c r="T302" i="97" s="1"/>
  <c r="T300" i="97"/>
  <c r="AM237" i="97"/>
  <c r="AQ417" i="6"/>
  <c r="AM239" i="97" s="1"/>
  <c r="AS72" i="68"/>
  <c r="AU176" i="6" s="1"/>
  <c r="AU177" i="6" s="1"/>
  <c r="AS71" i="68"/>
  <c r="AS77" i="68"/>
  <c r="AU407" i="6" s="1"/>
  <c r="AS73" i="68"/>
  <c r="AU185" i="6" s="1"/>
  <c r="AU186" i="6" s="1"/>
  <c r="AS74" i="68"/>
  <c r="AU194" i="6" s="1"/>
  <c r="AS79" i="68"/>
  <c r="AU470" i="6" s="1"/>
  <c r="AS76" i="68"/>
  <c r="AU342" i="6" s="1"/>
  <c r="AS80" i="68"/>
  <c r="AU497" i="6" s="1"/>
  <c r="AS78" i="68"/>
  <c r="AU443" i="6" s="1"/>
  <c r="AQ265" i="97" s="1"/>
  <c r="AS75" i="68"/>
  <c r="AU306" i="6" s="1"/>
  <c r="AQ117" i="91" s="1"/>
  <c r="AQ118" i="91" s="1"/>
  <c r="BF22" i="60"/>
  <c r="BD12" i="71"/>
  <c r="BD16" i="71" s="1"/>
  <c r="BD29" i="71" s="1"/>
  <c r="BD16" i="12"/>
  <c r="BD20" i="12" s="1"/>
  <c r="S273" i="97"/>
  <c r="W453" i="6"/>
  <c r="S275" i="97" s="1"/>
  <c r="AE559" i="6"/>
  <c r="AE152" i="6"/>
  <c r="AH549" i="6"/>
  <c r="AR60" i="60"/>
  <c r="AP17" i="12"/>
  <c r="AP13" i="71"/>
  <c r="AP16" i="71" s="1"/>
  <c r="AP29" i="71" s="1"/>
  <c r="K549" i="6"/>
  <c r="H559" i="6"/>
  <c r="I152" i="6"/>
  <c r="H152" i="6"/>
  <c r="AV10" i="29"/>
  <c r="AV32" i="29" s="1"/>
  <c r="AV33" i="29"/>
  <c r="P255" i="97"/>
  <c r="T435" i="6"/>
  <c r="P257" i="97" s="1"/>
  <c r="H534" i="6"/>
  <c r="AJ559" i="6"/>
  <c r="AJ561" i="6" s="1"/>
  <c r="AM549" i="6"/>
  <c r="X153" i="6"/>
  <c r="AM165" i="59"/>
  <c r="Q77" i="68"/>
  <c r="S407" i="6" s="1"/>
  <c r="Q74" i="68"/>
  <c r="S194" i="6" s="1"/>
  <c r="S195" i="6" s="1"/>
  <c r="Q72" i="68"/>
  <c r="S176" i="6" s="1"/>
  <c r="S177" i="6" s="1"/>
  <c r="Q79" i="68"/>
  <c r="S470" i="6" s="1"/>
  <c r="Q78" i="68"/>
  <c r="S443" i="6" s="1"/>
  <c r="Q71" i="68"/>
  <c r="Q73" i="68"/>
  <c r="S185" i="6" s="1"/>
  <c r="S186" i="6" s="1"/>
  <c r="Q75" i="68"/>
  <c r="S306" i="6" s="1"/>
  <c r="Q80" i="68"/>
  <c r="S497" i="6" s="1"/>
  <c r="Q76" i="68"/>
  <c r="S342" i="6" s="1"/>
  <c r="AN309" i="97"/>
  <c r="AR489" i="6"/>
  <c r="AN311" i="97" s="1"/>
  <c r="BH282" i="97"/>
  <c r="BL462" i="6"/>
  <c r="BH284" i="97" s="1"/>
  <c r="AY156" i="6"/>
  <c r="AV156" i="6"/>
  <c r="AW156" i="6"/>
  <c r="AP444" i="6"/>
  <c r="AL266" i="97" s="1"/>
  <c r="AS152" i="6"/>
  <c r="AF186" i="6"/>
  <c r="AF209" i="6"/>
  <c r="AS160" i="59"/>
  <c r="BG356" i="97"/>
  <c r="BH160" i="59"/>
  <c r="AA157" i="59"/>
  <c r="AW356" i="97"/>
  <c r="AX160" i="59"/>
  <c r="BE6" i="71"/>
  <c r="BE8" i="12"/>
  <c r="M8" i="12"/>
  <c r="M6" i="71"/>
  <c r="Y157" i="59"/>
  <c r="BB158" i="59"/>
  <c r="BE280" i="6"/>
  <c r="AW157" i="59"/>
  <c r="BJ565" i="6"/>
  <c r="BG157" i="59"/>
  <c r="AJ8" i="12"/>
  <c r="AJ6" i="71"/>
  <c r="AA209" i="6"/>
  <c r="BK9" i="30"/>
  <c r="BK40" i="30" s="1"/>
  <c r="BI48" i="64" s="1"/>
  <c r="BI50" i="64" s="1"/>
  <c r="V93" i="68"/>
  <c r="V94" i="68"/>
  <c r="X333" i="6" s="1"/>
  <c r="J155" i="91"/>
  <c r="J162" i="91" s="1"/>
  <c r="J36" i="92" s="1"/>
  <c r="N361" i="6"/>
  <c r="K159" i="59" s="1"/>
  <c r="BB307" i="6"/>
  <c r="AX116" i="91"/>
  <c r="AX118" i="91" s="1"/>
  <c r="E217" i="97"/>
  <c r="I397" i="6"/>
  <c r="C340" i="97"/>
  <c r="G534" i="6"/>
  <c r="BN388" i="6"/>
  <c r="BJ208" i="97"/>
  <c r="BO152" i="6"/>
  <c r="BN559" i="6"/>
  <c r="BN561" i="6" s="1"/>
  <c r="BN152" i="6"/>
  <c r="BE559" i="6"/>
  <c r="BE561" i="6" s="1"/>
  <c r="BF152" i="6"/>
  <c r="BE152" i="6"/>
  <c r="BH549" i="6"/>
  <c r="L228" i="97"/>
  <c r="P408" i="6"/>
  <c r="L230" i="97" s="1"/>
  <c r="AI282" i="97"/>
  <c r="AM462" i="6"/>
  <c r="AI284" i="97" s="1"/>
  <c r="O300" i="97"/>
  <c r="S480" i="6"/>
  <c r="O302" i="97" s="1"/>
  <c r="N489" i="6"/>
  <c r="J311" i="97" s="1"/>
  <c r="J309" i="97"/>
  <c r="BA525" i="6"/>
  <c r="AW347" i="97" s="1"/>
  <c r="AW345" i="97"/>
  <c r="BA417" i="6"/>
  <c r="AW239" i="97" s="1"/>
  <c r="AW237" i="97"/>
  <c r="L237" i="97"/>
  <c r="P417" i="6"/>
  <c r="L239" i="97" s="1"/>
  <c r="AW480" i="6"/>
  <c r="AS302" i="97" s="1"/>
  <c r="AS300" i="97"/>
  <c r="AQ76" i="68"/>
  <c r="AS342" i="6" s="1"/>
  <c r="AQ74" i="68"/>
  <c r="AS194" i="6" s="1"/>
  <c r="AS195" i="6" s="1"/>
  <c r="AQ72" i="68"/>
  <c r="AS176" i="6" s="1"/>
  <c r="AS177" i="6" s="1"/>
  <c r="AQ80" i="68"/>
  <c r="AS497" i="6" s="1"/>
  <c r="AQ79" i="68"/>
  <c r="AS470" i="6" s="1"/>
  <c r="AO292" i="97" s="1"/>
  <c r="AQ71" i="68"/>
  <c r="AQ78" i="68"/>
  <c r="AS443" i="6" s="1"/>
  <c r="AO265" i="97" s="1"/>
  <c r="AQ73" i="68"/>
  <c r="AS185" i="6" s="1"/>
  <c r="AS186" i="6" s="1"/>
  <c r="AQ75" i="68"/>
  <c r="AS306" i="6" s="1"/>
  <c r="AO117" i="91" s="1"/>
  <c r="AQ77" i="68"/>
  <c r="AS407" i="6" s="1"/>
  <c r="T453" i="6"/>
  <c r="P275" i="97" s="1"/>
  <c r="P273" i="97"/>
  <c r="R273" i="97"/>
  <c r="V453" i="6"/>
  <c r="R275" i="97" s="1"/>
  <c r="AS10" i="29"/>
  <c r="AS32" i="29" s="1"/>
  <c r="AS33" i="29"/>
  <c r="I255" i="97"/>
  <c r="M435" i="6"/>
  <c r="I257" i="97" s="1"/>
  <c r="Z371" i="97"/>
  <c r="AA165" i="59"/>
  <c r="AN160" i="59"/>
  <c r="AM356" i="97"/>
  <c r="AX219" i="97"/>
  <c r="BB399" i="6"/>
  <c r="AX221" i="97" s="1"/>
  <c r="BB28" i="29"/>
  <c r="BB46" i="29" s="1"/>
  <c r="BB47" i="29" s="1"/>
  <c r="BD7" i="30" s="1"/>
  <c r="BD9" i="30" s="1"/>
  <c r="BD40" i="30" s="1"/>
  <c r="BB48" i="64" s="1"/>
  <c r="BB50" i="64" s="1"/>
  <c r="BB41" i="29"/>
  <c r="BB43" i="29" s="1"/>
  <c r="BD6" i="28" s="1"/>
  <c r="BG8" i="12"/>
  <c r="BG6" i="71"/>
  <c r="BF371" i="97"/>
  <c r="BG165" i="59"/>
  <c r="V255" i="97"/>
  <c r="Z435" i="6"/>
  <c r="V257" i="97" s="1"/>
  <c r="G507" i="6"/>
  <c r="C329" i="97" s="1"/>
  <c r="C327" i="97"/>
  <c r="X255" i="97"/>
  <c r="AB435" i="6"/>
  <c r="X257" i="97" s="1"/>
  <c r="C102" i="10"/>
  <c r="C16" i="10" s="1"/>
  <c r="G72" i="10"/>
  <c r="G12" i="10" s="1"/>
  <c r="G16" i="91"/>
  <c r="AX33" i="29"/>
  <c r="AX34" i="29" s="1"/>
  <c r="AZ12" i="28" s="1"/>
  <c r="AU28" i="29"/>
  <c r="AU46" i="29" s="1"/>
  <c r="AU47" i="29" s="1"/>
  <c r="AW7" i="30" s="1"/>
  <c r="AW9" i="30" s="1"/>
  <c r="AW40" i="30" s="1"/>
  <c r="D51" i="33" s="1"/>
  <c r="AS28" i="29"/>
  <c r="AS46" i="29" s="1"/>
  <c r="AS47" i="29" s="1"/>
  <c r="AU7" i="30" s="1"/>
  <c r="AU9" i="30" s="1"/>
  <c r="AU40" i="30" s="1"/>
  <c r="AR24" i="36" s="1"/>
  <c r="M534" i="6"/>
  <c r="BK357" i="6"/>
  <c r="BM307" i="6"/>
  <c r="N162" i="91"/>
  <c r="N36" i="92" s="1"/>
  <c r="AU278" i="6"/>
  <c r="AR158" i="59" s="1"/>
  <c r="O278" i="6"/>
  <c r="L158" i="59" s="1"/>
  <c r="W9" i="30"/>
  <c r="W40" i="30" s="1"/>
  <c r="T24" i="36" s="1"/>
  <c r="AB34" i="29"/>
  <c r="AD12" i="28" s="1"/>
  <c r="AA94" i="68"/>
  <c r="AC333" i="6" s="1"/>
  <c r="AA93" i="68"/>
  <c r="BK155" i="91"/>
  <c r="BK162" i="91" s="1"/>
  <c r="BK36" i="92" s="1"/>
  <c r="BO361" i="6"/>
  <c r="BL159" i="59" s="1"/>
  <c r="AM397" i="6"/>
  <c r="AI217" i="97"/>
  <c r="AP214" i="97"/>
  <c r="AT534" i="6"/>
  <c r="AY264" i="97"/>
  <c r="BC444" i="6"/>
  <c r="AY266" i="97" s="1"/>
  <c r="BA208" i="97"/>
  <c r="BE388" i="6"/>
  <c r="AE134" i="91"/>
  <c r="AE162" i="91" s="1"/>
  <c r="AE36" i="92" s="1"/>
  <c r="AI361" i="6"/>
  <c r="AF159" i="59" s="1"/>
  <c r="AH134" i="91"/>
  <c r="AH162" i="91" s="1"/>
  <c r="AH36" i="92" s="1"/>
  <c r="AL361" i="6"/>
  <c r="AI159" i="59" s="1"/>
  <c r="P134" i="91"/>
  <c r="P162" i="91" s="1"/>
  <c r="P36" i="92" s="1"/>
  <c r="T361" i="6"/>
  <c r="Q159" i="59" s="1"/>
  <c r="BI18" i="12"/>
  <c r="BI20" i="12" s="1"/>
  <c r="BI14" i="71"/>
  <c r="BI16" i="71" s="1"/>
  <c r="BI29" i="71" s="1"/>
  <c r="J165" i="91"/>
  <c r="N379" i="6"/>
  <c r="K165" i="59"/>
  <c r="AC255" i="97"/>
  <c r="AG435" i="6"/>
  <c r="AC257" i="97" s="1"/>
  <c r="BF17" i="12"/>
  <c r="BF13" i="71"/>
  <c r="BF16" i="71" s="1"/>
  <c r="BF29" i="71" s="1"/>
  <c r="BH60" i="60"/>
  <c r="O426" i="6"/>
  <c r="K248" i="97" s="1"/>
  <c r="K246" i="97"/>
  <c r="K534" i="6"/>
  <c r="AM255" i="97"/>
  <c r="AQ435" i="6"/>
  <c r="AM257" i="97" s="1"/>
  <c r="AO462" i="6"/>
  <c r="AK284" i="97" s="1"/>
  <c r="AK282" i="97"/>
  <c r="BG345" i="97"/>
  <c r="BK525" i="6"/>
  <c r="BG347" i="97" s="1"/>
  <c r="AA534" i="6"/>
  <c r="W300" i="97"/>
  <c r="AA480" i="6"/>
  <c r="W302" i="97" s="1"/>
  <c r="BG282" i="97"/>
  <c r="BK462" i="6"/>
  <c r="BG284" i="97" s="1"/>
  <c r="BI525" i="6"/>
  <c r="BE347" i="97" s="1"/>
  <c r="BE345" i="97"/>
  <c r="BD489" i="6"/>
  <c r="AZ311" i="97" s="1"/>
  <c r="AZ309" i="97"/>
  <c r="AM327" i="97"/>
  <c r="AQ507" i="6"/>
  <c r="AM329" i="97" s="1"/>
  <c r="BD41" i="29"/>
  <c r="BD43" i="29" s="1"/>
  <c r="BF6" i="28" s="1"/>
  <c r="BD28" i="29"/>
  <c r="BD46" i="29" s="1"/>
  <c r="BD47" i="29" s="1"/>
  <c r="BF7" i="30" s="1"/>
  <c r="F16" i="91"/>
  <c r="AX209" i="6"/>
  <c r="N453" i="6"/>
  <c r="J275" i="97" s="1"/>
  <c r="J273" i="97"/>
  <c r="U371" i="97"/>
  <c r="V165" i="59"/>
  <c r="BG327" i="97"/>
  <c r="BK507" i="6"/>
  <c r="BG329" i="97" s="1"/>
  <c r="L361" i="6"/>
  <c r="I159" i="59" s="1"/>
  <c r="BB255" i="97"/>
  <c r="BF435" i="6"/>
  <c r="BB257" i="97" s="1"/>
  <c r="AN507" i="6"/>
  <c r="AJ329" i="97" s="1"/>
  <c r="AJ327" i="97"/>
  <c r="AS165" i="59"/>
  <c r="BM561" i="6"/>
  <c r="Q255" i="97"/>
  <c r="U435" i="6"/>
  <c r="Q257" i="97" s="1"/>
  <c r="M237" i="97"/>
  <c r="Q417" i="6"/>
  <c r="M239" i="97" s="1"/>
  <c r="S162" i="91"/>
  <c r="S36" i="92" s="1"/>
  <c r="AT28" i="29"/>
  <c r="AT46" i="29" s="1"/>
  <c r="AT47" i="29" s="1"/>
  <c r="AV7" i="30" s="1"/>
  <c r="AV9" i="30" s="1"/>
  <c r="AV40" i="30" s="1"/>
  <c r="AS24" i="36" s="1"/>
  <c r="Z211" i="6"/>
  <c r="AL94" i="68"/>
  <c r="AN333" i="6" s="1"/>
  <c r="AL93" i="68"/>
  <c r="AU273" i="97"/>
  <c r="AY453" i="6"/>
  <c r="AU275" i="97" s="1"/>
  <c r="Q217" i="97"/>
  <c r="U397" i="6"/>
  <c r="F282" i="97"/>
  <c r="J462" i="6"/>
  <c r="F284" i="97" s="1"/>
  <c r="AY388" i="6"/>
  <c r="AY530" i="6" s="1"/>
  <c r="AU352" i="97" s="1"/>
  <c r="AU208" i="97"/>
  <c r="AF361" i="6"/>
  <c r="AC159" i="59" s="1"/>
  <c r="AB134" i="91"/>
  <c r="AB162" i="91" s="1"/>
  <c r="AB36" i="92" s="1"/>
  <c r="T516" i="6"/>
  <c r="P338" i="97" s="1"/>
  <c r="P336" i="97"/>
  <c r="AC60" i="60"/>
  <c r="AA13" i="71"/>
  <c r="AA17" i="12"/>
  <c r="AU300" i="97"/>
  <c r="AY480" i="6"/>
  <c r="AU302" i="97" s="1"/>
  <c r="BK309" i="97"/>
  <c r="BO489" i="6"/>
  <c r="BK311" i="97" s="1"/>
  <c r="BC559" i="6"/>
  <c r="BF549" i="6"/>
  <c r="BC152" i="6"/>
  <c r="BD152" i="6"/>
  <c r="V228" i="97"/>
  <c r="Z408" i="6"/>
  <c r="V230" i="97" s="1"/>
  <c r="AA282" i="97"/>
  <c r="AE462" i="6"/>
  <c r="AA284" i="97" s="1"/>
  <c r="BE237" i="97"/>
  <c r="BI417" i="6"/>
  <c r="BE239" i="97" s="1"/>
  <c r="H153" i="6"/>
  <c r="H560" i="6"/>
  <c r="H561" i="6" s="1"/>
  <c r="I153" i="6"/>
  <c r="AU327" i="97"/>
  <c r="AY507" i="6"/>
  <c r="AU329" i="97" s="1"/>
  <c r="AP327" i="97"/>
  <c r="AT507" i="6"/>
  <c r="AP329" i="97" s="1"/>
  <c r="W361" i="6"/>
  <c r="T159" i="59" s="1"/>
  <c r="X453" i="6"/>
  <c r="T275" i="97" s="1"/>
  <c r="T273" i="97"/>
  <c r="AN480" i="6"/>
  <c r="AJ302" i="97" s="1"/>
  <c r="AJ300" i="97"/>
  <c r="BH28" i="29"/>
  <c r="BH46" i="29" s="1"/>
  <c r="BH47" i="29" s="1"/>
  <c r="BJ7" i="30" s="1"/>
  <c r="BH41" i="29"/>
  <c r="BH43" i="29" s="1"/>
  <c r="BJ6" i="28" s="1"/>
  <c r="V16" i="71"/>
  <c r="V29" i="71" s="1"/>
  <c r="X209" i="6"/>
  <c r="BB219" i="97"/>
  <c r="BF399" i="6"/>
  <c r="BB221" i="97" s="1"/>
  <c r="J8" i="12"/>
  <c r="BG561" i="6"/>
  <c r="O219" i="97"/>
  <c r="S399" i="6"/>
  <c r="O221" i="97" s="1"/>
  <c r="BJ327" i="97"/>
  <c r="BN507" i="6"/>
  <c r="BJ329" i="97" s="1"/>
  <c r="Y471" i="6"/>
  <c r="U293" i="97" s="1"/>
  <c r="L278" i="6"/>
  <c r="I158" i="59" s="1"/>
  <c r="AS94" i="68"/>
  <c r="AU333" i="6" s="1"/>
  <c r="AS93" i="68"/>
  <c r="AC217" i="97"/>
  <c r="AG397" i="6"/>
  <c r="L397" i="6"/>
  <c r="H217" i="97"/>
  <c r="AH507" i="6"/>
  <c r="AD329" i="97" s="1"/>
  <c r="AD327" i="97"/>
  <c r="BD340" i="97"/>
  <c r="BH534" i="6"/>
  <c r="AF340" i="97"/>
  <c r="AJ534" i="6"/>
  <c r="BK160" i="59"/>
  <c r="BJ356" i="97"/>
  <c r="AX388" i="6"/>
  <c r="AT208" i="97"/>
  <c r="AJ388" i="6"/>
  <c r="AF208" i="97"/>
  <c r="BG134" i="91"/>
  <c r="BG162" i="91" s="1"/>
  <c r="BG36" i="92" s="1"/>
  <c r="BK361" i="6"/>
  <c r="BH159" i="59" s="1"/>
  <c r="P327" i="97"/>
  <c r="T507" i="6"/>
  <c r="P329" i="97" s="1"/>
  <c r="G16" i="92"/>
  <c r="G18" i="92" s="1"/>
  <c r="G27" i="92" s="1"/>
  <c r="G28" i="92" s="1"/>
  <c r="D16" i="91"/>
  <c r="BL110" i="91"/>
  <c r="BA177" i="59"/>
  <c r="BB13" i="28"/>
  <c r="AS18" i="12"/>
  <c r="AS20" i="12" s="1"/>
  <c r="AU104" i="60"/>
  <c r="AS14" i="71"/>
  <c r="BH309" i="97"/>
  <c r="BL489" i="6"/>
  <c r="BH311" i="97" s="1"/>
  <c r="M525" i="6"/>
  <c r="I347" i="97" s="1"/>
  <c r="I345" i="97"/>
  <c r="U13" i="71"/>
  <c r="U16" i="71" s="1"/>
  <c r="U29" i="71" s="1"/>
  <c r="U17" i="12"/>
  <c r="U20" i="12" s="1"/>
  <c r="W60" i="60"/>
  <c r="AD18" i="12"/>
  <c r="AD20" i="12" s="1"/>
  <c r="AD14" i="71"/>
  <c r="AD16" i="71" s="1"/>
  <c r="AD29" i="71" s="1"/>
  <c r="AF104" i="60"/>
  <c r="K17" i="12"/>
  <c r="K20" i="12" s="1"/>
  <c r="K13" i="71"/>
  <c r="K16" i="71" s="1"/>
  <c r="K29" i="71" s="1"/>
  <c r="J255" i="97"/>
  <c r="N435" i="6"/>
  <c r="J257" i="97" s="1"/>
  <c r="AN60" i="60"/>
  <c r="AL13" i="71"/>
  <c r="AL16" i="71" s="1"/>
  <c r="AL29" i="71" s="1"/>
  <c r="T462" i="6"/>
  <c r="P284" i="97" s="1"/>
  <c r="P282" i="97"/>
  <c r="AU255" i="97"/>
  <c r="AY435" i="6"/>
  <c r="AU257" i="97" s="1"/>
  <c r="K336" i="97"/>
  <c r="O516" i="6"/>
  <c r="K338" i="97" s="1"/>
  <c r="BD273" i="97"/>
  <c r="BH453" i="6"/>
  <c r="BD275" i="97" s="1"/>
  <c r="AE507" i="6"/>
  <c r="AA329" i="97" s="1"/>
  <c r="AA327" i="97"/>
  <c r="AQ453" i="6"/>
  <c r="AM275" i="97" s="1"/>
  <c r="AM273" i="97"/>
  <c r="BB309" i="97"/>
  <c r="BF489" i="6"/>
  <c r="BB311" i="97" s="1"/>
  <c r="BC28" i="29"/>
  <c r="BC46" i="29" s="1"/>
  <c r="BC47" i="29" s="1"/>
  <c r="BE7" i="30" s="1"/>
  <c r="BE9" i="30" s="1"/>
  <c r="BE40" i="30" s="1"/>
  <c r="D327" i="97"/>
  <c r="H507" i="6"/>
  <c r="D329" i="97" s="1"/>
  <c r="AL356" i="97"/>
  <c r="AM160" i="59"/>
  <c r="U361" i="6"/>
  <c r="R159" i="59" s="1"/>
  <c r="Z361" i="6"/>
  <c r="W159" i="59" s="1"/>
  <c r="U160" i="59"/>
  <c r="T356" i="97"/>
  <c r="BA561" i="6"/>
  <c r="AR209" i="6"/>
  <c r="F93" i="68"/>
  <c r="F94" i="68"/>
  <c r="H333" i="6" s="1"/>
  <c r="AZ397" i="6"/>
  <c r="AV217" i="97"/>
  <c r="AC260" i="6"/>
  <c r="AC274" i="6"/>
  <c r="AC276" i="6" s="1"/>
  <c r="Q397" i="6"/>
  <c r="M217" i="97"/>
  <c r="AO116" i="91"/>
  <c r="AS307" i="6"/>
  <c r="BG300" i="97"/>
  <c r="BK480" i="6"/>
  <c r="BG302" i="97" s="1"/>
  <c r="AC208" i="97"/>
  <c r="AG388" i="6"/>
  <c r="BK208" i="97"/>
  <c r="BO388" i="6"/>
  <c r="AU8" i="36"/>
  <c r="AW172" i="59"/>
  <c r="G71" i="68"/>
  <c r="G73" i="68"/>
  <c r="I185" i="6" s="1"/>
  <c r="I186" i="6" s="1"/>
  <c r="G76" i="68"/>
  <c r="I342" i="6" s="1"/>
  <c r="G80" i="68"/>
  <c r="I497" i="6" s="1"/>
  <c r="G79" i="68"/>
  <c r="I470" i="6" s="1"/>
  <c r="E292" i="97" s="1"/>
  <c r="G75" i="68"/>
  <c r="I306" i="6" s="1"/>
  <c r="G78" i="68"/>
  <c r="I443" i="6" s="1"/>
  <c r="G74" i="68"/>
  <c r="I194" i="6" s="1"/>
  <c r="G77" i="68"/>
  <c r="I407" i="6" s="1"/>
  <c r="G72" i="68"/>
  <c r="I176" i="6" s="1"/>
  <c r="I177" i="6" s="1"/>
  <c r="AC33" i="29"/>
  <c r="AC10" i="29"/>
  <c r="AC32" i="29" s="1"/>
  <c r="S153" i="6"/>
  <c r="T153" i="6"/>
  <c r="S560" i="6"/>
  <c r="E4" i="59" s="1"/>
  <c r="AL74" i="68"/>
  <c r="AN194" i="6" s="1"/>
  <c r="AL72" i="68"/>
  <c r="AN176" i="6" s="1"/>
  <c r="AN177" i="6" s="1"/>
  <c r="AL78" i="68"/>
  <c r="AL71" i="68"/>
  <c r="AN167" i="6" s="1"/>
  <c r="AN168" i="6" s="1"/>
  <c r="AL77" i="68"/>
  <c r="AN407" i="6" s="1"/>
  <c r="AJ229" i="97" s="1"/>
  <c r="AL73" i="68"/>
  <c r="AN185" i="6" s="1"/>
  <c r="AN186" i="6" s="1"/>
  <c r="AL75" i="68"/>
  <c r="AN306" i="6" s="1"/>
  <c r="AJ117" i="91" s="1"/>
  <c r="AL76" i="68"/>
  <c r="AN342" i="6" s="1"/>
  <c r="AN343" i="6" s="1"/>
  <c r="AL80" i="68"/>
  <c r="AN497" i="6" s="1"/>
  <c r="AL79" i="68"/>
  <c r="AN470" i="6" s="1"/>
  <c r="AG462" i="6"/>
  <c r="AC284" i="97" s="1"/>
  <c r="AC282" i="97"/>
  <c r="C18" i="12"/>
  <c r="C20" i="12" s="1"/>
  <c r="E104" i="60"/>
  <c r="C14" i="71"/>
  <c r="AJ237" i="97"/>
  <c r="AN417" i="6"/>
  <c r="AJ239" i="97" s="1"/>
  <c r="AW10" i="29"/>
  <c r="AW32" i="29" s="1"/>
  <c r="AW33" i="29"/>
  <c r="P453" i="6"/>
  <c r="L275" i="97" s="1"/>
  <c r="L273" i="97"/>
  <c r="Z453" i="6"/>
  <c r="V275" i="97" s="1"/>
  <c r="V273" i="97"/>
  <c r="AP480" i="6"/>
  <c r="AL302" i="97" s="1"/>
  <c r="AL300" i="97"/>
  <c r="I172" i="59"/>
  <c r="G8" i="36"/>
  <c r="E6" i="71"/>
  <c r="E8" i="12"/>
  <c r="Z327" i="97"/>
  <c r="AD507" i="6"/>
  <c r="Z329" i="97" s="1"/>
  <c r="BM534" i="6"/>
  <c r="BH19" i="29"/>
  <c r="BH37" i="29" s="1"/>
  <c r="BH38" i="29" s="1"/>
  <c r="BJ8" i="30" s="1"/>
  <c r="H6" i="31" s="1"/>
  <c r="AT10" i="29"/>
  <c r="AT32" i="29" s="1"/>
  <c r="AT34" i="29" s="1"/>
  <c r="AV12" i="28" s="1"/>
  <c r="AZ165" i="59"/>
  <c r="AY371" i="97"/>
  <c r="R219" i="97"/>
  <c r="V399" i="6"/>
  <c r="R221" i="97" s="1"/>
  <c r="T186" i="6"/>
  <c r="AC237" i="97"/>
  <c r="AG417" i="6"/>
  <c r="AC239" i="97" s="1"/>
  <c r="AD10" i="29"/>
  <c r="AD32" i="29" s="1"/>
  <c r="AD34" i="29" s="1"/>
  <c r="AF12" i="28" s="1"/>
  <c r="Y274" i="6"/>
  <c r="Y276" i="6" s="1"/>
  <c r="AJ294" i="6" s="1"/>
  <c r="AJ296" i="6" s="1"/>
  <c r="BM397" i="6"/>
  <c r="BI217" i="97"/>
  <c r="AE397" i="6"/>
  <c r="AA217" i="97"/>
  <c r="BC116" i="91"/>
  <c r="AN340" i="97"/>
  <c r="AR534" i="6"/>
  <c r="S340" i="97"/>
  <c r="W534" i="6"/>
  <c r="BL388" i="6"/>
  <c r="BL530" i="6" s="1"/>
  <c r="BH208" i="97"/>
  <c r="AQ388" i="6"/>
  <c r="AM208" i="97"/>
  <c r="AL516" i="6"/>
  <c r="AH338" i="97" s="1"/>
  <c r="AH336" i="97"/>
  <c r="AR33" i="29"/>
  <c r="AR10" i="29"/>
  <c r="AR32" i="29" s="1"/>
  <c r="Z559" i="6"/>
  <c r="Z561" i="6" s="1"/>
  <c r="AC549" i="6"/>
  <c r="Z152" i="6"/>
  <c r="AA152" i="6"/>
  <c r="BB16" i="92"/>
  <c r="BB18" i="92" s="1"/>
  <c r="BB27" i="92" s="1"/>
  <c r="BB28" i="92" s="1"/>
  <c r="H16" i="91"/>
  <c r="AW104" i="60"/>
  <c r="AU18" i="12"/>
  <c r="AU20" i="12" s="1"/>
  <c r="AU14" i="71"/>
  <c r="AU16" i="71" s="1"/>
  <c r="AU29" i="71" s="1"/>
  <c r="M327" i="97"/>
  <c r="Q507" i="6"/>
  <c r="M329" i="97" s="1"/>
  <c r="AI255" i="97"/>
  <c r="AM435" i="6"/>
  <c r="AI257" i="97" s="1"/>
  <c r="BH172" i="59"/>
  <c r="BF8" i="36"/>
  <c r="S17" i="12"/>
  <c r="S20" i="12" s="1"/>
  <c r="U60" i="60"/>
  <c r="S13" i="71"/>
  <c r="S16" i="71" s="1"/>
  <c r="S29" i="71" s="1"/>
  <c r="X489" i="6"/>
  <c r="T311" i="97" s="1"/>
  <c r="T309" i="97"/>
  <c r="N209" i="6"/>
  <c r="S336" i="97"/>
  <c r="W516" i="6"/>
  <c r="S338" i="97" s="1"/>
  <c r="BF356" i="97"/>
  <c r="BG160" i="59"/>
  <c r="BI291" i="97"/>
  <c r="BM471" i="6"/>
  <c r="BI293" i="97" s="1"/>
  <c r="BJ507" i="6"/>
  <c r="BF329" i="97" s="1"/>
  <c r="BF327" i="97"/>
  <c r="AY79" i="68"/>
  <c r="BA470" i="6" s="1"/>
  <c r="AW292" i="97" s="1"/>
  <c r="AY76" i="68"/>
  <c r="BA342" i="6" s="1"/>
  <c r="AY74" i="68"/>
  <c r="BA194" i="6" s="1"/>
  <c r="BA195" i="6" s="1"/>
  <c r="AY72" i="68"/>
  <c r="BA176" i="6" s="1"/>
  <c r="BA177" i="6" s="1"/>
  <c r="AY80" i="68"/>
  <c r="BA497" i="6" s="1"/>
  <c r="AY71" i="68"/>
  <c r="AY78" i="68"/>
  <c r="BA443" i="6" s="1"/>
  <c r="AY73" i="68"/>
  <c r="BA185" i="6" s="1"/>
  <c r="BA186" i="6" s="1"/>
  <c r="AY75" i="68"/>
  <c r="BA306" i="6" s="1"/>
  <c r="AW117" i="91" s="1"/>
  <c r="AW118" i="91" s="1"/>
  <c r="AY77" i="68"/>
  <c r="BA407" i="6" s="1"/>
  <c r="BB336" i="97"/>
  <c r="BF516" i="6"/>
  <c r="BB338" i="97" s="1"/>
  <c r="J156" i="6"/>
  <c r="K156" i="6"/>
  <c r="G160" i="59"/>
  <c r="F356" i="97"/>
  <c r="AT480" i="6"/>
  <c r="AP302" i="97" s="1"/>
  <c r="AP300" i="97"/>
  <c r="BH361" i="6"/>
  <c r="BE159" i="59" s="1"/>
  <c r="AA13" i="28"/>
  <c r="Z177" i="59"/>
  <c r="BF20" i="12"/>
  <c r="R160" i="59"/>
  <c r="AZ361" i="6"/>
  <c r="AW159" i="59" s="1"/>
  <c r="AL209" i="6"/>
  <c r="N19" i="29"/>
  <c r="N37" i="29" s="1"/>
  <c r="N38" i="29" s="1"/>
  <c r="P8" i="30" s="1"/>
  <c r="AT471" i="6"/>
  <c r="AP293" i="97" s="1"/>
  <c r="AB186" i="6"/>
  <c r="AZ209" i="6"/>
  <c r="AZ211" i="6" s="1"/>
  <c r="AZ215" i="6" s="1"/>
  <c r="AH399" i="6"/>
  <c r="AD221" i="97" s="1"/>
  <c r="AD219" i="97"/>
  <c r="AF471" i="6"/>
  <c r="AB293" i="97" s="1"/>
  <c r="G213" i="6"/>
  <c r="D157" i="59" s="1"/>
  <c r="C16" i="71"/>
  <c r="C29" i="71" s="1"/>
  <c r="P356" i="97"/>
  <c r="AF278" i="6"/>
  <c r="AC158" i="59" s="1"/>
  <c r="BI213" i="6"/>
  <c r="BF157" i="59" s="1"/>
  <c r="U9" i="30"/>
  <c r="U40" i="30" s="1"/>
  <c r="R24" i="36" s="1"/>
  <c r="G23" i="10"/>
  <c r="G20" i="68"/>
  <c r="BF9" i="30"/>
  <c r="BF40" i="30" s="1"/>
  <c r="BC24" i="36" s="1"/>
  <c r="Y6" i="71"/>
  <c r="AO213" i="6"/>
  <c r="AL157" i="59" s="1"/>
  <c r="BB16" i="71"/>
  <c r="BB29" i="71" s="1"/>
  <c r="BL209" i="6"/>
  <c r="Y8" i="36"/>
  <c r="T162" i="91"/>
  <c r="T36" i="92" s="1"/>
  <c r="AB177" i="59"/>
  <c r="F177" i="59"/>
  <c r="Z274" i="6"/>
  <c r="Z276" i="6" s="1"/>
  <c r="AQ444" i="6"/>
  <c r="AM266" i="97" s="1"/>
  <c r="BH278" i="6"/>
  <c r="BG278" i="6"/>
  <c r="BD158" i="59" s="1"/>
  <c r="M60" i="60"/>
  <c r="P60" i="60"/>
  <c r="N17" i="12"/>
  <c r="N20" i="12" s="1"/>
  <c r="AW534" i="6"/>
  <c r="AK10" i="29"/>
  <c r="AK32" i="29" s="1"/>
  <c r="AK34" i="29" s="1"/>
  <c r="AM12" i="28" s="1"/>
  <c r="AL177" i="59" s="1"/>
  <c r="R209" i="6"/>
  <c r="AW28" i="29"/>
  <c r="AW46" i="29" s="1"/>
  <c r="AW47" i="29" s="1"/>
  <c r="AY7" i="30" s="1"/>
  <c r="AY9" i="30" s="1"/>
  <c r="AY40" i="30" s="1"/>
  <c r="AV16" i="71"/>
  <c r="AV29" i="71" s="1"/>
  <c r="L209" i="6"/>
  <c r="BB471" i="6"/>
  <c r="AX293" i="97" s="1"/>
  <c r="AE94" i="68"/>
  <c r="AG333" i="6" s="1"/>
  <c r="AE93" i="68"/>
  <c r="J94" i="68"/>
  <c r="L333" i="6" s="1"/>
  <c r="J93" i="68"/>
  <c r="AB397" i="6"/>
  <c r="X217" i="97"/>
  <c r="W116" i="91"/>
  <c r="W118" i="91" s="1"/>
  <c r="AA307" i="6"/>
  <c r="AI340" i="97"/>
  <c r="AM534" i="6"/>
  <c r="Z356" i="97"/>
  <c r="AA160" i="59"/>
  <c r="AR208" i="97"/>
  <c r="AV388" i="6"/>
  <c r="AN134" i="91"/>
  <c r="AN162" i="91" s="1"/>
  <c r="AN36" i="92" s="1"/>
  <c r="AR361" i="6"/>
  <c r="AO159" i="59" s="1"/>
  <c r="AE237" i="97"/>
  <c r="AI417" i="6"/>
  <c r="AE239" i="97" s="1"/>
  <c r="AA8" i="36"/>
  <c r="AG172" i="59"/>
  <c r="AE8" i="36"/>
  <c r="AA16" i="12"/>
  <c r="AA12" i="71"/>
  <c r="AC22" i="60"/>
  <c r="P559" i="6"/>
  <c r="P561" i="6" s="1"/>
  <c r="S549" i="6"/>
  <c r="O371" i="97" s="1"/>
  <c r="Q152" i="6"/>
  <c r="P152" i="6"/>
  <c r="AE60" i="60"/>
  <c r="AC13" i="71"/>
  <c r="AZ154" i="6"/>
  <c r="AY154" i="6"/>
  <c r="AS489" i="6"/>
  <c r="AO311" i="97" s="1"/>
  <c r="AO309" i="97"/>
  <c r="BE10" i="29"/>
  <c r="BE32" i="29" s="1"/>
  <c r="BE33" i="29"/>
  <c r="AE417" i="6"/>
  <c r="AA239" i="97" s="1"/>
  <c r="AA237" i="97"/>
  <c r="AK462" i="6"/>
  <c r="AG284" i="97" s="1"/>
  <c r="AG282" i="97"/>
  <c r="BI327" i="97"/>
  <c r="BM507" i="6"/>
  <c r="BI329" i="97" s="1"/>
  <c r="H309" i="97"/>
  <c r="L489" i="6"/>
  <c r="H311" i="97" s="1"/>
  <c r="AO237" i="97"/>
  <c r="AS417" i="6"/>
  <c r="AO239" i="97" s="1"/>
  <c r="T165" i="91"/>
  <c r="E21" i="91" s="1"/>
  <c r="U165" i="59"/>
  <c r="AO273" i="97"/>
  <c r="AS453" i="6"/>
  <c r="AO275" i="97" s="1"/>
  <c r="AG327" i="97"/>
  <c r="AK507" i="6"/>
  <c r="AG329" i="97" s="1"/>
  <c r="R165" i="59"/>
  <c r="Q371" i="97"/>
  <c r="BJ33" i="29"/>
  <c r="BJ10" i="29"/>
  <c r="BJ32" i="29" s="1"/>
  <c r="AI534" i="6"/>
  <c r="AJ79" i="68"/>
  <c r="AL470" i="6" s="1"/>
  <c r="AJ73" i="68"/>
  <c r="AL185" i="6" s="1"/>
  <c r="AL186" i="6" s="1"/>
  <c r="AJ78" i="68"/>
  <c r="AL443" i="6" s="1"/>
  <c r="AJ77" i="68"/>
  <c r="AL407" i="6" s="1"/>
  <c r="AJ75" i="68"/>
  <c r="AL306" i="6" s="1"/>
  <c r="AH117" i="91" s="1"/>
  <c r="AJ74" i="68"/>
  <c r="AL194" i="6" s="1"/>
  <c r="AL195" i="6" s="1"/>
  <c r="AJ72" i="68"/>
  <c r="AL176" i="6" s="1"/>
  <c r="AL177" i="6" s="1"/>
  <c r="AJ76" i="68"/>
  <c r="AL342" i="6" s="1"/>
  <c r="AH145" i="91" s="1"/>
  <c r="AH146" i="91" s="1"/>
  <c r="AJ80" i="68"/>
  <c r="AL497" i="6" s="1"/>
  <c r="AJ71" i="68"/>
  <c r="X273" i="97"/>
  <c r="AB453" i="6"/>
  <c r="X275" i="97" s="1"/>
  <c r="BJ209" i="6"/>
  <c r="BJ211" i="6" s="1"/>
  <c r="Y307" i="6"/>
  <c r="AE291" i="97"/>
  <c r="AI471" i="6"/>
  <c r="AE293" i="97" s="1"/>
  <c r="I237" i="97"/>
  <c r="M417" i="6"/>
  <c r="I239" i="97" s="1"/>
  <c r="J19" i="29"/>
  <c r="J37" i="29" s="1"/>
  <c r="J38" i="29" s="1"/>
  <c r="L8" i="30" s="1"/>
  <c r="L9" i="30" s="1"/>
  <c r="L40" i="30" s="1"/>
  <c r="BC158" i="59"/>
  <c r="R278" i="6"/>
  <c r="R565" i="6" s="1"/>
  <c r="BD417" i="6"/>
  <c r="AZ239" i="97" s="1"/>
  <c r="AS16" i="71"/>
  <c r="AS29" i="71" s="1"/>
  <c r="M34" i="29"/>
  <c r="O12" i="28" s="1"/>
  <c r="O13" i="28" s="1"/>
  <c r="AN361" i="6"/>
  <c r="AO278" i="6"/>
  <c r="AO280" i="6" s="1"/>
  <c r="AQ282" i="97"/>
  <c r="AU462" i="6"/>
  <c r="AQ284" i="97" s="1"/>
  <c r="D72" i="10"/>
  <c r="D12" i="10" s="1"/>
  <c r="AW278" i="6"/>
  <c r="AT158" i="59" s="1"/>
  <c r="F50" i="10"/>
  <c r="F8" i="10" s="1"/>
  <c r="AW213" i="6"/>
  <c r="E173" i="10"/>
  <c r="E20" i="10" s="1"/>
  <c r="AB534" i="6"/>
  <c r="Y160" i="59" s="1"/>
  <c r="AQ357" i="6"/>
  <c r="AQ359" i="6" s="1"/>
  <c r="M359" i="6"/>
  <c r="M368" i="6" s="1"/>
  <c r="Q213" i="6"/>
  <c r="N157" i="59" s="1"/>
  <c r="K213" i="6"/>
  <c r="H157" i="59" s="1"/>
  <c r="AS530" i="6"/>
  <c r="AO352" i="97" s="1"/>
  <c r="BL9" i="30"/>
  <c r="BL40" i="30" s="1"/>
  <c r="X361" i="6"/>
  <c r="X565" i="6" s="1"/>
  <c r="AV28" i="29"/>
  <c r="AV46" i="29" s="1"/>
  <c r="AV47" i="29" s="1"/>
  <c r="AX7" i="30" s="1"/>
  <c r="AX9" i="30" s="1"/>
  <c r="AX40" i="30" s="1"/>
  <c r="AV48" i="64" s="1"/>
  <c r="AV50" i="64" s="1"/>
  <c r="BF274" i="6"/>
  <c r="BF276" i="6" s="1"/>
  <c r="BF162" i="91"/>
  <c r="BF36" i="92" s="1"/>
  <c r="AQ307" i="6"/>
  <c r="AB408" i="6"/>
  <c r="X230" i="97" s="1"/>
  <c r="J104" i="60"/>
  <c r="AH9" i="30"/>
  <c r="AH40" i="30" s="1"/>
  <c r="AF48" i="64" s="1"/>
  <c r="AF50" i="64" s="1"/>
  <c r="G16" i="71"/>
  <c r="G29" i="71" s="1"/>
  <c r="AP104" i="60"/>
  <c r="AC534" i="6"/>
  <c r="Y356" i="97" s="1"/>
  <c r="AG534" i="6"/>
  <c r="V9" i="30"/>
  <c r="V40" i="30" s="1"/>
  <c r="Q534" i="6"/>
  <c r="AP165" i="59"/>
  <c r="AO534" i="6"/>
  <c r="AL160" i="59" s="1"/>
  <c r="AY357" i="6"/>
  <c r="R530" i="6"/>
  <c r="N352" i="97" s="1"/>
  <c r="AY93" i="68"/>
  <c r="AY94" i="68"/>
  <c r="BA333" i="6" s="1"/>
  <c r="BA334" i="6" s="1"/>
  <c r="AK94" i="68"/>
  <c r="AM333" i="6" s="1"/>
  <c r="AI138" i="91" s="1"/>
  <c r="AI139" i="91" s="1"/>
  <c r="AK93" i="68"/>
  <c r="K217" i="97"/>
  <c r="O397" i="6"/>
  <c r="AT214" i="97"/>
  <c r="AX534" i="6"/>
  <c r="O214" i="97"/>
  <c r="S534" i="6"/>
  <c r="S535" i="6" s="1"/>
  <c r="AY116" i="91"/>
  <c r="AY118" i="91" s="1"/>
  <c r="BC307" i="6"/>
  <c r="AA340" i="97"/>
  <c r="AE534" i="6"/>
  <c r="AA208" i="97"/>
  <c r="AE388" i="6"/>
  <c r="AE530" i="6" s="1"/>
  <c r="AA352" i="97" s="1"/>
  <c r="W134" i="91"/>
  <c r="W162" i="91" s="1"/>
  <c r="W36" i="92" s="1"/>
  <c r="AA361" i="6"/>
  <c r="X159" i="59" s="1"/>
  <c r="S345" i="97"/>
  <c r="W525" i="6"/>
  <c r="S347" i="97" s="1"/>
  <c r="X327" i="97"/>
  <c r="AB507" i="6"/>
  <c r="X329" i="97" s="1"/>
  <c r="BE154" i="6"/>
  <c r="BD154" i="6"/>
  <c r="AN559" i="6"/>
  <c r="AN561" i="6" s="1"/>
  <c r="AQ549" i="6"/>
  <c r="AN152" i="6"/>
  <c r="AO152" i="6"/>
  <c r="AF489" i="6"/>
  <c r="AB311" i="97" s="1"/>
  <c r="AB309" i="97"/>
  <c r="AJ516" i="6"/>
  <c r="AF338" i="97" s="1"/>
  <c r="AF336" i="97"/>
  <c r="J345" i="97"/>
  <c r="N525" i="6"/>
  <c r="J347" i="97" s="1"/>
  <c r="Q16" i="92"/>
  <c r="Q18" i="92" s="1"/>
  <c r="Q27" i="92" s="1"/>
  <c r="Q28" i="92" s="1"/>
  <c r="E16" i="91"/>
  <c r="Z255" i="97"/>
  <c r="AD435" i="6"/>
  <c r="Z257" i="97" s="1"/>
  <c r="BK255" i="97"/>
  <c r="BO435" i="6"/>
  <c r="BK257" i="97" s="1"/>
  <c r="AR154" i="6"/>
  <c r="AK534" i="6"/>
  <c r="AK565" i="6" s="1"/>
  <c r="R291" i="97"/>
  <c r="V471" i="6"/>
  <c r="R293" i="97" s="1"/>
  <c r="AL480" i="6"/>
  <c r="AH302" i="97" s="1"/>
  <c r="AH300" i="97"/>
  <c r="K28" i="29"/>
  <c r="K46" i="29" s="1"/>
  <c r="K47" i="29" s="1"/>
  <c r="M7" i="30" s="1"/>
  <c r="AC327" i="97"/>
  <c r="AG507" i="6"/>
  <c r="AC329" i="97" s="1"/>
  <c r="AY6" i="71"/>
  <c r="AY8" i="12"/>
  <c r="BF361" i="6"/>
  <c r="BC159" i="59" s="1"/>
  <c r="H525" i="6"/>
  <c r="D347" i="97" s="1"/>
  <c r="D345" i="97"/>
  <c r="AK19" i="29"/>
  <c r="AK37" i="29" s="1"/>
  <c r="AK38" i="29" s="1"/>
  <c r="AM8" i="30" s="1"/>
  <c r="AM9" i="30" s="1"/>
  <c r="AM40" i="30" s="1"/>
  <c r="X399" i="6"/>
  <c r="T221" i="97" s="1"/>
  <c r="T219" i="97"/>
  <c r="AD356" i="97"/>
  <c r="AE160" i="59"/>
  <c r="Y435" i="6"/>
  <c r="U257" i="97" s="1"/>
  <c r="U255" i="97"/>
  <c r="AV368" i="6"/>
  <c r="AV372" i="6"/>
  <c r="BG377" i="6"/>
  <c r="BG379" i="6" s="1"/>
  <c r="AV370" i="6"/>
  <c r="AV369" i="6"/>
  <c r="AS152" i="59"/>
  <c r="T158" i="59"/>
  <c r="BH24" i="36"/>
  <c r="AY565" i="6"/>
  <c r="I6" i="71"/>
  <c r="I8" i="12"/>
  <c r="AV209" i="6"/>
  <c r="AV211" i="6" s="1"/>
  <c r="AM357" i="6"/>
  <c r="AF357" i="6"/>
  <c r="BD209" i="6"/>
  <c r="AF9" i="30"/>
  <c r="AF40" i="30" s="1"/>
  <c r="AC24" i="36" s="1"/>
  <c r="O162" i="91"/>
  <c r="O36" i="92" s="1"/>
  <c r="AL274" i="6"/>
  <c r="AL276" i="6" s="1"/>
  <c r="AW294" i="6" s="1"/>
  <c r="AW296" i="6" s="1"/>
  <c r="B7" i="10"/>
  <c r="B23" i="10" s="1"/>
  <c r="B50" i="10"/>
  <c r="B8" i="10" s="1"/>
  <c r="B24" i="10" s="1"/>
  <c r="BI260" i="6"/>
  <c r="BI274" i="6"/>
  <c r="BI276" i="6" s="1"/>
  <c r="BI280" i="6" s="1"/>
  <c r="X123" i="91"/>
  <c r="X125" i="91" s="1"/>
  <c r="AB316" i="6"/>
  <c r="AN336" i="97"/>
  <c r="AR516" i="6"/>
  <c r="AN338" i="97" s="1"/>
  <c r="W336" i="97"/>
  <c r="AA516" i="6"/>
  <c r="W338" i="97" s="1"/>
  <c r="BF264" i="97"/>
  <c r="J489" i="6"/>
  <c r="F311" i="97" s="1"/>
  <c r="F309" i="97"/>
  <c r="Q33" i="29"/>
  <c r="Q10" i="29"/>
  <c r="Q32" i="29" s="1"/>
  <c r="AH282" i="97"/>
  <c r="AL462" i="6"/>
  <c r="AH284" i="97" s="1"/>
  <c r="BF33" i="29"/>
  <c r="BF10" i="29"/>
  <c r="BF32" i="29" s="1"/>
  <c r="BF34" i="29" s="1"/>
  <c r="BH12" i="28" s="1"/>
  <c r="AK228" i="97"/>
  <c r="AQ264" i="97"/>
  <c r="AU444" i="6"/>
  <c r="AQ266" i="97" s="1"/>
  <c r="J33" i="29"/>
  <c r="J34" i="29" s="1"/>
  <c r="L12" i="28" s="1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U34" i="29" s="1"/>
  <c r="W12" i="28" s="1"/>
  <c r="T10" i="29"/>
  <c r="T32" i="29" s="1"/>
  <c r="AL336" i="97"/>
  <c r="AP516" i="6"/>
  <c r="AL338" i="97" s="1"/>
  <c r="O327" i="97"/>
  <c r="S507" i="6"/>
  <c r="O329" i="97" s="1"/>
  <c r="AZ28" i="29"/>
  <c r="AZ46" i="29" s="1"/>
  <c r="AZ47" i="29" s="1"/>
  <c r="BB7" i="30" s="1"/>
  <c r="BB9" i="30" s="1"/>
  <c r="BB40" i="30" s="1"/>
  <c r="BA28" i="29"/>
  <c r="BA46" i="29" s="1"/>
  <c r="BA47" i="29" s="1"/>
  <c r="BC7" i="30" s="1"/>
  <c r="BC9" i="30" s="1"/>
  <c r="AZ41" i="29"/>
  <c r="AZ43" i="29" s="1"/>
  <c r="BB6" i="28" s="1"/>
  <c r="AM13" i="28"/>
  <c r="H28" i="29"/>
  <c r="H46" i="29" s="1"/>
  <c r="H47" i="29" s="1"/>
  <c r="J7" i="30" s="1"/>
  <c r="J9" i="30" s="1"/>
  <c r="J40" i="30" s="1"/>
  <c r="G41" i="29"/>
  <c r="G43" i="29" s="1"/>
  <c r="I6" i="28" s="1"/>
  <c r="G28" i="29"/>
  <c r="G46" i="29" s="1"/>
  <c r="G47" i="29" s="1"/>
  <c r="I7" i="30" s="1"/>
  <c r="I9" i="30" s="1"/>
  <c r="I40" i="30" s="1"/>
  <c r="P220" i="6"/>
  <c r="AA229" i="6"/>
  <c r="AA231" i="6" s="1"/>
  <c r="P222" i="6"/>
  <c r="M150" i="59"/>
  <c r="P221" i="6"/>
  <c r="P224" i="6"/>
  <c r="AF157" i="59"/>
  <c r="K399" i="6"/>
  <c r="G221" i="97" s="1"/>
  <c r="G219" i="97"/>
  <c r="B14" i="10"/>
  <c r="B22" i="10" s="1"/>
  <c r="B102" i="10"/>
  <c r="B16" i="10" s="1"/>
  <c r="N123" i="91"/>
  <c r="R316" i="6"/>
  <c r="AL158" i="59"/>
  <c r="E6" i="10"/>
  <c r="E22" i="10" s="1"/>
  <c r="E50" i="10"/>
  <c r="E8" i="10" s="1"/>
  <c r="E24" i="10" s="1"/>
  <c r="X144" i="91"/>
  <c r="X146" i="91" s="1"/>
  <c r="AB343" i="6"/>
  <c r="G173" i="10"/>
  <c r="G20" i="10" s="1"/>
  <c r="G18" i="10"/>
  <c r="AZ453" i="6"/>
  <c r="AV275" i="97" s="1"/>
  <c r="AV273" i="97"/>
  <c r="AO264" i="97"/>
  <c r="AS444" i="6"/>
  <c r="AO266" i="97" s="1"/>
  <c r="Z345" i="97"/>
  <c r="AD525" i="6"/>
  <c r="Z347" i="97" s="1"/>
  <c r="AO291" i="97"/>
  <c r="AS471" i="6"/>
  <c r="AO293" i="97" s="1"/>
  <c r="BG33" i="29"/>
  <c r="BG10" i="29"/>
  <c r="BG32" i="29" s="1"/>
  <c r="AS282" i="97"/>
  <c r="AW462" i="6"/>
  <c r="AS284" i="97" s="1"/>
  <c r="AS264" i="97"/>
  <c r="AQ426" i="6"/>
  <c r="AM248" i="97" s="1"/>
  <c r="AM246" i="97"/>
  <c r="AH480" i="6"/>
  <c r="AD302" i="97" s="1"/>
  <c r="AD300" i="97"/>
  <c r="T426" i="6"/>
  <c r="P248" i="97" s="1"/>
  <c r="P246" i="97"/>
  <c r="L480" i="6"/>
  <c r="H302" i="97" s="1"/>
  <c r="H300" i="97"/>
  <c r="AK327" i="97"/>
  <c r="AO507" i="6"/>
  <c r="AK329" i="97" s="1"/>
  <c r="BE41" i="29"/>
  <c r="BE43" i="29" s="1"/>
  <c r="BG6" i="28" s="1"/>
  <c r="BE28" i="29"/>
  <c r="BE46" i="29" s="1"/>
  <c r="BE47" i="29" s="1"/>
  <c r="BG7" i="30" s="1"/>
  <c r="BG9" i="30" s="1"/>
  <c r="BG40" i="30" s="1"/>
  <c r="AK177" i="59"/>
  <c r="AL13" i="28"/>
  <c r="AT525" i="6"/>
  <c r="AP347" i="97" s="1"/>
  <c r="AP345" i="97"/>
  <c r="AB13" i="28"/>
  <c r="AA177" i="59"/>
  <c r="AR9" i="30"/>
  <c r="AR40" i="30" s="1"/>
  <c r="AO356" i="97"/>
  <c r="AP160" i="59"/>
  <c r="BF28" i="29"/>
  <c r="BF46" i="29" s="1"/>
  <c r="BF47" i="29" s="1"/>
  <c r="BH7" i="30" s="1"/>
  <c r="BH9" i="30" s="1"/>
  <c r="BH40" i="30" s="1"/>
  <c r="BF18" i="34" s="1"/>
  <c r="K19" i="29"/>
  <c r="K37" i="29" s="1"/>
  <c r="K38" i="29" s="1"/>
  <c r="M8" i="30" s="1"/>
  <c r="M9" i="30" s="1"/>
  <c r="M40" i="30" s="1"/>
  <c r="L19" i="29"/>
  <c r="L37" i="29" s="1"/>
  <c r="L38" i="29" s="1"/>
  <c r="N8" i="30" s="1"/>
  <c r="N9" i="30" s="1"/>
  <c r="N40" i="30" s="1"/>
  <c r="J172" i="59"/>
  <c r="H8" i="36"/>
  <c r="BB160" i="59"/>
  <c r="BA356" i="97"/>
  <c r="H516" i="6"/>
  <c r="D338" i="97" s="1"/>
  <c r="D336" i="97"/>
  <c r="BE290" i="6"/>
  <c r="G93" i="68"/>
  <c r="G94" i="68"/>
  <c r="I333" i="6" s="1"/>
  <c r="AJ94" i="68"/>
  <c r="AJ93" i="68"/>
  <c r="D23" i="10"/>
  <c r="V316" i="6"/>
  <c r="R123" i="91"/>
  <c r="R125" i="91" s="1"/>
  <c r="G6" i="10"/>
  <c r="G50" i="10"/>
  <c r="G8" i="10" s="1"/>
  <c r="AX336" i="97"/>
  <c r="BB516" i="6"/>
  <c r="AX338" i="97" s="1"/>
  <c r="BD75" i="68"/>
  <c r="BF306" i="6" s="1"/>
  <c r="BD77" i="68"/>
  <c r="BF407" i="6" s="1"/>
  <c r="BD74" i="68"/>
  <c r="BF194" i="6" s="1"/>
  <c r="BD76" i="68"/>
  <c r="BF342" i="6" s="1"/>
  <c r="BD79" i="68"/>
  <c r="BF470" i="6" s="1"/>
  <c r="BD72" i="68"/>
  <c r="BF176" i="6" s="1"/>
  <c r="BF177" i="6" s="1"/>
  <c r="BD78" i="68"/>
  <c r="BF443" i="6" s="1"/>
  <c r="BD71" i="68"/>
  <c r="BD73" i="68"/>
  <c r="BF185" i="6" s="1"/>
  <c r="BF186" i="6" s="1"/>
  <c r="BD80" i="68"/>
  <c r="BF497" i="6" s="1"/>
  <c r="AE336" i="97"/>
  <c r="AI516" i="6"/>
  <c r="AE338" i="97" s="1"/>
  <c r="AI273" i="97"/>
  <c r="AM453" i="6"/>
  <c r="AI275" i="97" s="1"/>
  <c r="AV525" i="6"/>
  <c r="AR347" i="97" s="1"/>
  <c r="AR345" i="97"/>
  <c r="AB264" i="97"/>
  <c r="AF444" i="6"/>
  <c r="AB266" i="97" s="1"/>
  <c r="AO33" i="29"/>
  <c r="AO10" i="29"/>
  <c r="AO32" i="29" s="1"/>
  <c r="AY489" i="6"/>
  <c r="AU311" i="97" s="1"/>
  <c r="AU309" i="97"/>
  <c r="T264" i="97"/>
  <c r="X444" i="6"/>
  <c r="T266" i="97" s="1"/>
  <c r="AA309" i="97"/>
  <c r="AE489" i="6"/>
  <c r="AA311" i="97" s="1"/>
  <c r="J327" i="97"/>
  <c r="N507" i="6"/>
  <c r="J329" i="97" s="1"/>
  <c r="BJ41" i="29"/>
  <c r="BJ43" i="29" s="1"/>
  <c r="BL6" i="28" s="1"/>
  <c r="BK28" i="29"/>
  <c r="BK46" i="29" s="1"/>
  <c r="BK47" i="29" s="1"/>
  <c r="BM7" i="30" s="1"/>
  <c r="BM9" i="30" s="1"/>
  <c r="BC33" i="29"/>
  <c r="BC10" i="29"/>
  <c r="BC32" i="29" s="1"/>
  <c r="BD10" i="29"/>
  <c r="BD32" i="29" s="1"/>
  <c r="BD34" i="29" s="1"/>
  <c r="BF12" i="28" s="1"/>
  <c r="G177" i="59"/>
  <c r="H13" i="28"/>
  <c r="O336" i="97"/>
  <c r="S516" i="6"/>
  <c r="O338" i="97" s="1"/>
  <c r="BG172" i="59"/>
  <c r="BE8" i="36"/>
  <c r="Q158" i="59"/>
  <c r="Q161" i="59" s="1"/>
  <c r="AE279" i="6"/>
  <c r="C36" i="9" s="1"/>
  <c r="C291" i="97"/>
  <c r="G471" i="6"/>
  <c r="C293" i="97" s="1"/>
  <c r="I525" i="6"/>
  <c r="E347" i="97" s="1"/>
  <c r="E345" i="97"/>
  <c r="I131" i="91"/>
  <c r="I132" i="91" s="1"/>
  <c r="M325" i="6"/>
  <c r="BA94" i="68"/>
  <c r="BA93" i="68"/>
  <c r="L148" i="91"/>
  <c r="L162" i="91" s="1"/>
  <c r="L36" i="92" s="1"/>
  <c r="P361" i="6"/>
  <c r="H123" i="91"/>
  <c r="L316" i="6"/>
  <c r="AJ144" i="91"/>
  <c r="W17" i="12"/>
  <c r="Y60" i="60"/>
  <c r="W13" i="71"/>
  <c r="W16" i="71" s="1"/>
  <c r="W29" i="71" s="1"/>
  <c r="I282" i="97"/>
  <c r="M462" i="6"/>
  <c r="I284" i="97" s="1"/>
  <c r="BC246" i="97"/>
  <c r="BG426" i="6"/>
  <c r="BC248" i="97" s="1"/>
  <c r="AX273" i="97"/>
  <c r="BB453" i="6"/>
  <c r="AX275" i="97" s="1"/>
  <c r="AG426" i="6"/>
  <c r="AC248" i="97" s="1"/>
  <c r="AC246" i="97"/>
  <c r="AM28" i="29"/>
  <c r="AM46" i="29" s="1"/>
  <c r="AM47" i="29" s="1"/>
  <c r="AO7" i="30" s="1"/>
  <c r="AO9" i="30" s="1"/>
  <c r="AO40" i="30" s="1"/>
  <c r="AL41" i="29"/>
  <c r="AL43" i="29" s="1"/>
  <c r="AN6" i="28" s="1"/>
  <c r="BG336" i="97"/>
  <c r="BK516" i="6"/>
  <c r="BG338" i="97" s="1"/>
  <c r="AN516" i="6"/>
  <c r="AJ338" i="97" s="1"/>
  <c r="AJ336" i="97"/>
  <c r="AC280" i="6"/>
  <c r="Z158" i="59"/>
  <c r="AN8" i="36"/>
  <c r="AP172" i="59"/>
  <c r="W160" i="59"/>
  <c r="V356" i="97"/>
  <c r="AR177" i="59"/>
  <c r="AS13" i="28"/>
  <c r="AK291" i="97"/>
  <c r="AK274" i="6"/>
  <c r="AK276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1" i="6"/>
  <c r="F159" i="59" s="1"/>
  <c r="AC80" i="68"/>
  <c r="AE497" i="6" s="1"/>
  <c r="AC79" i="68"/>
  <c r="AE470" i="6" s="1"/>
  <c r="AC71" i="68"/>
  <c r="AC73" i="68"/>
  <c r="AE185" i="6" s="1"/>
  <c r="AE186" i="6" s="1"/>
  <c r="AC78" i="68"/>
  <c r="AE443" i="6" s="1"/>
  <c r="AC72" i="68"/>
  <c r="AE176" i="6" s="1"/>
  <c r="AE177" i="6" s="1"/>
  <c r="AC77" i="68"/>
  <c r="AE407" i="6" s="1"/>
  <c r="AC76" i="68"/>
  <c r="AE342" i="6" s="1"/>
  <c r="AC74" i="68"/>
  <c r="AE194" i="6" s="1"/>
  <c r="AE195" i="6" s="1"/>
  <c r="AC75" i="68"/>
  <c r="AE306" i="6" s="1"/>
  <c r="BK417" i="6"/>
  <c r="BG239" i="97" s="1"/>
  <c r="BG237" i="97"/>
  <c r="AM336" i="97"/>
  <c r="AQ516" i="6"/>
  <c r="AM338" i="97" s="1"/>
  <c r="AZ345" i="97"/>
  <c r="BD525" i="6"/>
  <c r="AZ347" i="97" s="1"/>
  <c r="K300" i="97"/>
  <c r="O480" i="6"/>
  <c r="K302" i="97" s="1"/>
  <c r="BF309" i="97"/>
  <c r="BJ489" i="6"/>
  <c r="BF311" i="97" s="1"/>
  <c r="X264" i="97"/>
  <c r="AB444" i="6"/>
  <c r="X266" i="97" s="1"/>
  <c r="AD264" i="97"/>
  <c r="D36" i="33"/>
  <c r="AH36" i="33" s="1"/>
  <c r="AO18" i="34"/>
  <c r="D45" i="33"/>
  <c r="AQ45" i="33" s="1"/>
  <c r="AO48" i="64"/>
  <c r="AO50" i="64" s="1"/>
  <c r="AP10" i="29"/>
  <c r="AP32" i="29" s="1"/>
  <c r="AU34" i="29"/>
  <c r="AW12" i="28" s="1"/>
  <c r="Q568" i="6"/>
  <c r="AF274" i="6"/>
  <c r="AF276" i="6" s="1"/>
  <c r="AQ358" i="6"/>
  <c r="BG17" i="12"/>
  <c r="BG20" i="12" s="1"/>
  <c r="BI60" i="60"/>
  <c r="BG13" i="71"/>
  <c r="BG16" i="71" s="1"/>
  <c r="BG29" i="71" s="1"/>
  <c r="BK34" i="29"/>
  <c r="BM12" i="28" s="1"/>
  <c r="BM13" i="28" s="1"/>
  <c r="BN274" i="6"/>
  <c r="BN276" i="6" s="1"/>
  <c r="BN280" i="6" s="1"/>
  <c r="AU78" i="68"/>
  <c r="AW443" i="6" s="1"/>
  <c r="AS265" i="97" s="1"/>
  <c r="AU73" i="68"/>
  <c r="AW185" i="6" s="1"/>
  <c r="AW186" i="6" s="1"/>
  <c r="AU77" i="68"/>
  <c r="AW407" i="6" s="1"/>
  <c r="AU75" i="68"/>
  <c r="AW306" i="6" s="1"/>
  <c r="AU71" i="68"/>
  <c r="AU79" i="68"/>
  <c r="AW470" i="6" s="1"/>
  <c r="AU76" i="68"/>
  <c r="AW342" i="6" s="1"/>
  <c r="AU80" i="68"/>
  <c r="AW497" i="6" s="1"/>
  <c r="AU74" i="68"/>
  <c r="AW194" i="6" s="1"/>
  <c r="AW195" i="6" s="1"/>
  <c r="AU72" i="68"/>
  <c r="AW176" i="6" s="1"/>
  <c r="AW177" i="6" s="1"/>
  <c r="BJ155" i="6"/>
  <c r="BK155" i="6"/>
  <c r="O75" i="68"/>
  <c r="Q306" i="6" s="1"/>
  <c r="O76" i="68"/>
  <c r="Q342" i="6" s="1"/>
  <c r="O80" i="68"/>
  <c r="Q497" i="6" s="1"/>
  <c r="O74" i="68"/>
  <c r="Q194" i="6" s="1"/>
  <c r="Q195" i="6" s="1"/>
  <c r="O77" i="68"/>
  <c r="Q407" i="6" s="1"/>
  <c r="O71" i="68"/>
  <c r="O72" i="68"/>
  <c r="Q176" i="6" s="1"/>
  <c r="Q177" i="6" s="1"/>
  <c r="O73" i="68"/>
  <c r="Q185" i="6" s="1"/>
  <c r="Q186" i="6" s="1"/>
  <c r="O79" i="68"/>
  <c r="Q470" i="6" s="1"/>
  <c r="O78" i="68"/>
  <c r="Q443" i="6" s="1"/>
  <c r="AM75" i="68"/>
  <c r="AO306" i="6" s="1"/>
  <c r="AM77" i="68"/>
  <c r="AO407" i="6" s="1"/>
  <c r="AK229" i="97" s="1"/>
  <c r="AM76" i="68"/>
  <c r="AO342" i="6" s="1"/>
  <c r="AM74" i="68"/>
  <c r="AO194" i="6" s="1"/>
  <c r="AO195" i="6" s="1"/>
  <c r="AM72" i="68"/>
  <c r="AO176" i="6" s="1"/>
  <c r="AO177" i="6" s="1"/>
  <c r="AM73" i="68"/>
  <c r="AO185" i="6" s="1"/>
  <c r="AO186" i="6" s="1"/>
  <c r="AM71" i="68"/>
  <c r="AM80" i="68"/>
  <c r="AO497" i="6" s="1"/>
  <c r="AM79" i="68"/>
  <c r="AO470" i="6" s="1"/>
  <c r="AK292" i="97" s="1"/>
  <c r="AM78" i="68"/>
  <c r="AO443" i="6" s="1"/>
  <c r="D14" i="10"/>
  <c r="D102" i="10"/>
  <c r="D16" i="10" s="1"/>
  <c r="S255" i="97"/>
  <c r="W435" i="6"/>
  <c r="S257" i="97" s="1"/>
  <c r="Y327" i="97"/>
  <c r="AC507" i="6"/>
  <c r="Y329" i="97" s="1"/>
  <c r="AF480" i="6"/>
  <c r="AB302" i="97" s="1"/>
  <c r="AB300" i="97"/>
  <c r="AZ264" i="97"/>
  <c r="BD444" i="6"/>
  <c r="AZ266" i="97" s="1"/>
  <c r="BM480" i="6"/>
  <c r="BI302" i="97" s="1"/>
  <c r="BI300" i="97"/>
  <c r="AP246" i="97"/>
  <c r="AT426" i="6"/>
  <c r="AP248" i="97" s="1"/>
  <c r="AP309" i="97"/>
  <c r="AT489" i="6"/>
  <c r="AP311" i="97" s="1"/>
  <c r="Y282" i="97"/>
  <c r="AC462" i="6"/>
  <c r="Y284" i="97" s="1"/>
  <c r="AQ356" i="97"/>
  <c r="AR160" i="59"/>
  <c r="N33" i="29"/>
  <c r="N10" i="29"/>
  <c r="N32" i="29" s="1"/>
  <c r="AQ8" i="36"/>
  <c r="AS172" i="59"/>
  <c r="W19" i="29"/>
  <c r="W37" i="29" s="1"/>
  <c r="W38" i="29" s="1"/>
  <c r="Y8" i="30" s="1"/>
  <c r="V19" i="29"/>
  <c r="V37" i="29" s="1"/>
  <c r="V38" i="29" s="1"/>
  <c r="X8" i="30" s="1"/>
  <c r="X9" i="30" s="1"/>
  <c r="X40" i="30" s="1"/>
  <c r="AZ177" i="59"/>
  <c r="BA13" i="28"/>
  <c r="BA157" i="59"/>
  <c r="BA161" i="59" s="1"/>
  <c r="BD565" i="6"/>
  <c r="AX172" i="59"/>
  <c r="AV8" i="36"/>
  <c r="R357" i="6"/>
  <c r="R359" i="6" s="1"/>
  <c r="M20" i="12"/>
  <c r="D237" i="97"/>
  <c r="H417" i="6"/>
  <c r="D239" i="97" s="1"/>
  <c r="AM274" i="6"/>
  <c r="AM276" i="6" s="1"/>
  <c r="AX294" i="6" s="1"/>
  <c r="AX296" i="6" s="1"/>
  <c r="AY152" i="6"/>
  <c r="AY559" i="6"/>
  <c r="AY561" i="6" s="1"/>
  <c r="AZ152" i="6"/>
  <c r="BB549" i="6"/>
  <c r="U274" i="6"/>
  <c r="U276" i="6" s="1"/>
  <c r="AF294" i="6" s="1"/>
  <c r="AF296" i="6" s="1"/>
  <c r="F102" i="10"/>
  <c r="F16" i="10" s="1"/>
  <c r="AW357" i="6"/>
  <c r="BK274" i="6"/>
  <c r="BK276" i="6" s="1"/>
  <c r="BH151" i="59" s="1"/>
  <c r="L357" i="6"/>
  <c r="Z343" i="6"/>
  <c r="AP343" i="6"/>
  <c r="F18" i="10"/>
  <c r="F22" i="10" s="1"/>
  <c r="F173" i="10"/>
  <c r="F20" i="10" s="1"/>
  <c r="C18" i="10"/>
  <c r="C173" i="10"/>
  <c r="C20" i="10" s="1"/>
  <c r="AS316" i="6"/>
  <c r="AO123" i="91"/>
  <c r="AS357" i="6"/>
  <c r="BL78" i="68"/>
  <c r="BN443" i="6" s="1"/>
  <c r="BJ265" i="97" s="1"/>
  <c r="BL77" i="68"/>
  <c r="BN407" i="6" s="1"/>
  <c r="BL74" i="68"/>
  <c r="BN194" i="6" s="1"/>
  <c r="BN195" i="6" s="1"/>
  <c r="BL72" i="68"/>
  <c r="BL71" i="68"/>
  <c r="BN167" i="6" s="1"/>
  <c r="BN168" i="6" s="1"/>
  <c r="BL80" i="68"/>
  <c r="BN497" i="6" s="1"/>
  <c r="BL73" i="68"/>
  <c r="BN185" i="6" s="1"/>
  <c r="BN186" i="6" s="1"/>
  <c r="BL76" i="68"/>
  <c r="BN342" i="6" s="1"/>
  <c r="BL79" i="68"/>
  <c r="BN470" i="6" s="1"/>
  <c r="BL75" i="68"/>
  <c r="BN306" i="6" s="1"/>
  <c r="C6" i="10"/>
  <c r="C50" i="10"/>
  <c r="C8" i="10" s="1"/>
  <c r="U78" i="68"/>
  <c r="W443" i="6" s="1"/>
  <c r="U75" i="68"/>
  <c r="W306" i="6" s="1"/>
  <c r="S117" i="91" s="1"/>
  <c r="U77" i="68"/>
  <c r="W407" i="6" s="1"/>
  <c r="U74" i="68"/>
  <c r="W194" i="6" s="1"/>
  <c r="W195" i="6" s="1"/>
  <c r="U76" i="68"/>
  <c r="W342" i="6" s="1"/>
  <c r="U73" i="68"/>
  <c r="W185" i="6" s="1"/>
  <c r="W186" i="6" s="1"/>
  <c r="U80" i="68"/>
  <c r="W497" i="6" s="1"/>
  <c r="U79" i="68"/>
  <c r="W470" i="6" s="1"/>
  <c r="U72" i="68"/>
  <c r="W176" i="6" s="1"/>
  <c r="W177" i="6" s="1"/>
  <c r="U71" i="68"/>
  <c r="AS327" i="97"/>
  <c r="AW507" i="6"/>
  <c r="AS329" i="97" s="1"/>
  <c r="Z264" i="97"/>
  <c r="AD444" i="6"/>
  <c r="Z266" i="97" s="1"/>
  <c r="AL507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P24" i="36"/>
  <c r="Q48" i="64"/>
  <c r="Q50" i="64" s="1"/>
  <c r="D21" i="33"/>
  <c r="S21" i="33" s="1"/>
  <c r="Q18" i="34"/>
  <c r="BK530" i="6"/>
  <c r="BG352" i="97" s="1"/>
  <c r="AW8" i="12"/>
  <c r="AW6" i="71"/>
  <c r="P399" i="6"/>
  <c r="L221" i="97" s="1"/>
  <c r="L219" i="97"/>
  <c r="J219" i="97"/>
  <c r="N399" i="6"/>
  <c r="J221" i="97" s="1"/>
  <c r="L374" i="97"/>
  <c r="AI274" i="6"/>
  <c r="AI276" i="6" s="1"/>
  <c r="AI280" i="6" s="1"/>
  <c r="AZ316" i="6"/>
  <c r="AV123" i="91"/>
  <c r="AV125" i="91" s="1"/>
  <c r="AP34" i="29"/>
  <c r="AR12" i="28" s="1"/>
  <c r="AQ177" i="59" s="1"/>
  <c r="BE357" i="6"/>
  <c r="BB278" i="6"/>
  <c r="AY158" i="59" s="1"/>
  <c r="BG357" i="6"/>
  <c r="O213" i="6"/>
  <c r="L157" i="59" s="1"/>
  <c r="F20" i="68"/>
  <c r="S361" i="6"/>
  <c r="P159" i="59" s="1"/>
  <c r="AF565" i="6"/>
  <c r="AL18" i="34"/>
  <c r="R334" i="6"/>
  <c r="T343" i="6"/>
  <c r="D6" i="10"/>
  <c r="D50" i="10"/>
  <c r="D8" i="10" s="1"/>
  <c r="AH123" i="91"/>
  <c r="AH125" i="91" s="1"/>
  <c r="AL316" i="6"/>
  <c r="AV79" i="68"/>
  <c r="AX470" i="6" s="1"/>
  <c r="AV71" i="68"/>
  <c r="AV73" i="68"/>
  <c r="AX185" i="6" s="1"/>
  <c r="AX186" i="6" s="1"/>
  <c r="AV78" i="68"/>
  <c r="AX443" i="6" s="1"/>
  <c r="AV76" i="68"/>
  <c r="AX342" i="6" s="1"/>
  <c r="AV75" i="68"/>
  <c r="AX306" i="6" s="1"/>
  <c r="AV80" i="68"/>
  <c r="AX497" i="6" s="1"/>
  <c r="AV77" i="68"/>
  <c r="AX407" i="6" s="1"/>
  <c r="AT229" i="97" s="1"/>
  <c r="AV74" i="68"/>
  <c r="AX194" i="6" s="1"/>
  <c r="AV72" i="68"/>
  <c r="AX176" i="6" s="1"/>
  <c r="AX177" i="6" s="1"/>
  <c r="G14" i="10"/>
  <c r="G102" i="10"/>
  <c r="G16" i="10" s="1"/>
  <c r="AP282" i="97"/>
  <c r="AT462" i="6"/>
  <c r="AP284" i="97" s="1"/>
  <c r="BF525" i="6"/>
  <c r="BB347" i="97" s="1"/>
  <c r="BB345" i="97"/>
  <c r="AT172" i="59"/>
  <c r="AR8" i="36"/>
  <c r="AT327" i="97"/>
  <c r="AX507" i="6"/>
  <c r="AT329" i="97" s="1"/>
  <c r="AL327" i="97"/>
  <c r="AP507" i="6"/>
  <c r="AL329" i="97" s="1"/>
  <c r="AG489" i="6"/>
  <c r="AC311" i="97" s="1"/>
  <c r="AC309" i="97"/>
  <c r="BA33" i="29"/>
  <c r="BA10" i="29"/>
  <c r="BA32" i="29" s="1"/>
  <c r="BA34" i="29" s="1"/>
  <c r="BC12" i="28" s="1"/>
  <c r="BB10" i="29"/>
  <c r="BB32" i="29" s="1"/>
  <c r="BB34" i="29" s="1"/>
  <c r="BD12" i="28" s="1"/>
  <c r="K273" i="97"/>
  <c r="O453" i="6"/>
  <c r="K275" i="97" s="1"/>
  <c r="AW282" i="97"/>
  <c r="BA462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G9" i="30" s="1"/>
  <c r="AG40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L34" i="29"/>
  <c r="N12" i="28" s="1"/>
  <c r="AQ157" i="59"/>
  <c r="AT565" i="6"/>
  <c r="AI165" i="59"/>
  <c r="AO289" i="6"/>
  <c r="AL151" i="59"/>
  <c r="AO286" i="6"/>
  <c r="AO287" i="6"/>
  <c r="AO285" i="6"/>
  <c r="AZ294" i="6"/>
  <c r="AZ296" i="6" s="1"/>
  <c r="AU8" i="12"/>
  <c r="AU6" i="71"/>
  <c r="BH444" i="6"/>
  <c r="BD266" i="97" s="1"/>
  <c r="P215" i="6"/>
  <c r="E157" i="59"/>
  <c r="AT157" i="59"/>
  <c r="BC214" i="6"/>
  <c r="E22" i="9" s="1"/>
  <c r="Y24" i="36"/>
  <c r="Z18" i="34"/>
  <c r="D30" i="33"/>
  <c r="Z48" i="64"/>
  <c r="Z50" i="64" s="1"/>
  <c r="G359" i="6"/>
  <c r="G363" i="6" s="1"/>
  <c r="Y13" i="28"/>
  <c r="X177" i="59"/>
  <c r="BE209" i="6"/>
  <c r="Y123" i="91"/>
  <c r="Y125" i="91" s="1"/>
  <c r="AC316" i="6"/>
  <c r="L123" i="91"/>
  <c r="P316" i="6"/>
  <c r="P357" i="6"/>
  <c r="AY208" i="97"/>
  <c r="BC388" i="6"/>
  <c r="D141" i="91"/>
  <c r="D162" i="91" s="1"/>
  <c r="H361" i="6"/>
  <c r="AO177" i="59"/>
  <c r="AP13" i="28"/>
  <c r="AL565" i="6"/>
  <c r="AI160" i="59"/>
  <c r="AI161" i="59" s="1"/>
  <c r="AH356" i="97"/>
  <c r="AL116" i="91"/>
  <c r="AL118" i="91" s="1"/>
  <c r="AP307" i="6"/>
  <c r="O251" i="6"/>
  <c r="O274" i="6"/>
  <c r="O276" i="6" s="1"/>
  <c r="AI208" i="97"/>
  <c r="AM388" i="6"/>
  <c r="AM530" i="6" s="1"/>
  <c r="S209" i="6"/>
  <c r="AR316" i="6"/>
  <c r="AN123" i="91"/>
  <c r="AN125" i="91" s="1"/>
  <c r="AB208" i="97"/>
  <c r="AF388" i="6"/>
  <c r="AT251" i="6"/>
  <c r="AT274" i="6"/>
  <c r="AQ251" i="6"/>
  <c r="AQ274" i="6"/>
  <c r="AQ276" i="6" s="1"/>
  <c r="AQ280" i="6" s="1"/>
  <c r="AJ209" i="6"/>
  <c r="AJ195" i="6"/>
  <c r="AP208" i="97"/>
  <c r="AT388" i="6"/>
  <c r="O209" i="6"/>
  <c r="AP316" i="6"/>
  <c r="AL123" i="91"/>
  <c r="AP357" i="6"/>
  <c r="BO316" i="6"/>
  <c r="BK123" i="91"/>
  <c r="BK125" i="91" s="1"/>
  <c r="AJ208" i="97"/>
  <c r="AN388" i="6"/>
  <c r="AA388" i="6"/>
  <c r="W208" i="97"/>
  <c r="K345" i="97"/>
  <c r="O525" i="6"/>
  <c r="K347" i="97" s="1"/>
  <c r="AX345" i="97"/>
  <c r="BB525" i="6"/>
  <c r="AX347" i="97" s="1"/>
  <c r="BJ18" i="34"/>
  <c r="BJ48" i="64"/>
  <c r="BJ50" i="64" s="1"/>
  <c r="BI24" i="36"/>
  <c r="D66" i="33"/>
  <c r="AM294" i="6"/>
  <c r="AM296" i="6" s="1"/>
  <c r="AB285" i="6"/>
  <c r="AB287" i="6"/>
  <c r="Y151" i="59"/>
  <c r="AB286" i="6"/>
  <c r="AB289" i="6"/>
  <c r="J530" i="6"/>
  <c r="J516" i="6"/>
  <c r="F338" i="97" s="1"/>
  <c r="F336" i="97"/>
  <c r="G177" i="6"/>
  <c r="G209" i="6"/>
  <c r="AP251" i="6"/>
  <c r="AP274" i="6"/>
  <c r="H251" i="6"/>
  <c r="H274" i="6"/>
  <c r="H276" i="6" s="1"/>
  <c r="AC148" i="91"/>
  <c r="AC162" i="91" s="1"/>
  <c r="AG361" i="6"/>
  <c r="AW123" i="91"/>
  <c r="AW125" i="91" s="1"/>
  <c r="BA316" i="6"/>
  <c r="BC123" i="91"/>
  <c r="BC125" i="91" s="1"/>
  <c r="BG316" i="6"/>
  <c r="AR388" i="6"/>
  <c r="AN208" i="97"/>
  <c r="Y141" i="91"/>
  <c r="Y162" i="91" s="1"/>
  <c r="Y36" i="92" s="1"/>
  <c r="AC361" i="6"/>
  <c r="AC565" i="6" s="1"/>
  <c r="BC462" i="6"/>
  <c r="AY284" i="97" s="1"/>
  <c r="AY282" i="97"/>
  <c r="AD6" i="71"/>
  <c r="AD8" i="12"/>
  <c r="J274" i="6"/>
  <c r="Z116" i="91"/>
  <c r="Z118" i="91" s="1"/>
  <c r="AD307" i="6"/>
  <c r="AZ251" i="6"/>
  <c r="AZ274" i="6"/>
  <c r="T251" i="6"/>
  <c r="T274" i="6"/>
  <c r="AQ130" i="91"/>
  <c r="AU357" i="6"/>
  <c r="BI148" i="91"/>
  <c r="BI162" i="91" s="1"/>
  <c r="BI36" i="92" s="1"/>
  <c r="BM361" i="6"/>
  <c r="AV130" i="91"/>
  <c r="AV158" i="91" s="1"/>
  <c r="AV33" i="92" s="1"/>
  <c r="AN158" i="59"/>
  <c r="AA130" i="91"/>
  <c r="AE357" i="6"/>
  <c r="AG269" i="6"/>
  <c r="AG274" i="6"/>
  <c r="AG276" i="6" s="1"/>
  <c r="BI130" i="91"/>
  <c r="BM357" i="6"/>
  <c r="S208" i="97"/>
  <c r="W388" i="6"/>
  <c r="H388" i="6"/>
  <c r="D208" i="97"/>
  <c r="AI316" i="6"/>
  <c r="AE123" i="91"/>
  <c r="AI357" i="6"/>
  <c r="BE123" i="91"/>
  <c r="BI316" i="6"/>
  <c r="BI357" i="6"/>
  <c r="BC316" i="6"/>
  <c r="AY123" i="91"/>
  <c r="BC357" i="6"/>
  <c r="X316" i="6"/>
  <c r="T123" i="91"/>
  <c r="X357" i="6"/>
  <c r="AC123" i="91"/>
  <c r="AG316" i="6"/>
  <c r="AG357" i="6"/>
  <c r="AK388" i="6"/>
  <c r="AG208" i="97"/>
  <c r="AC388" i="6"/>
  <c r="Y208" i="97"/>
  <c r="AL388" i="6"/>
  <c r="AH208" i="97"/>
  <c r="X141" i="91"/>
  <c r="X162" i="91" s="1"/>
  <c r="X36" i="92" s="1"/>
  <c r="AB361" i="6"/>
  <c r="R141" i="91"/>
  <c r="R162" i="91" s="1"/>
  <c r="R36" i="92" s="1"/>
  <c r="V361" i="6"/>
  <c r="M72" i="68"/>
  <c r="M76" i="68"/>
  <c r="M77" i="68"/>
  <c r="M75" i="68"/>
  <c r="M78" i="68"/>
  <c r="M71" i="68"/>
  <c r="M73" i="68"/>
  <c r="M74" i="68"/>
  <c r="M80" i="68"/>
  <c r="M79" i="68"/>
  <c r="AZ327" i="97"/>
  <c r="BD507" i="6"/>
  <c r="AZ329" i="97" s="1"/>
  <c r="M28" i="29"/>
  <c r="M46" i="29" s="1"/>
  <c r="M47" i="29" s="1"/>
  <c r="O7" i="30" s="1"/>
  <c r="O9" i="30" s="1"/>
  <c r="O40" i="30" s="1"/>
  <c r="M41" i="29"/>
  <c r="M43" i="29" s="1"/>
  <c r="O6" i="28" s="1"/>
  <c r="N28" i="29"/>
  <c r="N46" i="29" s="1"/>
  <c r="N47" i="29" s="1"/>
  <c r="P7" i="30" s="1"/>
  <c r="AQ345" i="97"/>
  <c r="AU525" i="6"/>
  <c r="AQ347" i="97" s="1"/>
  <c r="U280" i="6"/>
  <c r="R151" i="59"/>
  <c r="U289" i="6"/>
  <c r="E3" i="59"/>
  <c r="BI177" i="59"/>
  <c r="BJ13" i="28"/>
  <c r="J177" i="59"/>
  <c r="K13" i="28"/>
  <c r="D63" i="33"/>
  <c r="BG18" i="34"/>
  <c r="BF24" i="36"/>
  <c r="BG48" i="64"/>
  <c r="BG50" i="64" s="1"/>
  <c r="D9" i="36"/>
  <c r="F178" i="59"/>
  <c r="BK159" i="59"/>
  <c r="G274" i="6"/>
  <c r="G276" i="6" s="1"/>
  <c r="R9" i="30"/>
  <c r="V34" i="29"/>
  <c r="X12" i="28" s="1"/>
  <c r="BO274" i="6"/>
  <c r="BO276" i="6" s="1"/>
  <c r="AK159" i="59"/>
  <c r="I139" i="91"/>
  <c r="P158" i="91"/>
  <c r="AM139" i="91"/>
  <c r="F237" i="97"/>
  <c r="J417" i="6"/>
  <c r="F239" i="97" s="1"/>
  <c r="G159" i="59"/>
  <c r="O325" i="6"/>
  <c r="K131" i="91"/>
  <c r="K132" i="91" s="1"/>
  <c r="AR307" i="6"/>
  <c r="AR358" i="6"/>
  <c r="AN117" i="91"/>
  <c r="AN118" i="91" s="1"/>
  <c r="T146" i="91"/>
  <c r="BF353" i="97"/>
  <c r="U159" i="91"/>
  <c r="U34" i="92" s="1"/>
  <c r="AV356" i="97"/>
  <c r="AW160" i="59"/>
  <c r="AC18" i="34"/>
  <c r="AB24" i="36"/>
  <c r="D33" i="33"/>
  <c r="AC48" i="64"/>
  <c r="AC50" i="64" s="1"/>
  <c r="BB18" i="34"/>
  <c r="W209" i="6"/>
  <c r="P343" i="6"/>
  <c r="L145" i="91"/>
  <c r="P358" i="6"/>
  <c r="P563" i="6" s="1"/>
  <c r="K10" i="12" s="1"/>
  <c r="AP325" i="6"/>
  <c r="AL131" i="91"/>
  <c r="AL132" i="91" s="1"/>
  <c r="BF146" i="91"/>
  <c r="AF334" i="6"/>
  <c r="AB138" i="91"/>
  <c r="AB139" i="91" s="1"/>
  <c r="BA138" i="91"/>
  <c r="BE358" i="6"/>
  <c r="BE334" i="6"/>
  <c r="D353" i="97"/>
  <c r="AE131" i="91"/>
  <c r="AE132" i="91" s="1"/>
  <c r="AI325" i="6"/>
  <c r="BH130" i="91"/>
  <c r="BL357" i="6"/>
  <c r="BC40" i="30"/>
  <c r="P325" i="6"/>
  <c r="L131" i="91"/>
  <c r="L132" i="91" s="1"/>
  <c r="BD195" i="6"/>
  <c r="J211" i="6"/>
  <c r="AF343" i="6"/>
  <c r="AB145" i="91"/>
  <c r="AF358" i="6"/>
  <c r="AF359" i="6" s="1"/>
  <c r="M139" i="91"/>
  <c r="AH388" i="6"/>
  <c r="AD208" i="97"/>
  <c r="AI177" i="59"/>
  <c r="AJ13" i="28"/>
  <c r="AT195" i="6"/>
  <c r="AT210" i="6"/>
  <c r="N370" i="6"/>
  <c r="N363" i="6"/>
  <c r="Y377" i="6"/>
  <c r="N369" i="6"/>
  <c r="N372" i="6"/>
  <c r="K152" i="59"/>
  <c r="N368" i="6"/>
  <c r="N168" i="6"/>
  <c r="N210" i="6"/>
  <c r="D146" i="91"/>
  <c r="AG146" i="91"/>
  <c r="X116" i="91"/>
  <c r="X118" i="91" s="1"/>
  <c r="AB307" i="6"/>
  <c r="AQ123" i="91"/>
  <c r="AQ125" i="91" s="1"/>
  <c r="AU316" i="6"/>
  <c r="L274" i="6"/>
  <c r="AZ307" i="6"/>
  <c r="AV117" i="91"/>
  <c r="AV118" i="91" s="1"/>
  <c r="BH211" i="6"/>
  <c r="AP146" i="91"/>
  <c r="BM209" i="6"/>
  <c r="BM177" i="6"/>
  <c r="AV251" i="6"/>
  <c r="AV274" i="6"/>
  <c r="AV276" i="6" s="1"/>
  <c r="AV280" i="6" s="1"/>
  <c r="S251" i="6"/>
  <c r="S274" i="6"/>
  <c r="S276" i="6" s="1"/>
  <c r="AS130" i="91"/>
  <c r="P208" i="97"/>
  <c r="T388" i="6"/>
  <c r="Z157" i="59"/>
  <c r="AE208" i="97"/>
  <c r="AI388" i="6"/>
  <c r="U507" i="6"/>
  <c r="Q329" i="97" s="1"/>
  <c r="Q327" i="97"/>
  <c r="AI327" i="97"/>
  <c r="AM507" i="6"/>
  <c r="AI329" i="97" s="1"/>
  <c r="X525" i="6"/>
  <c r="T347" i="97" s="1"/>
  <c r="T345" i="97"/>
  <c r="W41" i="29"/>
  <c r="W43" i="29" s="1"/>
  <c r="Y6" i="28" s="1"/>
  <c r="E5" i="35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C36" i="92"/>
  <c r="C27" i="91"/>
  <c r="AX251" i="6"/>
  <c r="AX274" i="6"/>
  <c r="AU251" i="6"/>
  <c r="AU274" i="6"/>
  <c r="AU276" i="6" s="1"/>
  <c r="BK130" i="91"/>
  <c r="BO357" i="6"/>
  <c r="BO325" i="6"/>
  <c r="M208" i="97"/>
  <c r="Q388" i="6"/>
  <c r="U209" i="6"/>
  <c r="W316" i="6"/>
  <c r="S123" i="91"/>
  <c r="W357" i="6"/>
  <c r="M123" i="91"/>
  <c r="Q316" i="6"/>
  <c r="Q357" i="6"/>
  <c r="U208" i="97"/>
  <c r="Y388" i="6"/>
  <c r="Q208" i="97"/>
  <c r="U388" i="6"/>
  <c r="AY345" i="97"/>
  <c r="BC525" i="6"/>
  <c r="AY347" i="97" s="1"/>
  <c r="BC530" i="6"/>
  <c r="AH516" i="6"/>
  <c r="AD338" i="97" s="1"/>
  <c r="AD336" i="97"/>
  <c r="AU125" i="91"/>
  <c r="AU158" i="91"/>
  <c r="AU33" i="92" s="1"/>
  <c r="T9" i="30"/>
  <c r="T40" i="30" s="1"/>
  <c r="BG158" i="91"/>
  <c r="BG33" i="92" s="1"/>
  <c r="BG139" i="91"/>
  <c r="AW209" i="6"/>
  <c r="BL316" i="6"/>
  <c r="BH123" i="91"/>
  <c r="BH125" i="91" s="1"/>
  <c r="I316" i="6"/>
  <c r="E123" i="91"/>
  <c r="I357" i="6"/>
  <c r="AI141" i="91"/>
  <c r="AI162" i="91" s="1"/>
  <c r="AI36" i="92" s="1"/>
  <c r="AM361" i="6"/>
  <c r="AD172" i="59"/>
  <c r="AB8" i="36"/>
  <c r="J390" i="6"/>
  <c r="F212" i="97" s="1"/>
  <c r="F210" i="97"/>
  <c r="G6" i="31"/>
  <c r="M285" i="6"/>
  <c r="M287" i="6"/>
  <c r="M286" i="6"/>
  <c r="J151" i="59"/>
  <c r="X294" i="6"/>
  <c r="X296" i="6" s="1"/>
  <c r="M289" i="6"/>
  <c r="F116" i="91"/>
  <c r="F118" i="91" s="1"/>
  <c r="J307" i="6"/>
  <c r="AS208" i="97"/>
  <c r="AW388" i="6"/>
  <c r="K209" i="6"/>
  <c r="Q123" i="91"/>
  <c r="Q125" i="91" s="1"/>
  <c r="U316" i="6"/>
  <c r="V388" i="6"/>
  <c r="R208" i="97"/>
  <c r="L282" i="97"/>
  <c r="P462" i="6"/>
  <c r="L284" i="97" s="1"/>
  <c r="AS209" i="6"/>
  <c r="Y16" i="71"/>
  <c r="Y29" i="71" s="1"/>
  <c r="AS18" i="34"/>
  <c r="D49" i="33"/>
  <c r="AB357" i="6"/>
  <c r="AI151" i="59"/>
  <c r="AL289" i="6"/>
  <c r="AL280" i="6"/>
  <c r="F157" i="59"/>
  <c r="AF116" i="91"/>
  <c r="AF118" i="91" s="1"/>
  <c r="AJ307" i="6"/>
  <c r="G563" i="6"/>
  <c r="K361" i="6"/>
  <c r="G141" i="91"/>
  <c r="G162" i="91" s="1"/>
  <c r="G36" i="92" s="1"/>
  <c r="BB388" i="6"/>
  <c r="AX208" i="97"/>
  <c r="AO209" i="6"/>
  <c r="I209" i="6"/>
  <c r="AM209" i="6"/>
  <c r="BH316" i="6"/>
  <c r="BD123" i="91"/>
  <c r="BH357" i="6"/>
  <c r="AM316" i="6"/>
  <c r="AI123" i="91"/>
  <c r="AI125" i="91" s="1"/>
  <c r="Z123" i="91"/>
  <c r="AD316" i="6"/>
  <c r="AD357" i="6"/>
  <c r="O316" i="6"/>
  <c r="K123" i="91"/>
  <c r="O357" i="6"/>
  <c r="BB316" i="6"/>
  <c r="AX123" i="91"/>
  <c r="BB357" i="6"/>
  <c r="AZ157" i="59"/>
  <c r="BC565" i="6"/>
  <c r="BJ157" i="59"/>
  <c r="AZ388" i="6"/>
  <c r="AV208" i="97"/>
  <c r="AC15" i="71"/>
  <c r="AC16" i="71" s="1"/>
  <c r="AC29" i="71" s="1"/>
  <c r="AD199" i="97"/>
  <c r="AE178" i="60"/>
  <c r="AC19" i="12"/>
  <c r="AC20" i="12" s="1"/>
  <c r="O208" i="97"/>
  <c r="S388" i="6"/>
  <c r="I208" i="97"/>
  <c r="M388" i="6"/>
  <c r="I141" i="91"/>
  <c r="I162" i="91" s="1"/>
  <c r="I36" i="92" s="1"/>
  <c r="M361" i="6"/>
  <c r="E41" i="29"/>
  <c r="E43" i="29" s="1"/>
  <c r="G6" i="28" s="1"/>
  <c r="E28" i="29"/>
  <c r="E46" i="29" s="1"/>
  <c r="E47" i="29" s="1"/>
  <c r="G7" i="30" s="1"/>
  <c r="G9" i="30" s="1"/>
  <c r="G40" i="30" s="1"/>
  <c r="F28" i="29"/>
  <c r="F46" i="29" s="1"/>
  <c r="F47" i="29" s="1"/>
  <c r="H7" i="30" s="1"/>
  <c r="H9" i="30" s="1"/>
  <c r="H40" i="30" s="1"/>
  <c r="BJ300" i="97"/>
  <c r="BN480" i="6"/>
  <c r="BJ302" i="97" s="1"/>
  <c r="M489" i="6"/>
  <c r="I311" i="97" s="1"/>
  <c r="I309" i="97"/>
  <c r="AI345" i="97"/>
  <c r="AM525" i="6"/>
  <c r="AI347" i="97" s="1"/>
  <c r="BF462" i="6"/>
  <c r="BB284" i="97" s="1"/>
  <c r="BB282" i="97"/>
  <c r="BH345" i="97"/>
  <c r="BL525" i="6"/>
  <c r="BH347" i="97" s="1"/>
  <c r="AH177" i="59"/>
  <c r="AI13" i="28"/>
  <c r="AI19" i="29"/>
  <c r="AI37" i="29" s="1"/>
  <c r="AI38" i="29" s="1"/>
  <c r="AK8" i="30" s="1"/>
  <c r="AK9" i="30" s="1"/>
  <c r="AK40" i="30" s="1"/>
  <c r="N356" i="97"/>
  <c r="O160" i="59"/>
  <c r="AR18" i="34"/>
  <c r="AR48" i="64"/>
  <c r="AR50" i="64" s="1"/>
  <c r="AQ24" i="36"/>
  <c r="D48" i="33"/>
  <c r="AS159" i="59"/>
  <c r="AV363" i="6"/>
  <c r="AM157" i="59"/>
  <c r="AM8" i="12"/>
  <c r="AM6" i="71"/>
  <c r="BC274" i="6"/>
  <c r="BC276" i="6" s="1"/>
  <c r="AI153" i="91"/>
  <c r="AZ565" i="6"/>
  <c r="AR357" i="6"/>
  <c r="AI209" i="6"/>
  <c r="R168" i="6"/>
  <c r="R210" i="6"/>
  <c r="W138" i="91"/>
  <c r="AA334" i="6"/>
  <c r="AA358" i="6"/>
  <c r="V319" i="97"/>
  <c r="Z531" i="6"/>
  <c r="H307" i="6"/>
  <c r="D117" i="91"/>
  <c r="D118" i="91" s="1"/>
  <c r="V159" i="91"/>
  <c r="V34" i="92" s="1"/>
  <c r="V146" i="91"/>
  <c r="AE229" i="97"/>
  <c r="N159" i="91"/>
  <c r="N34" i="92" s="1"/>
  <c r="P251" i="6"/>
  <c r="P274" i="6"/>
  <c r="BK158" i="59"/>
  <c r="BA361" i="6"/>
  <c r="AW141" i="91"/>
  <c r="AW162" i="91" s="1"/>
  <c r="AW36" i="92" s="1"/>
  <c r="BC209" i="6"/>
  <c r="BC168" i="6"/>
  <c r="BB123" i="91"/>
  <c r="BF316" i="6"/>
  <c r="BF357" i="6"/>
  <c r="Y316" i="6"/>
  <c r="U123" i="91"/>
  <c r="Y357" i="6"/>
  <c r="Y359" i="6" s="1"/>
  <c r="Z388" i="6"/>
  <c r="V208" i="97"/>
  <c r="AL155" i="6"/>
  <c r="AM155" i="6"/>
  <c r="AP9" i="30"/>
  <c r="V116" i="91"/>
  <c r="V118" i="91" s="1"/>
  <c r="Z307" i="6"/>
  <c r="M148" i="91"/>
  <c r="M162" i="91" s="1"/>
  <c r="M36" i="92" s="1"/>
  <c r="Q361" i="6"/>
  <c r="BC130" i="91"/>
  <c r="BC132" i="91" s="1"/>
  <c r="BG325" i="6"/>
  <c r="AL208" i="97"/>
  <c r="AP388" i="6"/>
  <c r="BA209" i="6"/>
  <c r="G208" i="97"/>
  <c r="K388" i="6"/>
  <c r="D123" i="91"/>
  <c r="D125" i="91" s="1"/>
  <c r="H316" i="6"/>
  <c r="H357" i="6"/>
  <c r="BB208" i="97"/>
  <c r="BF388" i="6"/>
  <c r="BF530" i="6" s="1"/>
  <c r="AK71" i="68"/>
  <c r="AK80" i="68"/>
  <c r="AM497" i="6" s="1"/>
  <c r="AK73" i="68"/>
  <c r="AM185" i="6" s="1"/>
  <c r="AM186" i="6" s="1"/>
  <c r="AK76" i="68"/>
  <c r="AM342" i="6" s="1"/>
  <c r="AK77" i="68"/>
  <c r="AM407" i="6" s="1"/>
  <c r="AK79" i="68"/>
  <c r="AM470" i="6" s="1"/>
  <c r="AK74" i="68"/>
  <c r="AM194" i="6" s="1"/>
  <c r="AK75" i="68"/>
  <c r="AM306" i="6" s="1"/>
  <c r="AK78" i="68"/>
  <c r="AM443" i="6" s="1"/>
  <c r="AK72" i="68"/>
  <c r="AM176" i="6" s="1"/>
  <c r="AM177" i="6" s="1"/>
  <c r="AN318" i="97"/>
  <c r="AR530" i="6"/>
  <c r="J125" i="91"/>
  <c r="J158" i="91"/>
  <c r="J33" i="92" s="1"/>
  <c r="AQ48" i="64"/>
  <c r="AQ50" i="64" s="1"/>
  <c r="AQ18" i="34"/>
  <c r="D47" i="33"/>
  <c r="AP24" i="36"/>
  <c r="AI287" i="6"/>
  <c r="AJ116" i="91"/>
  <c r="AJ118" i="91" s="1"/>
  <c r="AN307" i="6"/>
  <c r="AN251" i="6"/>
  <c r="AN274" i="6"/>
  <c r="K251" i="6"/>
  <c r="K274" i="6"/>
  <c r="K276" i="6" s="1"/>
  <c r="AO158" i="59"/>
  <c r="Z208" i="97"/>
  <c r="AD388" i="6"/>
  <c r="AU209" i="6"/>
  <c r="AA316" i="6"/>
  <c r="W123" i="91"/>
  <c r="AA357" i="6"/>
  <c r="J157" i="59"/>
  <c r="BG388" i="6"/>
  <c r="BC208" i="97"/>
  <c r="AY17" i="12"/>
  <c r="AY20" i="12" s="1"/>
  <c r="BA60" i="60"/>
  <c r="AY13" i="71"/>
  <c r="AY16" i="71" s="1"/>
  <c r="AY29" i="71" s="1"/>
  <c r="BA489" i="6"/>
  <c r="AW311" i="97" s="1"/>
  <c r="AW309" i="97"/>
  <c r="BA530" i="6"/>
  <c r="AG48" i="64"/>
  <c r="AG50" i="64" s="1"/>
  <c r="D37" i="33"/>
  <c r="AF24" i="36"/>
  <c r="AG18" i="34"/>
  <c r="AY274" i="6"/>
  <c r="AW289" i="6"/>
  <c r="BH294" i="6"/>
  <c r="BH296" i="6" s="1"/>
  <c r="AW286" i="6"/>
  <c r="AW285" i="6"/>
  <c r="AW287" i="6"/>
  <c r="AT151" i="59"/>
  <c r="AH116" i="91"/>
  <c r="AL307" i="6"/>
  <c r="R269" i="6"/>
  <c r="R274" i="6"/>
  <c r="AS158" i="59"/>
  <c r="AK208" i="97"/>
  <c r="AO388" i="6"/>
  <c r="M209" i="6"/>
  <c r="AJ316" i="6"/>
  <c r="AF123" i="91"/>
  <c r="AE214" i="6"/>
  <c r="C22" i="9" s="1"/>
  <c r="R157" i="59"/>
  <c r="BI208" i="97"/>
  <c r="BM388" i="6"/>
  <c r="T208" i="97"/>
  <c r="X388" i="6"/>
  <c r="I289" i="6"/>
  <c r="T294" i="6"/>
  <c r="T296" i="6" s="1"/>
  <c r="I286" i="6"/>
  <c r="I285" i="6"/>
  <c r="I287" i="6"/>
  <c r="F151" i="59"/>
  <c r="L159" i="59"/>
  <c r="S116" i="91"/>
  <c r="BD269" i="6"/>
  <c r="BD274" i="6"/>
  <c r="AC209" i="6"/>
  <c r="AC177" i="6"/>
  <c r="BH251" i="6"/>
  <c r="BH274" i="6"/>
  <c r="AE251" i="6"/>
  <c r="AE274" i="6"/>
  <c r="AE276" i="6" s="1"/>
  <c r="AS148" i="91"/>
  <c r="AS162" i="91" s="1"/>
  <c r="AS36" i="92" s="1"/>
  <c r="AW361" i="6"/>
  <c r="AQ361" i="6"/>
  <c r="AM141" i="91"/>
  <c r="AM162" i="91" s="1"/>
  <c r="AM36" i="92" s="1"/>
  <c r="AQ141" i="91"/>
  <c r="AQ162" i="91" s="1"/>
  <c r="AQ36" i="92" s="1"/>
  <c r="AU361" i="6"/>
  <c r="AK209" i="6"/>
  <c r="AK168" i="6"/>
  <c r="BO209" i="6"/>
  <c r="BE316" i="6"/>
  <c r="BA123" i="91"/>
  <c r="BA125" i="91" s="1"/>
  <c r="O123" i="91"/>
  <c r="S316" i="6"/>
  <c r="S357" i="6"/>
  <c r="F123" i="91"/>
  <c r="J316" i="6"/>
  <c r="J357" i="6"/>
  <c r="AJ123" i="91"/>
  <c r="AJ125" i="91" s="1"/>
  <c r="AN316" i="6"/>
  <c r="AP123" i="91"/>
  <c r="AT316" i="6"/>
  <c r="AT357" i="6"/>
  <c r="AD141" i="91"/>
  <c r="AD162" i="91" s="1"/>
  <c r="AD36" i="92" s="1"/>
  <c r="AH361" i="6"/>
  <c r="L208" i="97"/>
  <c r="P388" i="6"/>
  <c r="P530" i="6" s="1"/>
  <c r="AX141" i="91"/>
  <c r="AX162" i="91" s="1"/>
  <c r="AX36" i="92" s="1"/>
  <c r="BB361" i="6"/>
  <c r="AO141" i="91"/>
  <c r="AO162" i="91" s="1"/>
  <c r="AS361" i="6"/>
  <c r="Y156" i="6"/>
  <c r="Z156" i="6"/>
  <c r="AD291" i="97"/>
  <c r="AH471" i="6"/>
  <c r="AD293" i="97" s="1"/>
  <c r="BC291" i="97"/>
  <c r="BG471" i="6"/>
  <c r="BC293" i="97" s="1"/>
  <c r="BL507" i="6"/>
  <c r="BH329" i="97" s="1"/>
  <c r="BH327" i="97"/>
  <c r="AW453" i="6"/>
  <c r="AS275" i="97" s="1"/>
  <c r="AS273" i="97"/>
  <c r="BN516" i="6"/>
  <c r="BJ338" i="97" s="1"/>
  <c r="BJ336" i="97"/>
  <c r="BA285" i="6"/>
  <c r="BL294" i="6"/>
  <c r="BL296" i="6" s="1"/>
  <c r="BA287" i="6"/>
  <c r="AX151" i="59"/>
  <c r="BA286" i="6"/>
  <c r="BA289" i="6"/>
  <c r="AQ209" i="6"/>
  <c r="AZ172" i="59"/>
  <c r="AX8" i="36"/>
  <c r="AJ8" i="36"/>
  <c r="AL172" i="59"/>
  <c r="Z9" i="36"/>
  <c r="AB178" i="59"/>
  <c r="AB280" i="6"/>
  <c r="Q287" i="6"/>
  <c r="Q286" i="6"/>
  <c r="Q289" i="6"/>
  <c r="AB294" i="6"/>
  <c r="AB296" i="6" s="1"/>
  <c r="Q285" i="6"/>
  <c r="Q280" i="6"/>
  <c r="N151" i="59"/>
  <c r="W274" i="6"/>
  <c r="W276" i="6" s="1"/>
  <c r="BF158" i="91"/>
  <c r="BF33" i="92" s="1"/>
  <c r="AC357" i="6"/>
  <c r="AL6" i="71"/>
  <c r="G5" i="59"/>
  <c r="AL8" i="12"/>
  <c r="AN139" i="91"/>
  <c r="J132" i="91"/>
  <c r="J159" i="91"/>
  <c r="J34" i="92" s="1"/>
  <c r="AT325" i="6"/>
  <c r="AP131" i="91"/>
  <c r="AP132" i="91" s="1"/>
  <c r="AK210" i="6"/>
  <c r="AK195" i="6"/>
  <c r="BB131" i="91"/>
  <c r="BB132" i="91" s="1"/>
  <c r="BF325" i="6"/>
  <c r="AD343" i="6"/>
  <c r="Z145" i="91"/>
  <c r="AT358" i="6"/>
  <c r="Y195" i="6"/>
  <c r="Y210" i="6"/>
  <c r="Y563" i="6" s="1"/>
  <c r="T10" i="12" s="1"/>
  <c r="AP358" i="6"/>
  <c r="Y292" i="97"/>
  <c r="V251" i="6"/>
  <c r="V274" i="6"/>
  <c r="BA130" i="91"/>
  <c r="BE325" i="6"/>
  <c r="Y209" i="6"/>
  <c r="Y168" i="6"/>
  <c r="I388" i="6"/>
  <c r="E208" i="97"/>
  <c r="X157" i="59"/>
  <c r="BG361" i="6"/>
  <c r="BC141" i="91"/>
  <c r="BC162" i="91" s="1"/>
  <c r="BC36" i="92" s="1"/>
  <c r="G33" i="29"/>
  <c r="G10" i="29"/>
  <c r="G32" i="29" s="1"/>
  <c r="H10" i="29"/>
  <c r="H32" i="29" s="1"/>
  <c r="H34" i="29" s="1"/>
  <c r="J12" i="28" s="1"/>
  <c r="N177" i="59"/>
  <c r="AP8" i="36"/>
  <c r="AR172" i="59"/>
  <c r="AR251" i="6"/>
  <c r="AR274" i="6"/>
  <c r="AT123" i="91"/>
  <c r="AX316" i="6"/>
  <c r="AX357" i="6"/>
  <c r="AN157" i="59"/>
  <c r="AF141" i="91"/>
  <c r="AF162" i="91" s="1"/>
  <c r="AF36" i="92" s="1"/>
  <c r="AJ361" i="6"/>
  <c r="AW71" i="68"/>
  <c r="AW80" i="68"/>
  <c r="AY497" i="6" s="1"/>
  <c r="AW73" i="68"/>
  <c r="AW76" i="68"/>
  <c r="AW77" i="68"/>
  <c r="AY407" i="6" s="1"/>
  <c r="AW79" i="68"/>
  <c r="AY470" i="6" s="1"/>
  <c r="AW74" i="68"/>
  <c r="AW75" i="68"/>
  <c r="AW72" i="68"/>
  <c r="AW78" i="68"/>
  <c r="AY443" i="6" s="1"/>
  <c r="G5" i="35"/>
  <c r="AO172" i="59"/>
  <c r="AM8" i="36"/>
  <c r="AJ177" i="59"/>
  <c r="AK13" i="28"/>
  <c r="N8" i="36"/>
  <c r="P172" i="59"/>
  <c r="D4" i="59"/>
  <c r="G561" i="6"/>
  <c r="D5" i="59" s="1"/>
  <c r="T116" i="91"/>
  <c r="T118" i="91" s="1"/>
  <c r="X307" i="6"/>
  <c r="U148" i="91"/>
  <c r="U162" i="91" s="1"/>
  <c r="U36" i="92" s="1"/>
  <c r="Y361" i="6"/>
  <c r="BM274" i="6"/>
  <c r="BM276" i="6" s="1"/>
  <c r="BM269" i="6"/>
  <c r="BD388" i="6"/>
  <c r="BD530" i="6" s="1"/>
  <c r="AZ208" i="97"/>
  <c r="Q209" i="6"/>
  <c r="J208" i="97"/>
  <c r="N388" i="6"/>
  <c r="BH157" i="59"/>
  <c r="K208" i="97"/>
  <c r="O388" i="6"/>
  <c r="AM309" i="97"/>
  <c r="AQ489" i="6"/>
  <c r="AM311" i="97" s="1"/>
  <c r="AQ530" i="6"/>
  <c r="AD9" i="30"/>
  <c r="AT8" i="36"/>
  <c r="AV172" i="59"/>
  <c r="AN357" i="6"/>
  <c r="AS269" i="6"/>
  <c r="AS274" i="6"/>
  <c r="AS276" i="6" s="1"/>
  <c r="BI388" i="6"/>
  <c r="BE208" i="97"/>
  <c r="I93" i="68"/>
  <c r="I94" i="68"/>
  <c r="K333" i="6" s="1"/>
  <c r="G316" i="6"/>
  <c r="C123" i="91"/>
  <c r="W480" i="6"/>
  <c r="S302" i="97" s="1"/>
  <c r="S300" i="97"/>
  <c r="AC9" i="30"/>
  <c r="AC40" i="30" s="1"/>
  <c r="AH172" i="59"/>
  <c r="AF8" i="36"/>
  <c r="Y177" i="59"/>
  <c r="Z13" i="28"/>
  <c r="T8" i="36"/>
  <c r="V172" i="59"/>
  <c r="AJ153" i="91"/>
  <c r="I280" i="6"/>
  <c r="H209" i="6"/>
  <c r="BL251" i="6"/>
  <c r="BL274" i="6"/>
  <c r="AK148" i="91"/>
  <c r="AK162" i="91" s="1"/>
  <c r="AK36" i="92" s="1"/>
  <c r="AO361" i="6"/>
  <c r="AO565" i="6" s="1"/>
  <c r="H94" i="68"/>
  <c r="H93" i="68"/>
  <c r="BJ269" i="6"/>
  <c r="BJ274" i="6"/>
  <c r="R130" i="91"/>
  <c r="V357" i="6"/>
  <c r="V325" i="6"/>
  <c r="AD116" i="91"/>
  <c r="AD118" i="91" s="1"/>
  <c r="AH307" i="6"/>
  <c r="V130" i="91"/>
  <c r="Z357" i="6"/>
  <c r="Z359" i="6" s="1"/>
  <c r="Z325" i="6"/>
  <c r="Q130" i="91"/>
  <c r="U357" i="6"/>
  <c r="AH269" i="6"/>
  <c r="AH274" i="6"/>
  <c r="AD130" i="91"/>
  <c r="AH357" i="6"/>
  <c r="AH325" i="6"/>
  <c r="AB116" i="91"/>
  <c r="AB118" i="91" s="1"/>
  <c r="AF307" i="6"/>
  <c r="AD251" i="6"/>
  <c r="AD274" i="6"/>
  <c r="X251" i="6"/>
  <c r="X274" i="6"/>
  <c r="BG251" i="6"/>
  <c r="BG274" i="6"/>
  <c r="BG276" i="6" s="1"/>
  <c r="AA251" i="6"/>
  <c r="AA274" i="6"/>
  <c r="AA276" i="6" s="1"/>
  <c r="AM130" i="91"/>
  <c r="AM132" i="91" s="1"/>
  <c r="AQ325" i="6"/>
  <c r="BE361" i="6"/>
  <c r="BA148" i="91"/>
  <c r="BA162" i="91" s="1"/>
  <c r="AH130" i="91"/>
  <c r="AL357" i="6"/>
  <c r="BF158" i="59"/>
  <c r="X130" i="91"/>
  <c r="BB269" i="6"/>
  <c r="BB274" i="6"/>
  <c r="AI130" i="91"/>
  <c r="AX361" i="6"/>
  <c r="AT141" i="91"/>
  <c r="AT162" i="91" s="1"/>
  <c r="AT36" i="92" s="1"/>
  <c r="BI361" i="6"/>
  <c r="BE141" i="91"/>
  <c r="BE162" i="91" s="1"/>
  <c r="BE36" i="92" s="1"/>
  <c r="AG209" i="6"/>
  <c r="BK209" i="6"/>
  <c r="AE209" i="6"/>
  <c r="G388" i="6"/>
  <c r="C208" i="97"/>
  <c r="AS123" i="91"/>
  <c r="AW316" i="6"/>
  <c r="M316" i="6"/>
  <c r="I123" i="91"/>
  <c r="I125" i="91" s="1"/>
  <c r="BN316" i="6"/>
  <c r="BJ123" i="91"/>
  <c r="BN357" i="6"/>
  <c r="AB123" i="91"/>
  <c r="AF316" i="6"/>
  <c r="AK123" i="91"/>
  <c r="AO316" i="6"/>
  <c r="AO357" i="6"/>
  <c r="AH157" i="59"/>
  <c r="X208" i="97"/>
  <c r="AB388" i="6"/>
  <c r="AU388" i="6"/>
  <c r="AU530" i="6" s="1"/>
  <c r="AQ208" i="97"/>
  <c r="AA141" i="91"/>
  <c r="AA162" i="91" s="1"/>
  <c r="AA36" i="92" s="1"/>
  <c r="AE361" i="6"/>
  <c r="AE565" i="6" s="1"/>
  <c r="AL141" i="91"/>
  <c r="AL162" i="91" s="1"/>
  <c r="AL36" i="92" s="1"/>
  <c r="AP361" i="6"/>
  <c r="O33" i="29"/>
  <c r="O10" i="29"/>
  <c r="O32" i="29" s="1"/>
  <c r="P10" i="29"/>
  <c r="P32" i="29" s="1"/>
  <c r="P34" i="29" s="1"/>
  <c r="R12" i="28" s="1"/>
  <c r="BM78" i="68"/>
  <c r="BO443" i="6" s="1"/>
  <c r="BM71" i="68"/>
  <c r="BM79" i="68"/>
  <c r="BO470" i="6" s="1"/>
  <c r="BM72" i="68"/>
  <c r="BM76" i="68"/>
  <c r="BM73" i="68"/>
  <c r="BM74" i="68"/>
  <c r="BM80" i="68"/>
  <c r="BO497" i="6" s="1"/>
  <c r="BM75" i="68"/>
  <c r="BM77" i="68"/>
  <c r="BO407" i="6" s="1"/>
  <c r="BJ264" i="97"/>
  <c r="AE71" i="68"/>
  <c r="AE80" i="68"/>
  <c r="AG497" i="6" s="1"/>
  <c r="AE73" i="68"/>
  <c r="AE76" i="68"/>
  <c r="AE77" i="68"/>
  <c r="AG407" i="6" s="1"/>
  <c r="AE78" i="68"/>
  <c r="AG443" i="6" s="1"/>
  <c r="AE72" i="68"/>
  <c r="AE74" i="68"/>
  <c r="AE79" i="68"/>
  <c r="AG470" i="6" s="1"/>
  <c r="AE75" i="68"/>
  <c r="AO282" i="97"/>
  <c r="AS462" i="6"/>
  <c r="AO284" i="97" s="1"/>
  <c r="P516" i="6"/>
  <c r="L338" i="97" s="1"/>
  <c r="L336" i="97"/>
  <c r="AR327" i="97"/>
  <c r="AV507" i="6"/>
  <c r="AR329" i="97" s="1"/>
  <c r="BI209" i="6"/>
  <c r="AA8" i="12"/>
  <c r="AA6" i="71"/>
  <c r="BJ177" i="59"/>
  <c r="BK13" i="28"/>
  <c r="BA9" i="30"/>
  <c r="BA40" i="30" s="1"/>
  <c r="W157" i="59"/>
  <c r="Z215" i="6"/>
  <c r="N274" i="6"/>
  <c r="BN565" i="6"/>
  <c r="D159" i="59"/>
  <c r="Y287" i="6"/>
  <c r="Y280" i="6"/>
  <c r="BJ172" i="59"/>
  <c r="BH8" i="36"/>
  <c r="BC139" i="91"/>
  <c r="AR158" i="91"/>
  <c r="AR33" i="92" s="1"/>
  <c r="AR139" i="91"/>
  <c r="AJ274" i="6"/>
  <c r="AJ276" i="6" s="1"/>
  <c r="J565" i="6"/>
  <c r="M280" i="6"/>
  <c r="V160" i="59"/>
  <c r="U356" i="97"/>
  <c r="BA357" i="6"/>
  <c r="BA280" i="6"/>
  <c r="AJ177" i="6"/>
  <c r="BB195" i="6"/>
  <c r="N353" i="97"/>
  <c r="R532" i="6"/>
  <c r="D229" i="97"/>
  <c r="H408" i="6"/>
  <c r="D230" i="97" s="1"/>
  <c r="H210" i="6"/>
  <c r="H195" i="6"/>
  <c r="AR159" i="91"/>
  <c r="AR34" i="92" s="1"/>
  <c r="AR146" i="91"/>
  <c r="AX325" i="6"/>
  <c r="AT131" i="91"/>
  <c r="AT132" i="91" s="1"/>
  <c r="AL146" i="91"/>
  <c r="AG131" i="91"/>
  <c r="AG132" i="91" s="1"/>
  <c r="AK325" i="6"/>
  <c r="AK358" i="6"/>
  <c r="AK359" i="6" s="1"/>
  <c r="BD319" i="97"/>
  <c r="BH531" i="6"/>
  <c r="AI358" i="6"/>
  <c r="V48" i="64" l="1"/>
  <c r="V50" i="64" s="1"/>
  <c r="V18" i="34"/>
  <c r="AJ48" i="64"/>
  <c r="AJ50" i="64" s="1"/>
  <c r="D40" i="33"/>
  <c r="AL40" i="33" s="1"/>
  <c r="AM40" i="33" s="1"/>
  <c r="AI24" i="36"/>
  <c r="AJ18" i="34"/>
  <c r="AV373" i="6"/>
  <c r="AR164" i="91" s="1"/>
  <c r="M565" i="6"/>
  <c r="H8" i="12"/>
  <c r="H6" i="71"/>
  <c r="H319" i="97"/>
  <c r="L531" i="6"/>
  <c r="H353" i="97" s="1"/>
  <c r="AA167" i="6"/>
  <c r="AA168" i="6" s="1"/>
  <c r="Y82" i="68"/>
  <c r="AE535" i="6"/>
  <c r="C64" i="9" s="1"/>
  <c r="M444" i="6"/>
  <c r="I266" i="97" s="1"/>
  <c r="I265" i="97"/>
  <c r="BK371" i="97"/>
  <c r="BL165" i="59"/>
  <c r="W165" i="59"/>
  <c r="H145" i="91"/>
  <c r="H146" i="91" s="1"/>
  <c r="L343" i="6"/>
  <c r="W229" i="97"/>
  <c r="AA408" i="6"/>
  <c r="W230" i="97" s="1"/>
  <c r="T319" i="97"/>
  <c r="X531" i="6"/>
  <c r="T353" i="97" s="1"/>
  <c r="I292" i="97"/>
  <c r="M471" i="6"/>
  <c r="I293" i="97" s="1"/>
  <c r="Q9" i="30"/>
  <c r="Q40" i="30" s="1"/>
  <c r="AB167" i="6"/>
  <c r="AB168" i="6" s="1"/>
  <c r="Z82" i="68"/>
  <c r="M167" i="6"/>
  <c r="K82" i="68"/>
  <c r="AH118" i="91"/>
  <c r="AL286" i="6"/>
  <c r="M372" i="6"/>
  <c r="AL287" i="6"/>
  <c r="U18" i="34"/>
  <c r="Z160" i="59"/>
  <c r="BG307" i="6"/>
  <c r="AO118" i="91"/>
  <c r="BP534" i="6"/>
  <c r="BM356" i="97" s="1"/>
  <c r="J31" i="97" s="1"/>
  <c r="D42" i="33"/>
  <c r="AN42" i="33" s="1"/>
  <c r="L195" i="6"/>
  <c r="M370" i="6"/>
  <c r="X356" i="97"/>
  <c r="AL285" i="6"/>
  <c r="AQ279" i="6"/>
  <c r="D36" i="9" s="1"/>
  <c r="P9" i="30"/>
  <c r="P40" i="30" s="1"/>
  <c r="D25" i="33"/>
  <c r="AQ214" i="6"/>
  <c r="D22" i="9" s="1"/>
  <c r="BC34" i="29"/>
  <c r="BE12" i="28" s="1"/>
  <c r="L160" i="59"/>
  <c r="AK24" i="36"/>
  <c r="AB195" i="6"/>
  <c r="AA343" i="6"/>
  <c r="W145" i="91"/>
  <c r="W146" i="91" s="1"/>
  <c r="X167" i="6"/>
  <c r="X168" i="6" s="1"/>
  <c r="V82" i="68"/>
  <c r="D6" i="71"/>
  <c r="D8" i="12"/>
  <c r="BO279" i="6"/>
  <c r="F36" i="9" s="1"/>
  <c r="F6" i="31"/>
  <c r="BA24" i="36"/>
  <c r="V444" i="6"/>
  <c r="R266" i="97" s="1"/>
  <c r="U565" i="6"/>
  <c r="AN565" i="6"/>
  <c r="K9" i="30"/>
  <c r="K40" i="30" s="1"/>
  <c r="I48" i="64" s="1"/>
  <c r="I50" i="64" s="1"/>
  <c r="L167" i="6"/>
  <c r="L168" i="6" s="1"/>
  <c r="J82" i="68"/>
  <c r="W319" i="97"/>
  <c r="AA531" i="6"/>
  <c r="W353" i="97" s="1"/>
  <c r="AA471" i="6"/>
  <c r="W293" i="97" s="1"/>
  <c r="W292" i="97"/>
  <c r="X195" i="6"/>
  <c r="X210" i="6"/>
  <c r="X211" i="6" s="1"/>
  <c r="X215" i="6" s="1"/>
  <c r="L552" i="6"/>
  <c r="H371" i="97"/>
  <c r="I165" i="59"/>
  <c r="I117" i="91"/>
  <c r="I118" i="91" s="1"/>
  <c r="M307" i="6"/>
  <c r="AN158" i="91"/>
  <c r="AS48" i="64"/>
  <c r="AS50" i="64" s="1"/>
  <c r="D58" i="33"/>
  <c r="G161" i="59"/>
  <c r="U286" i="6"/>
  <c r="G565" i="6"/>
  <c r="N34" i="29"/>
  <c r="P12" i="28" s="1"/>
  <c r="AR34" i="29"/>
  <c r="AT12" i="28" s="1"/>
  <c r="AP471" i="6"/>
  <c r="AL293" i="97" s="1"/>
  <c r="AP408" i="6"/>
  <c r="AL230" i="97" s="1"/>
  <c r="AV264" i="97"/>
  <c r="AZ444" i="6"/>
  <c r="AV266" i="97" s="1"/>
  <c r="X319" i="97"/>
  <c r="AB531" i="6"/>
  <c r="X353" i="97" s="1"/>
  <c r="X292" i="97"/>
  <c r="AB471" i="6"/>
  <c r="X293" i="97" s="1"/>
  <c r="AA195" i="6"/>
  <c r="AA210" i="6"/>
  <c r="AA211" i="6" s="1"/>
  <c r="AA215" i="6" s="1"/>
  <c r="X471" i="6"/>
  <c r="T293" i="97" s="1"/>
  <c r="T292" i="97"/>
  <c r="M343" i="6"/>
  <c r="I145" i="91"/>
  <c r="I146" i="91" s="1"/>
  <c r="I319" i="97"/>
  <c r="M531" i="6"/>
  <c r="I353" i="97" s="1"/>
  <c r="AQ369" i="6"/>
  <c r="AQ372" i="6"/>
  <c r="AN152" i="59"/>
  <c r="BB377" i="6"/>
  <c r="F8" i="12"/>
  <c r="F6" i="71"/>
  <c r="BD359" i="6"/>
  <c r="BD370" i="6" s="1"/>
  <c r="X6" i="71"/>
  <c r="X8" i="12"/>
  <c r="BC535" i="6"/>
  <c r="E64" i="9" s="1"/>
  <c r="AB273" i="97"/>
  <c r="AF453" i="6"/>
  <c r="AB275" i="97" s="1"/>
  <c r="L264" i="97"/>
  <c r="P444" i="6"/>
  <c r="L266" i="97" s="1"/>
  <c r="BH480" i="6"/>
  <c r="BD302" i="97" s="1"/>
  <c r="BD300" i="97"/>
  <c r="AA9" i="30"/>
  <c r="AA40" i="30" s="1"/>
  <c r="AO480" i="6"/>
  <c r="AK302" i="97" s="1"/>
  <c r="AK300" i="97"/>
  <c r="AX145" i="91"/>
  <c r="AX146" i="91" s="1"/>
  <c r="BB343" i="6"/>
  <c r="AP195" i="6"/>
  <c r="P264" i="97"/>
  <c r="T444" i="6"/>
  <c r="P266" i="97" s="1"/>
  <c r="BG453" i="6"/>
  <c r="BC275" i="97" s="1"/>
  <c r="BC273" i="97"/>
  <c r="BH300" i="97"/>
  <c r="BL480" i="6"/>
  <c r="BH302" i="97" s="1"/>
  <c r="BJ334" i="6"/>
  <c r="BF138" i="91"/>
  <c r="BF139" i="91" s="1"/>
  <c r="AD167" i="6"/>
  <c r="AD168" i="6" s="1"/>
  <c r="AB82" i="68"/>
  <c r="AP453" i="6"/>
  <c r="AL275" i="97" s="1"/>
  <c r="AL273" i="97"/>
  <c r="AB246" i="97"/>
  <c r="AF426" i="6"/>
  <c r="AB248" i="97" s="1"/>
  <c r="P145" i="91"/>
  <c r="F264" i="97"/>
  <c r="J444" i="6"/>
  <c r="F266" i="97" s="1"/>
  <c r="BC453" i="6"/>
  <c r="AY275" i="97" s="1"/>
  <c r="AY273" i="97"/>
  <c r="T324" i="6"/>
  <c r="T358" i="6" s="1"/>
  <c r="T359" i="6" s="1"/>
  <c r="R96" i="68"/>
  <c r="BF480" i="6"/>
  <c r="BB302" i="97" s="1"/>
  <c r="BB300" i="97"/>
  <c r="BL195" i="6"/>
  <c r="BD358" i="6"/>
  <c r="AZ145" i="91"/>
  <c r="AQ471" i="6"/>
  <c r="AM293" i="97" s="1"/>
  <c r="AM292" i="97"/>
  <c r="K453" i="6"/>
  <c r="G275" i="97" s="1"/>
  <c r="G273" i="97"/>
  <c r="AR195" i="6"/>
  <c r="BE138" i="91"/>
  <c r="BE139" i="91" s="1"/>
  <c r="BI334" i="6"/>
  <c r="AF319" i="97"/>
  <c r="AJ531" i="6"/>
  <c r="AF353" i="97" s="1"/>
  <c r="AJ324" i="6"/>
  <c r="AH96" i="68"/>
  <c r="AF195" i="6"/>
  <c r="AF167" i="6"/>
  <c r="AF168" i="6" s="1"/>
  <c r="AD82" i="68"/>
  <c r="AC453" i="6"/>
  <c r="Y275" i="97" s="1"/>
  <c r="Y273" i="97"/>
  <c r="AC300" i="97"/>
  <c r="AG480" i="6"/>
  <c r="AC302" i="97" s="1"/>
  <c r="T334" i="6"/>
  <c r="P138" i="91"/>
  <c r="P139" i="91" s="1"/>
  <c r="AG24" i="36"/>
  <c r="BN444" i="6"/>
  <c r="BJ266" i="97" s="1"/>
  <c r="X377" i="6"/>
  <c r="G54" i="59"/>
  <c r="F64" i="116" s="1"/>
  <c r="D24" i="10"/>
  <c r="Q356" i="97"/>
  <c r="D21" i="91"/>
  <c r="AP20" i="12"/>
  <c r="O273" i="97"/>
  <c r="S453" i="6"/>
  <c r="O275" i="97" s="1"/>
  <c r="AR273" i="97"/>
  <c r="AV453" i="6"/>
  <c r="AR275" i="97" s="1"/>
  <c r="BH117" i="91"/>
  <c r="BH118" i="91" s="1"/>
  <c r="BL307" i="6"/>
  <c r="BD167" i="6"/>
  <c r="BB82" i="68"/>
  <c r="O246" i="97"/>
  <c r="S426" i="6"/>
  <c r="O248" i="97" s="1"/>
  <c r="BF300" i="97"/>
  <c r="BJ480" i="6"/>
  <c r="BF302" i="97" s="1"/>
  <c r="BB167" i="6"/>
  <c r="AZ82" i="68"/>
  <c r="AB480" i="6"/>
  <c r="X302" i="97" s="1"/>
  <c r="X300" i="97"/>
  <c r="AQ167" i="6"/>
  <c r="AO82" i="68"/>
  <c r="AF264" i="97"/>
  <c r="AJ444" i="6"/>
  <c r="AF266" i="97" s="1"/>
  <c r="BI324" i="6"/>
  <c r="BG96" i="68"/>
  <c r="AJ334" i="6"/>
  <c r="AF138" i="91"/>
  <c r="AF139" i="91" s="1"/>
  <c r="AB319" i="97"/>
  <c r="AF531" i="6"/>
  <c r="AB353" i="97" s="1"/>
  <c r="BG273" i="97"/>
  <c r="BK453" i="6"/>
  <c r="BG275" i="97" s="1"/>
  <c r="R82" i="68"/>
  <c r="T167" i="6"/>
  <c r="V264" i="97"/>
  <c r="Z444" i="6"/>
  <c r="V266" i="97" s="1"/>
  <c r="AS34" i="29"/>
  <c r="AU12" i="28" s="1"/>
  <c r="Z273" i="97"/>
  <c r="AD453" i="6"/>
  <c r="Z275" i="97" s="1"/>
  <c r="AZ300" i="97"/>
  <c r="BD480" i="6"/>
  <c r="AZ302" i="97" s="1"/>
  <c r="BL471" i="6"/>
  <c r="BH293" i="97" s="1"/>
  <c r="BH292" i="97"/>
  <c r="P426" i="6"/>
  <c r="L248" i="97" s="1"/>
  <c r="L246" i="97"/>
  <c r="BI264" i="97"/>
  <c r="BM444" i="6"/>
  <c r="BI266" i="97" s="1"/>
  <c r="N264" i="97"/>
  <c r="R444" i="6"/>
  <c r="N266" i="97" s="1"/>
  <c r="I453" i="6"/>
  <c r="E275" i="97" s="1"/>
  <c r="E273" i="97"/>
  <c r="Z426" i="6"/>
  <c r="V248" i="97" s="1"/>
  <c r="V246" i="97"/>
  <c r="R6" i="71"/>
  <c r="R8" i="12"/>
  <c r="BI228" i="97"/>
  <c r="BM408" i="6"/>
  <c r="BI230" i="97" s="1"/>
  <c r="AA453" i="6"/>
  <c r="W275" i="97" s="1"/>
  <c r="W273" i="97"/>
  <c r="AN292" i="97"/>
  <c r="AR471" i="6"/>
  <c r="AN293" i="97" s="1"/>
  <c r="BH426" i="6"/>
  <c r="BD248" i="97" s="1"/>
  <c r="BD246" i="97"/>
  <c r="I228" i="97"/>
  <c r="M408" i="6"/>
  <c r="I230" i="97" s="1"/>
  <c r="AO300" i="97"/>
  <c r="AS480" i="6"/>
  <c r="AO302" i="97" s="1"/>
  <c r="D264" i="97"/>
  <c r="H444" i="6"/>
  <c r="D266" i="97" s="1"/>
  <c r="P292" i="97"/>
  <c r="T471" i="6"/>
  <c r="P293" i="97" s="1"/>
  <c r="AN273" i="97"/>
  <c r="AR453" i="6"/>
  <c r="AN275" i="97" s="1"/>
  <c r="AV34" i="29"/>
  <c r="AX12" i="28" s="1"/>
  <c r="AX13" i="28" s="1"/>
  <c r="Z20" i="12"/>
  <c r="J264" i="97"/>
  <c r="N444" i="6"/>
  <c r="J266" i="97" s="1"/>
  <c r="BL444" i="6"/>
  <c r="BH266" i="97" s="1"/>
  <c r="BH265" i="97"/>
  <c r="AD273" i="97"/>
  <c r="AH453" i="6"/>
  <c r="AD275" i="97" s="1"/>
  <c r="AK273" i="97"/>
  <c r="AO453" i="6"/>
  <c r="AK275" i="97" s="1"/>
  <c r="AA138" i="91"/>
  <c r="AA139" i="91" s="1"/>
  <c r="AE334" i="6"/>
  <c r="AX319" i="97"/>
  <c r="BB531" i="6"/>
  <c r="AX353" i="97" s="1"/>
  <c r="AR531" i="6"/>
  <c r="AN353" i="97" s="1"/>
  <c r="AN319" i="97"/>
  <c r="AJ273" i="97"/>
  <c r="AN453" i="6"/>
  <c r="AJ275" i="97" s="1"/>
  <c r="AD195" i="6"/>
  <c r="BJ96" i="68"/>
  <c r="BL324" i="6"/>
  <c r="BI273" i="97"/>
  <c r="BM453" i="6"/>
  <c r="BI275" i="97" s="1"/>
  <c r="AM334" i="6"/>
  <c r="M369" i="6"/>
  <c r="AG565" i="6"/>
  <c r="D34" i="33"/>
  <c r="AH530" i="6"/>
  <c r="BC166" i="91"/>
  <c r="I356" i="97"/>
  <c r="D23" i="33"/>
  <c r="S561" i="6"/>
  <c r="H565" i="6"/>
  <c r="W20" i="12"/>
  <c r="AR356" i="97"/>
  <c r="AP273" i="97"/>
  <c r="AT453" i="6"/>
  <c r="AP275" i="97" s="1"/>
  <c r="G480" i="6"/>
  <c r="C302" i="97" s="1"/>
  <c r="C300" i="97"/>
  <c r="BL343" i="6"/>
  <c r="BH145" i="91"/>
  <c r="AZ319" i="97"/>
  <c r="BD531" i="6"/>
  <c r="AZ353" i="97" s="1"/>
  <c r="AE324" i="6"/>
  <c r="AC96" i="68"/>
  <c r="U273" i="97"/>
  <c r="Y453" i="6"/>
  <c r="U275" i="97" s="1"/>
  <c r="AX265" i="97"/>
  <c r="BB444" i="6"/>
  <c r="AX266" i="97" s="1"/>
  <c r="AP167" i="6"/>
  <c r="AP168" i="6" s="1"/>
  <c r="AN82" i="68"/>
  <c r="AM319" i="97"/>
  <c r="AQ531" i="6"/>
  <c r="AM353" i="97" s="1"/>
  <c r="U228" i="97"/>
  <c r="Y408" i="6"/>
  <c r="U230" i="97" s="1"/>
  <c r="AL453" i="6"/>
  <c r="AH275" i="97" s="1"/>
  <c r="AH273" i="97"/>
  <c r="AJ471" i="6"/>
  <c r="AF293" i="97" s="1"/>
  <c r="AF292" i="97"/>
  <c r="BE273" i="97"/>
  <c r="BI453" i="6"/>
  <c r="BE275" i="97" s="1"/>
  <c r="AE480" i="6"/>
  <c r="AA302" i="97" s="1"/>
  <c r="AA300" i="97"/>
  <c r="T531" i="6"/>
  <c r="P353" i="97" s="1"/>
  <c r="P319" i="97"/>
  <c r="BH138" i="91"/>
  <c r="BH139" i="91" s="1"/>
  <c r="BL334" i="6"/>
  <c r="L453" i="6"/>
  <c r="H275" i="97" s="1"/>
  <c r="H273" i="97"/>
  <c r="BK151" i="59"/>
  <c r="BM565" i="6"/>
  <c r="BF358" i="6"/>
  <c r="BK565" i="6"/>
  <c r="BC279" i="6"/>
  <c r="E36" i="9" s="1"/>
  <c r="AI286" i="6"/>
  <c r="AD18" i="34"/>
  <c r="AW161" i="59"/>
  <c r="J160" i="59"/>
  <c r="S18" i="34"/>
  <c r="AF408" i="6"/>
  <c r="AB230" i="97" s="1"/>
  <c r="V307" i="6"/>
  <c r="BB408" i="6"/>
  <c r="AX230" i="97" s="1"/>
  <c r="BB480" i="6"/>
  <c r="AX302" i="97" s="1"/>
  <c r="AX300" i="97"/>
  <c r="BH319" i="97"/>
  <c r="BL531" i="6"/>
  <c r="BH353" i="97" s="1"/>
  <c r="BH228" i="97"/>
  <c r="BL408" i="6"/>
  <c r="BH230" i="97" s="1"/>
  <c r="BD471" i="6"/>
  <c r="AZ293" i="97" s="1"/>
  <c r="AZ292" i="97"/>
  <c r="AP531" i="6"/>
  <c r="AL353" i="97" s="1"/>
  <c r="AL319" i="97"/>
  <c r="AM145" i="91"/>
  <c r="AQ343" i="6"/>
  <c r="AF145" i="91"/>
  <c r="Z292" i="97"/>
  <c r="AD471" i="6"/>
  <c r="Z293" i="97" s="1"/>
  <c r="AQ300" i="97"/>
  <c r="AU480" i="6"/>
  <c r="AQ302" i="97" s="1"/>
  <c r="BD343" i="6"/>
  <c r="M273" i="97"/>
  <c r="Q453" i="6"/>
  <c r="M275" i="97" s="1"/>
  <c r="AV138" i="91"/>
  <c r="AV139" i="91" s="1"/>
  <c r="AZ334" i="6"/>
  <c r="W161" i="59"/>
  <c r="S48" i="64"/>
  <c r="S50" i="64" s="1"/>
  <c r="V151" i="59"/>
  <c r="BH161" i="59"/>
  <c r="BN285" i="6"/>
  <c r="Y285" i="6"/>
  <c r="AI289" i="6"/>
  <c r="I565" i="6"/>
  <c r="D50" i="33"/>
  <c r="AX530" i="6"/>
  <c r="AT352" i="97" s="1"/>
  <c r="D22" i="10"/>
  <c r="BH565" i="6"/>
  <c r="AC34" i="29"/>
  <c r="AE12" i="28" s="1"/>
  <c r="AE13" i="28" s="1"/>
  <c r="L530" i="6"/>
  <c r="H352" i="97" s="1"/>
  <c r="H264" i="97"/>
  <c r="L444" i="6"/>
  <c r="H266" i="97" s="1"/>
  <c r="BK273" i="97"/>
  <c r="BO453" i="6"/>
  <c r="BK275" i="97" s="1"/>
  <c r="AG264" i="97"/>
  <c r="AK444" i="6"/>
  <c r="AG266" i="97" s="1"/>
  <c r="AG300" i="97"/>
  <c r="AK480" i="6"/>
  <c r="AG302" i="97" s="1"/>
  <c r="BL167" i="6"/>
  <c r="BL168" i="6" s="1"/>
  <c r="BJ82" i="68"/>
  <c r="U264" i="97"/>
  <c r="Y444" i="6"/>
  <c r="U266" i="97" s="1"/>
  <c r="BD307" i="6"/>
  <c r="AZ117" i="91"/>
  <c r="AZ118" i="91" s="1"/>
  <c r="AF273" i="97"/>
  <c r="AJ453" i="6"/>
  <c r="AF275" i="97" s="1"/>
  <c r="AQ408" i="6"/>
  <c r="AM230" i="97" s="1"/>
  <c r="AM229" i="97"/>
  <c r="AR167" i="6"/>
  <c r="AR168" i="6" s="1"/>
  <c r="AP82" i="68"/>
  <c r="AJ167" i="6"/>
  <c r="AH82" i="68"/>
  <c r="BH96" i="68"/>
  <c r="BJ324" i="6"/>
  <c r="G444" i="6"/>
  <c r="C266" i="97" s="1"/>
  <c r="C264" i="97"/>
  <c r="Z319" i="97"/>
  <c r="AD531" i="6"/>
  <c r="Z353" i="97" s="1"/>
  <c r="AW273" i="97"/>
  <c r="BA453" i="6"/>
  <c r="AW275" i="97" s="1"/>
  <c r="P117" i="91"/>
  <c r="P118" i="91" s="1"/>
  <c r="T307" i="6"/>
  <c r="C228" i="97"/>
  <c r="G408" i="6"/>
  <c r="C230" i="97" s="1"/>
  <c r="AX96" i="68"/>
  <c r="AZ324" i="6"/>
  <c r="AW18" i="34"/>
  <c r="D53" i="33"/>
  <c r="L532" i="6"/>
  <c r="AE8" i="12"/>
  <c r="AE6" i="71"/>
  <c r="R363" i="6"/>
  <c r="R372" i="6"/>
  <c r="AC377" i="6"/>
  <c r="O152" i="59"/>
  <c r="R369" i="6"/>
  <c r="R370" i="6"/>
  <c r="AC6" i="71"/>
  <c r="AC8" i="12"/>
  <c r="AP6" i="71"/>
  <c r="AP8" i="12"/>
  <c r="D13" i="33"/>
  <c r="I18" i="34"/>
  <c r="H24" i="36"/>
  <c r="AU195" i="6"/>
  <c r="O552" i="6"/>
  <c r="K374" i="97" s="1"/>
  <c r="K371" i="97"/>
  <c r="AT219" i="97"/>
  <c r="AX399" i="6"/>
  <c r="AT221" i="97" s="1"/>
  <c r="AN219" i="97"/>
  <c r="AR399" i="6"/>
  <c r="AN221" i="97" s="1"/>
  <c r="U167" i="6"/>
  <c r="U168" i="6" s="1"/>
  <c r="S82" i="68"/>
  <c r="BA152" i="59"/>
  <c r="T165" i="59"/>
  <c r="S371" i="97"/>
  <c r="BI343" i="6"/>
  <c r="BE145" i="91"/>
  <c r="BG358" i="6"/>
  <c r="BG359" i="6" s="1"/>
  <c r="BC145" i="91"/>
  <c r="BG343" i="6"/>
  <c r="BC265" i="97"/>
  <c r="BG444" i="6"/>
  <c r="BC266" i="97" s="1"/>
  <c r="AW426" i="6"/>
  <c r="AS248" i="97" s="1"/>
  <c r="AS246" i="97"/>
  <c r="BA319" i="97"/>
  <c r="BE531" i="6"/>
  <c r="BA353" i="97" s="1"/>
  <c r="BI408" i="6"/>
  <c r="BE230" i="97" s="1"/>
  <c r="BI471" i="6"/>
  <c r="BE293" i="97" s="1"/>
  <c r="BH324" i="6"/>
  <c r="BF96" i="68"/>
  <c r="O145" i="91"/>
  <c r="S343" i="6"/>
  <c r="S358" i="6"/>
  <c r="S359" i="6" s="1"/>
  <c r="AG246" i="97"/>
  <c r="AK426" i="6"/>
  <c r="AG248" i="97" s="1"/>
  <c r="BF8" i="12"/>
  <c r="BF6" i="71"/>
  <c r="AC307" i="6"/>
  <c r="Y117" i="91"/>
  <c r="Y118" i="91" s="1"/>
  <c r="AH246" i="97"/>
  <c r="AL426" i="6"/>
  <c r="AH248" i="97" s="1"/>
  <c r="BJ371" i="97"/>
  <c r="BK165" i="59"/>
  <c r="Q319" i="97"/>
  <c r="U531" i="6"/>
  <c r="Q353" i="97" s="1"/>
  <c r="AF246" i="97"/>
  <c r="AJ426" i="6"/>
  <c r="AF248" i="97" s="1"/>
  <c r="P228" i="97"/>
  <c r="T408" i="6"/>
  <c r="P230" i="97" s="1"/>
  <c r="I4" i="59"/>
  <c r="BO561" i="6"/>
  <c r="AI167" i="6"/>
  <c r="AI168" i="6" s="1"/>
  <c r="AG82" i="68"/>
  <c r="K408" i="6"/>
  <c r="G230" i="97" s="1"/>
  <c r="G229" i="97"/>
  <c r="BI399" i="6"/>
  <c r="BE221" i="97" s="1"/>
  <c r="BE219" i="97"/>
  <c r="J228" i="97"/>
  <c r="N408" i="6"/>
  <c r="J230" i="97" s="1"/>
  <c r="BF160" i="59"/>
  <c r="BE356" i="97"/>
  <c r="BC229" i="97"/>
  <c r="BG408" i="6"/>
  <c r="BC230" i="97" s="1"/>
  <c r="AW324" i="6"/>
  <c r="AW358" i="6" s="1"/>
  <c r="AW359" i="6" s="1"/>
  <c r="AU96" i="68"/>
  <c r="BD160" i="59"/>
  <c r="BC356" i="97"/>
  <c r="BE343" i="6"/>
  <c r="BA145" i="91"/>
  <c r="BA146" i="91" s="1"/>
  <c r="G426" i="6"/>
  <c r="C248" i="97" s="1"/>
  <c r="C246" i="97"/>
  <c r="U96" i="68"/>
  <c r="W324" i="6"/>
  <c r="W358" i="6" s="1"/>
  <c r="W359" i="6" s="1"/>
  <c r="U324" i="6"/>
  <c r="S96" i="68"/>
  <c r="BC6" i="71"/>
  <c r="BC8" i="12"/>
  <c r="S531" i="6"/>
  <c r="O353" i="97" s="1"/>
  <c r="O319" i="97"/>
  <c r="S408" i="6"/>
  <c r="O230" i="97" s="1"/>
  <c r="O229" i="97"/>
  <c r="AQ229" i="97"/>
  <c r="AU408" i="6"/>
  <c r="AQ230" i="97" s="1"/>
  <c r="V531" i="6"/>
  <c r="R353" i="97" s="1"/>
  <c r="R319" i="97"/>
  <c r="BH356" i="97"/>
  <c r="BI160" i="59"/>
  <c r="BI161" i="59" s="1"/>
  <c r="AC167" i="6"/>
  <c r="AC168" i="6" s="1"/>
  <c r="AA82" i="68"/>
  <c r="AJ219" i="97"/>
  <c r="AN399" i="6"/>
  <c r="AJ221" i="97" s="1"/>
  <c r="Q117" i="91"/>
  <c r="Q118" i="91" s="1"/>
  <c r="U307" i="6"/>
  <c r="AS334" i="6"/>
  <c r="AO138" i="91"/>
  <c r="AO139" i="91" s="1"/>
  <c r="AD324" i="6"/>
  <c r="AB96" i="68"/>
  <c r="AJ356" i="97"/>
  <c r="AK160" i="59"/>
  <c r="AK161" i="59" s="1"/>
  <c r="AE246" i="97"/>
  <c r="AI426" i="6"/>
  <c r="AE248" i="97" s="1"/>
  <c r="AE319" i="97"/>
  <c r="AI531" i="6"/>
  <c r="AE353" i="97" s="1"/>
  <c r="O8" i="12"/>
  <c r="O6" i="71"/>
  <c r="BK167" i="6"/>
  <c r="BI82" i="68"/>
  <c r="K343" i="6"/>
  <c r="G145" i="91"/>
  <c r="G146" i="91" s="1"/>
  <c r="K195" i="6"/>
  <c r="AO426" i="6"/>
  <c r="AK248" i="97" s="1"/>
  <c r="AK246" i="97"/>
  <c r="BG167" i="6"/>
  <c r="BE82" i="68"/>
  <c r="BD228" i="97"/>
  <c r="BH408" i="6"/>
  <c r="BD230" i="97" s="1"/>
  <c r="AS138" i="91"/>
  <c r="AS139" i="91" s="1"/>
  <c r="AW334" i="6"/>
  <c r="W334" i="6"/>
  <c r="S138" i="91"/>
  <c r="S139" i="91" s="1"/>
  <c r="Q138" i="91"/>
  <c r="Q139" i="91" s="1"/>
  <c r="U334" i="6"/>
  <c r="S307" i="6"/>
  <c r="O117" i="91"/>
  <c r="O118" i="91" s="1"/>
  <c r="AD371" i="97"/>
  <c r="AE165" i="59"/>
  <c r="AU167" i="6"/>
  <c r="AU168" i="6" s="1"/>
  <c r="AS82" i="68"/>
  <c r="R145" i="91"/>
  <c r="V358" i="6"/>
  <c r="V359" i="6" s="1"/>
  <c r="AZ228" i="97"/>
  <c r="BD408" i="6"/>
  <c r="AZ230" i="97" s="1"/>
  <c r="AT371" i="97"/>
  <c r="AU165" i="59"/>
  <c r="X246" i="97"/>
  <c r="AB426" i="6"/>
  <c r="X248" i="97" s="1"/>
  <c r="R228" i="97"/>
  <c r="V408" i="6"/>
  <c r="R230" i="97" s="1"/>
  <c r="Q145" i="91"/>
  <c r="U343" i="6"/>
  <c r="U358" i="6"/>
  <c r="U359" i="6" s="1"/>
  <c r="K426" i="6"/>
  <c r="G248" i="97" s="1"/>
  <c r="G246" i="97"/>
  <c r="AQ96" i="68"/>
  <c r="AS324" i="6"/>
  <c r="AS358" i="6" s="1"/>
  <c r="AS359" i="6" s="1"/>
  <c r="AD334" i="6"/>
  <c r="Z138" i="91"/>
  <c r="Z139" i="91" s="1"/>
  <c r="AE265" i="97"/>
  <c r="AI444" i="6"/>
  <c r="AE266" i="97" s="1"/>
  <c r="G265" i="97"/>
  <c r="K444" i="6"/>
  <c r="G266" i="97" s="1"/>
  <c r="BI246" i="97"/>
  <c r="BM426" i="6"/>
  <c r="BI248" i="97" s="1"/>
  <c r="BE265" i="97"/>
  <c r="BI444" i="6"/>
  <c r="BE266" i="97" s="1"/>
  <c r="BA246" i="97"/>
  <c r="BE426" i="6"/>
  <c r="BA248" i="97" s="1"/>
  <c r="X561" i="6"/>
  <c r="BE195" i="6"/>
  <c r="Y426" i="6"/>
  <c r="U248" i="97" s="1"/>
  <c r="U246" i="97"/>
  <c r="Z96" i="68"/>
  <c r="AB324" i="6"/>
  <c r="U24" i="36"/>
  <c r="Y286" i="6"/>
  <c r="U159" i="59"/>
  <c r="U161" i="59" s="1"/>
  <c r="BE24" i="36"/>
  <c r="AR565" i="6"/>
  <c r="AV18" i="34"/>
  <c r="BK286" i="6"/>
  <c r="AQ368" i="6"/>
  <c r="AE24" i="36"/>
  <c r="G24" i="10"/>
  <c r="BI18" i="34"/>
  <c r="I471" i="6"/>
  <c r="E293" i="97" s="1"/>
  <c r="BI307" i="6"/>
  <c r="AH408" i="6"/>
  <c r="AD230" i="97" s="1"/>
  <c r="AD565" i="6"/>
  <c r="J246" i="97"/>
  <c r="N426" i="6"/>
  <c r="J248" i="97" s="1"/>
  <c r="BE399" i="6"/>
  <c r="BA221" i="97" s="1"/>
  <c r="BA219" i="97"/>
  <c r="Q229" i="97"/>
  <c r="U408" i="6"/>
  <c r="Q230" i="97" s="1"/>
  <c r="W246" i="97"/>
  <c r="AA426" i="6"/>
  <c r="W248" i="97" s="1"/>
  <c r="AV228" i="97"/>
  <c r="AZ408" i="6"/>
  <c r="AV230" i="97" s="1"/>
  <c r="AD319" i="97"/>
  <c r="AH531" i="6"/>
  <c r="AD353" i="97" s="1"/>
  <c r="H426" i="6"/>
  <c r="D248" i="97" s="1"/>
  <c r="D246" i="97"/>
  <c r="AZ96" i="68"/>
  <c r="BB324" i="6"/>
  <c r="AE145" i="91"/>
  <c r="AE146" i="91" s="1"/>
  <c r="AI343" i="6"/>
  <c r="BK343" i="6"/>
  <c r="BK358" i="6"/>
  <c r="BK359" i="6" s="1"/>
  <c r="BK363" i="6" s="1"/>
  <c r="BG145" i="91"/>
  <c r="K167" i="6"/>
  <c r="K168" i="6" s="1"/>
  <c r="I82" i="68"/>
  <c r="AU356" i="97"/>
  <c r="AV160" i="59"/>
  <c r="AV161" i="59" s="1"/>
  <c r="BE319" i="97"/>
  <c r="BI531" i="6"/>
  <c r="BE353" i="97" s="1"/>
  <c r="BE408" i="6"/>
  <c r="BA230" i="97" s="1"/>
  <c r="BA229" i="97"/>
  <c r="AJ246" i="97"/>
  <c r="AN426" i="6"/>
  <c r="AJ248" i="97" s="1"/>
  <c r="AB334" i="6"/>
  <c r="X138" i="91"/>
  <c r="BH530" i="6"/>
  <c r="BD352" i="97" s="1"/>
  <c r="D26" i="33"/>
  <c r="AR160" i="91"/>
  <c r="AR35" i="92" s="1"/>
  <c r="D52" i="33"/>
  <c r="AX52" i="33" s="1"/>
  <c r="AY52" i="33" s="1"/>
  <c r="AZ52" i="33" s="1"/>
  <c r="AQ370" i="6"/>
  <c r="AF18" i="34"/>
  <c r="P165" i="59"/>
  <c r="Y289" i="6"/>
  <c r="BF48" i="64"/>
  <c r="BF50" i="64" s="1"/>
  <c r="AU24" i="36"/>
  <c r="BK280" i="6"/>
  <c r="AU48" i="64"/>
  <c r="AU50" i="64" s="1"/>
  <c r="BD372" i="6"/>
  <c r="BL160" i="59"/>
  <c r="E6" i="31"/>
  <c r="AH444" i="6"/>
  <c r="AD266" i="97" s="1"/>
  <c r="H5" i="35"/>
  <c r="D65" i="33"/>
  <c r="BK65" i="33" s="1"/>
  <c r="AR408" i="6"/>
  <c r="AN230" i="97" s="1"/>
  <c r="AU307" i="6"/>
  <c r="BC118" i="91"/>
  <c r="S167" i="6"/>
  <c r="Q82" i="68"/>
  <c r="AI371" i="97"/>
  <c r="AJ165" i="59"/>
  <c r="F3" i="59"/>
  <c r="AE561" i="6"/>
  <c r="AQ319" i="97"/>
  <c r="AU531" i="6"/>
  <c r="AQ353" i="97" s="1"/>
  <c r="V167" i="6"/>
  <c r="T82" i="68"/>
  <c r="AD426" i="6"/>
  <c r="Z248" i="97" s="1"/>
  <c r="Z246" i="97"/>
  <c r="AC195" i="6"/>
  <c r="Y319" i="97"/>
  <c r="AC531" i="6"/>
  <c r="Y353" i="97" s="1"/>
  <c r="U195" i="6"/>
  <c r="AH167" i="6"/>
  <c r="AH168" i="6" s="1"/>
  <c r="AF82" i="68"/>
  <c r="BB334" i="6"/>
  <c r="AX138" i="91"/>
  <c r="AX139" i="91" s="1"/>
  <c r="AI195" i="6"/>
  <c r="BK408" i="6"/>
  <c r="BG230" i="97" s="1"/>
  <c r="BG229" i="97"/>
  <c r="G319" i="97"/>
  <c r="K531" i="6"/>
  <c r="G353" i="97" s="1"/>
  <c r="K160" i="59"/>
  <c r="K161" i="59" s="1"/>
  <c r="J356" i="97"/>
  <c r="BI195" i="6"/>
  <c r="BF228" i="97"/>
  <c r="BJ408" i="6"/>
  <c r="BF230" i="97" s="1"/>
  <c r="AB356" i="97"/>
  <c r="AC160" i="59"/>
  <c r="AC161" i="59" s="1"/>
  <c r="L165" i="59"/>
  <c r="Z16" i="71"/>
  <c r="Z29" i="71" s="1"/>
  <c r="BK399" i="6"/>
  <c r="BG221" i="97" s="1"/>
  <c r="BG219" i="97"/>
  <c r="BK285" i="6"/>
  <c r="BK287" i="6"/>
  <c r="S565" i="6"/>
  <c r="H211" i="6"/>
  <c r="AA565" i="6"/>
  <c r="Q565" i="6"/>
  <c r="BK289" i="6"/>
  <c r="AT24" i="36"/>
  <c r="F161" i="59"/>
  <c r="U48" i="64"/>
  <c r="U50" i="64" s="1"/>
  <c r="AM285" i="6"/>
  <c r="AT18" i="34"/>
  <c r="G5" i="31"/>
  <c r="V343" i="6"/>
  <c r="AW138" i="91"/>
  <c r="AW139" i="91" s="1"/>
  <c r="AK356" i="97"/>
  <c r="AO408" i="6"/>
  <c r="AK230" i="97" s="1"/>
  <c r="BE158" i="59"/>
  <c r="I54" i="59" s="1"/>
  <c r="H64" i="116" s="1"/>
  <c r="AN408" i="6"/>
  <c r="AJ230" i="97" s="1"/>
  <c r="AA16" i="71"/>
  <c r="AA29" i="71" s="1"/>
  <c r="BK307" i="6"/>
  <c r="N565" i="6"/>
  <c r="O265" i="97"/>
  <c r="S444" i="6"/>
  <c r="O266" i="97" s="1"/>
  <c r="AQ145" i="91"/>
  <c r="AQ146" i="91" s="1"/>
  <c r="AU343" i="6"/>
  <c r="T228" i="97"/>
  <c r="X408" i="6"/>
  <c r="T230" i="97" s="1"/>
  <c r="G8" i="12"/>
  <c r="G6" i="71"/>
  <c r="Y229" i="97"/>
  <c r="AC408" i="6"/>
  <c r="Y230" i="97" s="1"/>
  <c r="AC343" i="6"/>
  <c r="Y145" i="91"/>
  <c r="Y146" i="91" s="1"/>
  <c r="T246" i="97"/>
  <c r="X426" i="6"/>
  <c r="T248" i="97" s="1"/>
  <c r="T399" i="6"/>
  <c r="P221" i="97" s="1"/>
  <c r="P219" i="97"/>
  <c r="AF6" i="71"/>
  <c r="AF8" i="12"/>
  <c r="AY160" i="59"/>
  <c r="AX356" i="97"/>
  <c r="Q265" i="97"/>
  <c r="U444" i="6"/>
  <c r="Q266" i="97" s="1"/>
  <c r="L426" i="6"/>
  <c r="H248" i="97" s="1"/>
  <c r="H246" i="97"/>
  <c r="AF228" i="97"/>
  <c r="AJ408" i="6"/>
  <c r="AF230" i="97" s="1"/>
  <c r="AU399" i="6"/>
  <c r="AQ221" i="97" s="1"/>
  <c r="AQ219" i="97"/>
  <c r="AH358" i="6"/>
  <c r="AH359" i="6" s="1"/>
  <c r="AD145" i="91"/>
  <c r="N228" i="97"/>
  <c r="R408" i="6"/>
  <c r="N230" i="97" s="1"/>
  <c r="AE117" i="91"/>
  <c r="AE118" i="91" s="1"/>
  <c r="AI307" i="6"/>
  <c r="BK444" i="6"/>
  <c r="BG266" i="97" s="1"/>
  <c r="BG265" i="97"/>
  <c r="G292" i="97"/>
  <c r="K471" i="6"/>
  <c r="G293" i="97" s="1"/>
  <c r="F228" i="97"/>
  <c r="J408" i="6"/>
  <c r="F230" i="97" s="1"/>
  <c r="X165" i="59"/>
  <c r="Q426" i="6"/>
  <c r="M248" i="97" s="1"/>
  <c r="M246" i="97"/>
  <c r="BA292" i="97"/>
  <c r="BE471" i="6"/>
  <c r="BA293" i="97" s="1"/>
  <c r="BA265" i="97"/>
  <c r="BE444" i="6"/>
  <c r="BA266" i="97" s="1"/>
  <c r="D62" i="33"/>
  <c r="O158" i="59"/>
  <c r="E54" i="59" s="1"/>
  <c r="D64" i="116" s="1"/>
  <c r="J152" i="59"/>
  <c r="AS161" i="59"/>
  <c r="AU18" i="34"/>
  <c r="AD48" i="64"/>
  <c r="AD50" i="64" s="1"/>
  <c r="BJ532" i="6"/>
  <c r="AM289" i="6"/>
  <c r="AT48" i="64"/>
  <c r="AT50" i="64" s="1"/>
  <c r="AO34" i="29"/>
  <c r="AQ12" i="28" s="1"/>
  <c r="G11" i="35" s="1"/>
  <c r="AL34" i="29"/>
  <c r="AN12" i="28" s="1"/>
  <c r="L565" i="6"/>
  <c r="BA307" i="6"/>
  <c r="AA20" i="12"/>
  <c r="BA471" i="6"/>
  <c r="AW293" i="97" s="1"/>
  <c r="N568" i="6"/>
  <c r="S471" i="6"/>
  <c r="O293" i="97" s="1"/>
  <c r="O292" i="97"/>
  <c r="D356" i="97"/>
  <c r="E160" i="59"/>
  <c r="H165" i="59"/>
  <c r="E61" i="59" s="1"/>
  <c r="D71" i="116" s="1"/>
  <c r="G371" i="97"/>
  <c r="D29" i="97" s="1"/>
  <c r="K552" i="6"/>
  <c r="AQ292" i="97"/>
  <c r="AU471" i="6"/>
  <c r="AQ293" i="97" s="1"/>
  <c r="S246" i="97"/>
  <c r="W426" i="6"/>
  <c r="S248" i="97" s="1"/>
  <c r="BH399" i="6"/>
  <c r="BD221" i="97" s="1"/>
  <c r="BD219" i="97"/>
  <c r="AC444" i="6"/>
  <c r="Y266" i="97" s="1"/>
  <c r="Y265" i="97"/>
  <c r="R246" i="97"/>
  <c r="V426" i="6"/>
  <c r="R248" i="97" s="1"/>
  <c r="AZ160" i="59"/>
  <c r="AZ161" i="59" s="1"/>
  <c r="AY356" i="97"/>
  <c r="AJ371" i="97"/>
  <c r="AK165" i="59"/>
  <c r="AQ371" i="97"/>
  <c r="AR165" i="59"/>
  <c r="Q292" i="97"/>
  <c r="U471" i="6"/>
  <c r="Q293" i="97" s="1"/>
  <c r="AH195" i="6"/>
  <c r="AH210" i="6"/>
  <c r="BG319" i="97"/>
  <c r="BK531" i="6"/>
  <c r="BG353" i="97" s="1"/>
  <c r="BG292" i="97"/>
  <c r="BK471" i="6"/>
  <c r="BG293" i="97" s="1"/>
  <c r="G117" i="91"/>
  <c r="G118" i="91" s="1"/>
  <c r="K307" i="6"/>
  <c r="AR228" i="97"/>
  <c r="AV408" i="6"/>
  <c r="AR230" i="97" s="1"/>
  <c r="BI167" i="6"/>
  <c r="BI168" i="6" s="1"/>
  <c r="BG82" i="68"/>
  <c r="I426" i="6"/>
  <c r="E248" i="97" s="1"/>
  <c r="E246" i="97"/>
  <c r="Z228" i="97"/>
  <c r="AD408" i="6"/>
  <c r="Z230" i="97" s="1"/>
  <c r="BG531" i="6"/>
  <c r="BC353" i="97" s="1"/>
  <c r="BC319" i="97"/>
  <c r="BE167" i="6"/>
  <c r="BE168" i="6" s="1"/>
  <c r="BC82" i="68"/>
  <c r="BA117" i="91"/>
  <c r="BA118" i="91" s="1"/>
  <c r="BE307" i="6"/>
  <c r="BD138" i="91"/>
  <c r="BH334" i="6"/>
  <c r="BH358" i="6"/>
  <c r="BH563" i="6" s="1"/>
  <c r="BC10" i="12" s="1"/>
  <c r="I160" i="59"/>
  <c r="H356" i="97"/>
  <c r="I161" i="59"/>
  <c r="K177" i="59"/>
  <c r="L13" i="28"/>
  <c r="D14" i="33"/>
  <c r="L14" i="33" s="1"/>
  <c r="I24" i="36"/>
  <c r="J48" i="64"/>
  <c r="J50" i="64" s="1"/>
  <c r="J18" i="34"/>
  <c r="AM324" i="6"/>
  <c r="AM358" i="6" s="1"/>
  <c r="AM359" i="6" s="1"/>
  <c r="AM363" i="6" s="1"/>
  <c r="AK96" i="68"/>
  <c r="AF160" i="59"/>
  <c r="AF161" i="59" s="1"/>
  <c r="AE356" i="97"/>
  <c r="K8" i="12"/>
  <c r="K6" i="71"/>
  <c r="AJ160" i="59"/>
  <c r="AI356" i="97"/>
  <c r="AG324" i="6"/>
  <c r="AE96" i="68"/>
  <c r="Z178" i="59"/>
  <c r="X9" i="36"/>
  <c r="AE177" i="59"/>
  <c r="AF13" i="28"/>
  <c r="AU177" i="59"/>
  <c r="AV13" i="28"/>
  <c r="AL82" i="68"/>
  <c r="AN443" i="6"/>
  <c r="AN531" i="6" s="1"/>
  <c r="AJ353" i="97" s="1"/>
  <c r="AG160" i="59"/>
  <c r="AF356" i="97"/>
  <c r="AG399" i="6"/>
  <c r="AC221" i="97" s="1"/>
  <c r="AC219" i="97"/>
  <c r="AG530" i="6"/>
  <c r="AC352" i="97" s="1"/>
  <c r="BB371" i="97"/>
  <c r="BC165" i="59"/>
  <c r="I61" i="59" s="1"/>
  <c r="H71" i="116" s="1"/>
  <c r="AL96" i="68"/>
  <c r="AN324" i="6"/>
  <c r="AN358" i="6" s="1"/>
  <c r="AN359" i="6" s="1"/>
  <c r="BE390" i="6"/>
  <c r="BA212" i="97" s="1"/>
  <c r="BA210" i="97"/>
  <c r="BE530" i="6"/>
  <c r="BD371" i="97"/>
  <c r="BE165" i="59"/>
  <c r="BJ210" i="97"/>
  <c r="BN390" i="6"/>
  <c r="BJ212" i="97" s="1"/>
  <c r="Z565" i="6"/>
  <c r="AN160" i="91"/>
  <c r="AN35" i="92" s="1"/>
  <c r="H5" i="31"/>
  <c r="AH48" i="64"/>
  <c r="AH50" i="64" s="1"/>
  <c r="BP213" i="6"/>
  <c r="S34" i="29"/>
  <c r="U12" i="28" s="1"/>
  <c r="T177" i="59" s="1"/>
  <c r="C24" i="10"/>
  <c r="Q34" i="29"/>
  <c r="S12" i="28" s="1"/>
  <c r="R177" i="59" s="1"/>
  <c r="D60" i="33"/>
  <c r="BF60" i="33" s="1"/>
  <c r="BJ34" i="29"/>
  <c r="BL12" i="28" s="1"/>
  <c r="AC138" i="91"/>
  <c r="AC139" i="91" s="1"/>
  <c r="AG334" i="6"/>
  <c r="AT160" i="59"/>
  <c r="AS356" i="97"/>
  <c r="AQ390" i="6"/>
  <c r="AM212" i="97" s="1"/>
  <c r="AM210" i="97"/>
  <c r="AW34" i="29"/>
  <c r="AY12" i="28" s="1"/>
  <c r="AN471" i="6"/>
  <c r="AJ293" i="97" s="1"/>
  <c r="AJ292" i="97"/>
  <c r="I408" i="6"/>
  <c r="E230" i="97" s="1"/>
  <c r="E229" i="97"/>
  <c r="I167" i="6"/>
  <c r="I168" i="6" s="1"/>
  <c r="G82" i="68"/>
  <c r="AV219" i="97"/>
  <c r="AZ399" i="6"/>
  <c r="AV221" i="97" s="1"/>
  <c r="BA178" i="59"/>
  <c r="AY9" i="36"/>
  <c r="BG8" i="36"/>
  <c r="BI172" i="59"/>
  <c r="H3" i="59"/>
  <c r="BC561" i="6"/>
  <c r="AJ138" i="91"/>
  <c r="AJ139" i="91" s="1"/>
  <c r="AN334" i="6"/>
  <c r="C356" i="97"/>
  <c r="C31" i="97" s="1"/>
  <c r="D160" i="59"/>
  <c r="D56" i="59" s="1"/>
  <c r="C66" i="116" s="1"/>
  <c r="X334" i="6"/>
  <c r="T138" i="91"/>
  <c r="D38" i="33"/>
  <c r="AJ38" i="33" s="1"/>
  <c r="AL343" i="6"/>
  <c r="BD48" i="64"/>
  <c r="BD50" i="64" s="1"/>
  <c r="AH160" i="59"/>
  <c r="AH161" i="59" s="1"/>
  <c r="AG356" i="97"/>
  <c r="AM371" i="97"/>
  <c r="AN165" i="59"/>
  <c r="O356" i="97"/>
  <c r="P160" i="59"/>
  <c r="P161" i="59" s="1"/>
  <c r="AW229" i="97"/>
  <c r="BA408" i="6"/>
  <c r="AW230" i="97" s="1"/>
  <c r="BA343" i="6"/>
  <c r="AW145" i="91"/>
  <c r="AW146" i="91" s="1"/>
  <c r="Y371" i="97"/>
  <c r="E29" i="97" s="1"/>
  <c r="Z165" i="59"/>
  <c r="BI356" i="97"/>
  <c r="BJ160" i="59"/>
  <c r="AJ319" i="97"/>
  <c r="AN210" i="6"/>
  <c r="AN195" i="6"/>
  <c r="I195" i="6"/>
  <c r="D138" i="91"/>
  <c r="H334" i="6"/>
  <c r="BE160" i="59"/>
  <c r="BE161" i="59" s="1"/>
  <c r="BD356" i="97"/>
  <c r="BO535" i="6"/>
  <c r="F64" i="9" s="1"/>
  <c r="AS96" i="68"/>
  <c r="AU324" i="6"/>
  <c r="AU358" i="6" s="1"/>
  <c r="BB6" i="71"/>
  <c r="BB8" i="12"/>
  <c r="BJ9" i="30"/>
  <c r="BJ40" i="30" s="1"/>
  <c r="Z222" i="6"/>
  <c r="AK229" i="6"/>
  <c r="AK231" i="6" s="1"/>
  <c r="Z224" i="6"/>
  <c r="Z220" i="6"/>
  <c r="Z221" i="6"/>
  <c r="W150" i="59"/>
  <c r="AC324" i="6"/>
  <c r="AC358" i="6" s="1"/>
  <c r="AA96" i="68"/>
  <c r="AQ82" i="68"/>
  <c r="AS167" i="6"/>
  <c r="V96" i="68"/>
  <c r="X324" i="6"/>
  <c r="BO214" i="6"/>
  <c r="F22" i="9" s="1"/>
  <c r="BD18" i="34"/>
  <c r="AI8" i="12"/>
  <c r="AI6" i="71"/>
  <c r="BA324" i="6"/>
  <c r="BA358" i="6" s="1"/>
  <c r="BA359" i="6" s="1"/>
  <c r="AY96" i="68"/>
  <c r="M356" i="97"/>
  <c r="N160" i="59"/>
  <c r="U8" i="12"/>
  <c r="U6" i="71"/>
  <c r="BL390" i="6"/>
  <c r="BH212" i="97" s="1"/>
  <c r="BH210" i="97"/>
  <c r="AE399" i="6"/>
  <c r="AA221" i="97" s="1"/>
  <c r="AA219" i="97"/>
  <c r="AJ145" i="91"/>
  <c r="I444" i="6"/>
  <c r="E266" i="97" s="1"/>
  <c r="E265" i="97"/>
  <c r="H324" i="6"/>
  <c r="F96" i="68"/>
  <c r="AF210" i="97"/>
  <c r="AJ390" i="6"/>
  <c r="AF212" i="97" s="1"/>
  <c r="AJ530" i="6"/>
  <c r="AJ562" i="6" s="1"/>
  <c r="AQ138" i="91"/>
  <c r="AU334" i="6"/>
  <c r="U399" i="6"/>
  <c r="Q221" i="97" s="1"/>
  <c r="Q219" i="97"/>
  <c r="BH8" i="12"/>
  <c r="BH6" i="71"/>
  <c r="BE172" i="59"/>
  <c r="BC8" i="36"/>
  <c r="Y138" i="91"/>
  <c r="AC334" i="6"/>
  <c r="BA8" i="36"/>
  <c r="BC172" i="59"/>
  <c r="AZ6" i="71"/>
  <c r="AZ8" i="12"/>
  <c r="I399" i="6"/>
  <c r="E221" i="97" s="1"/>
  <c r="E219" i="97"/>
  <c r="AA161" i="59"/>
  <c r="AE390" i="6"/>
  <c r="AA212" i="97" s="1"/>
  <c r="AA210" i="97"/>
  <c r="AU160" i="59"/>
  <c r="AT356" i="97"/>
  <c r="T48" i="64"/>
  <c r="T50" i="64" s="1"/>
  <c r="T18" i="34"/>
  <c r="D24" i="33"/>
  <c r="V24" i="33" s="1"/>
  <c r="BC161" i="59"/>
  <c r="AH229" i="97"/>
  <c r="AL408" i="6"/>
  <c r="AH230" i="97" s="1"/>
  <c r="AR210" i="97"/>
  <c r="AV390" i="6"/>
  <c r="AR212" i="97" s="1"/>
  <c r="AS177" i="59"/>
  <c r="AT13" i="28"/>
  <c r="S356" i="97"/>
  <c r="T160" i="59"/>
  <c r="T161" i="59" s="1"/>
  <c r="I307" i="6"/>
  <c r="E117" i="91"/>
  <c r="E118" i="91" s="1"/>
  <c r="BO390" i="6"/>
  <c r="BK212" i="97" s="1"/>
  <c r="BK210" i="97"/>
  <c r="BO530" i="6"/>
  <c r="BK352" i="97" s="1"/>
  <c r="AQ160" i="59"/>
  <c r="AQ161" i="59" s="1"/>
  <c r="AP356" i="97"/>
  <c r="AS531" i="6"/>
  <c r="AO319" i="97"/>
  <c r="AI565" i="6"/>
  <c r="AK18" i="34"/>
  <c r="AK48" i="64"/>
  <c r="AK50" i="64" s="1"/>
  <c r="D41" i="33"/>
  <c r="AM41" i="33" s="1"/>
  <c r="AJ24" i="36"/>
  <c r="AC356" i="97"/>
  <c r="AD160" i="59"/>
  <c r="AL444" i="6"/>
  <c r="AH266" i="97" s="1"/>
  <c r="AH265" i="97"/>
  <c r="AB399" i="6"/>
  <c r="X221" i="97" s="1"/>
  <c r="X219" i="97"/>
  <c r="AZ220" i="6"/>
  <c r="AZ221" i="6"/>
  <c r="AW150" i="59"/>
  <c r="AZ224" i="6"/>
  <c r="AZ222" i="6"/>
  <c r="BK229" i="6"/>
  <c r="BK231" i="6" s="1"/>
  <c r="BA444" i="6"/>
  <c r="AW266" i="97" s="1"/>
  <c r="AW265" i="97"/>
  <c r="BI219" i="97"/>
  <c r="BM399" i="6"/>
  <c r="BI221" i="97" s="1"/>
  <c r="M219" i="97"/>
  <c r="Q399" i="6"/>
  <c r="M221" i="97" s="1"/>
  <c r="AV6" i="71"/>
  <c r="AV8" i="12"/>
  <c r="AT210" i="97"/>
  <c r="AX390" i="6"/>
  <c r="AT212" i="97" s="1"/>
  <c r="H160" i="59"/>
  <c r="G356" i="97"/>
  <c r="BI6" i="71"/>
  <c r="BI8" i="12"/>
  <c r="S279" i="6"/>
  <c r="B36" i="9" s="1"/>
  <c r="F5" i="31"/>
  <c r="AW280" i="6"/>
  <c r="BN530" i="6"/>
  <c r="BK161" i="59"/>
  <c r="R368" i="6"/>
  <c r="R373" i="6" s="1"/>
  <c r="AV24" i="36"/>
  <c r="BO565" i="6"/>
  <c r="AA356" i="97"/>
  <c r="E31" i="97" s="1"/>
  <c r="AB160" i="59"/>
  <c r="K219" i="97"/>
  <c r="O399" i="6"/>
  <c r="K221" i="97" s="1"/>
  <c r="AV530" i="6"/>
  <c r="BF565" i="6"/>
  <c r="X224" i="6"/>
  <c r="X220" i="6"/>
  <c r="U150" i="59"/>
  <c r="X221" i="6"/>
  <c r="X222" i="6"/>
  <c r="AI229" i="6"/>
  <c r="AI231" i="6" s="1"/>
  <c r="AL167" i="6"/>
  <c r="AJ82" i="68"/>
  <c r="BE34" i="29"/>
  <c r="BG12" i="28" s="1"/>
  <c r="L324" i="6"/>
  <c r="J96" i="68"/>
  <c r="AY82" i="68"/>
  <c r="BA167" i="6"/>
  <c r="AO160" i="59"/>
  <c r="AO161" i="59" s="1"/>
  <c r="AN356" i="97"/>
  <c r="AD177" i="59"/>
  <c r="E319" i="97"/>
  <c r="I531" i="6"/>
  <c r="E353" i="97" s="1"/>
  <c r="AC210" i="97"/>
  <c r="AG390" i="6"/>
  <c r="AC212" i="97" s="1"/>
  <c r="AC287" i="6"/>
  <c r="Z151" i="59"/>
  <c r="AN294" i="6"/>
  <c r="AN296" i="6" s="1"/>
  <c r="AC286" i="6"/>
  <c r="AC289" i="6"/>
  <c r="AC285" i="6"/>
  <c r="C8" i="12"/>
  <c r="C6" i="71"/>
  <c r="AU210" i="97"/>
  <c r="AY390" i="6"/>
  <c r="AU212" i="97" s="1"/>
  <c r="W356" i="97"/>
  <c r="X160" i="59"/>
  <c r="AC177" i="59"/>
  <c r="AD13" i="28"/>
  <c r="AT177" i="59"/>
  <c r="AU13" i="28"/>
  <c r="AS408" i="6"/>
  <c r="AO230" i="97" s="1"/>
  <c r="AO229" i="97"/>
  <c r="AL159" i="91"/>
  <c r="AL34" i="92" s="1"/>
  <c r="S118" i="91"/>
  <c r="AJ158" i="91"/>
  <c r="AJ33" i="92" s="1"/>
  <c r="Y9" i="30"/>
  <c r="Y40" i="30" s="1"/>
  <c r="D27" i="33" s="1"/>
  <c r="AQ535" i="6"/>
  <c r="D64" i="9" s="1"/>
  <c r="AW48" i="64"/>
  <c r="AW50" i="64" s="1"/>
  <c r="F24" i="10"/>
  <c r="BC158" i="91"/>
  <c r="BC33" i="92" s="1"/>
  <c r="I160" i="91"/>
  <c r="I35" i="92" s="1"/>
  <c r="X161" i="59"/>
  <c r="S24" i="36"/>
  <c r="BG34" i="29"/>
  <c r="BI12" i="28" s="1"/>
  <c r="BI13" i="28" s="1"/>
  <c r="W565" i="6"/>
  <c r="T565" i="6"/>
  <c r="AH319" i="97"/>
  <c r="AL531" i="6"/>
  <c r="AH353" i="97" s="1"/>
  <c r="AL471" i="6"/>
  <c r="AH293" i="97" s="1"/>
  <c r="AH292" i="97"/>
  <c r="H138" i="91"/>
  <c r="L334" i="6"/>
  <c r="AW319" i="97"/>
  <c r="BA531" i="6"/>
  <c r="AW353" i="97" s="1"/>
  <c r="I343" i="6"/>
  <c r="E145" i="91"/>
  <c r="E146" i="91" s="1"/>
  <c r="BC48" i="64"/>
  <c r="BC50" i="64" s="1"/>
  <c r="D59" i="33"/>
  <c r="BE59" i="33" s="1"/>
  <c r="BF59" i="33" s="1"/>
  <c r="BG59" i="33" s="1"/>
  <c r="BC18" i="34"/>
  <c r="BB24" i="36"/>
  <c r="H219" i="97"/>
  <c r="L399" i="6"/>
  <c r="H221" i="97" s="1"/>
  <c r="AI219" i="97"/>
  <c r="AM399" i="6"/>
  <c r="AI221" i="97" s="1"/>
  <c r="AO145" i="91"/>
  <c r="AS343" i="6"/>
  <c r="BG161" i="59"/>
  <c r="BM40" i="30"/>
  <c r="BM41" i="30" s="1"/>
  <c r="AX195" i="6"/>
  <c r="AT292" i="97"/>
  <c r="AX471" i="6"/>
  <c r="AT293" i="97" s="1"/>
  <c r="AE34" i="29"/>
  <c r="AG12" i="28" s="1"/>
  <c r="S229" i="97"/>
  <c r="W408" i="6"/>
  <c r="S230" i="97" s="1"/>
  <c r="AO125" i="91"/>
  <c r="AO158" i="91"/>
  <c r="AO33" i="92" s="1"/>
  <c r="AZ9" i="30"/>
  <c r="AZ40" i="30" s="1"/>
  <c r="AK117" i="91"/>
  <c r="AK118" i="91" s="1"/>
  <c r="AO307" i="6"/>
  <c r="M319" i="97"/>
  <c r="Q531" i="6"/>
  <c r="M353" i="97" s="1"/>
  <c r="AW343" i="6"/>
  <c r="AS145" i="91"/>
  <c r="AI36" i="33"/>
  <c r="AC82" i="68"/>
  <c r="AE167" i="6"/>
  <c r="BE177" i="59"/>
  <c r="BF13" i="28"/>
  <c r="BB117" i="91"/>
  <c r="BB118" i="91" s="1"/>
  <c r="BF307" i="6"/>
  <c r="AL324" i="6"/>
  <c r="H38" i="68"/>
  <c r="AJ96" i="68"/>
  <c r="K48" i="64"/>
  <c r="K50" i="64" s="1"/>
  <c r="D15" i="33"/>
  <c r="M15" i="33" s="1"/>
  <c r="N15" i="33" s="1"/>
  <c r="K18" i="34"/>
  <c r="J24" i="36"/>
  <c r="M177" i="59"/>
  <c r="N13" i="28"/>
  <c r="W167" i="6"/>
  <c r="U82" i="68"/>
  <c r="BJ319" i="97"/>
  <c r="BN531" i="6"/>
  <c r="BJ353" i="97" s="1"/>
  <c r="O177" i="59"/>
  <c r="P13" i="28"/>
  <c r="AK319" i="97"/>
  <c r="AO531" i="6"/>
  <c r="AK353" i="97" s="1"/>
  <c r="M265" i="97"/>
  <c r="Q444" i="6"/>
  <c r="M266" i="97" s="1"/>
  <c r="M145" i="91"/>
  <c r="Q343" i="6"/>
  <c r="Q358" i="6"/>
  <c r="Q359" i="6" s="1"/>
  <c r="AS292" i="97"/>
  <c r="AW471" i="6"/>
  <c r="AS293" i="97" s="1"/>
  <c r="AV177" i="59"/>
  <c r="AW13" i="28"/>
  <c r="AA117" i="91"/>
  <c r="AA118" i="91" s="1"/>
  <c r="AE307" i="6"/>
  <c r="AA292" i="97"/>
  <c r="AE471" i="6"/>
  <c r="AA293" i="97" s="1"/>
  <c r="BM333" i="6"/>
  <c r="J39" i="68"/>
  <c r="AK8" i="36"/>
  <c r="AM172" i="59"/>
  <c r="H125" i="91"/>
  <c r="H158" i="91"/>
  <c r="H33" i="92" s="1"/>
  <c r="F54" i="59"/>
  <c r="E64" i="116" s="1"/>
  <c r="BD177" i="59"/>
  <c r="BE13" i="28"/>
  <c r="BF167" i="6"/>
  <c r="BF168" i="6" s="1"/>
  <c r="BD82" i="68"/>
  <c r="AL333" i="6"/>
  <c r="H39" i="68"/>
  <c r="AK178" i="59"/>
  <c r="AI9" i="36"/>
  <c r="I159" i="91"/>
  <c r="I34" i="92" s="1"/>
  <c r="D56" i="33"/>
  <c r="BB56" i="33" s="1"/>
  <c r="AZ18" i="34"/>
  <c r="AZ48" i="64"/>
  <c r="AZ50" i="64" s="1"/>
  <c r="AY24" i="36"/>
  <c r="AM177" i="59"/>
  <c r="AN13" i="28"/>
  <c r="S177" i="59"/>
  <c r="T13" i="28"/>
  <c r="AT319" i="97"/>
  <c r="AX531" i="6"/>
  <c r="S265" i="97"/>
  <c r="W444" i="6"/>
  <c r="S266" i="97" s="1"/>
  <c r="AM82" i="68"/>
  <c r="AO167" i="6"/>
  <c r="M292" i="97"/>
  <c r="Q471" i="6"/>
  <c r="M293" i="97" s="1"/>
  <c r="M117" i="91"/>
  <c r="M118" i="91" s="1"/>
  <c r="Q307" i="6"/>
  <c r="AW167" i="6"/>
  <c r="AU82" i="68"/>
  <c r="AE531" i="6"/>
  <c r="AA319" i="97"/>
  <c r="BK96" i="68"/>
  <c r="J41" i="68" s="1"/>
  <c r="J42" i="68" s="1"/>
  <c r="BM324" i="6"/>
  <c r="J38" i="68"/>
  <c r="AK287" i="6"/>
  <c r="AK289" i="6"/>
  <c r="AV294" i="6"/>
  <c r="AV296" i="6" s="1"/>
  <c r="AK285" i="6"/>
  <c r="AH151" i="59"/>
  <c r="AK286" i="6"/>
  <c r="AK280" i="6"/>
  <c r="AM48" i="64"/>
  <c r="AM50" i="64" s="1"/>
  <c r="D43" i="33"/>
  <c r="AO43" i="33" s="1"/>
  <c r="AP43" i="33" s="1"/>
  <c r="AL24" i="36"/>
  <c r="AM18" i="34"/>
  <c r="M159" i="59"/>
  <c r="M161" i="59" s="1"/>
  <c r="P565" i="6"/>
  <c r="BB265" i="97"/>
  <c r="BF444" i="6"/>
  <c r="BB266" i="97" s="1"/>
  <c r="E138" i="91"/>
  <c r="I334" i="6"/>
  <c r="G48" i="64"/>
  <c r="G50" i="64" s="1"/>
  <c r="F24" i="36"/>
  <c r="D11" i="33"/>
  <c r="I11" i="33" s="1"/>
  <c r="J11" i="33" s="1"/>
  <c r="K11" i="33" s="1"/>
  <c r="G18" i="34"/>
  <c r="AO13" i="28"/>
  <c r="AN177" i="59"/>
  <c r="BG177" i="59"/>
  <c r="BH13" i="28"/>
  <c r="BI285" i="6"/>
  <c r="BI287" i="6"/>
  <c r="BI286" i="6"/>
  <c r="BF151" i="59"/>
  <c r="BI289" i="6"/>
  <c r="AX307" i="6"/>
  <c r="AT117" i="91"/>
  <c r="AT118" i="91" s="1"/>
  <c r="AX371" i="97"/>
  <c r="BP549" i="6"/>
  <c r="BM371" i="97" s="1"/>
  <c r="J29" i="97" s="1"/>
  <c r="AY165" i="59"/>
  <c r="AZ178" i="59"/>
  <c r="AX9" i="36"/>
  <c r="AS117" i="91"/>
  <c r="AS118" i="91" s="1"/>
  <c r="AW307" i="6"/>
  <c r="AE343" i="6"/>
  <c r="AA145" i="91"/>
  <c r="AE358" i="6"/>
  <c r="AE359" i="6" s="1"/>
  <c r="AO471" i="6"/>
  <c r="AK293" i="97" s="1"/>
  <c r="I324" i="6"/>
  <c r="I358" i="6" s="1"/>
  <c r="G96" i="68"/>
  <c r="BD24" i="36"/>
  <c r="BE48" i="64"/>
  <c r="BE50" i="64" s="1"/>
  <c r="D61" i="33"/>
  <c r="BG61" i="33" s="1"/>
  <c r="BE18" i="34"/>
  <c r="F8" i="36"/>
  <c r="H172" i="59"/>
  <c r="F56" i="59"/>
  <c r="E66" i="116" s="1"/>
  <c r="AO290" i="6"/>
  <c r="BL82" i="68"/>
  <c r="BN176" i="6"/>
  <c r="BN286" i="6"/>
  <c r="AI285" i="6"/>
  <c r="AI290" i="6" s="1"/>
  <c r="AM286" i="6"/>
  <c r="S214" i="6"/>
  <c r="B22" i="9" s="1"/>
  <c r="AT145" i="91"/>
  <c r="AX343" i="6"/>
  <c r="AX358" i="6"/>
  <c r="AX359" i="6" s="1"/>
  <c r="S319" i="97"/>
  <c r="W531" i="6"/>
  <c r="S353" i="97" s="1"/>
  <c r="C22" i="10"/>
  <c r="AW408" i="6"/>
  <c r="AS230" i="97" s="1"/>
  <c r="AS229" i="97"/>
  <c r="AA229" i="97"/>
  <c r="AE408" i="6"/>
  <c r="AA230" i="97" s="1"/>
  <c r="BC324" i="6"/>
  <c r="BA96" i="68"/>
  <c r="I38" i="68"/>
  <c r="BK172" i="59"/>
  <c r="BI8" i="36"/>
  <c r="BF471" i="6"/>
  <c r="BB293" i="97" s="1"/>
  <c r="BB292" i="97"/>
  <c r="G22" i="10"/>
  <c r="AP48" i="64"/>
  <c r="AP50" i="64" s="1"/>
  <c r="AP18" i="34"/>
  <c r="D46" i="33"/>
  <c r="AR46" i="33" s="1"/>
  <c r="AS46" i="33" s="1"/>
  <c r="AO24" i="36"/>
  <c r="BF172" i="59"/>
  <c r="BD8" i="36"/>
  <c r="H48" i="64"/>
  <c r="H50" i="64" s="1"/>
  <c r="H18" i="34"/>
  <c r="D12" i="33"/>
  <c r="J12" i="33" s="1"/>
  <c r="G24" i="36"/>
  <c r="L177" i="59"/>
  <c r="M13" i="28"/>
  <c r="BN289" i="6"/>
  <c r="AK563" i="6"/>
  <c r="AF10" i="12" s="1"/>
  <c r="AH13" i="28"/>
  <c r="AE9" i="36" s="1"/>
  <c r="AT294" i="6"/>
  <c r="AT296" i="6" s="1"/>
  <c r="Y158" i="91"/>
  <c r="Y33" i="92" s="1"/>
  <c r="F5" i="35"/>
  <c r="W24" i="33"/>
  <c r="D158" i="91"/>
  <c r="D33" i="92" s="1"/>
  <c r="BL177" i="59"/>
  <c r="U287" i="6"/>
  <c r="AM287" i="6"/>
  <c r="AR13" i="28"/>
  <c r="AQ178" i="59" s="1"/>
  <c r="AC8" i="36"/>
  <c r="AE172" i="59"/>
  <c r="BD13" i="28"/>
  <c r="BC177" i="59"/>
  <c r="AX444" i="6"/>
  <c r="AT266" i="97" s="1"/>
  <c r="AT265" i="97"/>
  <c r="BJ117" i="91"/>
  <c r="BJ118" i="91" s="1"/>
  <c r="BN307" i="6"/>
  <c r="BJ229" i="97"/>
  <c r="BN408" i="6"/>
  <c r="BJ230" i="97" s="1"/>
  <c r="AT8" i="12"/>
  <c r="AT6" i="71"/>
  <c r="Q167" i="6"/>
  <c r="O82" i="68"/>
  <c r="AR45" i="33"/>
  <c r="AS45" i="33" s="1"/>
  <c r="AR178" i="59"/>
  <c r="AP9" i="36"/>
  <c r="BC333" i="6"/>
  <c r="I39" i="68"/>
  <c r="AP177" i="59"/>
  <c r="BB145" i="91"/>
  <c r="BF343" i="6"/>
  <c r="P225" i="6"/>
  <c r="P233" i="6" s="1"/>
  <c r="AJ9" i="36"/>
  <c r="AL178" i="59"/>
  <c r="J160" i="91"/>
  <c r="J35" i="92" s="1"/>
  <c r="W471" i="6"/>
  <c r="S293" i="97" s="1"/>
  <c r="S292" i="97"/>
  <c r="AX408" i="6"/>
  <c r="AT230" i="97" s="1"/>
  <c r="Q290" i="6"/>
  <c r="Q298" i="6" s="1"/>
  <c r="AF151" i="59"/>
  <c r="AG159" i="91"/>
  <c r="AG34" i="92" s="1"/>
  <c r="U285" i="6"/>
  <c r="O565" i="6"/>
  <c r="AJ151" i="59"/>
  <c r="AD24" i="36"/>
  <c r="D35" i="33"/>
  <c r="AG35" i="33" s="1"/>
  <c r="AH35" i="33" s="1"/>
  <c r="AE48" i="64"/>
  <c r="AE50" i="64" s="1"/>
  <c r="AE18" i="34"/>
  <c r="BB177" i="59"/>
  <c r="BC13" i="28"/>
  <c r="W343" i="6"/>
  <c r="S145" i="91"/>
  <c r="BJ292" i="97"/>
  <c r="BN471" i="6"/>
  <c r="BJ293" i="97" s="1"/>
  <c r="AO343" i="6"/>
  <c r="AK145" i="91"/>
  <c r="AO358" i="6"/>
  <c r="AO359" i="6" s="1"/>
  <c r="Q408" i="6"/>
  <c r="M230" i="97" s="1"/>
  <c r="M229" i="97"/>
  <c r="AA265" i="97"/>
  <c r="AE444" i="6"/>
  <c r="AA266" i="97" s="1"/>
  <c r="E9" i="36"/>
  <c r="G178" i="59"/>
  <c r="BF195" i="6"/>
  <c r="AA178" i="59"/>
  <c r="Y9" i="36"/>
  <c r="N125" i="91"/>
  <c r="N160" i="91" s="1"/>
  <c r="N35" i="92" s="1"/>
  <c r="N158" i="91"/>
  <c r="N33" i="92" s="1"/>
  <c r="T34" i="29"/>
  <c r="V12" i="28" s="1"/>
  <c r="BL65" i="33"/>
  <c r="BM65" i="33" s="1"/>
  <c r="BL161" i="59"/>
  <c r="AT359" i="6"/>
  <c r="AT372" i="6" s="1"/>
  <c r="E27" i="91"/>
  <c r="BN287" i="6"/>
  <c r="G34" i="29"/>
  <c r="I12" i="28" s="1"/>
  <c r="W307" i="6"/>
  <c r="AG160" i="91"/>
  <c r="AG35" i="92" s="1"/>
  <c r="AM280" i="6"/>
  <c r="AY172" i="59"/>
  <c r="H68" i="59" s="1"/>
  <c r="G78" i="116" s="1"/>
  <c r="AW8" i="36"/>
  <c r="AX167" i="6"/>
  <c r="AX168" i="6" s="1"/>
  <c r="AV82" i="68"/>
  <c r="T21" i="33"/>
  <c r="U21" i="33" s="1"/>
  <c r="V21" i="33" s="1"/>
  <c r="BN358" i="6"/>
  <c r="BN359" i="6" s="1"/>
  <c r="BJ145" i="91"/>
  <c r="BN343" i="6"/>
  <c r="AK265" i="97"/>
  <c r="AO444" i="6"/>
  <c r="AK266" i="97" s="1"/>
  <c r="AW531" i="6"/>
  <c r="AS353" i="97" s="1"/>
  <c r="AS319" i="97"/>
  <c r="BB319" i="97"/>
  <c r="BF531" i="6"/>
  <c r="BB353" i="97" s="1"/>
  <c r="BB229" i="97"/>
  <c r="BF408" i="6"/>
  <c r="BB230" i="97" s="1"/>
  <c r="D16" i="33"/>
  <c r="N16" i="33" s="1"/>
  <c r="L18" i="34"/>
  <c r="K24" i="36"/>
  <c r="L48" i="64"/>
  <c r="L50" i="64" s="1"/>
  <c r="AW444" i="6"/>
  <c r="AS266" i="97" s="1"/>
  <c r="BA172" i="59"/>
  <c r="AY8" i="36"/>
  <c r="W13" i="28"/>
  <c r="V177" i="59"/>
  <c r="BD353" i="97"/>
  <c r="G210" i="97"/>
  <c r="K390" i="6"/>
  <c r="G212" i="97" s="1"/>
  <c r="K530" i="6"/>
  <c r="K562" i="6" s="1"/>
  <c r="AK125" i="91"/>
  <c r="AK158" i="91"/>
  <c r="AK33" i="92" s="1"/>
  <c r="AY185" i="6"/>
  <c r="AY186" i="6" s="1"/>
  <c r="I25" i="68"/>
  <c r="H54" i="59"/>
  <c r="G64" i="116" s="1"/>
  <c r="BB276" i="6"/>
  <c r="AU265" i="97"/>
  <c r="AY444" i="6"/>
  <c r="AU266" i="97" s="1"/>
  <c r="BD276" i="6"/>
  <c r="BD562" i="6"/>
  <c r="BG60" i="33"/>
  <c r="L9" i="36"/>
  <c r="N178" i="59"/>
  <c r="V276" i="6"/>
  <c r="AN33" i="92"/>
  <c r="AC152" i="59"/>
  <c r="AF368" i="6"/>
  <c r="AF363" i="6"/>
  <c r="AQ377" i="6"/>
  <c r="AF370" i="6"/>
  <c r="AF369" i="6"/>
  <c r="AF372" i="6"/>
  <c r="BC562" i="6"/>
  <c r="BC211" i="6"/>
  <c r="V353" i="97"/>
  <c r="Z563" i="6"/>
  <c r="U10" i="12" s="1"/>
  <c r="AQ352" i="97"/>
  <c r="Z390" i="6"/>
  <c r="V212" i="97" s="1"/>
  <c r="V210" i="97"/>
  <c r="Z530" i="6"/>
  <c r="Z562" i="6" s="1"/>
  <c r="W125" i="91"/>
  <c r="W158" i="91"/>
  <c r="W33" i="92" s="1"/>
  <c r="AM159" i="59"/>
  <c r="AM161" i="59" s="1"/>
  <c r="AP565" i="6"/>
  <c r="K13" i="33"/>
  <c r="C125" i="91"/>
  <c r="C160" i="91" s="1"/>
  <c r="C158" i="91"/>
  <c r="O390" i="6"/>
  <c r="K212" i="97" s="1"/>
  <c r="K210" i="97"/>
  <c r="O530" i="6"/>
  <c r="O562" i="6" s="1"/>
  <c r="AO36" i="92"/>
  <c r="G27" i="91"/>
  <c r="BO562" i="6"/>
  <c r="AI37" i="33"/>
  <c r="AJ37" i="33" s="1"/>
  <c r="AI319" i="97"/>
  <c r="AM531" i="6"/>
  <c r="AI353" i="97" s="1"/>
  <c r="BG289" i="6"/>
  <c r="BD151" i="59"/>
  <c r="BG287" i="6"/>
  <c r="BG285" i="6"/>
  <c r="BG286" i="6"/>
  <c r="BG280" i="6"/>
  <c r="BL276" i="6"/>
  <c r="BL562" i="6"/>
  <c r="AU319" i="97"/>
  <c r="AY531" i="6"/>
  <c r="D55" i="59"/>
  <c r="AC292" i="97"/>
  <c r="AG471" i="6"/>
  <c r="AC293" i="97" s="1"/>
  <c r="AG167" i="6"/>
  <c r="AG168" i="6" s="1"/>
  <c r="H23" i="68"/>
  <c r="AE82" i="68"/>
  <c r="BO342" i="6"/>
  <c r="J28" i="68"/>
  <c r="AG194" i="6"/>
  <c r="H26" i="68"/>
  <c r="BO176" i="6"/>
  <c r="BO177" i="6" s="1"/>
  <c r="J24" i="68"/>
  <c r="AZ352" i="97"/>
  <c r="BD532" i="6"/>
  <c r="AY159" i="59"/>
  <c r="BB565" i="6"/>
  <c r="AY276" i="6"/>
  <c r="AY562" i="6"/>
  <c r="AO42" i="33"/>
  <c r="AP42" i="33" s="1"/>
  <c r="AQ42" i="33" s="1"/>
  <c r="N159" i="59"/>
  <c r="N161" i="59" s="1"/>
  <c r="AS125" i="91"/>
  <c r="AS158" i="91"/>
  <c r="AS33" i="92" s="1"/>
  <c r="AT159" i="59"/>
  <c r="AW565" i="6"/>
  <c r="BJ352" i="97"/>
  <c r="AC550" i="6"/>
  <c r="R545" i="6"/>
  <c r="N367" i="97" s="1"/>
  <c r="R541" i="6"/>
  <c r="R542" i="6"/>
  <c r="N364" i="97" s="1"/>
  <c r="N354" i="97"/>
  <c r="O153" i="59"/>
  <c r="R543" i="6"/>
  <c r="N365" i="97" s="1"/>
  <c r="N276" i="6"/>
  <c r="Q158" i="91"/>
  <c r="Q33" i="92" s="1"/>
  <c r="AY176" i="6"/>
  <c r="AY177" i="6" s="1"/>
  <c r="I24" i="68"/>
  <c r="R276" i="6"/>
  <c r="R562" i="6"/>
  <c r="AS47" i="33"/>
  <c r="AT48" i="33"/>
  <c r="Z125" i="91"/>
  <c r="Z158" i="91"/>
  <c r="Z33" i="92" s="1"/>
  <c r="BM82" i="68"/>
  <c r="BO167" i="6"/>
  <c r="BO168" i="6" s="1"/>
  <c r="J23" i="68"/>
  <c r="G390" i="6"/>
  <c r="C212" i="97" s="1"/>
  <c r="C210" i="97"/>
  <c r="G530" i="6"/>
  <c r="G562" i="6" s="1"/>
  <c r="G564" i="6" s="1"/>
  <c r="G566" i="6" s="1"/>
  <c r="X276" i="6"/>
  <c r="I96" i="68"/>
  <c r="K324" i="6"/>
  <c r="K358" i="6" s="1"/>
  <c r="H177" i="59"/>
  <c r="I13" i="28"/>
  <c r="L210" i="97"/>
  <c r="P390" i="6"/>
  <c r="L212" i="97" s="1"/>
  <c r="BF390" i="6"/>
  <c r="BB212" i="97" s="1"/>
  <c r="BB210" i="97"/>
  <c r="AX159" i="59"/>
  <c r="AX161" i="59" s="1"/>
  <c r="BA565" i="6"/>
  <c r="R563" i="6"/>
  <c r="M10" i="12" s="1"/>
  <c r="R211" i="6"/>
  <c r="D9" i="33"/>
  <c r="E18" i="34"/>
  <c r="D24" i="36"/>
  <c r="E48" i="64"/>
  <c r="E50" i="64" s="1"/>
  <c r="V24" i="36"/>
  <c r="W48" i="64"/>
  <c r="W50" i="64" s="1"/>
  <c r="BD58" i="33"/>
  <c r="BE58" i="33" s="1"/>
  <c r="BJ178" i="59"/>
  <c r="BH9" i="36"/>
  <c r="AG306" i="6"/>
  <c r="H27" i="68"/>
  <c r="AG531" i="6"/>
  <c r="AC319" i="97"/>
  <c r="BO185" i="6"/>
  <c r="BO186" i="6" s="1"/>
  <c r="J25" i="68"/>
  <c r="BK562" i="6"/>
  <c r="AA286" i="6"/>
  <c r="AA280" i="6"/>
  <c r="X151" i="59"/>
  <c r="AA287" i="6"/>
  <c r="AL294" i="6"/>
  <c r="AL296" i="6" s="1"/>
  <c r="AA289" i="6"/>
  <c r="AA285" i="6"/>
  <c r="AL159" i="59"/>
  <c r="AL161" i="59" s="1"/>
  <c r="M373" i="6"/>
  <c r="AY342" i="6"/>
  <c r="I28" i="68"/>
  <c r="BA158" i="91"/>
  <c r="BA132" i="91"/>
  <c r="Z146" i="91"/>
  <c r="AP159" i="59"/>
  <c r="BC362" i="6"/>
  <c r="E50" i="9" s="1"/>
  <c r="AS565" i="6"/>
  <c r="AN159" i="59"/>
  <c r="AN161" i="59" s="1"/>
  <c r="AQ363" i="6"/>
  <c r="R161" i="59"/>
  <c r="F53" i="59"/>
  <c r="E63" i="116" s="1"/>
  <c r="AA359" i="6"/>
  <c r="AN352" i="97"/>
  <c r="AR532" i="6"/>
  <c r="AM343" i="6"/>
  <c r="AI145" i="91"/>
  <c r="BB125" i="91"/>
  <c r="BB158" i="91"/>
  <c r="BB33" i="92" s="1"/>
  <c r="AI158" i="91"/>
  <c r="AI33" i="92" s="1"/>
  <c r="AW51" i="33"/>
  <c r="AX51" i="33" s="1"/>
  <c r="AY51" i="33" s="1"/>
  <c r="I210" i="97"/>
  <c r="M390" i="6"/>
  <c r="I212" i="97" s="1"/>
  <c r="M530" i="6"/>
  <c r="M562" i="6" s="1"/>
  <c r="BB390" i="6"/>
  <c r="AX212" i="97" s="1"/>
  <c r="AX210" i="97"/>
  <c r="AS562" i="6"/>
  <c r="AF34" i="33"/>
  <c r="BJ222" i="6"/>
  <c r="BJ221" i="6"/>
  <c r="BJ220" i="6"/>
  <c r="BG150" i="59"/>
  <c r="BJ224" i="6"/>
  <c r="BJ215" i="6"/>
  <c r="I153" i="59"/>
  <c r="W550" i="6"/>
  <c r="H354" i="97"/>
  <c r="L536" i="6"/>
  <c r="H358" i="97" s="1"/>
  <c r="L543" i="6"/>
  <c r="H365" i="97" s="1"/>
  <c r="L542" i="6"/>
  <c r="H364" i="97" s="1"/>
  <c r="L545" i="6"/>
  <c r="H367" i="97" s="1"/>
  <c r="L541" i="6"/>
  <c r="AH390" i="6"/>
  <c r="AD212" i="97" s="1"/>
  <c r="AD210" i="97"/>
  <c r="BA139" i="91"/>
  <c r="BA159" i="91"/>
  <c r="BA34" i="92" s="1"/>
  <c r="AW158" i="91"/>
  <c r="AW33" i="92" s="1"/>
  <c r="O497" i="6"/>
  <c r="BN80" i="68"/>
  <c r="O176" i="6"/>
  <c r="O177" i="6" s="1"/>
  <c r="F24" i="68"/>
  <c r="G24" i="68"/>
  <c r="Y210" i="97"/>
  <c r="AC390" i="6"/>
  <c r="Y212" i="97" s="1"/>
  <c r="AC530" i="6"/>
  <c r="AC562" i="6" s="1"/>
  <c r="AC125" i="91"/>
  <c r="AC158" i="91"/>
  <c r="AC33" i="92" s="1"/>
  <c r="AA158" i="91"/>
  <c r="AA33" i="92" s="1"/>
  <c r="C27" i="29"/>
  <c r="C18" i="29"/>
  <c r="C9" i="29"/>
  <c r="Z289" i="6"/>
  <c r="Z286" i="6"/>
  <c r="Z285" i="6"/>
  <c r="Z280" i="6"/>
  <c r="W151" i="59"/>
  <c r="Z287" i="6"/>
  <c r="AK294" i="6"/>
  <c r="G211" i="6"/>
  <c r="BL66" i="33"/>
  <c r="BM66" i="33" s="1"/>
  <c r="AT390" i="6"/>
  <c r="AP212" i="97" s="1"/>
  <c r="AP210" i="97"/>
  <c r="AT530" i="6"/>
  <c r="AB210" i="97"/>
  <c r="AF390" i="6"/>
  <c r="AB212" i="97" s="1"/>
  <c r="AF530" i="6"/>
  <c r="AO178" i="59"/>
  <c r="AM9" i="36"/>
  <c r="D152" i="59"/>
  <c r="G370" i="6"/>
  <c r="G368" i="6"/>
  <c r="G372" i="6"/>
  <c r="G369" i="6"/>
  <c r="AB30" i="33"/>
  <c r="AC30" i="33" s="1"/>
  <c r="E53" i="59"/>
  <c r="D63" i="116" s="1"/>
  <c r="AY177" i="59"/>
  <c r="AZ13" i="28"/>
  <c r="BB352" i="97"/>
  <c r="AZ390" i="6"/>
  <c r="AV212" i="97" s="1"/>
  <c r="AV210" i="97"/>
  <c r="AZ530" i="6"/>
  <c r="AZ562" i="6" s="1"/>
  <c r="AW390" i="6"/>
  <c r="AS212" i="97" s="1"/>
  <c r="AS210" i="97"/>
  <c r="BF562" i="6"/>
  <c r="Q210" i="97"/>
  <c r="U390" i="6"/>
  <c r="Q212" i="97" s="1"/>
  <c r="S125" i="91"/>
  <c r="S158" i="91"/>
  <c r="S33" i="92" s="1"/>
  <c r="BK132" i="91"/>
  <c r="BK158" i="91"/>
  <c r="BK33" i="92" s="1"/>
  <c r="AV289" i="6"/>
  <c r="AV286" i="6"/>
  <c r="AV287" i="6"/>
  <c r="BG294" i="6"/>
  <c r="BG296" i="6" s="1"/>
  <c r="AV285" i="6"/>
  <c r="AS151" i="59"/>
  <c r="N373" i="6"/>
  <c r="I158" i="91"/>
  <c r="I33" i="92" s="1"/>
  <c r="BI178" i="59"/>
  <c r="BG9" i="36"/>
  <c r="D18" i="33"/>
  <c r="N18" i="34"/>
  <c r="N48" i="64"/>
  <c r="N50" i="64" s="1"/>
  <c r="M24" i="36"/>
  <c r="O194" i="6"/>
  <c r="F26" i="68"/>
  <c r="G26" i="68"/>
  <c r="S159" i="59"/>
  <c r="V565" i="6"/>
  <c r="AE362" i="6"/>
  <c r="C50" i="9" s="1"/>
  <c r="C8" i="9" s="1"/>
  <c r="BE125" i="91"/>
  <c r="BE158" i="91"/>
  <c r="BE33" i="92" s="1"/>
  <c r="AQ158" i="91"/>
  <c r="AQ33" i="92" s="1"/>
  <c r="J276" i="6"/>
  <c r="J562" i="6"/>
  <c r="W25" i="33"/>
  <c r="X25" i="33" s="1"/>
  <c r="AI210" i="97"/>
  <c r="AM390" i="6"/>
  <c r="AI212" i="97" s="1"/>
  <c r="L125" i="91"/>
  <c r="L158" i="91"/>
  <c r="L33" i="92" s="1"/>
  <c r="AN159" i="91"/>
  <c r="BE359" i="6"/>
  <c r="BE363" i="6" s="1"/>
  <c r="S390" i="6"/>
  <c r="O212" i="97" s="1"/>
  <c r="O210" i="97"/>
  <c r="S530" i="6"/>
  <c r="S562" i="6" s="1"/>
  <c r="AM562" i="6"/>
  <c r="H159" i="59"/>
  <c r="M290" i="6"/>
  <c r="BC151" i="59"/>
  <c r="BF287" i="6"/>
  <c r="BF285" i="6"/>
  <c r="BF289" i="6"/>
  <c r="BF286" i="6"/>
  <c r="BF280" i="6"/>
  <c r="AM565" i="6"/>
  <c r="AJ159" i="59"/>
  <c r="BF294" i="6"/>
  <c r="BF296" i="6" s="1"/>
  <c r="AU280" i="6"/>
  <c r="AU287" i="6"/>
  <c r="AU289" i="6"/>
  <c r="AU285" i="6"/>
  <c r="AR151" i="59"/>
  <c r="AU286" i="6"/>
  <c r="U23" i="33"/>
  <c r="L8" i="36"/>
  <c r="N172" i="59"/>
  <c r="O185" i="6"/>
  <c r="O186" i="6" s="1"/>
  <c r="G25" i="68"/>
  <c r="F25" i="68"/>
  <c r="AG210" i="97"/>
  <c r="AK390" i="6"/>
  <c r="AG212" i="97" s="1"/>
  <c r="AK530" i="6"/>
  <c r="T125" i="91"/>
  <c r="T158" i="91"/>
  <c r="T33" i="92" s="1"/>
  <c r="AI359" i="6"/>
  <c r="T276" i="6"/>
  <c r="Z159" i="59"/>
  <c r="Z161" i="59" s="1"/>
  <c r="AD159" i="59"/>
  <c r="AD161" i="59" s="1"/>
  <c r="AQ362" i="6"/>
  <c r="D50" i="9" s="1"/>
  <c r="AV50" i="33"/>
  <c r="AW50" i="33" s="1"/>
  <c r="G53" i="59"/>
  <c r="F63" i="116" s="1"/>
  <c r="AL290" i="6"/>
  <c r="AU49" i="33"/>
  <c r="AV49" i="33" s="1"/>
  <c r="AD352" i="97"/>
  <c r="AH532" i="6"/>
  <c r="U210" i="97"/>
  <c r="Y390" i="6"/>
  <c r="U212" i="97" s="1"/>
  <c r="Y530" i="6"/>
  <c r="Y562" i="6" s="1"/>
  <c r="X48" i="64"/>
  <c r="X50" i="64" s="1"/>
  <c r="W24" i="36"/>
  <c r="D28" i="33"/>
  <c r="X18" i="34"/>
  <c r="U530" i="6"/>
  <c r="U562" i="6" s="1"/>
  <c r="P210" i="97"/>
  <c r="T390" i="6"/>
  <c r="P212" i="97" s="1"/>
  <c r="T530" i="6"/>
  <c r="T562" i="6" s="1"/>
  <c r="BH215" i="6"/>
  <c r="BH222" i="6"/>
  <c r="BE150" i="59"/>
  <c r="BH224" i="6"/>
  <c r="BH220" i="6"/>
  <c r="BH221" i="6"/>
  <c r="N211" i="6"/>
  <c r="N563" i="6"/>
  <c r="I10" i="12" s="1"/>
  <c r="AT563" i="6"/>
  <c r="AO10" i="12" s="1"/>
  <c r="AT211" i="6"/>
  <c r="L146" i="91"/>
  <c r="L159" i="91"/>
  <c r="L34" i="92" s="1"/>
  <c r="AX166" i="91"/>
  <c r="BB379" i="6"/>
  <c r="BO287" i="6"/>
  <c r="BL151" i="59"/>
  <c r="BO286" i="6"/>
  <c r="BO285" i="6"/>
  <c r="BO280" i="6"/>
  <c r="BO289" i="6"/>
  <c r="M48" i="64"/>
  <c r="M50" i="64" s="1"/>
  <c r="M18" i="34"/>
  <c r="D17" i="33"/>
  <c r="L24" i="36"/>
  <c r="M82" i="68"/>
  <c r="O167" i="6"/>
  <c r="O168" i="6" s="1"/>
  <c r="F23" i="68"/>
  <c r="G23" i="68"/>
  <c r="Y159" i="59"/>
  <c r="Y161" i="59" s="1"/>
  <c r="AB565" i="6"/>
  <c r="AE125" i="91"/>
  <c r="AE158" i="91"/>
  <c r="AE33" i="92" s="1"/>
  <c r="BI158" i="91"/>
  <c r="BI33" i="92" s="1"/>
  <c r="AC36" i="92"/>
  <c r="F27" i="91"/>
  <c r="AP359" i="6"/>
  <c r="AF289" i="6"/>
  <c r="AC151" i="59"/>
  <c r="AF285" i="6"/>
  <c r="AF286" i="6"/>
  <c r="AQ294" i="6"/>
  <c r="AQ296" i="6" s="1"/>
  <c r="AF280" i="6"/>
  <c r="AF287" i="6"/>
  <c r="E159" i="59"/>
  <c r="BP361" i="6"/>
  <c r="S362" i="6"/>
  <c r="E8" i="9"/>
  <c r="AE160" i="91"/>
  <c r="AE35" i="92" s="1"/>
  <c r="X13" i="28"/>
  <c r="W177" i="59"/>
  <c r="D151" i="59"/>
  <c r="G287" i="6"/>
  <c r="G286" i="6"/>
  <c r="G285" i="6"/>
  <c r="G289" i="6"/>
  <c r="G280" i="6"/>
  <c r="O443" i="6"/>
  <c r="BN78" i="68"/>
  <c r="AR294" i="6"/>
  <c r="AR296" i="6" s="1"/>
  <c r="AG286" i="6"/>
  <c r="AG289" i="6"/>
  <c r="AD151" i="59"/>
  <c r="AG285" i="6"/>
  <c r="AG287" i="6"/>
  <c r="AG280" i="6"/>
  <c r="AZ276" i="6"/>
  <c r="S294" i="6"/>
  <c r="S296" i="6" s="1"/>
  <c r="H286" i="6"/>
  <c r="H289" i="6"/>
  <c r="E151" i="59"/>
  <c r="H280" i="6"/>
  <c r="H285" i="6"/>
  <c r="H287" i="6"/>
  <c r="AL125" i="91"/>
  <c r="AL160" i="91" s="1"/>
  <c r="AL35" i="92" s="1"/>
  <c r="AL158" i="91"/>
  <c r="AL33" i="92" s="1"/>
  <c r="AN151" i="59"/>
  <c r="BB294" i="6"/>
  <c r="BB296" i="6" s="1"/>
  <c r="AQ289" i="6"/>
  <c r="AQ285" i="6"/>
  <c r="AQ286" i="6"/>
  <c r="AQ287" i="6"/>
  <c r="L161" i="59"/>
  <c r="D36" i="92"/>
  <c r="D27" i="91"/>
  <c r="I53" i="59"/>
  <c r="H63" i="116" s="1"/>
  <c r="V9" i="36"/>
  <c r="X178" i="59"/>
  <c r="BK292" i="97"/>
  <c r="BO471" i="6"/>
  <c r="BK293" i="97" s="1"/>
  <c r="AB125" i="91"/>
  <c r="AB158" i="91"/>
  <c r="AH158" i="91"/>
  <c r="AH33" i="92" s="1"/>
  <c r="G138" i="91"/>
  <c r="K334" i="6"/>
  <c r="AW82" i="68"/>
  <c r="AY167" i="6"/>
  <c r="AY168" i="6" s="1"/>
  <c r="I23" i="68"/>
  <c r="K280" i="6"/>
  <c r="K285" i="6"/>
  <c r="V294" i="6"/>
  <c r="V296" i="6" s="1"/>
  <c r="H151" i="59"/>
  <c r="K286" i="6"/>
  <c r="K289" i="6"/>
  <c r="K287" i="6"/>
  <c r="AK82" i="68"/>
  <c r="AM167" i="6"/>
  <c r="AM168" i="6" s="1"/>
  <c r="Y372" i="6"/>
  <c r="Y368" i="6"/>
  <c r="Y370" i="6"/>
  <c r="V152" i="59"/>
  <c r="AJ377" i="6"/>
  <c r="Y369" i="6"/>
  <c r="AC265" i="97"/>
  <c r="AG444" i="6"/>
  <c r="AC266" i="97" s="1"/>
  <c r="BA36" i="92"/>
  <c r="H27" i="91"/>
  <c r="BJ276" i="6"/>
  <c r="BJ562" i="6"/>
  <c r="I390" i="6"/>
  <c r="E212" i="97" s="1"/>
  <c r="E210" i="97"/>
  <c r="I530" i="6"/>
  <c r="I562" i="6" s="1"/>
  <c r="BC210" i="97"/>
  <c r="BG390" i="6"/>
  <c r="BC212" i="97" s="1"/>
  <c r="BG530" i="6"/>
  <c r="AI352" i="97"/>
  <c r="AX125" i="91"/>
  <c r="AX158" i="91"/>
  <c r="AX33" i="92" s="1"/>
  <c r="AG408" i="6"/>
  <c r="AC230" i="97" s="1"/>
  <c r="AC229" i="97"/>
  <c r="BO306" i="6"/>
  <c r="J27" i="68"/>
  <c r="BK265" i="97"/>
  <c r="BO444" i="6"/>
  <c r="BK266" i="97" s="1"/>
  <c r="BJ125" i="91"/>
  <c r="BJ158" i="91"/>
  <c r="BJ33" i="92" s="1"/>
  <c r="X158" i="91"/>
  <c r="X33" i="92" s="1"/>
  <c r="BB159" i="59"/>
  <c r="BB161" i="59" s="1"/>
  <c r="BO362" i="6"/>
  <c r="F50" i="9" s="1"/>
  <c r="AH276" i="6"/>
  <c r="AH562" i="6"/>
  <c r="Z363" i="6"/>
  <c r="Z372" i="6"/>
  <c r="W152" i="59"/>
  <c r="AK377" i="6"/>
  <c r="Z369" i="6"/>
  <c r="Z368" i="6"/>
  <c r="Z370" i="6"/>
  <c r="AH9" i="36"/>
  <c r="AJ178" i="59"/>
  <c r="AY194" i="6"/>
  <c r="I26" i="68"/>
  <c r="AR276" i="6"/>
  <c r="AR562" i="6"/>
  <c r="AW530" i="6"/>
  <c r="AW562" i="6" s="1"/>
  <c r="AR159" i="59"/>
  <c r="AR161" i="59" s="1"/>
  <c r="AU565" i="6"/>
  <c r="BH276" i="6"/>
  <c r="BH562" i="6"/>
  <c r="X150" i="59"/>
  <c r="AA220" i="6"/>
  <c r="AA222" i="6"/>
  <c r="AA224" i="6"/>
  <c r="AL229" i="6"/>
  <c r="AA221" i="6"/>
  <c r="BI210" i="97"/>
  <c r="BM390" i="6"/>
  <c r="BI212" i="97" s="1"/>
  <c r="BM530" i="6"/>
  <c r="AW352" i="97"/>
  <c r="AD390" i="6"/>
  <c r="Z212" i="97" s="1"/>
  <c r="Z210" i="97"/>
  <c r="AD530" i="6"/>
  <c r="AD562" i="6" s="1"/>
  <c r="AN276" i="6"/>
  <c r="AM195" i="6"/>
  <c r="AL210" i="97"/>
  <c r="AP390" i="6"/>
  <c r="AL212" i="97" s="1"/>
  <c r="AP530" i="6"/>
  <c r="AP562" i="6" s="1"/>
  <c r="BK290" i="6"/>
  <c r="D8" i="36"/>
  <c r="F172" i="59"/>
  <c r="D5" i="35"/>
  <c r="O161" i="59"/>
  <c r="E125" i="91"/>
  <c r="E158" i="91"/>
  <c r="E33" i="92" s="1"/>
  <c r="M210" i="97"/>
  <c r="Q390" i="6"/>
  <c r="M212" i="97" s="1"/>
  <c r="Q530" i="6"/>
  <c r="X172" i="59"/>
  <c r="F68" i="59" s="1"/>
  <c r="E78" i="116" s="1"/>
  <c r="V8" i="36"/>
  <c r="U166" i="91"/>
  <c r="Y379" i="6"/>
  <c r="AI178" i="59"/>
  <c r="AG9" i="36"/>
  <c r="U229" i="6"/>
  <c r="J224" i="6"/>
  <c r="J222" i="6"/>
  <c r="J215" i="6"/>
  <c r="G150" i="59"/>
  <c r="J220" i="6"/>
  <c r="J221" i="6"/>
  <c r="BL178" i="59"/>
  <c r="BJ9" i="36"/>
  <c r="AM158" i="91"/>
  <c r="AM33" i="92" s="1"/>
  <c r="B64" i="9"/>
  <c r="R40" i="30"/>
  <c r="BI63" i="33"/>
  <c r="BJ63" i="33" s="1"/>
  <c r="BK63" i="33" s="1"/>
  <c r="N8" i="12"/>
  <c r="N6" i="71"/>
  <c r="E5" i="59"/>
  <c r="O306" i="6"/>
  <c r="BN75" i="68"/>
  <c r="G27" i="68"/>
  <c r="F27" i="68"/>
  <c r="AY125" i="91"/>
  <c r="AY158" i="91"/>
  <c r="AY33" i="92" s="1"/>
  <c r="BJ159" i="59"/>
  <c r="AR390" i="6"/>
  <c r="AN212" i="97" s="1"/>
  <c r="AN210" i="97"/>
  <c r="F352" i="97"/>
  <c r="J532" i="6"/>
  <c r="AY210" i="97"/>
  <c r="BC390" i="6"/>
  <c r="AY212" i="97" s="1"/>
  <c r="BE562" i="6"/>
  <c r="BE565" i="6"/>
  <c r="AG176" i="6"/>
  <c r="AG177" i="6" s="1"/>
  <c r="H24" i="68"/>
  <c r="AB159" i="59"/>
  <c r="R158" i="91"/>
  <c r="R33" i="92" s="1"/>
  <c r="R132" i="91"/>
  <c r="J13" i="28"/>
  <c r="I177" i="59"/>
  <c r="AE280" i="6"/>
  <c r="AB151" i="59"/>
  <c r="AE289" i="6"/>
  <c r="AE287" i="6"/>
  <c r="AE285" i="6"/>
  <c r="AP294" i="6"/>
  <c r="AP296" i="6" s="1"/>
  <c r="AE286" i="6"/>
  <c r="X390" i="6"/>
  <c r="T212" i="97" s="1"/>
  <c r="T210" i="97"/>
  <c r="BH62" i="33"/>
  <c r="X26" i="33"/>
  <c r="BC286" i="6"/>
  <c r="BC285" i="6"/>
  <c r="BC287" i="6"/>
  <c r="BC289" i="6"/>
  <c r="BN294" i="6"/>
  <c r="BN296" i="6" s="1"/>
  <c r="AZ151" i="59"/>
  <c r="BC280" i="6"/>
  <c r="R536" i="6"/>
  <c r="N358" i="97" s="1"/>
  <c r="Y290" i="6"/>
  <c r="BF159" i="59"/>
  <c r="BF161" i="59" s="1"/>
  <c r="AD158" i="91"/>
  <c r="AD33" i="92" s="1"/>
  <c r="AD132" i="91"/>
  <c r="AY306" i="6"/>
  <c r="I27" i="68"/>
  <c r="AM307" i="6"/>
  <c r="AI117" i="91"/>
  <c r="AI118" i="91" s="1"/>
  <c r="BI565" i="6"/>
  <c r="I9" i="36"/>
  <c r="K178" i="59"/>
  <c r="Q177" i="59"/>
  <c r="R13" i="28"/>
  <c r="AU159" i="59"/>
  <c r="AX565" i="6"/>
  <c r="V158" i="91"/>
  <c r="V33" i="92" s="1"/>
  <c r="V132" i="91"/>
  <c r="V160" i="91" s="1"/>
  <c r="V35" i="92" s="1"/>
  <c r="Z24" i="36"/>
  <c r="AA18" i="34"/>
  <c r="AA48" i="64"/>
  <c r="AA50" i="64" s="1"/>
  <c r="D31" i="33"/>
  <c r="BE210" i="97"/>
  <c r="BI390" i="6"/>
  <c r="BE212" i="97" s="1"/>
  <c r="BI530" i="6"/>
  <c r="BI562" i="6" s="1"/>
  <c r="X379" i="6"/>
  <c r="T166" i="91"/>
  <c r="AD40" i="30"/>
  <c r="F7" i="31"/>
  <c r="BM280" i="6"/>
  <c r="BM285" i="6"/>
  <c r="BM287" i="6"/>
  <c r="BM286" i="6"/>
  <c r="BM289" i="6"/>
  <c r="BJ151" i="59"/>
  <c r="AU292" i="97"/>
  <c r="AY471" i="6"/>
  <c r="AU293" i="97" s="1"/>
  <c r="Y211" i="6"/>
  <c r="BA290" i="6"/>
  <c r="AP125" i="91"/>
  <c r="AP160" i="91" s="1"/>
  <c r="AP35" i="92" s="1"/>
  <c r="AP158" i="91"/>
  <c r="AP33" i="92" s="1"/>
  <c r="O125" i="91"/>
  <c r="O158" i="91"/>
  <c r="O33" i="92" s="1"/>
  <c r="AW290" i="6"/>
  <c r="AI292" i="97"/>
  <c r="AM471" i="6"/>
  <c r="AI293" i="97" s="1"/>
  <c r="G7" i="31"/>
  <c r="AP40" i="30"/>
  <c r="BF359" i="6"/>
  <c r="W139" i="91"/>
  <c r="W159" i="91"/>
  <c r="W34" i="92" s="1"/>
  <c r="AR359" i="6"/>
  <c r="AI18" i="34"/>
  <c r="AH24" i="36"/>
  <c r="AI48" i="64"/>
  <c r="AI50" i="64" s="1"/>
  <c r="D39" i="33"/>
  <c r="BH352" i="97"/>
  <c r="BL532" i="6"/>
  <c r="J159" i="59"/>
  <c r="J161" i="59" s="1"/>
  <c r="M363" i="6"/>
  <c r="R48" i="64"/>
  <c r="R50" i="64" s="1"/>
  <c r="D22" i="33"/>
  <c r="R18" i="34"/>
  <c r="Q24" i="36"/>
  <c r="AY352" i="97"/>
  <c r="BC532" i="6"/>
  <c r="D31" i="97"/>
  <c r="X530" i="6"/>
  <c r="AE210" i="97"/>
  <c r="AI390" i="6"/>
  <c r="AE212" i="97" s="1"/>
  <c r="AI530" i="6"/>
  <c r="AI562" i="6" s="1"/>
  <c r="L276" i="6"/>
  <c r="L562" i="6"/>
  <c r="AC379" i="6"/>
  <c r="Y166" i="91"/>
  <c r="BA18" i="34"/>
  <c r="AZ24" i="36"/>
  <c r="BA48" i="64"/>
  <c r="H38" i="31"/>
  <c r="D57" i="33"/>
  <c r="BH158" i="91"/>
  <c r="BH33" i="92" s="1"/>
  <c r="AV224" i="6"/>
  <c r="AV220" i="6"/>
  <c r="AV215" i="6"/>
  <c r="AS150" i="59"/>
  <c r="BG229" i="6"/>
  <c r="AV222" i="6"/>
  <c r="AV221" i="6"/>
  <c r="BJ545" i="6"/>
  <c r="BF367" i="97" s="1"/>
  <c r="BF354" i="97"/>
  <c r="BG153" i="59"/>
  <c r="BJ536" i="6"/>
  <c r="BF358" i="97" s="1"/>
  <c r="BJ543" i="6"/>
  <c r="BF365" i="97" s="1"/>
  <c r="BJ541" i="6"/>
  <c r="BJ542" i="6"/>
  <c r="BF364" i="97" s="1"/>
  <c r="E5" i="31"/>
  <c r="J178" i="59"/>
  <c r="H9" i="36"/>
  <c r="O407" i="6"/>
  <c r="BN77" i="68"/>
  <c r="AL390" i="6"/>
  <c r="AH212" i="97" s="1"/>
  <c r="AH210" i="97"/>
  <c r="AL530" i="6"/>
  <c r="D210" i="97"/>
  <c r="H390" i="6"/>
  <c r="D212" i="97" s="1"/>
  <c r="H530" i="6"/>
  <c r="AP276" i="6"/>
  <c r="AB290" i="6"/>
  <c r="BN562" i="6"/>
  <c r="AA390" i="6"/>
  <c r="W212" i="97" s="1"/>
  <c r="W210" i="97"/>
  <c r="AA530" i="6"/>
  <c r="AA562" i="6" s="1"/>
  <c r="AT276" i="6"/>
  <c r="Z294" i="6"/>
  <c r="Z296" i="6" s="1"/>
  <c r="O286" i="6"/>
  <c r="O287" i="6"/>
  <c r="O289" i="6"/>
  <c r="O285" i="6"/>
  <c r="L151" i="59"/>
  <c r="O280" i="6"/>
  <c r="H53" i="59"/>
  <c r="G63" i="116" s="1"/>
  <c r="AN40" i="33"/>
  <c r="L352" i="97"/>
  <c r="P532" i="6"/>
  <c r="AT125" i="91"/>
  <c r="AT158" i="91"/>
  <c r="AT33" i="92" s="1"/>
  <c r="F125" i="91"/>
  <c r="F158" i="91"/>
  <c r="F33" i="92" s="1"/>
  <c r="AF125" i="91"/>
  <c r="AF158" i="91"/>
  <c r="AF33" i="92" s="1"/>
  <c r="AM444" i="6"/>
  <c r="AI266" i="97" s="1"/>
  <c r="AI265" i="97"/>
  <c r="E24" i="36"/>
  <c r="F18" i="34"/>
  <c r="F48" i="64"/>
  <c r="F50" i="64" s="1"/>
  <c r="D10" i="33"/>
  <c r="AJ285" i="6"/>
  <c r="AJ287" i="6"/>
  <c r="AG151" i="59"/>
  <c r="AJ289" i="6"/>
  <c r="AU294" i="6"/>
  <c r="AU296" i="6" s="1"/>
  <c r="AJ286" i="6"/>
  <c r="AJ280" i="6"/>
  <c r="BO408" i="6"/>
  <c r="BK230" i="97" s="1"/>
  <c r="BK229" i="97"/>
  <c r="BD390" i="6"/>
  <c r="AZ212" i="97" s="1"/>
  <c r="AZ210" i="97"/>
  <c r="AG159" i="59"/>
  <c r="AG161" i="59" s="1"/>
  <c r="AJ565" i="6"/>
  <c r="AQ562" i="6"/>
  <c r="AK211" i="6"/>
  <c r="AU562" i="6"/>
  <c r="BA562" i="6"/>
  <c r="U125" i="91"/>
  <c r="U160" i="91" s="1"/>
  <c r="U35" i="92" s="1"/>
  <c r="U158" i="91"/>
  <c r="U33" i="92" s="1"/>
  <c r="V390" i="6"/>
  <c r="R212" i="97" s="1"/>
  <c r="R210" i="97"/>
  <c r="V530" i="6"/>
  <c r="AX276" i="6"/>
  <c r="AX562" i="6"/>
  <c r="BM211" i="6"/>
  <c r="AK369" i="6"/>
  <c r="AK363" i="6"/>
  <c r="AV377" i="6"/>
  <c r="AK370" i="6"/>
  <c r="AH152" i="59"/>
  <c r="AK372" i="6"/>
  <c r="AK368" i="6"/>
  <c r="AG342" i="6"/>
  <c r="H28" i="68"/>
  <c r="BO531" i="6"/>
  <c r="BK319" i="97"/>
  <c r="AQ210" i="97"/>
  <c r="AU390" i="6"/>
  <c r="AQ212" i="97" s="1"/>
  <c r="K565" i="6"/>
  <c r="AE562" i="6"/>
  <c r="AD276" i="6"/>
  <c r="H96" i="68"/>
  <c r="J324" i="6"/>
  <c r="F38" i="68"/>
  <c r="G38" i="68"/>
  <c r="W9" i="36"/>
  <c r="Y178" i="59"/>
  <c r="D55" i="33"/>
  <c r="AY18" i="34"/>
  <c r="AX24" i="36"/>
  <c r="AY48" i="64"/>
  <c r="AY50" i="64" s="1"/>
  <c r="AG185" i="6"/>
  <c r="AG186" i="6" s="1"/>
  <c r="H25" i="68"/>
  <c r="BO194" i="6"/>
  <c r="J26" i="68"/>
  <c r="O34" i="29"/>
  <c r="Q12" i="28" s="1"/>
  <c r="X210" i="97"/>
  <c r="AB390" i="6"/>
  <c r="X212" i="97" s="1"/>
  <c r="AB530" i="6"/>
  <c r="AB562" i="6" s="1"/>
  <c r="J333" i="6"/>
  <c r="G39" i="68"/>
  <c r="F39" i="68"/>
  <c r="AP151" i="59"/>
  <c r="AS286" i="6"/>
  <c r="AS289" i="6"/>
  <c r="AS287" i="6"/>
  <c r="AS285" i="6"/>
  <c r="BD294" i="6"/>
  <c r="BD296" i="6" s="1"/>
  <c r="AS280" i="6"/>
  <c r="AM352" i="97"/>
  <c r="AQ532" i="6"/>
  <c r="J210" i="97"/>
  <c r="N390" i="6"/>
  <c r="J212" i="97" s="1"/>
  <c r="N530" i="6"/>
  <c r="V159" i="59"/>
  <c r="V161" i="59" s="1"/>
  <c r="Y363" i="6"/>
  <c r="Y565" i="6"/>
  <c r="AY408" i="6"/>
  <c r="AU230" i="97" s="1"/>
  <c r="AU229" i="97"/>
  <c r="AQ565" i="6"/>
  <c r="BD159" i="59"/>
  <c r="BD161" i="59" s="1"/>
  <c r="BG565" i="6"/>
  <c r="W287" i="6"/>
  <c r="T151" i="59"/>
  <c r="W286" i="6"/>
  <c r="W285" i="6"/>
  <c r="W289" i="6"/>
  <c r="AH294" i="6"/>
  <c r="AH296" i="6" s="1"/>
  <c r="W280" i="6"/>
  <c r="AE159" i="59"/>
  <c r="AE161" i="59" s="1"/>
  <c r="AH565" i="6"/>
  <c r="I290" i="6"/>
  <c r="AO390" i="6"/>
  <c r="AK212" i="97" s="1"/>
  <c r="AK210" i="97"/>
  <c r="AO530" i="6"/>
  <c r="AO562" i="6" s="1"/>
  <c r="AI229" i="97"/>
  <c r="AM408" i="6"/>
  <c r="AI230" i="97" s="1"/>
  <c r="P276" i="6"/>
  <c r="P562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6" i="6"/>
  <c r="S280" i="6"/>
  <c r="S289" i="6"/>
  <c r="AD294" i="6"/>
  <c r="AD296" i="6" s="1"/>
  <c r="S287" i="6"/>
  <c r="P151" i="59"/>
  <c r="S285" i="6"/>
  <c r="AP159" i="91"/>
  <c r="AP34" i="92" s="1"/>
  <c r="AB146" i="91"/>
  <c r="AB159" i="91"/>
  <c r="AE33" i="33"/>
  <c r="AF33" i="33" s="1"/>
  <c r="AQ373" i="6"/>
  <c r="AM164" i="91" s="1"/>
  <c r="AV562" i="6"/>
  <c r="P33" i="92"/>
  <c r="O470" i="6"/>
  <c r="BN79" i="68"/>
  <c r="O342" i="6"/>
  <c r="BN76" i="68"/>
  <c r="G28" i="68"/>
  <c r="F28" i="68"/>
  <c r="W390" i="6"/>
  <c r="S212" i="97" s="1"/>
  <c r="S210" i="97"/>
  <c r="W530" i="6"/>
  <c r="W562" i="6" s="1"/>
  <c r="BB530" i="6"/>
  <c r="BB562" i="6" s="1"/>
  <c r="AN530" i="6"/>
  <c r="AN562" i="6" s="1"/>
  <c r="AN390" i="6"/>
  <c r="AJ212" i="97" s="1"/>
  <c r="AJ210" i="97"/>
  <c r="AY53" i="33"/>
  <c r="P359" i="6"/>
  <c r="BP357" i="6"/>
  <c r="D53" i="59"/>
  <c r="D161" i="59"/>
  <c r="BM157" i="59"/>
  <c r="H222" i="6"/>
  <c r="E150" i="59"/>
  <c r="S229" i="6"/>
  <c r="H215" i="6"/>
  <c r="H221" i="6"/>
  <c r="H220" i="6"/>
  <c r="H224" i="6"/>
  <c r="V369" i="6" l="1"/>
  <c r="V372" i="6"/>
  <c r="V363" i="6"/>
  <c r="V370" i="6"/>
  <c r="S152" i="59"/>
  <c r="V368" i="6"/>
  <c r="AG377" i="6"/>
  <c r="AH372" i="6"/>
  <c r="AH370" i="6"/>
  <c r="AS377" i="6"/>
  <c r="AH369" i="6"/>
  <c r="AE152" i="59"/>
  <c r="AH363" i="6"/>
  <c r="AH368" i="6"/>
  <c r="H374" i="97"/>
  <c r="L568" i="6"/>
  <c r="O18" i="34"/>
  <c r="D19" i="33"/>
  <c r="Q19" i="33" s="1"/>
  <c r="R19" i="33" s="1"/>
  <c r="S19" i="33" s="1"/>
  <c r="T19" i="33" s="1"/>
  <c r="N24" i="36"/>
  <c r="O48" i="64"/>
  <c r="O50" i="64" s="1"/>
  <c r="BF532" i="6"/>
  <c r="BH177" i="59"/>
  <c r="H11" i="35"/>
  <c r="F61" i="59"/>
  <c r="E71" i="116" s="1"/>
  <c r="AA563" i="6"/>
  <c r="V10" i="12" s="1"/>
  <c r="L210" i="6"/>
  <c r="L211" i="6" s="1"/>
  <c r="BP214" i="6"/>
  <c r="G68" i="59"/>
  <c r="F78" i="116" s="1"/>
  <c r="AW177" i="59"/>
  <c r="AD210" i="6"/>
  <c r="AD211" i="6" s="1"/>
  <c r="AD220" i="6" s="1"/>
  <c r="AB161" i="59"/>
  <c r="AE159" i="91"/>
  <c r="AE34" i="92" s="1"/>
  <c r="AJ161" i="59"/>
  <c r="BO377" i="6"/>
  <c r="AB210" i="6"/>
  <c r="AB211" i="6" s="1"/>
  <c r="AY161" i="59"/>
  <c r="BF210" i="6"/>
  <c r="BF211" i="6" s="1"/>
  <c r="AW298" i="6"/>
  <c r="U210" i="6"/>
  <c r="M210" i="6"/>
  <c r="M168" i="6"/>
  <c r="T369" i="6"/>
  <c r="AE377" i="6"/>
  <c r="T363" i="6"/>
  <c r="Q152" i="59"/>
  <c r="T370" i="6"/>
  <c r="T372" i="6"/>
  <c r="T368" i="6"/>
  <c r="T373" i="6" s="1"/>
  <c r="BD152" i="59"/>
  <c r="BG370" i="6"/>
  <c r="BG363" i="6"/>
  <c r="S363" i="6"/>
  <c r="S372" i="6"/>
  <c r="S368" i="6"/>
  <c r="S370" i="6"/>
  <c r="AD377" i="6"/>
  <c r="P152" i="59"/>
  <c r="S369" i="6"/>
  <c r="E29" i="91"/>
  <c r="E33" i="91" s="1"/>
  <c r="E34" i="91" s="1"/>
  <c r="BJ161" i="59"/>
  <c r="BF220" i="6"/>
  <c r="AQ13" i="28"/>
  <c r="BK532" i="6"/>
  <c r="BK545" i="6" s="1"/>
  <c r="BG367" i="97" s="1"/>
  <c r="H31" i="97"/>
  <c r="BI325" i="6"/>
  <c r="BE131" i="91"/>
  <c r="BE132" i="91" s="1"/>
  <c r="BB168" i="6"/>
  <c r="BB210" i="6"/>
  <c r="BB211" i="6" s="1"/>
  <c r="BD369" i="6"/>
  <c r="BD368" i="6"/>
  <c r="BD373" i="6" s="1"/>
  <c r="AZ164" i="91" s="1"/>
  <c r="BD363" i="6"/>
  <c r="AJ168" i="6"/>
  <c r="AJ210" i="6"/>
  <c r="AM146" i="91"/>
  <c r="AM160" i="91" s="1"/>
  <c r="AM35" i="92" s="1"/>
  <c r="AM159" i="91"/>
  <c r="AM34" i="92" s="1"/>
  <c r="AJ325" i="6"/>
  <c r="AF131" i="91"/>
  <c r="AF132" i="91" s="1"/>
  <c r="P159" i="91"/>
  <c r="P34" i="92" s="1"/>
  <c r="P146" i="91"/>
  <c r="AP210" i="6"/>
  <c r="AV131" i="91"/>
  <c r="AZ358" i="6"/>
  <c r="AZ325" i="6"/>
  <c r="BH131" i="91"/>
  <c r="BH132" i="91" s="1"/>
  <c r="BL325" i="6"/>
  <c r="BL358" i="6"/>
  <c r="AA131" i="91"/>
  <c r="AA132" i="91" s="1"/>
  <c r="AE325" i="6"/>
  <c r="T325" i="6"/>
  <c r="P131" i="91"/>
  <c r="P132" i="91" s="1"/>
  <c r="AT368" i="6"/>
  <c r="E7" i="31"/>
  <c r="D8" i="9"/>
  <c r="H161" i="59"/>
  <c r="W18" i="34"/>
  <c r="AG562" i="6"/>
  <c r="AU210" i="6"/>
  <c r="AU211" i="6" s="1"/>
  <c r="AA150" i="59"/>
  <c r="AD222" i="6"/>
  <c r="AO229" i="6"/>
  <c r="AO231" i="6" s="1"/>
  <c r="AD224" i="6"/>
  <c r="AQ210" i="6"/>
  <c r="AQ168" i="6"/>
  <c r="AZ146" i="91"/>
  <c r="AZ160" i="91" s="1"/>
  <c r="AZ35" i="92" s="1"/>
  <c r="AZ159" i="91"/>
  <c r="AZ34" i="92" s="1"/>
  <c r="BP535" i="6"/>
  <c r="F8" i="9"/>
  <c r="BH532" i="6"/>
  <c r="I41" i="68"/>
  <c r="I42" i="68" s="1"/>
  <c r="G56" i="59"/>
  <c r="F66" i="116" s="1"/>
  <c r="BM158" i="59"/>
  <c r="BI210" i="6"/>
  <c r="AI210" i="6"/>
  <c r="BH359" i="6"/>
  <c r="BI358" i="6"/>
  <c r="BI359" i="6" s="1"/>
  <c r="BJ325" i="6"/>
  <c r="BF131" i="91"/>
  <c r="BJ358" i="6"/>
  <c r="AJ358" i="6"/>
  <c r="AJ359" i="6" s="1"/>
  <c r="BH159" i="91"/>
  <c r="BH34" i="92" s="1"/>
  <c r="BH146" i="91"/>
  <c r="BD168" i="6"/>
  <c r="BD210" i="6"/>
  <c r="AF210" i="6"/>
  <c r="BL210" i="6"/>
  <c r="BL211" i="6" s="1"/>
  <c r="Y18" i="34"/>
  <c r="X24" i="36"/>
  <c r="Y48" i="64"/>
  <c r="Y50" i="64" s="1"/>
  <c r="D29" i="33"/>
  <c r="AA29" i="33" s="1"/>
  <c r="AT363" i="6"/>
  <c r="BN290" i="6"/>
  <c r="AT369" i="6"/>
  <c r="BA532" i="6"/>
  <c r="BL550" i="6" s="1"/>
  <c r="G31" i="97"/>
  <c r="AF146" i="91"/>
  <c r="AF160" i="91" s="1"/>
  <c r="AF35" i="92" s="1"/>
  <c r="T210" i="6"/>
  <c r="T168" i="6"/>
  <c r="AR210" i="6"/>
  <c r="AO370" i="6"/>
  <c r="AO369" i="6"/>
  <c r="AO363" i="6"/>
  <c r="AL152" i="59"/>
  <c r="AO368" i="6"/>
  <c r="AZ377" i="6"/>
  <c r="I359" i="6"/>
  <c r="T377" i="6" s="1"/>
  <c r="U368" i="6"/>
  <c r="U370" i="6"/>
  <c r="R152" i="59"/>
  <c r="U363" i="6"/>
  <c r="U369" i="6"/>
  <c r="AF377" i="6"/>
  <c r="U372" i="6"/>
  <c r="AX372" i="6"/>
  <c r="AX363" i="6"/>
  <c r="AU152" i="59"/>
  <c r="AS370" i="6"/>
  <c r="AP152" i="59"/>
  <c r="AS369" i="6"/>
  <c r="AS372" i="6"/>
  <c r="BD377" i="6"/>
  <c r="AZ166" i="91" s="1"/>
  <c r="AZ37" i="92" s="1"/>
  <c r="AS363" i="6"/>
  <c r="AS368" i="6"/>
  <c r="AS373" i="6" s="1"/>
  <c r="AO164" i="91" s="1"/>
  <c r="AN363" i="6"/>
  <c r="AN369" i="6"/>
  <c r="AN368" i="6"/>
  <c r="AN370" i="6"/>
  <c r="BK372" i="6"/>
  <c r="BH152" i="59"/>
  <c r="BK369" i="6"/>
  <c r="BK368" i="6"/>
  <c r="BK370" i="6"/>
  <c r="S8" i="12"/>
  <c r="S6" i="71"/>
  <c r="W325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8" i="6"/>
  <c r="V168" i="6"/>
  <c r="V210" i="6"/>
  <c r="S210" i="6"/>
  <c r="S168" i="6"/>
  <c r="BG146" i="91"/>
  <c r="BG160" i="91" s="1"/>
  <c r="BG35" i="92" s="1"/>
  <c r="BG159" i="91"/>
  <c r="BG34" i="92" s="1"/>
  <c r="AD358" i="6"/>
  <c r="AD325" i="6"/>
  <c r="Z131" i="91"/>
  <c r="AS131" i="91"/>
  <c r="AS132" i="91" s="1"/>
  <c r="AW325" i="6"/>
  <c r="BG368" i="6"/>
  <c r="BG372" i="6"/>
  <c r="X131" i="91"/>
  <c r="X132" i="91" s="1"/>
  <c r="AB358" i="6"/>
  <c r="AB325" i="6"/>
  <c r="K210" i="6"/>
  <c r="K211" i="6" s="1"/>
  <c r="O146" i="91"/>
  <c r="O159" i="91"/>
  <c r="O34" i="92" s="1"/>
  <c r="BE146" i="91"/>
  <c r="BE160" i="91" s="1"/>
  <c r="BE35" i="92" s="1"/>
  <c r="BE159" i="91"/>
  <c r="BE34" i="92" s="1"/>
  <c r="Q146" i="91"/>
  <c r="AW178" i="59"/>
  <c r="AU9" i="36"/>
  <c r="O160" i="91"/>
  <c r="O35" i="92" s="1"/>
  <c r="AM532" i="6"/>
  <c r="AX550" i="6" s="1"/>
  <c r="BP279" i="6"/>
  <c r="BN532" i="6"/>
  <c r="H41" i="68"/>
  <c r="H42" i="68" s="1"/>
  <c r="BL356" i="97"/>
  <c r="I210" i="6"/>
  <c r="I211" i="6" s="1"/>
  <c r="G61" i="59"/>
  <c r="F71" i="116" s="1"/>
  <c r="O568" i="6"/>
  <c r="AD146" i="91"/>
  <c r="AD160" i="91" s="1"/>
  <c r="AD35" i="92" s="1"/>
  <c r="AD159" i="91"/>
  <c r="AD34" i="92" s="1"/>
  <c r="AC210" i="6"/>
  <c r="AC211" i="6" s="1"/>
  <c r="AC215" i="6" s="1"/>
  <c r="Z6" i="71"/>
  <c r="Z8" i="12"/>
  <c r="F5" i="59"/>
  <c r="AV290" i="6"/>
  <c r="AO9" i="36"/>
  <c r="BG369" i="6"/>
  <c r="U13" i="28"/>
  <c r="T178" i="59" s="1"/>
  <c r="E56" i="59"/>
  <c r="D66" i="116" s="1"/>
  <c r="F29" i="97"/>
  <c r="AH211" i="6"/>
  <c r="AH563" i="6"/>
  <c r="AC10" i="12" s="1"/>
  <c r="X139" i="91"/>
  <c r="X159" i="91"/>
  <c r="X34" i="92" s="1"/>
  <c r="AS325" i="6"/>
  <c r="AO131" i="91"/>
  <c r="AO132" i="91" s="1"/>
  <c r="R159" i="91"/>
  <c r="R34" i="92" s="1"/>
  <c r="R146" i="91"/>
  <c r="R160" i="91" s="1"/>
  <c r="R35" i="92" s="1"/>
  <c r="AQ152" i="59"/>
  <c r="AU532" i="6"/>
  <c r="H7" i="31"/>
  <c r="Z225" i="6"/>
  <c r="BB358" i="6"/>
  <c r="BB325" i="6"/>
  <c r="AX131" i="91"/>
  <c r="BE210" i="6"/>
  <c r="BJ8" i="12"/>
  <c r="I5" i="59"/>
  <c r="BJ6" i="71"/>
  <c r="BD131" i="91"/>
  <c r="BD132" i="91" s="1"/>
  <c r="BH325" i="6"/>
  <c r="BC150" i="59"/>
  <c r="AT370" i="6"/>
  <c r="E68" i="59"/>
  <c r="D78" i="116" s="1"/>
  <c r="AT161" i="59"/>
  <c r="AG178" i="59"/>
  <c r="AM290" i="6"/>
  <c r="AM298" i="6" s="1"/>
  <c r="X225" i="6"/>
  <c r="BD139" i="91"/>
  <c r="BD160" i="91" s="1"/>
  <c r="BD35" i="92" s="1"/>
  <c r="BD159" i="91"/>
  <c r="BD34" i="92" s="1"/>
  <c r="BG210" i="6"/>
  <c r="BG168" i="6"/>
  <c r="BK210" i="6"/>
  <c r="BK168" i="6"/>
  <c r="Q131" i="91"/>
  <c r="Q132" i="91" s="1"/>
  <c r="Q160" i="91" s="1"/>
  <c r="Q35" i="92" s="1"/>
  <c r="U325" i="6"/>
  <c r="BO379" i="6"/>
  <c r="BK166" i="91"/>
  <c r="AC359" i="6"/>
  <c r="AH377" i="6"/>
  <c r="T152" i="59"/>
  <c r="W363" i="6"/>
  <c r="W372" i="6"/>
  <c r="BA372" i="6"/>
  <c r="BL377" i="6"/>
  <c r="BL379" i="6" s="1"/>
  <c r="BA368" i="6"/>
  <c r="BA369" i="6"/>
  <c r="AX152" i="59"/>
  <c r="BA370" i="6"/>
  <c r="BA363" i="6"/>
  <c r="H139" i="91"/>
  <c r="L325" i="6"/>
  <c r="H131" i="91"/>
  <c r="H132" i="91" s="1"/>
  <c r="AF352" i="97"/>
  <c r="AJ532" i="6"/>
  <c r="AK152" i="59"/>
  <c r="AX370" i="6"/>
  <c r="BM160" i="59"/>
  <c r="AO146" i="91"/>
  <c r="BF177" i="59"/>
  <c r="BG13" i="28"/>
  <c r="F31" i="97"/>
  <c r="AQ131" i="91"/>
  <c r="AQ132" i="91" s="1"/>
  <c r="AU325" i="6"/>
  <c r="AU359" i="6"/>
  <c r="H5" i="59"/>
  <c r="AX8" i="12"/>
  <c r="AX6" i="71"/>
  <c r="I56" i="59"/>
  <c r="H66" i="116" s="1"/>
  <c r="AJ131" i="91"/>
  <c r="AJ132" i="91" s="1"/>
  <c r="AN325" i="6"/>
  <c r="BH59" i="33"/>
  <c r="BI59" i="33" s="1"/>
  <c r="BJ59" i="33" s="1"/>
  <c r="BK59" i="33" s="1"/>
  <c r="BL59" i="33" s="1"/>
  <c r="BM59" i="33" s="1"/>
  <c r="AD178" i="59"/>
  <c r="AB9" i="36"/>
  <c r="AO353" i="97"/>
  <c r="AS532" i="6"/>
  <c r="BA325" i="6"/>
  <c r="AW131" i="91"/>
  <c r="AW132" i="91" s="1"/>
  <c r="AW160" i="91" s="1"/>
  <c r="AW35" i="92" s="1"/>
  <c r="X325" i="6"/>
  <c r="T131" i="91"/>
  <c r="T132" i="91" s="1"/>
  <c r="T139" i="91"/>
  <c r="T160" i="91" s="1"/>
  <c r="T35" i="92" s="1"/>
  <c r="T159" i="91"/>
  <c r="T34" i="92" s="1"/>
  <c r="AN444" i="6"/>
  <c r="AJ266" i="97" s="1"/>
  <c r="AJ265" i="97"/>
  <c r="AL210" i="6"/>
  <c r="AL211" i="6" s="1"/>
  <c r="AL215" i="6" s="1"/>
  <c r="AL168" i="6"/>
  <c r="AR352" i="97"/>
  <c r="AV532" i="6"/>
  <c r="AZ225" i="6"/>
  <c r="AN41" i="33"/>
  <c r="AN211" i="6"/>
  <c r="AN563" i="6"/>
  <c r="AI10" i="12" s="1"/>
  <c r="X358" i="6"/>
  <c r="AC131" i="91"/>
  <c r="AC132" i="91" s="1"/>
  <c r="AG325" i="6"/>
  <c r="AI131" i="91"/>
  <c r="AI132" i="91" s="1"/>
  <c r="AM325" i="6"/>
  <c r="I68" i="59"/>
  <c r="H78" i="116" s="1"/>
  <c r="AS178" i="59"/>
  <c r="AQ9" i="36"/>
  <c r="D131" i="91"/>
  <c r="D132" i="91" s="1"/>
  <c r="H325" i="6"/>
  <c r="H358" i="6"/>
  <c r="AS210" i="6"/>
  <c r="AS168" i="6"/>
  <c r="H29" i="97"/>
  <c r="AU178" i="59"/>
  <c r="AS9" i="36"/>
  <c r="W21" i="33"/>
  <c r="X21" i="33" s="1"/>
  <c r="Y21" i="33" s="1"/>
  <c r="Z21" i="33" s="1"/>
  <c r="AR9" i="36"/>
  <c r="AT178" i="59"/>
  <c r="BA210" i="6"/>
  <c r="BA168" i="6"/>
  <c r="Y139" i="91"/>
  <c r="AY377" i="6"/>
  <c r="AU166" i="91" s="1"/>
  <c r="AU161" i="59"/>
  <c r="AO372" i="6"/>
  <c r="BE377" i="6"/>
  <c r="BF222" i="6"/>
  <c r="S13" i="28"/>
  <c r="AQ159" i="91"/>
  <c r="AQ34" i="92" s="1"/>
  <c r="AQ139" i="91"/>
  <c r="BH18" i="34"/>
  <c r="BG24" i="36"/>
  <c r="BH48" i="64"/>
  <c r="BH50" i="64" s="1"/>
  <c r="D64" i="33"/>
  <c r="BJ64" i="33" s="1"/>
  <c r="BK177" i="59"/>
  <c r="BL13" i="28"/>
  <c r="H12" i="35" s="1"/>
  <c r="BA352" i="97"/>
  <c r="BE532" i="6"/>
  <c r="AC9" i="36"/>
  <c r="AE178" i="59"/>
  <c r="G29" i="68"/>
  <c r="G30" i="68" s="1"/>
  <c r="S290" i="6"/>
  <c r="BN298" i="6"/>
  <c r="F29" i="68"/>
  <c r="F30" i="68" s="1"/>
  <c r="L160" i="91"/>
  <c r="L35" i="92" s="1"/>
  <c r="E18" i="91"/>
  <c r="E24" i="91" s="1"/>
  <c r="AT46" i="33"/>
  <c r="AU46" i="33" s="1"/>
  <c r="E11" i="35"/>
  <c r="AN372" i="6"/>
  <c r="AN373" i="6" s="1"/>
  <c r="AJ164" i="91" s="1"/>
  <c r="AW49" i="33"/>
  <c r="BA160" i="91"/>
  <c r="BA35" i="92" s="1"/>
  <c r="BI377" i="6"/>
  <c r="U290" i="6"/>
  <c r="L358" i="6"/>
  <c r="AA9" i="36"/>
  <c r="AC178" i="59"/>
  <c r="AC290" i="6"/>
  <c r="AJ146" i="91"/>
  <c r="AC325" i="6"/>
  <c r="Y131" i="91"/>
  <c r="Y132" i="91" s="1"/>
  <c r="D139" i="91"/>
  <c r="AX177" i="59"/>
  <c r="H73" i="59" s="1"/>
  <c r="G83" i="116" s="1"/>
  <c r="AY13" i="28"/>
  <c r="Q369" i="6"/>
  <c r="N152" i="59"/>
  <c r="Q372" i="6"/>
  <c r="Q370" i="6"/>
  <c r="AB377" i="6"/>
  <c r="Q368" i="6"/>
  <c r="Q363" i="6"/>
  <c r="AB152" i="59"/>
  <c r="AE368" i="6"/>
  <c r="AE370" i="6"/>
  <c r="AE363" i="6"/>
  <c r="AP377" i="6"/>
  <c r="AL166" i="91" s="1"/>
  <c r="AE369" i="6"/>
  <c r="AE372" i="6"/>
  <c r="BN363" i="6"/>
  <c r="BK152" i="59"/>
  <c r="BN370" i="6"/>
  <c r="BN369" i="6"/>
  <c r="BN372" i="6"/>
  <c r="BN368" i="6"/>
  <c r="O16" i="33"/>
  <c r="P16" i="33" s="1"/>
  <c r="R178" i="59"/>
  <c r="P9" i="36"/>
  <c r="AK146" i="91"/>
  <c r="AK160" i="91" s="1"/>
  <c r="AK35" i="92" s="1"/>
  <c r="AK159" i="91"/>
  <c r="AK34" i="92" s="1"/>
  <c r="K12" i="33"/>
  <c r="L12" i="33" s="1"/>
  <c r="BC325" i="6"/>
  <c r="AY131" i="91"/>
  <c r="AY132" i="91" s="1"/>
  <c r="BN177" i="6"/>
  <c r="BN210" i="6"/>
  <c r="BH178" i="59"/>
  <c r="BF9" i="36"/>
  <c r="BM165" i="59"/>
  <c r="H61" i="59"/>
  <c r="AE532" i="6"/>
  <c r="AA353" i="97"/>
  <c r="E27" i="97" s="1"/>
  <c r="D54" i="33"/>
  <c r="AZ54" i="33" s="1"/>
  <c r="BA54" i="33" s="1"/>
  <c r="AW24" i="36"/>
  <c r="AX48" i="64"/>
  <c r="AX50" i="64" s="1"/>
  <c r="AX18" i="34"/>
  <c r="AX210" i="6"/>
  <c r="V178" i="59"/>
  <c r="T9" i="36"/>
  <c r="AW368" i="6"/>
  <c r="AW370" i="6"/>
  <c r="AT152" i="59"/>
  <c r="BH377" i="6"/>
  <c r="AW369" i="6"/>
  <c r="AW372" i="6"/>
  <c r="BJ159" i="91"/>
  <c r="BJ34" i="92" s="1"/>
  <c r="BJ146" i="91"/>
  <c r="BI290" i="6"/>
  <c r="BC9" i="36"/>
  <c r="BE178" i="59"/>
  <c r="AS146" i="91"/>
  <c r="AS160" i="91" s="1"/>
  <c r="AS35" i="92" s="1"/>
  <c r="AS159" i="91"/>
  <c r="AS34" i="92" s="1"/>
  <c r="BD379" i="6"/>
  <c r="BD381" i="6" s="1"/>
  <c r="AZ168" i="91" s="1"/>
  <c r="AZ38" i="92" s="1"/>
  <c r="AZ47" i="92" s="1"/>
  <c r="U177" i="59"/>
  <c r="F73" i="59" s="1"/>
  <c r="E83" i="116" s="1"/>
  <c r="V13" i="28"/>
  <c r="BB159" i="91"/>
  <c r="BB34" i="92" s="1"/>
  <c r="BB146" i="91"/>
  <c r="BB160" i="91" s="1"/>
  <c r="BB35" i="92" s="1"/>
  <c r="AT45" i="33"/>
  <c r="AT159" i="91"/>
  <c r="AT34" i="92" s="1"/>
  <c r="AT146" i="91"/>
  <c r="AT160" i="91" s="1"/>
  <c r="AT35" i="92" s="1"/>
  <c r="AA146" i="91"/>
  <c r="AA160" i="91" s="1"/>
  <c r="AA35" i="92" s="1"/>
  <c r="AA159" i="91"/>
  <c r="AA34" i="92" s="1"/>
  <c r="G29" i="97"/>
  <c r="BL371" i="97"/>
  <c r="BE9" i="36"/>
  <c r="BG178" i="59"/>
  <c r="AW168" i="6"/>
  <c r="AW210" i="6"/>
  <c r="AK9" i="36"/>
  <c r="AM178" i="59"/>
  <c r="M146" i="91"/>
  <c r="M160" i="91" s="1"/>
  <c r="M35" i="92" s="1"/>
  <c r="M159" i="91"/>
  <c r="M34" i="92" s="1"/>
  <c r="X24" i="33"/>
  <c r="Y24" i="33" s="1"/>
  <c r="Z24" i="33" s="1"/>
  <c r="AP178" i="59"/>
  <c r="AN9" i="36"/>
  <c r="BH61" i="33"/>
  <c r="BI61" i="33" s="1"/>
  <c r="BJ61" i="33" s="1"/>
  <c r="AE210" i="6"/>
  <c r="AE168" i="6"/>
  <c r="S277" i="6"/>
  <c r="B35" i="9" s="1"/>
  <c r="W369" i="6"/>
  <c r="AI35" i="33"/>
  <c r="AJ35" i="33" s="1"/>
  <c r="AX368" i="6"/>
  <c r="Q210" i="6"/>
  <c r="Q168" i="6"/>
  <c r="E139" i="91"/>
  <c r="AH138" i="91"/>
  <c r="AH139" i="91" s="1"/>
  <c r="AL334" i="6"/>
  <c r="AL358" i="6"/>
  <c r="AT9" i="36"/>
  <c r="AV178" i="59"/>
  <c r="W210" i="6"/>
  <c r="W168" i="6"/>
  <c r="H290" i="6"/>
  <c r="J225" i="6"/>
  <c r="BO80" i="68"/>
  <c r="W160" i="91"/>
  <c r="W35" i="92" s="1"/>
  <c r="I29" i="68"/>
  <c r="I30" i="68" s="1"/>
  <c r="AQ43" i="33"/>
  <c r="W370" i="6"/>
  <c r="AX369" i="6"/>
  <c r="S146" i="91"/>
  <c r="S159" i="91"/>
  <c r="S34" i="92" s="1"/>
  <c r="L178" i="59"/>
  <c r="J9" i="36"/>
  <c r="BF563" i="6"/>
  <c r="BA10" i="12" s="1"/>
  <c r="AL9" i="36"/>
  <c r="AN178" i="59"/>
  <c r="BI131" i="91"/>
  <c r="BI132" i="91" s="1"/>
  <c r="BM325" i="6"/>
  <c r="AX532" i="6"/>
  <c r="AT353" i="97"/>
  <c r="K9" i="36"/>
  <c r="M178" i="59"/>
  <c r="AF177" i="59"/>
  <c r="G73" i="59" s="1"/>
  <c r="F83" i="116" s="1"/>
  <c r="AG13" i="28"/>
  <c r="F11" i="35"/>
  <c r="BC290" i="6"/>
  <c r="BJ160" i="91"/>
  <c r="BJ35" i="92" s="1"/>
  <c r="G290" i="6"/>
  <c r="W368" i="6"/>
  <c r="AW363" i="6"/>
  <c r="BC334" i="6"/>
  <c r="AY138" i="91"/>
  <c r="BC358" i="6"/>
  <c r="AK290" i="6"/>
  <c r="AL325" i="6"/>
  <c r="AH131" i="91"/>
  <c r="BK48" i="64"/>
  <c r="BK50" i="64" s="1"/>
  <c r="BK18" i="34"/>
  <c r="H6" i="34" s="1"/>
  <c r="BJ24" i="36"/>
  <c r="D67" i="33"/>
  <c r="BM67" i="33" s="1"/>
  <c r="AQ290" i="6"/>
  <c r="AQ298" i="6" s="1"/>
  <c r="E55" i="59"/>
  <c r="D65" i="116" s="1"/>
  <c r="AV225" i="6"/>
  <c r="AM210" i="6"/>
  <c r="AM563" i="6" s="1"/>
  <c r="AH10" i="12" s="1"/>
  <c r="BP276" i="6"/>
  <c r="O15" i="33"/>
  <c r="P15" i="33" s="1"/>
  <c r="J54" i="59"/>
  <c r="K54" i="59" s="1"/>
  <c r="AZ9" i="36"/>
  <c r="BB178" i="59"/>
  <c r="BA9" i="36"/>
  <c r="BC178" i="59"/>
  <c r="E131" i="91"/>
  <c r="E132" i="91" s="1"/>
  <c r="I325" i="6"/>
  <c r="AO210" i="6"/>
  <c r="AO168" i="6"/>
  <c r="Q9" i="36"/>
  <c r="S178" i="59"/>
  <c r="BC56" i="33"/>
  <c r="BD178" i="59"/>
  <c r="BB9" i="36"/>
  <c r="BM334" i="6"/>
  <c r="BI138" i="91"/>
  <c r="BM358" i="6"/>
  <c r="O178" i="59"/>
  <c r="M9" i="36"/>
  <c r="AJ36" i="33"/>
  <c r="R9" i="12"/>
  <c r="N9" i="12"/>
  <c r="BL63" i="33"/>
  <c r="BM63" i="33" s="1"/>
  <c r="AJ9" i="12"/>
  <c r="AR9" i="12"/>
  <c r="AW9" i="12"/>
  <c r="I57" i="59"/>
  <c r="H67" i="116" s="1"/>
  <c r="V9" i="12"/>
  <c r="V11" i="12" s="1"/>
  <c r="AA564" i="6"/>
  <c r="AA566" i="6" s="1"/>
  <c r="E38" i="31"/>
  <c r="D20" i="33"/>
  <c r="P18" i="34"/>
  <c r="O24" i="36"/>
  <c r="AC41" i="30"/>
  <c r="P48" i="64"/>
  <c r="T352" i="97"/>
  <c r="X532" i="6"/>
  <c r="AC31" i="33"/>
  <c r="AJ379" i="6"/>
  <c r="AF166" i="91"/>
  <c r="AQ542" i="6"/>
  <c r="AM364" i="97" s="1"/>
  <c r="BB550" i="6"/>
  <c r="AM354" i="97"/>
  <c r="AQ545" i="6"/>
  <c r="AM367" i="97" s="1"/>
  <c r="AQ536" i="6"/>
  <c r="AM358" i="97" s="1"/>
  <c r="AN153" i="59"/>
  <c r="AQ543" i="6"/>
  <c r="AM365" i="97" s="1"/>
  <c r="AQ541" i="6"/>
  <c r="AR369" i="6"/>
  <c r="AR368" i="6"/>
  <c r="AR370" i="6"/>
  <c r="AO152" i="59"/>
  <c r="BC377" i="6"/>
  <c r="AR363" i="6"/>
  <c r="AR372" i="6"/>
  <c r="Z373" i="6"/>
  <c r="V164" i="91" s="1"/>
  <c r="BJ285" i="6"/>
  <c r="BJ280" i="6"/>
  <c r="BG151" i="59"/>
  <c r="BJ289" i="6"/>
  <c r="BJ287" i="6"/>
  <c r="BJ286" i="6"/>
  <c r="AM151" i="59"/>
  <c r="AP287" i="6"/>
  <c r="BA294" i="6"/>
  <c r="BA296" i="6" s="1"/>
  <c r="BA298" i="6" s="1"/>
  <c r="AP289" i="6"/>
  <c r="AP286" i="6"/>
  <c r="AP285" i="6"/>
  <c r="AP280" i="6"/>
  <c r="K229" i="97"/>
  <c r="O408" i="6"/>
  <c r="K230" i="97" s="1"/>
  <c r="BC543" i="6"/>
  <c r="AY365" i="97" s="1"/>
  <c r="AZ153" i="59"/>
  <c r="BC541" i="6"/>
  <c r="AY354" i="97"/>
  <c r="BN550" i="6"/>
  <c r="BC542" i="6"/>
  <c r="AY364" i="97" s="1"/>
  <c r="BC545" i="6"/>
  <c r="AY367" i="97" s="1"/>
  <c r="BC536" i="6"/>
  <c r="AY358" i="97" s="1"/>
  <c r="O9" i="36"/>
  <c r="Q178" i="59"/>
  <c r="AY307" i="6"/>
  <c r="AU117" i="91"/>
  <c r="AU118" i="91" s="1"/>
  <c r="AI9" i="12"/>
  <c r="AN564" i="6"/>
  <c r="AN566" i="6" s="1"/>
  <c r="K359" i="6"/>
  <c r="K563" i="6"/>
  <c r="F10" i="12" s="1"/>
  <c r="AU9" i="12"/>
  <c r="BF290" i="6"/>
  <c r="AZ53" i="33"/>
  <c r="AJ352" i="97"/>
  <c r="AN532" i="6"/>
  <c r="AW229" i="6"/>
  <c r="AL224" i="6"/>
  <c r="J352" i="97"/>
  <c r="N532" i="6"/>
  <c r="AG343" i="6"/>
  <c r="AG358" i="6"/>
  <c r="AG359" i="6" s="1"/>
  <c r="AC145" i="91"/>
  <c r="AR166" i="91"/>
  <c r="AR37" i="92" s="1"/>
  <c r="AV379" i="6"/>
  <c r="AV381" i="6" s="1"/>
  <c r="AR168" i="91" s="1"/>
  <c r="AR38" i="92" s="1"/>
  <c r="AR47" i="92" s="1"/>
  <c r="BI294" i="6"/>
  <c r="BI296" i="6" s="1"/>
  <c r="BI298" i="6" s="1"/>
  <c r="AX280" i="6"/>
  <c r="AX289" i="6"/>
  <c r="AX286" i="6"/>
  <c r="AX285" i="6"/>
  <c r="AX287" i="6"/>
  <c r="AU151" i="59"/>
  <c r="AO166" i="91"/>
  <c r="AS379" i="6"/>
  <c r="AH352" i="97"/>
  <c r="AL532" i="6"/>
  <c r="BG231" i="6"/>
  <c r="BA50" i="64"/>
  <c r="T22" i="33"/>
  <c r="U22" i="33"/>
  <c r="AK39" i="33"/>
  <c r="AL39" i="33" s="1"/>
  <c r="V150" i="59"/>
  <c r="Y220" i="6"/>
  <c r="Y222" i="6"/>
  <c r="Y224" i="6"/>
  <c r="AJ229" i="6"/>
  <c r="Y221" i="6"/>
  <c r="Y215" i="6"/>
  <c r="BM290" i="6"/>
  <c r="BI62" i="33"/>
  <c r="BJ62" i="33" s="1"/>
  <c r="AE290" i="6"/>
  <c r="AZ9" i="12"/>
  <c r="K117" i="91"/>
  <c r="K118" i="91" s="1"/>
  <c r="O307" i="6"/>
  <c r="AM545" i="6"/>
  <c r="AI367" i="97" s="1"/>
  <c r="AM536" i="6"/>
  <c r="AI358" i="97" s="1"/>
  <c r="AM541" i="6"/>
  <c r="AI354" i="97"/>
  <c r="AM543" i="6"/>
  <c r="AI365" i="97" s="1"/>
  <c r="AJ153" i="59"/>
  <c r="S297" i="6"/>
  <c r="S298" i="6"/>
  <c r="AG290" i="6"/>
  <c r="AF290" i="6"/>
  <c r="D18" i="91"/>
  <c r="Y229" i="6"/>
  <c r="N220" i="6"/>
  <c r="N215" i="6"/>
  <c r="K150" i="59"/>
  <c r="N224" i="6"/>
  <c r="N221" i="6"/>
  <c r="N222" i="6"/>
  <c r="AX50" i="33"/>
  <c r="O195" i="6"/>
  <c r="O210" i="6"/>
  <c r="J164" i="91"/>
  <c r="J37" i="92" s="1"/>
  <c r="N381" i="6"/>
  <c r="J168" i="91" s="1"/>
  <c r="J38" i="92" s="1"/>
  <c r="J47" i="92" s="1"/>
  <c r="BA9" i="12"/>
  <c r="AY178" i="59"/>
  <c r="AW9" i="36"/>
  <c r="G373" i="6"/>
  <c r="Z290" i="6"/>
  <c r="Z298" i="6" s="1"/>
  <c r="Y352" i="97"/>
  <c r="AC532" i="6"/>
  <c r="AR542" i="6"/>
  <c r="AN364" i="97" s="1"/>
  <c r="AO153" i="59"/>
  <c r="AR536" i="6"/>
  <c r="AR543" i="6"/>
  <c r="AN365" i="97" s="1"/>
  <c r="BC550" i="6"/>
  <c r="AR541" i="6"/>
  <c r="AN354" i="97"/>
  <c r="AR545" i="6"/>
  <c r="AN367" i="97" s="1"/>
  <c r="AL377" i="6"/>
  <c r="AA363" i="6"/>
  <c r="AA370" i="6"/>
  <c r="AA372" i="6"/>
  <c r="X152" i="59"/>
  <c r="AA368" i="6"/>
  <c r="AA369" i="6"/>
  <c r="BF58" i="33"/>
  <c r="J29" i="68"/>
  <c r="J30" i="68" s="1"/>
  <c r="O151" i="59"/>
  <c r="R286" i="6"/>
  <c r="R285" i="6"/>
  <c r="R287" i="6"/>
  <c r="R289" i="6"/>
  <c r="AC294" i="6"/>
  <c r="AC296" i="6" s="1"/>
  <c r="AC298" i="6" s="1"/>
  <c r="R280" i="6"/>
  <c r="K352" i="97"/>
  <c r="BC224" i="6"/>
  <c r="BC221" i="6"/>
  <c r="AZ150" i="59"/>
  <c r="BC222" i="6"/>
  <c r="BN229" i="6"/>
  <c r="BC220" i="6"/>
  <c r="BC215" i="6"/>
  <c r="G29" i="91"/>
  <c r="G33" i="91" s="1"/>
  <c r="G34" i="91" s="1"/>
  <c r="O471" i="6"/>
  <c r="K293" i="97" s="1"/>
  <c r="K292" i="97"/>
  <c r="AD9" i="12"/>
  <c r="AX153" i="59"/>
  <c r="BA542" i="6"/>
  <c r="AW364" i="97" s="1"/>
  <c r="BA536" i="6"/>
  <c r="AW358" i="97" s="1"/>
  <c r="AW354" i="97"/>
  <c r="BA545" i="6"/>
  <c r="AW367" i="97" s="1"/>
  <c r="BA543" i="6"/>
  <c r="AW365" i="97" s="1"/>
  <c r="BA541" i="6"/>
  <c r="AL231" i="6"/>
  <c r="AC9" i="12"/>
  <c r="AC11" i="12" s="1"/>
  <c r="AH564" i="6"/>
  <c r="AH566" i="6" s="1"/>
  <c r="AD379" i="6"/>
  <c r="Z166" i="91"/>
  <c r="AB33" i="92"/>
  <c r="F29" i="91"/>
  <c r="F33" i="91" s="1"/>
  <c r="F34" i="91" s="1"/>
  <c r="F18" i="91"/>
  <c r="F24" i="91" s="1"/>
  <c r="H298" i="6"/>
  <c r="Z28" i="33"/>
  <c r="AA28" i="33" s="1"/>
  <c r="AF152" i="59"/>
  <c r="AI372" i="6"/>
  <c r="AI368" i="6"/>
  <c r="AI370" i="6"/>
  <c r="AI369" i="6"/>
  <c r="AT377" i="6"/>
  <c r="AI363" i="6"/>
  <c r="V23" i="33"/>
  <c r="AN34" i="92"/>
  <c r="AB352" i="97"/>
  <c r="AF532" i="6"/>
  <c r="AF562" i="6"/>
  <c r="M381" i="6"/>
  <c r="I168" i="91" s="1"/>
  <c r="I38" i="92" s="1"/>
  <c r="I47" i="92" s="1"/>
  <c r="I164" i="91"/>
  <c r="I37" i="92" s="1"/>
  <c r="AC353" i="97"/>
  <c r="F27" i="97" s="1"/>
  <c r="AG532" i="6"/>
  <c r="BA52" i="33"/>
  <c r="G131" i="91"/>
  <c r="G132" i="91" s="1"/>
  <c r="K325" i="6"/>
  <c r="AU48" i="33"/>
  <c r="AV48" i="33" s="1"/>
  <c r="H29" i="68"/>
  <c r="H30" i="68" s="1"/>
  <c r="V352" i="97"/>
  <c r="Z532" i="6"/>
  <c r="BP565" i="6"/>
  <c r="AX9" i="12"/>
  <c r="G18" i="91"/>
  <c r="G24" i="91" s="1"/>
  <c r="AY9" i="12"/>
  <c r="G352" i="97"/>
  <c r="K532" i="6"/>
  <c r="BI9" i="12"/>
  <c r="AM9" i="12"/>
  <c r="G298" i="6"/>
  <c r="AQ277" i="6"/>
  <c r="D35" i="9" s="1"/>
  <c r="O9" i="12"/>
  <c r="M298" i="6"/>
  <c r="Y25" i="33"/>
  <c r="Z25" i="33" s="1"/>
  <c r="AV298" i="6"/>
  <c r="AD30" i="33"/>
  <c r="D48" i="59"/>
  <c r="S372" i="97"/>
  <c r="W552" i="6"/>
  <c r="AH379" i="6"/>
  <c r="AD166" i="91"/>
  <c r="K221" i="6"/>
  <c r="K224" i="6"/>
  <c r="H150" i="59"/>
  <c r="K220" i="6"/>
  <c r="K222" i="6"/>
  <c r="V229" i="6"/>
  <c r="K215" i="6"/>
  <c r="AZ51" i="33"/>
  <c r="AP161" i="59"/>
  <c r="H55" i="59"/>
  <c r="G65" i="116" s="1"/>
  <c r="L11" i="33"/>
  <c r="M11" i="33" s="1"/>
  <c r="AT9" i="12"/>
  <c r="AG210" i="6"/>
  <c r="AG195" i="6"/>
  <c r="AU353" i="97"/>
  <c r="AY532" i="6"/>
  <c r="BG290" i="6"/>
  <c r="BG298" i="6" s="1"/>
  <c r="BO277" i="6"/>
  <c r="F35" i="9" s="1"/>
  <c r="BD287" i="6"/>
  <c r="BA151" i="59"/>
  <c r="BD286" i="6"/>
  <c r="BD285" i="6"/>
  <c r="BD289" i="6"/>
  <c r="BO294" i="6"/>
  <c r="BO296" i="6" s="1"/>
  <c r="BD280" i="6"/>
  <c r="AL9" i="12"/>
  <c r="J233" i="6"/>
  <c r="AV352" i="97"/>
  <c r="AZ532" i="6"/>
  <c r="G224" i="6"/>
  <c r="G222" i="6"/>
  <c r="D150" i="59"/>
  <c r="G221" i="6"/>
  <c r="G220" i="6"/>
  <c r="G215" i="6"/>
  <c r="D10" i="29"/>
  <c r="D32" i="29" s="1"/>
  <c r="D34" i="29" s="1"/>
  <c r="F12" i="28" s="1"/>
  <c r="C10" i="29"/>
  <c r="C32" i="29" s="1"/>
  <c r="C33" i="29"/>
  <c r="BJ225" i="6"/>
  <c r="F9" i="12"/>
  <c r="AC222" i="6"/>
  <c r="Z150" i="59"/>
  <c r="AC221" i="6"/>
  <c r="AC224" i="6"/>
  <c r="AC220" i="6"/>
  <c r="AN229" i="6"/>
  <c r="BA33" i="92"/>
  <c r="H18" i="91"/>
  <c r="H24" i="91" s="1"/>
  <c r="H29" i="91"/>
  <c r="H33" i="91" s="1"/>
  <c r="H34" i="91" s="1"/>
  <c r="AC117" i="91"/>
  <c r="AC118" i="91" s="1"/>
  <c r="AG307" i="6"/>
  <c r="G9" i="33"/>
  <c r="X562" i="6"/>
  <c r="AY289" i="6"/>
  <c r="AY286" i="6"/>
  <c r="AY287" i="6"/>
  <c r="AY280" i="6"/>
  <c r="AY285" i="6"/>
  <c r="AV151" i="59"/>
  <c r="BJ294" i="6"/>
  <c r="BJ296" i="6" s="1"/>
  <c r="BJ9" i="12"/>
  <c r="C18" i="91"/>
  <c r="C33" i="92"/>
  <c r="U373" i="6"/>
  <c r="Q164" i="91" s="1"/>
  <c r="BD354" i="97"/>
  <c r="BH543" i="6"/>
  <c r="BD365" i="97" s="1"/>
  <c r="BH545" i="6"/>
  <c r="BD367" i="97" s="1"/>
  <c r="BH536" i="6"/>
  <c r="BD358" i="97" s="1"/>
  <c r="BH541" i="6"/>
  <c r="BH542" i="6"/>
  <c r="BD364" i="97" s="1"/>
  <c r="BE153" i="59"/>
  <c r="AP352" i="97"/>
  <c r="AT532" i="6"/>
  <c r="D19" i="29"/>
  <c r="D37" i="29" s="1"/>
  <c r="D38" i="29" s="1"/>
  <c r="F8" i="30" s="1"/>
  <c r="D6" i="31" s="1"/>
  <c r="C19" i="29"/>
  <c r="C37" i="29" s="1"/>
  <c r="C38" i="29" s="1"/>
  <c r="E8" i="30" s="1"/>
  <c r="L546" i="6"/>
  <c r="H363" i="97"/>
  <c r="X9" i="12"/>
  <c r="X285" i="6"/>
  <c r="U151" i="59"/>
  <c r="X280" i="6"/>
  <c r="X287" i="6"/>
  <c r="X286" i="6"/>
  <c r="AI294" i="6"/>
  <c r="X289" i="6"/>
  <c r="BD9" i="12"/>
  <c r="AL562" i="6"/>
  <c r="BB215" i="6"/>
  <c r="BB220" i="6"/>
  <c r="BB222" i="6"/>
  <c r="BB221" i="6"/>
  <c r="BB224" i="6"/>
  <c r="AY150" i="59"/>
  <c r="BM229" i="6"/>
  <c r="C35" i="92"/>
  <c r="AM166" i="91"/>
  <c r="AM37" i="92" s="1"/>
  <c r="AQ379" i="6"/>
  <c r="AQ381" i="6" s="1"/>
  <c r="AM168" i="91" s="1"/>
  <c r="AM38" i="92" s="1"/>
  <c r="AM47" i="92" s="1"/>
  <c r="BB285" i="6"/>
  <c r="BB287" i="6"/>
  <c r="BM294" i="6"/>
  <c r="BM296" i="6" s="1"/>
  <c r="BM298" i="6" s="1"/>
  <c r="AY151" i="59"/>
  <c r="BB286" i="6"/>
  <c r="BB289" i="6"/>
  <c r="BB280" i="6"/>
  <c r="Q13" i="28"/>
  <c r="P177" i="59"/>
  <c r="R352" i="97"/>
  <c r="V532" i="6"/>
  <c r="AB34" i="92"/>
  <c r="BH166" i="91"/>
  <c r="AB160" i="91"/>
  <c r="AB35" i="92" s="1"/>
  <c r="BC294" i="6"/>
  <c r="BC296" i="6" s="1"/>
  <c r="AR289" i="6"/>
  <c r="AR286" i="6"/>
  <c r="AR285" i="6"/>
  <c r="AR287" i="6"/>
  <c r="BC277" i="6"/>
  <c r="E35" i="9" s="1"/>
  <c r="AO151" i="59"/>
  <c r="AR280" i="6"/>
  <c r="AE277" i="6"/>
  <c r="C35" i="9" s="1"/>
  <c r="T280" i="6"/>
  <c r="Q151" i="59"/>
  <c r="T285" i="6"/>
  <c r="T287" i="6"/>
  <c r="T286" i="6"/>
  <c r="AE294" i="6"/>
  <c r="AE296" i="6" s="1"/>
  <c r="T289" i="6"/>
  <c r="S352" i="97"/>
  <c r="W532" i="6"/>
  <c r="AO40" i="33"/>
  <c r="AP40" i="33" s="1"/>
  <c r="D352" i="97"/>
  <c r="H532" i="6"/>
  <c r="H562" i="6"/>
  <c r="BI352" i="97"/>
  <c r="BM532" i="6"/>
  <c r="P9" i="12"/>
  <c r="P352" i="97"/>
  <c r="T532" i="6"/>
  <c r="AG352" i="97"/>
  <c r="AK532" i="6"/>
  <c r="AK296" i="6"/>
  <c r="G41" i="68"/>
  <c r="G42" i="68" s="1"/>
  <c r="BN96" i="68"/>
  <c r="BO96" i="68" s="1"/>
  <c r="F41" i="68"/>
  <c r="F42" i="68" s="1"/>
  <c r="BM224" i="6"/>
  <c r="BJ150" i="59"/>
  <c r="BM221" i="6"/>
  <c r="BM222" i="6"/>
  <c r="BM220" i="6"/>
  <c r="BM215" i="6"/>
  <c r="D9" i="12"/>
  <c r="AP9" i="12"/>
  <c r="AJ290" i="6"/>
  <c r="AT562" i="6"/>
  <c r="AK9" i="12"/>
  <c r="BA166" i="91"/>
  <c r="BE379" i="6"/>
  <c r="Y26" i="33"/>
  <c r="J543" i="6"/>
  <c r="F365" i="97" s="1"/>
  <c r="J545" i="6"/>
  <c r="F367" i="97" s="1"/>
  <c r="F354" i="97"/>
  <c r="J542" i="6"/>
  <c r="F364" i="97" s="1"/>
  <c r="J541" i="6"/>
  <c r="U550" i="6"/>
  <c r="J536" i="6"/>
  <c r="F358" i="97" s="1"/>
  <c r="G153" i="59"/>
  <c r="M352" i="97"/>
  <c r="Q532" i="6"/>
  <c r="AL352" i="97"/>
  <c r="AP532" i="6"/>
  <c r="Z352" i="97"/>
  <c r="AD532" i="6"/>
  <c r="AY195" i="6"/>
  <c r="AY210" i="6"/>
  <c r="AG166" i="91"/>
  <c r="AK379" i="6"/>
  <c r="I55" i="59"/>
  <c r="H65" i="116" s="1"/>
  <c r="E352" i="97"/>
  <c r="I532" i="6"/>
  <c r="Y373" i="6"/>
  <c r="U164" i="91" s="1"/>
  <c r="U37" i="92" s="1"/>
  <c r="D47" i="59"/>
  <c r="AE9" i="12"/>
  <c r="BO290" i="6"/>
  <c r="AT220" i="6"/>
  <c r="AT221" i="6"/>
  <c r="AT215" i="6"/>
  <c r="BE229" i="6"/>
  <c r="AT224" i="6"/>
  <c r="AT222" i="6"/>
  <c r="AQ150" i="59"/>
  <c r="AX49" i="33"/>
  <c r="AY49" i="33" s="1"/>
  <c r="BB152" i="59"/>
  <c r="BE370" i="6"/>
  <c r="BE369" i="6"/>
  <c r="BE368" i="6"/>
  <c r="BE372" i="6"/>
  <c r="S161" i="59"/>
  <c r="F57" i="59" s="1"/>
  <c r="E67" i="116" s="1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9" i="6"/>
  <c r="AM372" i="6"/>
  <c r="AM370" i="6"/>
  <c r="AX377" i="6"/>
  <c r="AM368" i="6"/>
  <c r="AA290" i="6"/>
  <c r="BF9" i="12"/>
  <c r="Y27" i="33"/>
  <c r="R222" i="6"/>
  <c r="R224" i="6"/>
  <c r="O150" i="59"/>
  <c r="AC229" i="6"/>
  <c r="R215" i="6"/>
  <c r="R220" i="6"/>
  <c r="R221" i="6"/>
  <c r="G532" i="6"/>
  <c r="BP530" i="6"/>
  <c r="C352" i="97"/>
  <c r="R546" i="6"/>
  <c r="N363" i="97"/>
  <c r="AR42" i="33"/>
  <c r="BD543" i="6"/>
  <c r="AZ365" i="97" s="1"/>
  <c r="BD545" i="6"/>
  <c r="AZ367" i="97" s="1"/>
  <c r="BD541" i="6"/>
  <c r="BD536" i="6"/>
  <c r="BD542" i="6"/>
  <c r="AZ364" i="97" s="1"/>
  <c r="BO550" i="6"/>
  <c r="AZ354" i="97"/>
  <c r="BA153" i="59"/>
  <c r="BM159" i="59"/>
  <c r="Q562" i="6"/>
  <c r="AK37" i="33"/>
  <c r="AL37" i="33" s="1"/>
  <c r="AB9" i="12"/>
  <c r="AU543" i="6"/>
  <c r="AQ365" i="97" s="1"/>
  <c r="AU542" i="6"/>
  <c r="AQ364" i="97" s="1"/>
  <c r="AR153" i="59"/>
  <c r="AU541" i="6"/>
  <c r="AU536" i="6"/>
  <c r="AQ358" i="97" s="1"/>
  <c r="AQ354" i="97"/>
  <c r="AU545" i="6"/>
  <c r="AQ367" i="97" s="1"/>
  <c r="BF550" i="6"/>
  <c r="V562" i="6"/>
  <c r="BH60" i="33"/>
  <c r="BI60" i="33" s="1"/>
  <c r="AX352" i="97"/>
  <c r="BB532" i="6"/>
  <c r="AZ379" i="6"/>
  <c r="AV166" i="91"/>
  <c r="Z9" i="12"/>
  <c r="K9" i="12"/>
  <c r="K11" i="12" s="1"/>
  <c r="P564" i="6"/>
  <c r="P566" i="6" s="1"/>
  <c r="AH373" i="6"/>
  <c r="AD164" i="91" s="1"/>
  <c r="W9" i="12"/>
  <c r="P369" i="6"/>
  <c r="P368" i="6"/>
  <c r="P370" i="6"/>
  <c r="P372" i="6"/>
  <c r="AA377" i="6"/>
  <c r="P363" i="6"/>
  <c r="M152" i="59"/>
  <c r="AO373" i="6"/>
  <c r="AS352" i="97"/>
  <c r="AW532" i="6"/>
  <c r="AK373" i="6"/>
  <c r="F150" i="59"/>
  <c r="I221" i="6"/>
  <c r="I220" i="6"/>
  <c r="I222" i="6"/>
  <c r="I224" i="6"/>
  <c r="T229" i="6"/>
  <c r="I215" i="6"/>
  <c r="F38" i="31"/>
  <c r="AA24" i="36"/>
  <c r="AB18" i="34"/>
  <c r="AB48" i="64"/>
  <c r="AO41" i="30"/>
  <c r="D32" i="33"/>
  <c r="AA225" i="6"/>
  <c r="S373" i="6"/>
  <c r="O164" i="91" s="1"/>
  <c r="P18" i="33"/>
  <c r="Q18" i="33" s="1"/>
  <c r="U9" i="12"/>
  <c r="U11" i="12" s="1"/>
  <c r="Z564" i="6"/>
  <c r="Z566" i="6" s="1"/>
  <c r="AQ9" i="12"/>
  <c r="AQ11" i="12" s="1"/>
  <c r="AV564" i="6"/>
  <c r="AV566" i="6" s="1"/>
  <c r="AR43" i="33"/>
  <c r="AP379" i="6"/>
  <c r="W290" i="6"/>
  <c r="Y9" i="12"/>
  <c r="AT286" i="6"/>
  <c r="AT289" i="6"/>
  <c r="BE294" i="6"/>
  <c r="BE296" i="6" s="1"/>
  <c r="BE298" i="6" s="1"/>
  <c r="AQ151" i="59"/>
  <c r="AT287" i="6"/>
  <c r="AT280" i="6"/>
  <c r="AT285" i="6"/>
  <c r="AK38" i="33"/>
  <c r="BC57" i="33"/>
  <c r="BD57" i="33" s="1"/>
  <c r="AV46" i="33"/>
  <c r="AW46" i="33" s="1"/>
  <c r="BI153" i="59"/>
  <c r="BH354" i="97"/>
  <c r="BL536" i="6"/>
  <c r="BH358" i="97" s="1"/>
  <c r="BL545" i="6"/>
  <c r="BH367" i="97" s="1"/>
  <c r="BL541" i="6"/>
  <c r="BL543" i="6"/>
  <c r="BH365" i="97" s="1"/>
  <c r="BL542" i="6"/>
  <c r="BH364" i="97" s="1"/>
  <c r="BC152" i="59"/>
  <c r="BF370" i="6"/>
  <c r="BF372" i="6"/>
  <c r="BF363" i="6"/>
  <c r="BF369" i="6"/>
  <c r="BF368" i="6"/>
  <c r="I178" i="59"/>
  <c r="G9" i="36"/>
  <c r="U231" i="6"/>
  <c r="BC9" i="12"/>
  <c r="BC11" i="12" s="1"/>
  <c r="BH564" i="6"/>
  <c r="BH566" i="6" s="1"/>
  <c r="BK117" i="91"/>
  <c r="BK118" i="91" s="1"/>
  <c r="BO307" i="6"/>
  <c r="K290" i="6"/>
  <c r="G139" i="91"/>
  <c r="G160" i="91" s="1"/>
  <c r="G35" i="92" s="1"/>
  <c r="G159" i="91"/>
  <c r="G34" i="92" s="1"/>
  <c r="K265" i="97"/>
  <c r="O444" i="6"/>
  <c r="K266" i="97" s="1"/>
  <c r="AP368" i="6"/>
  <c r="AM152" i="59"/>
  <c r="AP370" i="6"/>
  <c r="AP372" i="6"/>
  <c r="BA377" i="6"/>
  <c r="AP369" i="6"/>
  <c r="O17" i="33"/>
  <c r="P17" i="33" s="1"/>
  <c r="BH225" i="6"/>
  <c r="G57" i="59"/>
  <c r="F67" i="116" s="1"/>
  <c r="AU290" i="6"/>
  <c r="AH9" i="12"/>
  <c r="E9" i="12"/>
  <c r="BF542" i="6"/>
  <c r="BB364" i="97" s="1"/>
  <c r="BF536" i="6"/>
  <c r="BB358" i="97" s="1"/>
  <c r="BF543" i="6"/>
  <c r="BB365" i="97" s="1"/>
  <c r="BC153" i="59"/>
  <c r="BF541" i="6"/>
  <c r="BF545" i="6"/>
  <c r="BB367" i="97" s="1"/>
  <c r="BB354" i="97"/>
  <c r="E161" i="59"/>
  <c r="E57" i="59" s="1"/>
  <c r="D67" i="116" s="1"/>
  <c r="AE30" i="33"/>
  <c r="AG34" i="33"/>
  <c r="AI159" i="91"/>
  <c r="AI34" i="92" s="1"/>
  <c r="AI146" i="91"/>
  <c r="AI160" i="91" s="1"/>
  <c r="AI35" i="92" s="1"/>
  <c r="M14" i="33"/>
  <c r="P164" i="91"/>
  <c r="AB298" i="6"/>
  <c r="AT47" i="33"/>
  <c r="N562" i="6"/>
  <c r="C65" i="116"/>
  <c r="BG9" i="12"/>
  <c r="L13" i="33"/>
  <c r="AP363" i="6"/>
  <c r="AF373" i="6"/>
  <c r="S151" i="59"/>
  <c r="V285" i="6"/>
  <c r="V289" i="6"/>
  <c r="AG294" i="6"/>
  <c r="AG296" i="6" s="1"/>
  <c r="V287" i="6"/>
  <c r="V280" i="6"/>
  <c r="V286" i="6"/>
  <c r="AG379" i="6"/>
  <c r="AC166" i="91"/>
  <c r="BA55" i="33"/>
  <c r="BB55" i="33" s="1"/>
  <c r="T9" i="12"/>
  <c r="T11" i="12" s="1"/>
  <c r="Y564" i="6"/>
  <c r="Y566" i="6" s="1"/>
  <c r="AB379" i="6"/>
  <c r="X166" i="91"/>
  <c r="AK352" i="97"/>
  <c r="AO532" i="6"/>
  <c r="G9" i="12"/>
  <c r="AH289" i="6"/>
  <c r="AE151" i="59"/>
  <c r="AS294" i="6"/>
  <c r="AS296" i="6" s="1"/>
  <c r="AH287" i="6"/>
  <c r="AH286" i="6"/>
  <c r="AH285" i="6"/>
  <c r="AH280" i="6"/>
  <c r="BE9" i="12"/>
  <c r="P286" i="6"/>
  <c r="P280" i="6"/>
  <c r="P287" i="6"/>
  <c r="P285" i="6"/>
  <c r="AA294" i="6"/>
  <c r="P289" i="6"/>
  <c r="M151" i="59"/>
  <c r="BO195" i="6"/>
  <c r="BO210" i="6"/>
  <c r="AV9" i="12"/>
  <c r="L285" i="6"/>
  <c r="L287" i="6"/>
  <c r="L286" i="6"/>
  <c r="L289" i="6"/>
  <c r="I151" i="59"/>
  <c r="W294" i="6"/>
  <c r="W296" i="6" s="1"/>
  <c r="L280" i="6"/>
  <c r="AN286" i="6"/>
  <c r="AN289" i="6"/>
  <c r="AN285" i="6"/>
  <c r="AN280" i="6"/>
  <c r="AY294" i="6"/>
  <c r="AY296" i="6" s="1"/>
  <c r="AN287" i="6"/>
  <c r="AK151" i="59"/>
  <c r="AZ280" i="6"/>
  <c r="AZ286" i="6"/>
  <c r="AZ289" i="6"/>
  <c r="AZ285" i="6"/>
  <c r="AZ287" i="6"/>
  <c r="AW151" i="59"/>
  <c r="BK294" i="6"/>
  <c r="F131" i="91"/>
  <c r="F132" i="91" s="1"/>
  <c r="J325" i="6"/>
  <c r="AR150" i="59"/>
  <c r="AU220" i="6"/>
  <c r="AU221" i="6"/>
  <c r="AU222" i="6"/>
  <c r="AU215" i="6"/>
  <c r="AU224" i="6"/>
  <c r="BF229" i="6"/>
  <c r="AA550" i="6"/>
  <c r="P541" i="6"/>
  <c r="P542" i="6"/>
  <c r="L364" i="97" s="1"/>
  <c r="P543" i="6"/>
  <c r="L365" i="97" s="1"/>
  <c r="M153" i="59"/>
  <c r="P536" i="6"/>
  <c r="L358" i="97" s="1"/>
  <c r="P545" i="6"/>
  <c r="L367" i="97" s="1"/>
  <c r="L354" i="97"/>
  <c r="AT373" i="6"/>
  <c r="AP164" i="91" s="1"/>
  <c r="BC352" i="97"/>
  <c r="BG532" i="6"/>
  <c r="BG562" i="6"/>
  <c r="U352" i="97"/>
  <c r="Y532" i="6"/>
  <c r="J9" i="12"/>
  <c r="D57" i="59"/>
  <c r="I298" i="6"/>
  <c r="X352" i="97"/>
  <c r="AB532" i="6"/>
  <c r="BO532" i="6"/>
  <c r="BK353" i="97"/>
  <c r="H27" i="97" s="1"/>
  <c r="BM562" i="6"/>
  <c r="AK222" i="6"/>
  <c r="AK220" i="6"/>
  <c r="AK224" i="6"/>
  <c r="AH150" i="59"/>
  <c r="AK221" i="6"/>
  <c r="AV229" i="6"/>
  <c r="AK215" i="6"/>
  <c r="C63" i="116"/>
  <c r="J53" i="59"/>
  <c r="K53" i="59" s="1"/>
  <c r="O343" i="6"/>
  <c r="O358" i="6"/>
  <c r="O359" i="6" s="1"/>
  <c r="K145" i="91"/>
  <c r="AG33" i="33"/>
  <c r="AH33" i="33" s="1"/>
  <c r="N164" i="91"/>
  <c r="N37" i="92" s="1"/>
  <c r="R381" i="6"/>
  <c r="N168" i="91" s="1"/>
  <c r="N38" i="92" s="1"/>
  <c r="N47" i="92" s="1"/>
  <c r="AS290" i="6"/>
  <c r="F138" i="91"/>
  <c r="J334" i="6"/>
  <c r="J358" i="6"/>
  <c r="AD280" i="6"/>
  <c r="AD285" i="6"/>
  <c r="AO294" i="6"/>
  <c r="AA151" i="59"/>
  <c r="AD287" i="6"/>
  <c r="AD286" i="6"/>
  <c r="AD289" i="6"/>
  <c r="AS9" i="12"/>
  <c r="AK562" i="6"/>
  <c r="H10" i="33"/>
  <c r="O290" i="6"/>
  <c r="W352" i="97"/>
  <c r="AA532" i="6"/>
  <c r="BF363" i="97"/>
  <c r="BJ546" i="6"/>
  <c r="BF368" i="97" s="1"/>
  <c r="AE352" i="97"/>
  <c r="AI532" i="6"/>
  <c r="G38" i="31"/>
  <c r="AM24" i="36"/>
  <c r="AN48" i="64"/>
  <c r="D44" i="33"/>
  <c r="BA41" i="30"/>
  <c r="AN18" i="34"/>
  <c r="H9" i="12"/>
  <c r="BE352" i="97"/>
  <c r="BI532" i="6"/>
  <c r="BH280" i="6"/>
  <c r="BE151" i="59"/>
  <c r="BH285" i="6"/>
  <c r="BH289" i="6"/>
  <c r="BH286" i="6"/>
  <c r="BH287" i="6"/>
  <c r="W178" i="59"/>
  <c r="U9" i="36"/>
  <c r="BP362" i="6"/>
  <c r="B50" i="9"/>
  <c r="B8" i="9" s="1"/>
  <c r="D29" i="91"/>
  <c r="D33" i="91" s="1"/>
  <c r="Q352" i="97"/>
  <c r="U532" i="6"/>
  <c r="AH542" i="6"/>
  <c r="AD364" i="97" s="1"/>
  <c r="AD354" i="97"/>
  <c r="AH543" i="6"/>
  <c r="AD365" i="97" s="1"/>
  <c r="AH536" i="6"/>
  <c r="AD358" i="97" s="1"/>
  <c r="AH541" i="6"/>
  <c r="AS550" i="6"/>
  <c r="AH545" i="6"/>
  <c r="AD367" i="97" s="1"/>
  <c r="AE153" i="59"/>
  <c r="G55" i="59"/>
  <c r="F65" i="116" s="1"/>
  <c r="O352" i="97"/>
  <c r="S532" i="6"/>
  <c r="J289" i="6"/>
  <c r="J280" i="6"/>
  <c r="J286" i="6"/>
  <c r="J285" i="6"/>
  <c r="J287" i="6"/>
  <c r="G151" i="59"/>
  <c r="U294" i="6"/>
  <c r="U296" i="6" s="1"/>
  <c r="O531" i="6"/>
  <c r="K319" i="97"/>
  <c r="I352" i="97"/>
  <c r="M532" i="6"/>
  <c r="AY343" i="6"/>
  <c r="AU145" i="91"/>
  <c r="AY358" i="6"/>
  <c r="AY359" i="6" s="1"/>
  <c r="AL298" i="6"/>
  <c r="H178" i="59"/>
  <c r="F9" i="36"/>
  <c r="M9" i="12"/>
  <c r="M11" i="12" s="1"/>
  <c r="R564" i="6"/>
  <c r="R566" i="6" s="1"/>
  <c r="K151" i="59"/>
  <c r="N280" i="6"/>
  <c r="N289" i="6"/>
  <c r="N287" i="6"/>
  <c r="Y294" i="6"/>
  <c r="Y296" i="6" s="1"/>
  <c r="Y298" i="6" s="1"/>
  <c r="N285" i="6"/>
  <c r="N286" i="6"/>
  <c r="Y372" i="97"/>
  <c r="AC552" i="6"/>
  <c r="BN536" i="6"/>
  <c r="BJ358" i="97" s="1"/>
  <c r="BN541" i="6"/>
  <c r="BN543" i="6"/>
  <c r="BJ365" i="97" s="1"/>
  <c r="BJ354" i="97"/>
  <c r="BN545" i="6"/>
  <c r="BJ367" i="97" s="1"/>
  <c r="BN542" i="6"/>
  <c r="BJ364" i="97" s="1"/>
  <c r="BK153" i="59"/>
  <c r="BO343" i="6"/>
  <c r="BK145" i="91"/>
  <c r="BO358" i="6"/>
  <c r="BO359" i="6" s="1"/>
  <c r="BL289" i="6"/>
  <c r="BL280" i="6"/>
  <c r="BL285" i="6"/>
  <c r="BL287" i="6"/>
  <c r="BI151" i="59"/>
  <c r="BL286" i="6"/>
  <c r="AB166" i="91"/>
  <c r="AF379" i="6"/>
  <c r="BE166" i="91"/>
  <c r="BI379" i="6"/>
  <c r="V373" i="6"/>
  <c r="R164" i="91" s="1"/>
  <c r="H225" i="6"/>
  <c r="H233" i="6" s="1"/>
  <c r="S231" i="6"/>
  <c r="M563" i="6" l="1"/>
  <c r="M211" i="6"/>
  <c r="U563" i="6"/>
  <c r="U211" i="6"/>
  <c r="BF215" i="6"/>
  <c r="BF221" i="6"/>
  <c r="BF225" i="6" s="1"/>
  <c r="I29" i="97"/>
  <c r="E12" i="35"/>
  <c r="BK541" i="6"/>
  <c r="BG363" i="97" s="1"/>
  <c r="AF159" i="91"/>
  <c r="AF34" i="92" s="1"/>
  <c r="AD215" i="6"/>
  <c r="BH160" i="91"/>
  <c r="BH35" i="92" s="1"/>
  <c r="BB54" i="33"/>
  <c r="BF564" i="6"/>
  <c r="BF566" i="6" s="1"/>
  <c r="AE373" i="6"/>
  <c r="AA164" i="91" s="1"/>
  <c r="AD221" i="6"/>
  <c r="AB215" i="6"/>
  <c r="Y150" i="59"/>
  <c r="AB221" i="6"/>
  <c r="AM229" i="6"/>
  <c r="AM231" i="6" s="1"/>
  <c r="AB220" i="6"/>
  <c r="AB225" i="6" s="1"/>
  <c r="AB224" i="6"/>
  <c r="AB222" i="6"/>
  <c r="R9" i="36"/>
  <c r="I31" i="97"/>
  <c r="BF224" i="6"/>
  <c r="L224" i="6"/>
  <c r="L215" i="6"/>
  <c r="L221" i="6"/>
  <c r="I150" i="59"/>
  <c r="L222" i="6"/>
  <c r="W229" i="6"/>
  <c r="W231" i="6" s="1"/>
  <c r="L220" i="6"/>
  <c r="P166" i="91"/>
  <c r="T379" i="6"/>
  <c r="BG373" i="6"/>
  <c r="T563" i="6"/>
  <c r="T211" i="6"/>
  <c r="BD563" i="6"/>
  <c r="BD211" i="6"/>
  <c r="BI372" i="6"/>
  <c r="BI368" i="6"/>
  <c r="BI369" i="6"/>
  <c r="BI363" i="6"/>
  <c r="BI370" i="6"/>
  <c r="BF152" i="59"/>
  <c r="AQ563" i="6"/>
  <c r="AQ211" i="6"/>
  <c r="AV132" i="91"/>
  <c r="AV160" i="91" s="1"/>
  <c r="AV35" i="92" s="1"/>
  <c r="AV159" i="91"/>
  <c r="AV34" i="92" s="1"/>
  <c r="AJ563" i="6"/>
  <c r="AJ211" i="6"/>
  <c r="BH369" i="6"/>
  <c r="BH370" i="6"/>
  <c r="BE152" i="59"/>
  <c r="BH368" i="6"/>
  <c r="BH372" i="6"/>
  <c r="BH363" i="6"/>
  <c r="AP211" i="6"/>
  <c r="AP563" i="6"/>
  <c r="AY379" i="6"/>
  <c r="S160" i="91"/>
  <c r="S35" i="92" s="1"/>
  <c r="AQ160" i="91"/>
  <c r="AQ35" i="92" s="1"/>
  <c r="AB29" i="33"/>
  <c r="AC29" i="33"/>
  <c r="AI563" i="6"/>
  <c r="AI211" i="6"/>
  <c r="P160" i="91"/>
  <c r="P35" i="92" s="1"/>
  <c r="BK536" i="6"/>
  <c r="BG358" i="97" s="1"/>
  <c r="BH153" i="59"/>
  <c r="BG354" i="97"/>
  <c r="BK542" i="6"/>
  <c r="BK543" i="6"/>
  <c r="BG365" i="97" s="1"/>
  <c r="BA373" i="6"/>
  <c r="AW164" i="91" s="1"/>
  <c r="BI563" i="6"/>
  <c r="BI211" i="6"/>
  <c r="BL563" i="6"/>
  <c r="BL359" i="6"/>
  <c r="AM542" i="6"/>
  <c r="AI364" i="97" s="1"/>
  <c r="AS381" i="6"/>
  <c r="AO168" i="91" s="1"/>
  <c r="AO38" i="92" s="1"/>
  <c r="AO47" i="92" s="1"/>
  <c r="Q373" i="6"/>
  <c r="AO160" i="91"/>
  <c r="AO35" i="92" s="1"/>
  <c r="AC563" i="6"/>
  <c r="AJ369" i="6"/>
  <c r="AJ370" i="6"/>
  <c r="AJ368" i="6"/>
  <c r="AU377" i="6"/>
  <c r="AG152" i="59"/>
  <c r="AJ372" i="6"/>
  <c r="AJ363" i="6"/>
  <c r="AU563" i="6"/>
  <c r="BJ359" i="6"/>
  <c r="BJ563" i="6"/>
  <c r="BE154" i="59"/>
  <c r="AR211" i="6"/>
  <c r="AR563" i="6"/>
  <c r="BI150" i="59"/>
  <c r="BL224" i="6"/>
  <c r="BL220" i="6"/>
  <c r="BL222" i="6"/>
  <c r="BL221" i="6"/>
  <c r="BL215" i="6"/>
  <c r="BF159" i="91"/>
  <c r="BF34" i="92" s="1"/>
  <c r="BF132" i="91"/>
  <c r="BF160" i="91" s="1"/>
  <c r="BF35" i="92" s="1"/>
  <c r="AA166" i="91"/>
  <c r="AA37" i="92" s="1"/>
  <c r="AE379" i="6"/>
  <c r="AO37" i="92"/>
  <c r="AM564" i="6"/>
  <c r="AM566" i="6" s="1"/>
  <c r="AM211" i="6"/>
  <c r="G27" i="97"/>
  <c r="H18" i="64"/>
  <c r="Q15" i="33"/>
  <c r="AF211" i="6"/>
  <c r="AF563" i="6"/>
  <c r="AA10" i="12" s="1"/>
  <c r="AD225" i="6"/>
  <c r="AZ563" i="6"/>
  <c r="AZ359" i="6"/>
  <c r="BK563" i="6"/>
  <c r="BK211" i="6"/>
  <c r="I372" i="6"/>
  <c r="I370" i="6"/>
  <c r="I363" i="6"/>
  <c r="I369" i="6"/>
  <c r="BE563" i="6"/>
  <c r="BE211" i="6"/>
  <c r="I563" i="6"/>
  <c r="AL221" i="6"/>
  <c r="AJ160" i="91"/>
  <c r="AJ35" i="92" s="1"/>
  <c r="I368" i="6"/>
  <c r="BG211" i="6"/>
  <c r="BG563" i="6"/>
  <c r="BB10" i="12" s="1"/>
  <c r="AX132" i="91"/>
  <c r="AX160" i="91" s="1"/>
  <c r="AX35" i="92" s="1"/>
  <c r="AX159" i="91"/>
  <c r="AX34" i="92" s="1"/>
  <c r="S563" i="6"/>
  <c r="S211" i="6"/>
  <c r="H160" i="91"/>
  <c r="H35" i="92" s="1"/>
  <c r="AS229" i="6"/>
  <c r="AS231" i="6" s="1"/>
  <c r="AH221" i="6"/>
  <c r="AH224" i="6"/>
  <c r="AH215" i="6"/>
  <c r="AH222" i="6"/>
  <c r="AH220" i="6"/>
  <c r="AE150" i="59"/>
  <c r="V211" i="6"/>
  <c r="V563" i="6"/>
  <c r="Q10" i="12" s="1"/>
  <c r="BB359" i="6"/>
  <c r="BB563" i="6"/>
  <c r="Z132" i="91"/>
  <c r="Z160" i="91" s="1"/>
  <c r="Z35" i="92" s="1"/>
  <c r="Z159" i="91"/>
  <c r="Z34" i="92" s="1"/>
  <c r="AL220" i="6"/>
  <c r="AX373" i="6"/>
  <c r="AT164" i="91" s="1"/>
  <c r="E160" i="91"/>
  <c r="E35" i="92" s="1"/>
  <c r="Q17" i="33"/>
  <c r="BC298" i="6"/>
  <c r="AI150" i="59"/>
  <c r="F152" i="59"/>
  <c r="I73" i="59"/>
  <c r="H83" i="116" s="1"/>
  <c r="AJ159" i="91"/>
  <c r="AJ34" i="92" s="1"/>
  <c r="AB563" i="6"/>
  <c r="AB359" i="6"/>
  <c r="AD563" i="6"/>
  <c r="AD359" i="6"/>
  <c r="J290" i="6"/>
  <c r="C34" i="29"/>
  <c r="E12" i="28" s="1"/>
  <c r="E13" i="28" s="1"/>
  <c r="AL222" i="6"/>
  <c r="AL225" i="6" s="1"/>
  <c r="AL233" i="6" s="1"/>
  <c r="D159" i="91"/>
  <c r="D34" i="92" s="1"/>
  <c r="AO159" i="91"/>
  <c r="AO34" i="92" s="1"/>
  <c r="Q159" i="91"/>
  <c r="Q34" i="92" s="1"/>
  <c r="X160" i="91"/>
  <c r="X35" i="92" s="1"/>
  <c r="BK373" i="6"/>
  <c r="BG164" i="91" s="1"/>
  <c r="BE541" i="6"/>
  <c r="BE543" i="6"/>
  <c r="BA365" i="97" s="1"/>
  <c r="BE536" i="6"/>
  <c r="BA358" i="97" s="1"/>
  <c r="BA354" i="97"/>
  <c r="BE542" i="6"/>
  <c r="BA364" i="97" s="1"/>
  <c r="BB153" i="59"/>
  <c r="BE545" i="6"/>
  <c r="BA367" i="97" s="1"/>
  <c r="H563" i="6"/>
  <c r="C10" i="12" s="1"/>
  <c r="H359" i="6"/>
  <c r="AO354" i="97"/>
  <c r="AS542" i="6"/>
  <c r="AO364" i="97" s="1"/>
  <c r="AP153" i="59"/>
  <c r="AS536" i="6"/>
  <c r="AO358" i="97" s="1"/>
  <c r="AS545" i="6"/>
  <c r="AO367" i="97" s="1"/>
  <c r="AS541" i="6"/>
  <c r="BD550" i="6"/>
  <c r="AS543" i="6"/>
  <c r="AO365" i="97" s="1"/>
  <c r="R15" i="33"/>
  <c r="S15" i="33" s="1"/>
  <c r="Y381" i="6"/>
  <c r="U168" i="91" s="1"/>
  <c r="U38" i="92" s="1"/>
  <c r="U47" i="92" s="1"/>
  <c r="H26" i="97"/>
  <c r="AE298" i="6"/>
  <c r="AO41" i="33"/>
  <c r="AP41" i="33" s="1"/>
  <c r="H57" i="59"/>
  <c r="G67" i="116" s="1"/>
  <c r="BI9" i="36"/>
  <c r="BK178" i="59"/>
  <c r="AG153" i="59"/>
  <c r="AJ541" i="6"/>
  <c r="AF354" i="97"/>
  <c r="AU550" i="6"/>
  <c r="AJ542" i="6"/>
  <c r="AF364" i="97" s="1"/>
  <c r="AJ543" i="6"/>
  <c r="AF365" i="97" s="1"/>
  <c r="AJ545" i="6"/>
  <c r="AF367" i="97" s="1"/>
  <c r="AJ536" i="6"/>
  <c r="AF358" i="97" s="1"/>
  <c r="AW48" i="33"/>
  <c r="AX48" i="33" s="1"/>
  <c r="AY48" i="33" s="1"/>
  <c r="AX178" i="59"/>
  <c r="H74" i="59" s="1"/>
  <c r="G84" i="116" s="1"/>
  <c r="AV9" i="36"/>
  <c r="AS153" i="59"/>
  <c r="AS154" i="59" s="1"/>
  <c r="AV543" i="6"/>
  <c r="AR365" i="97" s="1"/>
  <c r="AV542" i="6"/>
  <c r="AR364" i="97" s="1"/>
  <c r="AV536" i="6"/>
  <c r="AR358" i="97" s="1"/>
  <c r="AR354" i="97"/>
  <c r="BG550" i="6"/>
  <c r="AV541" i="6"/>
  <c r="AV545" i="6"/>
  <c r="AR367" i="97" s="1"/>
  <c r="BF377" i="6"/>
  <c r="AU363" i="6"/>
  <c r="AU369" i="6"/>
  <c r="AU368" i="6"/>
  <c r="AU370" i="6"/>
  <c r="AR152" i="59"/>
  <c r="AR154" i="59" s="1"/>
  <c r="AU372" i="6"/>
  <c r="BK64" i="33"/>
  <c r="BL64" i="33" s="1"/>
  <c r="BM64" i="33" s="1"/>
  <c r="Y159" i="91"/>
  <c r="J56" i="59"/>
  <c r="K56" i="59" s="1"/>
  <c r="BM161" i="59"/>
  <c r="AE154" i="59"/>
  <c r="AD290" i="6"/>
  <c r="AE381" i="6"/>
  <c r="AA168" i="91" s="1"/>
  <c r="AA38" i="92" s="1"/>
  <c r="AA47" i="92" s="1"/>
  <c r="AH11" i="12"/>
  <c r="K564" i="6"/>
  <c r="K566" i="6" s="1"/>
  <c r="BA11" i="12"/>
  <c r="AI11" i="12"/>
  <c r="BJ290" i="6"/>
  <c r="G12" i="35"/>
  <c r="D160" i="91"/>
  <c r="D35" i="92" s="1"/>
  <c r="L563" i="6"/>
  <c r="L359" i="6"/>
  <c r="AW159" i="91"/>
  <c r="AW34" i="92" s="1"/>
  <c r="Y160" i="91"/>
  <c r="Y35" i="92" s="1"/>
  <c r="X563" i="6"/>
  <c r="S10" i="12" s="1"/>
  <c r="X359" i="6"/>
  <c r="R18" i="33"/>
  <c r="S18" i="33" s="1"/>
  <c r="E159" i="91"/>
  <c r="E34" i="92" s="1"/>
  <c r="BN373" i="6"/>
  <c r="BJ164" i="91" s="1"/>
  <c r="H159" i="91"/>
  <c r="H34" i="92" s="1"/>
  <c r="AC363" i="6"/>
  <c r="Z152" i="59"/>
  <c r="AC368" i="6"/>
  <c r="AN377" i="6"/>
  <c r="AC370" i="6"/>
  <c r="AC369" i="6"/>
  <c r="AC372" i="6"/>
  <c r="BC297" i="6"/>
  <c r="E40" i="9" s="1"/>
  <c r="BB225" i="6"/>
  <c r="M12" i="33"/>
  <c r="N12" i="33" s="1"/>
  <c r="O12" i="33" s="1"/>
  <c r="BA563" i="6"/>
  <c r="BA211" i="6"/>
  <c r="AS563" i="6"/>
  <c r="AS211" i="6"/>
  <c r="AN222" i="6"/>
  <c r="AN220" i="6"/>
  <c r="AK150" i="59"/>
  <c r="AY229" i="6"/>
  <c r="AY231" i="6" s="1"/>
  <c r="AN215" i="6"/>
  <c r="AN221" i="6"/>
  <c r="AN224" i="6"/>
  <c r="BF178" i="59"/>
  <c r="I74" i="59" s="1"/>
  <c r="H84" i="116" s="1"/>
  <c r="BD9" i="36"/>
  <c r="E47" i="59"/>
  <c r="D57" i="116" s="1"/>
  <c r="I10" i="33"/>
  <c r="J10" i="33" s="1"/>
  <c r="K10" i="33" s="1"/>
  <c r="W298" i="6"/>
  <c r="AS298" i="6"/>
  <c r="AM373" i="6"/>
  <c r="AI164" i="91" s="1"/>
  <c r="AH381" i="6"/>
  <c r="AD168" i="91" s="1"/>
  <c r="AD38" i="92" s="1"/>
  <c r="AD47" i="92" s="1"/>
  <c r="BC563" i="6"/>
  <c r="BC359" i="6"/>
  <c r="BC360" i="6" s="1"/>
  <c r="E49" i="9" s="1"/>
  <c r="AL563" i="6"/>
  <c r="AG10" i="12" s="1"/>
  <c r="AL359" i="6"/>
  <c r="AQ360" i="6" s="1"/>
  <c r="D49" i="9" s="1"/>
  <c r="S9" i="36"/>
  <c r="U178" i="59"/>
  <c r="F74" i="59" s="1"/>
  <c r="E84" i="116" s="1"/>
  <c r="AW373" i="6"/>
  <c r="AS164" i="91" s="1"/>
  <c r="BM563" i="6"/>
  <c r="BH10" i="12" s="1"/>
  <c r="BM359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3" i="6"/>
  <c r="BN211" i="6"/>
  <c r="G26" i="97"/>
  <c r="BI139" i="91"/>
  <c r="BI160" i="91" s="1"/>
  <c r="BI35" i="92" s="1"/>
  <c r="BI159" i="91"/>
  <c r="BI34" i="92" s="1"/>
  <c r="AA24" i="33"/>
  <c r="AW563" i="6"/>
  <c r="AW211" i="6"/>
  <c r="AP373" i="6"/>
  <c r="AL164" i="91" s="1"/>
  <c r="AL37" i="92" s="1"/>
  <c r="AA25" i="33"/>
  <c r="AB25" i="33" s="1"/>
  <c r="BM151" i="59"/>
  <c r="AQ281" i="6"/>
  <c r="D37" i="9" s="1"/>
  <c r="AI33" i="33"/>
  <c r="AJ33" i="33" s="1"/>
  <c r="AK33" i="33" s="1"/>
  <c r="BK62" i="33"/>
  <c r="BL62" i="33" s="1"/>
  <c r="AO563" i="6"/>
  <c r="AO211" i="6"/>
  <c r="AE542" i="6"/>
  <c r="AA364" i="97" s="1"/>
  <c r="AE545" i="6"/>
  <c r="AA367" i="97" s="1"/>
  <c r="AB153" i="59"/>
  <c r="AP550" i="6"/>
  <c r="AA354" i="97"/>
  <c r="AE536" i="6"/>
  <c r="AA358" i="97" s="1"/>
  <c r="AE543" i="6"/>
  <c r="AA365" i="97" s="1"/>
  <c r="AE541" i="6"/>
  <c r="Q16" i="33"/>
  <c r="AP290" i="6"/>
  <c r="AP298" i="6" s="1"/>
  <c r="AH159" i="91"/>
  <c r="AH34" i="92" s="1"/>
  <c r="AH132" i="91"/>
  <c r="AH160" i="91" s="1"/>
  <c r="AH35" i="92" s="1"/>
  <c r="W563" i="6"/>
  <c r="W211" i="6"/>
  <c r="AE563" i="6"/>
  <c r="AE211" i="6"/>
  <c r="AU45" i="33"/>
  <c r="AV45" i="33" s="1"/>
  <c r="BD166" i="91"/>
  <c r="BH379" i="6"/>
  <c r="AX563" i="6"/>
  <c r="AX211" i="6"/>
  <c r="G71" i="116"/>
  <c r="J61" i="59"/>
  <c r="K61" i="59" s="1"/>
  <c r="AH290" i="6"/>
  <c r="AH298" i="6" s="1"/>
  <c r="BC154" i="59"/>
  <c r="P290" i="6"/>
  <c r="P298" i="6" s="1"/>
  <c r="AK381" i="6"/>
  <c r="AG168" i="91" s="1"/>
  <c r="AG38" i="92" s="1"/>
  <c r="AG47" i="92" s="1"/>
  <c r="AI373" i="6"/>
  <c r="AE164" i="91" s="1"/>
  <c r="AK36" i="33"/>
  <c r="W373" i="6"/>
  <c r="Q563" i="6"/>
  <c r="L10" i="12" s="1"/>
  <c r="Q211" i="6"/>
  <c r="BP280" i="6"/>
  <c r="BM225" i="6"/>
  <c r="BD290" i="6"/>
  <c r="BD56" i="33"/>
  <c r="AX536" i="6"/>
  <c r="AT358" i="97" s="1"/>
  <c r="AU153" i="59"/>
  <c r="AT354" i="97"/>
  <c r="BI550" i="6"/>
  <c r="AX545" i="6"/>
  <c r="AT367" i="97" s="1"/>
  <c r="AX541" i="6"/>
  <c r="AX542" i="6"/>
  <c r="AT364" i="97" s="1"/>
  <c r="AX543" i="6"/>
  <c r="AT365" i="97" s="1"/>
  <c r="BC55" i="33"/>
  <c r="BD55" i="33" s="1"/>
  <c r="BJ60" i="33"/>
  <c r="AS552" i="6"/>
  <c r="AO372" i="97"/>
  <c r="BL290" i="6"/>
  <c r="Y374" i="97"/>
  <c r="AF153" i="59"/>
  <c r="AI541" i="6"/>
  <c r="AT550" i="6"/>
  <c r="AI543" i="6"/>
  <c r="AE365" i="97" s="1"/>
  <c r="AE354" i="97"/>
  <c r="AI536" i="6"/>
  <c r="AE358" i="97" s="1"/>
  <c r="AI542" i="6"/>
  <c r="AE364" i="97" s="1"/>
  <c r="AI545" i="6"/>
  <c r="AE367" i="97" s="1"/>
  <c r="BB9" i="12"/>
  <c r="BB11" i="12" s="1"/>
  <c r="AG298" i="6"/>
  <c r="AK35" i="33"/>
  <c r="AL35" i="33" s="1"/>
  <c r="AM35" i="33" s="1"/>
  <c r="AB50" i="64"/>
  <c r="F18" i="64"/>
  <c r="AN50" i="64"/>
  <c r="G18" i="64"/>
  <c r="BP358" i="6"/>
  <c r="J563" i="6"/>
  <c r="J359" i="6"/>
  <c r="Y153" i="59"/>
  <c r="AM550" i="6"/>
  <c r="AB542" i="6"/>
  <c r="X364" i="97" s="1"/>
  <c r="AB543" i="6"/>
  <c r="X365" i="97" s="1"/>
  <c r="AB545" i="6"/>
  <c r="X367" i="97" s="1"/>
  <c r="X354" i="97"/>
  <c r="AB541" i="6"/>
  <c r="AB536" i="6"/>
  <c r="X358" i="97" s="1"/>
  <c r="BG536" i="6"/>
  <c r="BC358" i="97" s="1"/>
  <c r="BG542" i="6"/>
  <c r="BC364" i="97" s="1"/>
  <c r="BC354" i="97"/>
  <c r="BG545" i="6"/>
  <c r="BC367" i="97" s="1"/>
  <c r="BG541" i="6"/>
  <c r="BG543" i="6"/>
  <c r="BC365" i="97" s="1"/>
  <c r="BD153" i="59"/>
  <c r="S281" i="6"/>
  <c r="H44" i="31"/>
  <c r="BO552" i="6"/>
  <c r="BK372" i="97"/>
  <c r="T290" i="6"/>
  <c r="AF381" i="6"/>
  <c r="BK146" i="91"/>
  <c r="BK160" i="91" s="1"/>
  <c r="BK35" i="92" s="1"/>
  <c r="BK159" i="91"/>
  <c r="AY368" i="6"/>
  <c r="BJ377" i="6"/>
  <c r="AY363" i="6"/>
  <c r="AY372" i="6"/>
  <c r="AY370" i="6"/>
  <c r="AV152" i="59"/>
  <c r="AY369" i="6"/>
  <c r="K353" i="97"/>
  <c r="BP531" i="6"/>
  <c r="BM353" i="97" s="1"/>
  <c r="J27" i="97" s="1"/>
  <c r="AO296" i="6"/>
  <c r="AV231" i="6"/>
  <c r="BC166" i="59"/>
  <c r="BF231" i="6"/>
  <c r="L290" i="6"/>
  <c r="AA296" i="6"/>
  <c r="AE297" i="6" s="1"/>
  <c r="C40" i="9" s="1"/>
  <c r="X166" i="59"/>
  <c r="J55" i="59"/>
  <c r="K55" i="59" s="1"/>
  <c r="AU47" i="33"/>
  <c r="AV47" i="33" s="1"/>
  <c r="AW47" i="33" s="1"/>
  <c r="BB363" i="97"/>
  <c r="BF546" i="6"/>
  <c r="BB368" i="97" s="1"/>
  <c r="BE57" i="33"/>
  <c r="BD546" i="6"/>
  <c r="AZ363" i="97"/>
  <c r="G542" i="6"/>
  <c r="C364" i="97" s="1"/>
  <c r="C354" i="97"/>
  <c r="G543" i="6"/>
  <c r="C365" i="97" s="1"/>
  <c r="G536" i="6"/>
  <c r="G541" i="6"/>
  <c r="D153" i="59"/>
  <c r="D154" i="59" s="1"/>
  <c r="D50" i="59" s="1"/>
  <c r="C60" i="116" s="1"/>
  <c r="G545" i="6"/>
  <c r="C367" i="97" s="1"/>
  <c r="BE373" i="6"/>
  <c r="BE381" i="6" s="1"/>
  <c r="F363" i="97"/>
  <c r="J546" i="6"/>
  <c r="BM542" i="6"/>
  <c r="BI364" i="97" s="1"/>
  <c r="BJ153" i="59"/>
  <c r="BM545" i="6"/>
  <c r="BI367" i="97" s="1"/>
  <c r="BM543" i="6"/>
  <c r="BI365" i="97" s="1"/>
  <c r="BM536" i="6"/>
  <c r="BI358" i="97" s="1"/>
  <c r="BI354" i="97"/>
  <c r="BM541" i="6"/>
  <c r="BB290" i="6"/>
  <c r="H9" i="33"/>
  <c r="I9" i="33" s="1"/>
  <c r="BO298" i="6"/>
  <c r="BJ550" i="6"/>
  <c r="AY541" i="6"/>
  <c r="AY545" i="6"/>
  <c r="AU367" i="97" s="1"/>
  <c r="AY536" i="6"/>
  <c r="AU358" i="97" s="1"/>
  <c r="AY542" i="6"/>
  <c r="AU364" i="97" s="1"/>
  <c r="AU354" i="97"/>
  <c r="AY543" i="6"/>
  <c r="AU365" i="97" s="1"/>
  <c r="AV153" i="59"/>
  <c r="BC54" i="33"/>
  <c r="G47" i="59"/>
  <c r="F57" i="116" s="1"/>
  <c r="AL379" i="6"/>
  <c r="AH166" i="91"/>
  <c r="Z153" i="59"/>
  <c r="AC541" i="6"/>
  <c r="AC543" i="6"/>
  <c r="Y365" i="97" s="1"/>
  <c r="Y354" i="97"/>
  <c r="AC536" i="6"/>
  <c r="Y358" i="97" s="1"/>
  <c r="AN550" i="6"/>
  <c r="AC542" i="6"/>
  <c r="Y364" i="97" s="1"/>
  <c r="AC545" i="6"/>
  <c r="Y367" i="97" s="1"/>
  <c r="V22" i="33"/>
  <c r="W22" i="33" s="1"/>
  <c r="AX290" i="6"/>
  <c r="AD152" i="59"/>
  <c r="AR377" i="6"/>
  <c r="AG370" i="6"/>
  <c r="AG369" i="6"/>
  <c r="AG372" i="6"/>
  <c r="AG368" i="6"/>
  <c r="AG363" i="6"/>
  <c r="AR373" i="6"/>
  <c r="R20" i="33"/>
  <c r="S20" i="33" s="1"/>
  <c r="AD32" i="33"/>
  <c r="AE32" i="33" s="1"/>
  <c r="T231" i="6"/>
  <c r="AA379" i="6"/>
  <c r="W166" i="91"/>
  <c r="Z27" i="33"/>
  <c r="AA27" i="33" s="1"/>
  <c r="AB27" i="33" s="1"/>
  <c r="BE231" i="6"/>
  <c r="I542" i="6"/>
  <c r="E364" i="97" s="1"/>
  <c r="E354" i="97"/>
  <c r="I541" i="6"/>
  <c r="I545" i="6"/>
  <c r="E367" i="97" s="1"/>
  <c r="I543" i="6"/>
  <c r="E365" i="97" s="1"/>
  <c r="F153" i="59"/>
  <c r="F154" i="59" s="1"/>
  <c r="I536" i="6"/>
  <c r="E358" i="97" s="1"/>
  <c r="T550" i="6"/>
  <c r="N153" i="59"/>
  <c r="Q536" i="6"/>
  <c r="M358" i="97" s="1"/>
  <c r="Q545" i="6"/>
  <c r="M367" i="97" s="1"/>
  <c r="M354" i="97"/>
  <c r="Q541" i="6"/>
  <c r="Q543" i="6"/>
  <c r="M365" i="97" s="1"/>
  <c r="AB550" i="6"/>
  <c r="Q542" i="6"/>
  <c r="M364" i="97" s="1"/>
  <c r="T543" i="6"/>
  <c r="P365" i="97" s="1"/>
  <c r="T545" i="6"/>
  <c r="P367" i="97" s="1"/>
  <c r="T536" i="6"/>
  <c r="T542" i="6"/>
  <c r="P364" i="97" s="1"/>
  <c r="T541" i="6"/>
  <c r="Q153" i="59"/>
  <c r="P354" i="97"/>
  <c r="AE550" i="6"/>
  <c r="AE533" i="6"/>
  <c r="C63" i="9" s="1"/>
  <c r="BC281" i="6"/>
  <c r="E37" i="9" s="1"/>
  <c r="AT543" i="6"/>
  <c r="AP365" i="97" s="1"/>
  <c r="AT536" i="6"/>
  <c r="AP358" i="97" s="1"/>
  <c r="AQ153" i="59"/>
  <c r="AP354" i="97"/>
  <c r="AT541" i="6"/>
  <c r="BE550" i="6"/>
  <c r="BB166" i="59" s="1"/>
  <c r="AT542" i="6"/>
  <c r="AP364" i="97" s="1"/>
  <c r="AT545" i="6"/>
  <c r="AP367" i="97" s="1"/>
  <c r="BD363" i="97"/>
  <c r="BH546" i="6"/>
  <c r="BD368" i="97" s="1"/>
  <c r="AN231" i="6"/>
  <c r="V231" i="6"/>
  <c r="AT379" i="6"/>
  <c r="AT381" i="6" s="1"/>
  <c r="AP168" i="91" s="1"/>
  <c r="AP38" i="92" s="1"/>
  <c r="AP47" i="92" s="1"/>
  <c r="AP166" i="91"/>
  <c r="R290" i="6"/>
  <c r="AP166" i="59"/>
  <c r="AT372" i="97"/>
  <c r="AX552" i="6"/>
  <c r="BN552" i="6"/>
  <c r="BJ372" i="97"/>
  <c r="BJ363" i="97"/>
  <c r="BN546" i="6"/>
  <c r="G6" i="34"/>
  <c r="C67" i="116"/>
  <c r="J57" i="59"/>
  <c r="K57" i="59" s="1"/>
  <c r="AX379" i="6"/>
  <c r="AT166" i="91"/>
  <c r="AT37" i="92" s="1"/>
  <c r="E26" i="97"/>
  <c r="H47" i="59"/>
  <c r="G57" i="116" s="1"/>
  <c r="AG9" i="12"/>
  <c r="AI296" i="6"/>
  <c r="AC225" i="6"/>
  <c r="C11" i="35"/>
  <c r="H153" i="59"/>
  <c r="V550" i="6"/>
  <c r="K545" i="6"/>
  <c r="G367" i="97" s="1"/>
  <c r="K543" i="6"/>
  <c r="G365" i="97" s="1"/>
  <c r="G354" i="97"/>
  <c r="K541" i="6"/>
  <c r="K536" i="6"/>
  <c r="G358" i="97" s="1"/>
  <c r="K542" i="6"/>
  <c r="G364" i="97" s="1"/>
  <c r="N14" i="33"/>
  <c r="W23" i="33"/>
  <c r="BC533" i="6"/>
  <c r="E63" i="9" s="1"/>
  <c r="D24" i="91"/>
  <c r="AJ231" i="6"/>
  <c r="AL545" i="6"/>
  <c r="AH367" i="97" s="1"/>
  <c r="AL542" i="6"/>
  <c r="AH364" i="97" s="1"/>
  <c r="AL543" i="6"/>
  <c r="AH365" i="97" s="1"/>
  <c r="AI153" i="59"/>
  <c r="AL541" i="6"/>
  <c r="AW550" i="6"/>
  <c r="AH354" i="97"/>
  <c r="AL536" i="6"/>
  <c r="AH358" i="97" s="1"/>
  <c r="N545" i="6"/>
  <c r="J367" i="97" s="1"/>
  <c r="N543" i="6"/>
  <c r="J365" i="97" s="1"/>
  <c r="K153" i="59"/>
  <c r="K154" i="59" s="1"/>
  <c r="J354" i="97"/>
  <c r="N541" i="6"/>
  <c r="N542" i="6"/>
  <c r="J364" i="97" s="1"/>
  <c r="N536" i="6"/>
  <c r="J358" i="97" s="1"/>
  <c r="Y550" i="6"/>
  <c r="V166" i="59" s="1"/>
  <c r="AX372" i="97"/>
  <c r="BB552" i="6"/>
  <c r="U153" i="59"/>
  <c r="X536" i="6"/>
  <c r="T358" i="97" s="1"/>
  <c r="X542" i="6"/>
  <c r="T364" i="97" s="1"/>
  <c r="X545" i="6"/>
  <c r="T367" i="97" s="1"/>
  <c r="X543" i="6"/>
  <c r="T365" i="97" s="1"/>
  <c r="AI550" i="6"/>
  <c r="X541" i="6"/>
  <c r="T354" i="97"/>
  <c r="BM62" i="33"/>
  <c r="BP277" i="6"/>
  <c r="AY50" i="33"/>
  <c r="M13" i="33"/>
  <c r="N13" i="33" s="1"/>
  <c r="O13" i="33" s="1"/>
  <c r="D5" i="31"/>
  <c r="F9" i="30"/>
  <c r="AK298" i="6"/>
  <c r="AG550" i="6"/>
  <c r="S153" i="59"/>
  <c r="V536" i="6"/>
  <c r="R358" i="97" s="1"/>
  <c r="V543" i="6"/>
  <c r="R365" i="97" s="1"/>
  <c r="R354" i="97"/>
  <c r="V541" i="6"/>
  <c r="V542" i="6"/>
  <c r="R364" i="97" s="1"/>
  <c r="V545" i="6"/>
  <c r="R367" i="97" s="1"/>
  <c r="S9" i="12"/>
  <c r="F13" i="28"/>
  <c r="E177" i="59"/>
  <c r="E73" i="59" s="1"/>
  <c r="D83" i="116" s="1"/>
  <c r="D11" i="35"/>
  <c r="AG563" i="6"/>
  <c r="AG211" i="6"/>
  <c r="K225" i="6"/>
  <c r="C58" i="116"/>
  <c r="AB28" i="33"/>
  <c r="BL552" i="6"/>
  <c r="BH372" i="97"/>
  <c r="AA373" i="6"/>
  <c r="W164" i="91" s="1"/>
  <c r="W37" i="92" s="1"/>
  <c r="Q381" i="6"/>
  <c r="M168" i="91" s="1"/>
  <c r="M38" i="92" s="1"/>
  <c r="M47" i="92" s="1"/>
  <c r="M164" i="91"/>
  <c r="M37" i="92" s="1"/>
  <c r="AM39" i="33"/>
  <c r="AW231" i="6"/>
  <c r="F11" i="12"/>
  <c r="AY363" i="97"/>
  <c r="BC546" i="6"/>
  <c r="I47" i="59"/>
  <c r="H57" i="116" s="1"/>
  <c r="S374" i="97"/>
  <c r="W153" i="59"/>
  <c r="W154" i="59" s="1"/>
  <c r="Z545" i="6"/>
  <c r="V367" i="97" s="1"/>
  <c r="V354" i="97"/>
  <c r="Z542" i="6"/>
  <c r="V364" i="97" s="1"/>
  <c r="Z536" i="6"/>
  <c r="V358" i="97" s="1"/>
  <c r="Z541" i="6"/>
  <c r="Z543" i="6"/>
  <c r="V365" i="97" s="1"/>
  <c r="AK550" i="6"/>
  <c r="AG543" i="6"/>
  <c r="AC365" i="97" s="1"/>
  <c r="AG542" i="6"/>
  <c r="AC364" i="97" s="1"/>
  <c r="AR550" i="6"/>
  <c r="AG541" i="6"/>
  <c r="AG545" i="6"/>
  <c r="AC367" i="97" s="1"/>
  <c r="AD153" i="59"/>
  <c r="AC354" i="97"/>
  <c r="AG536" i="6"/>
  <c r="AC358" i="97" s="1"/>
  <c r="O532" i="6"/>
  <c r="BP532" i="6" s="1"/>
  <c r="BM354" i="97" s="1"/>
  <c r="AR546" i="6"/>
  <c r="AN363" i="97"/>
  <c r="AM546" i="6"/>
  <c r="AI368" i="97" s="1"/>
  <c r="AI363" i="97"/>
  <c r="K368" i="6"/>
  <c r="K370" i="6"/>
  <c r="V377" i="6"/>
  <c r="K372" i="6"/>
  <c r="H152" i="59"/>
  <c r="K369" i="6"/>
  <c r="K363" i="6"/>
  <c r="AY166" i="91"/>
  <c r="BC379" i="6"/>
  <c r="AQ546" i="6"/>
  <c r="AM363" i="97"/>
  <c r="P50" i="64"/>
  <c r="E18" i="64"/>
  <c r="AX46" i="33"/>
  <c r="AY46" i="33" s="1"/>
  <c r="K146" i="91"/>
  <c r="K160" i="91" s="1"/>
  <c r="K35" i="92" s="1"/>
  <c r="K159" i="91"/>
  <c r="K34" i="92" s="1"/>
  <c r="K298" i="6"/>
  <c r="AH546" i="6"/>
  <c r="AD368" i="97" s="1"/>
  <c r="AD363" i="97"/>
  <c r="X153" i="59"/>
  <c r="X154" i="59" s="1"/>
  <c r="AL550" i="6"/>
  <c r="AA541" i="6"/>
  <c r="W354" i="97"/>
  <c r="AA545" i="6"/>
  <c r="W367" i="97" s="1"/>
  <c r="AA543" i="6"/>
  <c r="W365" i="97" s="1"/>
  <c r="AA542" i="6"/>
  <c r="W364" i="97" s="1"/>
  <c r="AA536" i="6"/>
  <c r="W358" i="97" s="1"/>
  <c r="AP44" i="33"/>
  <c r="AQ44" i="33" s="1"/>
  <c r="AQ363" i="97"/>
  <c r="AU546" i="6"/>
  <c r="M542" i="6"/>
  <c r="I364" i="97" s="1"/>
  <c r="M541" i="6"/>
  <c r="M545" i="6"/>
  <c r="I367" i="97" s="1"/>
  <c r="I354" i="97"/>
  <c r="J153" i="59"/>
  <c r="X550" i="6"/>
  <c r="M543" i="6"/>
  <c r="I365" i="97" s="1"/>
  <c r="M536" i="6"/>
  <c r="I358" i="97" s="1"/>
  <c r="O298" i="6"/>
  <c r="BO563" i="6"/>
  <c r="BO211" i="6"/>
  <c r="AL38" i="33"/>
  <c r="AM38" i="33" s="1"/>
  <c r="F6" i="34"/>
  <c r="R225" i="6"/>
  <c r="BN7" i="30"/>
  <c r="E9" i="30"/>
  <c r="C5" i="31"/>
  <c r="C57" i="116"/>
  <c r="AJ298" i="6"/>
  <c r="BM231" i="6"/>
  <c r="H368" i="97"/>
  <c r="L554" i="6"/>
  <c r="BI543" i="6"/>
  <c r="BE365" i="97" s="1"/>
  <c r="BI536" i="6"/>
  <c r="BE358" i="97" s="1"/>
  <c r="BI541" i="6"/>
  <c r="BF153" i="59"/>
  <c r="BI542" i="6"/>
  <c r="BE364" i="97" s="1"/>
  <c r="BE354" i="97"/>
  <c r="BI545" i="6"/>
  <c r="BE367" i="97" s="1"/>
  <c r="AU225" i="6"/>
  <c r="V290" i="6"/>
  <c r="I9" i="12"/>
  <c r="I11" i="12" s="1"/>
  <c r="N564" i="6"/>
  <c r="N566" i="6" s="1"/>
  <c r="AS43" i="33"/>
  <c r="BO533" i="6"/>
  <c r="F63" i="9" s="1"/>
  <c r="D172" i="59"/>
  <c r="C5" i="35"/>
  <c r="AZ49" i="33"/>
  <c r="AP541" i="6"/>
  <c r="BA550" i="6"/>
  <c r="AP543" i="6"/>
  <c r="AL365" i="97" s="1"/>
  <c r="AP536" i="6"/>
  <c r="AL358" i="97" s="1"/>
  <c r="AP545" i="6"/>
  <c r="AL367" i="97" s="1"/>
  <c r="AM153" i="59"/>
  <c r="AP542" i="6"/>
  <c r="AL364" i="97" s="1"/>
  <c r="AL354" i="97"/>
  <c r="Z26" i="33"/>
  <c r="H545" i="6"/>
  <c r="D367" i="97" s="1"/>
  <c r="H542" i="6"/>
  <c r="D364" i="97" s="1"/>
  <c r="H543" i="6"/>
  <c r="D365" i="97" s="1"/>
  <c r="D354" i="97"/>
  <c r="H541" i="6"/>
  <c r="E153" i="59"/>
  <c r="S550" i="6"/>
  <c r="H536" i="6"/>
  <c r="F47" i="59"/>
  <c r="E57" i="116" s="1"/>
  <c r="AR290" i="6"/>
  <c r="AH34" i="33"/>
  <c r="G225" i="6"/>
  <c r="AZ542" i="6"/>
  <c r="AV364" i="97" s="1"/>
  <c r="AW153" i="59"/>
  <c r="AZ543" i="6"/>
  <c r="AV365" i="97" s="1"/>
  <c r="AV354" i="97"/>
  <c r="AZ545" i="6"/>
  <c r="AV367" i="97" s="1"/>
  <c r="BK550" i="6"/>
  <c r="AZ541" i="6"/>
  <c r="AZ536" i="6"/>
  <c r="AV358" i="97" s="1"/>
  <c r="BB52" i="33"/>
  <c r="BF298" i="6"/>
  <c r="AA9" i="12"/>
  <c r="AA11" i="12" s="1"/>
  <c r="AF564" i="6"/>
  <c r="AF566" i="6" s="1"/>
  <c r="BK60" i="33"/>
  <c r="BL60" i="33" s="1"/>
  <c r="BC225" i="6"/>
  <c r="AY372" i="97"/>
  <c r="BC552" i="6"/>
  <c r="AF298" i="6"/>
  <c r="B40" i="9"/>
  <c r="Y225" i="6"/>
  <c r="H133" i="116"/>
  <c r="H20" i="64"/>
  <c r="AK153" i="59"/>
  <c r="AN542" i="6"/>
  <c r="AJ364" i="97" s="1"/>
  <c r="AY550" i="6"/>
  <c r="AN536" i="6"/>
  <c r="AJ358" i="97" s="1"/>
  <c r="AJ354" i="97"/>
  <c r="AN545" i="6"/>
  <c r="AJ367" i="97" s="1"/>
  <c r="AN541" i="6"/>
  <c r="AN543" i="6"/>
  <c r="AJ365" i="97" s="1"/>
  <c r="AM37" i="33"/>
  <c r="AN37" i="33" s="1"/>
  <c r="AU159" i="91"/>
  <c r="AU146" i="91"/>
  <c r="AU160" i="91" s="1"/>
  <c r="AU35" i="92" s="1"/>
  <c r="O370" i="6"/>
  <c r="Z377" i="6"/>
  <c r="O368" i="6"/>
  <c r="O369" i="6"/>
  <c r="O372" i="6"/>
  <c r="L152" i="59"/>
  <c r="O363" i="6"/>
  <c r="AL153" i="59"/>
  <c r="AO542" i="6"/>
  <c r="AK364" i="97" s="1"/>
  <c r="AO536" i="6"/>
  <c r="AK358" i="97" s="1"/>
  <c r="AZ550" i="6"/>
  <c r="AK354" i="97"/>
  <c r="AO545" i="6"/>
  <c r="AK367" i="97" s="1"/>
  <c r="AO543" i="6"/>
  <c r="AK365" i="97" s="1"/>
  <c r="AO541" i="6"/>
  <c r="Q9" i="12"/>
  <c r="Q11" i="12" s="1"/>
  <c r="V564" i="6"/>
  <c r="V566" i="6" s="1"/>
  <c r="AD298" i="6"/>
  <c r="AO9" i="12"/>
  <c r="AO11" i="12" s="1"/>
  <c r="AT564" i="6"/>
  <c r="AT566" i="6" s="1"/>
  <c r="AK225" i="6"/>
  <c r="BK296" i="6"/>
  <c r="P373" i="6"/>
  <c r="AM221" i="6"/>
  <c r="AJ150" i="59"/>
  <c r="AJ154" i="59" s="1"/>
  <c r="AM215" i="6"/>
  <c r="AM220" i="6"/>
  <c r="AM224" i="6"/>
  <c r="AM222" i="6"/>
  <c r="AX229" i="6"/>
  <c r="C9" i="12"/>
  <c r="BP562" i="6"/>
  <c r="AS42" i="33"/>
  <c r="AT42" i="33" s="1"/>
  <c r="N290" i="6"/>
  <c r="U298" i="6"/>
  <c r="BH290" i="6"/>
  <c r="F139" i="91"/>
  <c r="F160" i="91" s="1"/>
  <c r="F159" i="91"/>
  <c r="AP37" i="92"/>
  <c r="P546" i="6"/>
  <c r="L363" i="97"/>
  <c r="M154" i="59"/>
  <c r="AW166" i="91"/>
  <c r="AW37" i="92" s="1"/>
  <c r="BA379" i="6"/>
  <c r="AD37" i="92"/>
  <c r="BB541" i="6"/>
  <c r="BM550" i="6"/>
  <c r="BB543" i="6"/>
  <c r="AX365" i="97" s="1"/>
  <c r="BB536" i="6"/>
  <c r="AX358" i="97" s="1"/>
  <c r="BB542" i="6"/>
  <c r="AX364" i="97" s="1"/>
  <c r="BB545" i="6"/>
  <c r="AX367" i="97" s="1"/>
  <c r="AY153" i="59"/>
  <c r="AX354" i="97"/>
  <c r="BL352" i="97"/>
  <c r="C26" i="97"/>
  <c r="Z166" i="59"/>
  <c r="AC231" i="6"/>
  <c r="AK543" i="6"/>
  <c r="AG365" i="97" s="1"/>
  <c r="AG354" i="97"/>
  <c r="AK536" i="6"/>
  <c r="AG358" i="97" s="1"/>
  <c r="AH153" i="59"/>
  <c r="AH154" i="59" s="1"/>
  <c r="AK541" i="6"/>
  <c r="AV550" i="6"/>
  <c r="AK545" i="6"/>
  <c r="AG367" i="97" s="1"/>
  <c r="AK542" i="6"/>
  <c r="AG364" i="97" s="1"/>
  <c r="D26" i="97"/>
  <c r="W536" i="6"/>
  <c r="S358" i="97" s="1"/>
  <c r="AH550" i="6"/>
  <c r="T153" i="59"/>
  <c r="W542" i="6"/>
  <c r="S364" i="97" s="1"/>
  <c r="W543" i="6"/>
  <c r="S365" i="97" s="1"/>
  <c r="W541" i="6"/>
  <c r="W545" i="6"/>
  <c r="S367" i="97" s="1"/>
  <c r="S354" i="97"/>
  <c r="AE281" i="6"/>
  <c r="C37" i="9" s="1"/>
  <c r="P178" i="59"/>
  <c r="N9" i="36"/>
  <c r="AY290" i="6"/>
  <c r="AY298" i="6" s="1"/>
  <c r="AF542" i="6"/>
  <c r="AB364" i="97" s="1"/>
  <c r="AF543" i="6"/>
  <c r="AB365" i="97" s="1"/>
  <c r="AF541" i="6"/>
  <c r="AC153" i="59"/>
  <c r="AB354" i="97"/>
  <c r="AF545" i="6"/>
  <c r="AB367" i="97" s="1"/>
  <c r="AQ533" i="6"/>
  <c r="D63" i="9" s="1"/>
  <c r="AF536" i="6"/>
  <c r="AQ550" i="6"/>
  <c r="BN231" i="6"/>
  <c r="BG58" i="33"/>
  <c r="BH58" i="33" s="1"/>
  <c r="BI58" i="33" s="1"/>
  <c r="C164" i="91"/>
  <c r="G381" i="6"/>
  <c r="C168" i="91" s="1"/>
  <c r="C38" i="92" s="1"/>
  <c r="C47" i="92" s="1"/>
  <c r="O563" i="6"/>
  <c r="O211" i="6"/>
  <c r="N225" i="6"/>
  <c r="BP296" i="6"/>
  <c r="U19" i="33"/>
  <c r="AA21" i="33"/>
  <c r="AB21" i="33" s="1"/>
  <c r="T15" i="33"/>
  <c r="U15" i="33" s="1"/>
  <c r="J298" i="6"/>
  <c r="O354" i="97"/>
  <c r="S545" i="6"/>
  <c r="O367" i="97" s="1"/>
  <c r="S541" i="6"/>
  <c r="S542" i="6"/>
  <c r="O364" i="97" s="1"/>
  <c r="P153" i="59"/>
  <c r="S536" i="6"/>
  <c r="O358" i="97" s="1"/>
  <c r="AD550" i="6"/>
  <c r="S543" i="6"/>
  <c r="O365" i="97" s="1"/>
  <c r="BO545" i="6"/>
  <c r="BK367" i="97" s="1"/>
  <c r="BO541" i="6"/>
  <c r="BO542" i="6"/>
  <c r="BK364" i="97" s="1"/>
  <c r="BO536" i="6"/>
  <c r="BK358" i="97" s="1"/>
  <c r="BO543" i="6"/>
  <c r="BK365" i="97" s="1"/>
  <c r="BL153" i="59"/>
  <c r="BK354" i="97"/>
  <c r="AD542" i="6"/>
  <c r="Z364" i="97" s="1"/>
  <c r="Z354" i="97"/>
  <c r="AD545" i="6"/>
  <c r="Z367" i="97" s="1"/>
  <c r="AD541" i="6"/>
  <c r="AD543" i="6"/>
  <c r="Z365" i="97" s="1"/>
  <c r="AD536" i="6"/>
  <c r="Z358" i="97" s="1"/>
  <c r="AA153" i="59"/>
  <c r="AO550" i="6"/>
  <c r="I225" i="6"/>
  <c r="AK164" i="91"/>
  <c r="AU298" i="6"/>
  <c r="AT225" i="6"/>
  <c r="BH9" i="12"/>
  <c r="BO369" i="6"/>
  <c r="BO372" i="6"/>
  <c r="BL152" i="59"/>
  <c r="BO363" i="6"/>
  <c r="BO368" i="6"/>
  <c r="BO370" i="6"/>
  <c r="Q354" i="97"/>
  <c r="U541" i="6"/>
  <c r="U543" i="6"/>
  <c r="Q365" i="97" s="1"/>
  <c r="U545" i="6"/>
  <c r="Q367" i="97" s="1"/>
  <c r="AF550" i="6"/>
  <c r="U542" i="6"/>
  <c r="Q364" i="97" s="1"/>
  <c r="R153" i="59"/>
  <c r="U536" i="6"/>
  <c r="Q358" i="97" s="1"/>
  <c r="AF9" i="12"/>
  <c r="AF11" i="12" s="1"/>
  <c r="AK564" i="6"/>
  <c r="AK566" i="6" s="1"/>
  <c r="U354" i="97"/>
  <c r="Y541" i="6"/>
  <c r="Y543" i="6"/>
  <c r="U365" i="97" s="1"/>
  <c r="V153" i="59"/>
  <c r="V154" i="59" s="1"/>
  <c r="Y545" i="6"/>
  <c r="U367" i="97" s="1"/>
  <c r="Y542" i="6"/>
  <c r="U364" i="97" s="1"/>
  <c r="AJ550" i="6"/>
  <c r="AG166" i="59" s="1"/>
  <c r="Y536" i="6"/>
  <c r="U358" i="97" s="1"/>
  <c r="AA552" i="6"/>
  <c r="W372" i="97"/>
  <c r="AZ290" i="6"/>
  <c r="AN290" i="6"/>
  <c r="AB164" i="91"/>
  <c r="P37" i="92"/>
  <c r="R17" i="33"/>
  <c r="BF373" i="6"/>
  <c r="BB164" i="91" s="1"/>
  <c r="BL546" i="6"/>
  <c r="BH368" i="97" s="1"/>
  <c r="BH363" i="97"/>
  <c r="AT290" i="6"/>
  <c r="AA233" i="6"/>
  <c r="AG164" i="91"/>
  <c r="AG37" i="92" s="1"/>
  <c r="AW541" i="6"/>
  <c r="AW543" i="6"/>
  <c r="AS365" i="97" s="1"/>
  <c r="BH550" i="6"/>
  <c r="AS354" i="97"/>
  <c r="AW545" i="6"/>
  <c r="AS367" i="97" s="1"/>
  <c r="AW542" i="6"/>
  <c r="AS364" i="97" s="1"/>
  <c r="AT153" i="59"/>
  <c r="AW536" i="6"/>
  <c r="AS358" i="97" s="1"/>
  <c r="BF552" i="6"/>
  <c r="BB372" i="97"/>
  <c r="L9" i="12"/>
  <c r="L11" i="12" s="1"/>
  <c r="Q564" i="6"/>
  <c r="Q566" i="6" s="1"/>
  <c r="AZ358" i="97"/>
  <c r="R554" i="6"/>
  <c r="N368" i="97"/>
  <c r="BM352" i="97"/>
  <c r="J26" i="97" s="1"/>
  <c r="BQ532" i="6"/>
  <c r="O154" i="59"/>
  <c r="AQ40" i="33"/>
  <c r="AY563" i="6"/>
  <c r="AY211" i="6"/>
  <c r="U552" i="6"/>
  <c r="Q372" i="97"/>
  <c r="X290" i="6"/>
  <c r="C6" i="31"/>
  <c r="BN8" i="30"/>
  <c r="N11" i="33"/>
  <c r="O11" i="33" s="1"/>
  <c r="D46" i="59"/>
  <c r="C56" i="116" s="1"/>
  <c r="BO281" i="6"/>
  <c r="F37" i="9" s="1"/>
  <c r="F26" i="97"/>
  <c r="AW363" i="97"/>
  <c r="BA546" i="6"/>
  <c r="AN358" i="97"/>
  <c r="AF30" i="33"/>
  <c r="Y231" i="6"/>
  <c r="AC146" i="91"/>
  <c r="AC160" i="91" s="1"/>
  <c r="AC35" i="92" s="1"/>
  <c r="AC159" i="91"/>
  <c r="BA53" i="33"/>
  <c r="BB53" i="33" s="1"/>
  <c r="T381" i="6"/>
  <c r="AD31" i="33"/>
  <c r="E6" i="34"/>
  <c r="BA51" i="33"/>
  <c r="S232" i="6"/>
  <c r="BL225" i="6" l="1"/>
  <c r="AK166" i="59"/>
  <c r="L225" i="6"/>
  <c r="L233" i="6" s="1"/>
  <c r="U222" i="6"/>
  <c r="U220" i="6"/>
  <c r="U215" i="6"/>
  <c r="U224" i="6"/>
  <c r="R150" i="59"/>
  <c r="U221" i="6"/>
  <c r="AF229" i="6"/>
  <c r="AF231" i="6" s="1"/>
  <c r="H154" i="59"/>
  <c r="BH373" i="6"/>
  <c r="BD164" i="91" s="1"/>
  <c r="BD37" i="92" s="1"/>
  <c r="P10" i="12"/>
  <c r="P11" i="12" s="1"/>
  <c r="U564" i="6"/>
  <c r="U566" i="6" s="1"/>
  <c r="BM564" i="6"/>
  <c r="BM566" i="6" s="1"/>
  <c r="T18" i="33"/>
  <c r="U18" i="33" s="1"/>
  <c r="M222" i="6"/>
  <c r="M215" i="6"/>
  <c r="M220" i="6"/>
  <c r="X229" i="6"/>
  <c r="X231" i="6" s="1"/>
  <c r="M221" i="6"/>
  <c r="J150" i="59"/>
  <c r="J154" i="59" s="1"/>
  <c r="M224" i="6"/>
  <c r="R154" i="59"/>
  <c r="BH11" i="12"/>
  <c r="BG564" i="6"/>
  <c r="BG566" i="6" s="1"/>
  <c r="H10" i="12"/>
  <c r="H11" i="12" s="1"/>
  <c r="M564" i="6"/>
  <c r="M566" i="6" s="1"/>
  <c r="BE10" i="12"/>
  <c r="BE11" i="12" s="1"/>
  <c r="BJ564" i="6"/>
  <c r="BJ566" i="6" s="1"/>
  <c r="AD10" i="12"/>
  <c r="AD11" i="12" s="1"/>
  <c r="AI564" i="6"/>
  <c r="AI566" i="6" s="1"/>
  <c r="AQ221" i="6"/>
  <c r="AQ215" i="6"/>
  <c r="BB229" i="6"/>
  <c r="AQ224" i="6"/>
  <c r="AQ220" i="6"/>
  <c r="AQ222" i="6"/>
  <c r="AN150" i="59"/>
  <c r="AN154" i="59" s="1"/>
  <c r="BD221" i="6"/>
  <c r="BA150" i="59"/>
  <c r="BA154" i="59" s="1"/>
  <c r="BD222" i="6"/>
  <c r="BD224" i="6"/>
  <c r="BO229" i="6"/>
  <c r="BD215" i="6"/>
  <c r="BD220" i="6"/>
  <c r="BJ369" i="6"/>
  <c r="BJ370" i="6"/>
  <c r="BJ372" i="6"/>
  <c r="BJ363" i="6"/>
  <c r="BJ368" i="6"/>
  <c r="BG152" i="59"/>
  <c r="BG154" i="59" s="1"/>
  <c r="AL10" i="12"/>
  <c r="AL11" i="12" s="1"/>
  <c r="AQ564" i="6"/>
  <c r="AQ566" i="6" s="1"/>
  <c r="AY10" i="12"/>
  <c r="AY11" i="12" s="1"/>
  <c r="BD564" i="6"/>
  <c r="BD566" i="6" s="1"/>
  <c r="AZ372" i="6"/>
  <c r="AZ370" i="6"/>
  <c r="BK377" i="6"/>
  <c r="AW152" i="59"/>
  <c r="AW154" i="59" s="1"/>
  <c r="AZ368" i="6"/>
  <c r="AZ369" i="6"/>
  <c r="AZ363" i="6"/>
  <c r="AP10" i="12"/>
  <c r="AP11" i="12" s="1"/>
  <c r="AU564" i="6"/>
  <c r="AU566" i="6" s="1"/>
  <c r="X10" i="12"/>
  <c r="X11" i="12" s="1"/>
  <c r="AC564" i="6"/>
  <c r="AC566" i="6" s="1"/>
  <c r="BG364" i="97"/>
  <c r="BK546" i="6"/>
  <c r="BG368" i="97" s="1"/>
  <c r="AD29" i="33"/>
  <c r="T215" i="6"/>
  <c r="T221" i="6"/>
  <c r="AE229" i="6"/>
  <c r="AE231" i="6" s="1"/>
  <c r="T224" i="6"/>
  <c r="Q150" i="59"/>
  <c r="Q154" i="59" s="1"/>
  <c r="T220" i="6"/>
  <c r="T222" i="6"/>
  <c r="AU10" i="12"/>
  <c r="AU11" i="12" s="1"/>
  <c r="AZ564" i="6"/>
  <c r="AZ566" i="6" s="1"/>
  <c r="AM10" i="12"/>
  <c r="AM11" i="12" s="1"/>
  <c r="AR564" i="6"/>
  <c r="AR566" i="6" s="1"/>
  <c r="O10" i="12"/>
  <c r="O11" i="12" s="1"/>
  <c r="T564" i="6"/>
  <c r="T566" i="6" s="1"/>
  <c r="AR220" i="6"/>
  <c r="AR221" i="6"/>
  <c r="AR215" i="6"/>
  <c r="BC229" i="6"/>
  <c r="AR222" i="6"/>
  <c r="AO150" i="59"/>
  <c r="AO154" i="59" s="1"/>
  <c r="AR224" i="6"/>
  <c r="BL369" i="6"/>
  <c r="BL363" i="6"/>
  <c r="BL372" i="6"/>
  <c r="BL368" i="6"/>
  <c r="BL370" i="6"/>
  <c r="BI152" i="59"/>
  <c r="BI154" i="59" s="1"/>
  <c r="AK10" i="12"/>
  <c r="AK11" i="12" s="1"/>
  <c r="AP564" i="6"/>
  <c r="AP566" i="6" s="1"/>
  <c r="AJ215" i="6"/>
  <c r="AU229" i="6"/>
  <c r="AG150" i="59"/>
  <c r="AG154" i="59" s="1"/>
  <c r="AJ222" i="6"/>
  <c r="AJ220" i="6"/>
  <c r="AJ221" i="6"/>
  <c r="AJ224" i="6"/>
  <c r="BC164" i="91"/>
  <c r="BC37" i="92" s="1"/>
  <c r="BG381" i="6"/>
  <c r="BC168" i="91" s="1"/>
  <c r="BC38" i="92" s="1"/>
  <c r="BC47" i="92" s="1"/>
  <c r="BG10" i="12"/>
  <c r="BG11" i="12" s="1"/>
  <c r="BL564" i="6"/>
  <c r="BL566" i="6" s="1"/>
  <c r="AP221" i="6"/>
  <c r="AP215" i="6"/>
  <c r="AP220" i="6"/>
  <c r="BA229" i="6"/>
  <c r="BA231" i="6" s="1"/>
  <c r="AM150" i="59"/>
  <c r="AM154" i="59" s="1"/>
  <c r="AP224" i="6"/>
  <c r="AP222" i="6"/>
  <c r="AE10" i="12"/>
  <c r="AE11" i="12" s="1"/>
  <c r="AJ564" i="6"/>
  <c r="AJ566" i="6" s="1"/>
  <c r="AF215" i="6"/>
  <c r="AF224" i="6"/>
  <c r="AF222" i="6"/>
  <c r="AF220" i="6"/>
  <c r="AQ229" i="6"/>
  <c r="AQ231" i="6" s="1"/>
  <c r="AF221" i="6"/>
  <c r="AC150" i="59"/>
  <c r="AU379" i="6"/>
  <c r="AQ166" i="91"/>
  <c r="BI224" i="6"/>
  <c r="BF150" i="59"/>
  <c r="BI220" i="6"/>
  <c r="BI215" i="6"/>
  <c r="BI222" i="6"/>
  <c r="BI221" i="6"/>
  <c r="BI373" i="6"/>
  <c r="AB166" i="59"/>
  <c r="AK154" i="59"/>
  <c r="BF154" i="59"/>
  <c r="D177" i="59"/>
  <c r="BM177" i="59" s="1"/>
  <c r="AX381" i="6"/>
  <c r="AT168" i="91" s="1"/>
  <c r="AT38" i="92" s="1"/>
  <c r="AT47" i="92" s="1"/>
  <c r="Z154" i="59"/>
  <c r="AS568" i="6"/>
  <c r="BO360" i="6"/>
  <c r="F49" i="9" s="1"/>
  <c r="AJ373" i="6"/>
  <c r="BD10" i="12"/>
  <c r="BD11" i="12" s="1"/>
  <c r="BI564" i="6"/>
  <c r="BI566" i="6" s="1"/>
  <c r="AI222" i="6"/>
  <c r="AI220" i="6"/>
  <c r="AI224" i="6"/>
  <c r="AI221" i="6"/>
  <c r="AI215" i="6"/>
  <c r="AF150" i="59"/>
  <c r="AF154" i="59" s="1"/>
  <c r="AT229" i="6"/>
  <c r="AT231" i="6" s="1"/>
  <c r="AM377" i="6"/>
  <c r="AB370" i="6"/>
  <c r="AB368" i="6"/>
  <c r="Y152" i="59"/>
  <c r="Y154" i="59" s="1"/>
  <c r="AB363" i="6"/>
  <c r="AB369" i="6"/>
  <c r="AB372" i="6"/>
  <c r="BE215" i="6"/>
  <c r="BE224" i="6"/>
  <c r="BE220" i="6"/>
  <c r="BB150" i="59"/>
  <c r="BB154" i="59" s="1"/>
  <c r="BE221" i="6"/>
  <c r="BE222" i="6"/>
  <c r="W10" i="12"/>
  <c r="W11" i="12" s="1"/>
  <c r="AB564" i="6"/>
  <c r="AB566" i="6" s="1"/>
  <c r="AZ10" i="12"/>
  <c r="AZ11" i="12" s="1"/>
  <c r="BE564" i="6"/>
  <c r="BE566" i="6" s="1"/>
  <c r="AW10" i="12"/>
  <c r="AW11" i="12" s="1"/>
  <c r="BB564" i="6"/>
  <c r="BB566" i="6" s="1"/>
  <c r="BB363" i="6"/>
  <c r="BM377" i="6"/>
  <c r="AY152" i="59"/>
  <c r="AY154" i="59" s="1"/>
  <c r="BB372" i="6"/>
  <c r="BB370" i="6"/>
  <c r="BB368" i="6"/>
  <c r="BB369" i="6"/>
  <c r="BD150" i="59"/>
  <c r="BD154" i="59" s="1"/>
  <c r="BG222" i="6"/>
  <c r="BG221" i="6"/>
  <c r="BG215" i="6"/>
  <c r="BG220" i="6"/>
  <c r="BG224" i="6"/>
  <c r="AL564" i="6"/>
  <c r="AL566" i="6" s="1"/>
  <c r="I373" i="6"/>
  <c r="S533" i="6"/>
  <c r="BP533" i="6" s="1"/>
  <c r="BJ298" i="6"/>
  <c r="V224" i="6"/>
  <c r="V221" i="6"/>
  <c r="V215" i="6"/>
  <c r="V222" i="6"/>
  <c r="S150" i="59"/>
  <c r="S154" i="59" s="1"/>
  <c r="V220" i="6"/>
  <c r="AG229" i="6"/>
  <c r="AG231" i="6" s="1"/>
  <c r="AP381" i="6"/>
  <c r="AL168" i="91" s="1"/>
  <c r="AL38" i="92" s="1"/>
  <c r="AL47" i="92" s="1"/>
  <c r="M164" i="59"/>
  <c r="M167" i="59" s="1"/>
  <c r="AD369" i="6"/>
  <c r="AD372" i="6"/>
  <c r="AA152" i="59"/>
  <c r="AA154" i="59" s="1"/>
  <c r="AO377" i="6"/>
  <c r="AD368" i="6"/>
  <c r="AD370" i="6"/>
  <c r="AD363" i="6"/>
  <c r="S224" i="6"/>
  <c r="S221" i="6"/>
  <c r="S215" i="6"/>
  <c r="S220" i="6"/>
  <c r="P150" i="59"/>
  <c r="AD229" i="6"/>
  <c r="AD231" i="6" s="1"/>
  <c r="S222" i="6"/>
  <c r="BK222" i="6"/>
  <c r="BK224" i="6"/>
  <c r="BH150" i="59"/>
  <c r="BH154" i="59" s="1"/>
  <c r="BK221" i="6"/>
  <c r="BK220" i="6"/>
  <c r="BK215" i="6"/>
  <c r="P154" i="59"/>
  <c r="Y10" i="12"/>
  <c r="Y11" i="12" s="1"/>
  <c r="AD564" i="6"/>
  <c r="AD566" i="6" s="1"/>
  <c r="AH225" i="6"/>
  <c r="AE164" i="59" s="1"/>
  <c r="N10" i="12"/>
  <c r="N11" i="12" s="1"/>
  <c r="S564" i="6"/>
  <c r="S566" i="6" s="1"/>
  <c r="D10" i="12"/>
  <c r="D11" i="12" s="1"/>
  <c r="I564" i="6"/>
  <c r="I566" i="6" s="1"/>
  <c r="BF10" i="12"/>
  <c r="BF11" i="12" s="1"/>
  <c r="BK564" i="6"/>
  <c r="BK566" i="6" s="1"/>
  <c r="AQ41" i="33"/>
  <c r="AR41" i="33" s="1"/>
  <c r="AO363" i="97"/>
  <c r="AS546" i="6"/>
  <c r="AO368" i="97" s="1"/>
  <c r="C41" i="9"/>
  <c r="X564" i="6"/>
  <c r="X566" i="6" s="1"/>
  <c r="AP150" i="59"/>
  <c r="AP154" i="59" s="1"/>
  <c r="AS220" i="6"/>
  <c r="AS221" i="6"/>
  <c r="AS224" i="6"/>
  <c r="AS215" i="6"/>
  <c r="BD229" i="6"/>
  <c r="AS222" i="6"/>
  <c r="AR363" i="97"/>
  <c r="AV546" i="6"/>
  <c r="AJ546" i="6"/>
  <c r="AF363" i="97"/>
  <c r="S11" i="12"/>
  <c r="AN10" i="12"/>
  <c r="AN11" i="12" s="1"/>
  <c r="AS564" i="6"/>
  <c r="AS566" i="6" s="1"/>
  <c r="BD166" i="59"/>
  <c r="BC372" i="97"/>
  <c r="BG552" i="6"/>
  <c r="BA215" i="6"/>
  <c r="BA220" i="6"/>
  <c r="BA224" i="6"/>
  <c r="AX150" i="59"/>
  <c r="AX154" i="59" s="1"/>
  <c r="BA222" i="6"/>
  <c r="BA221" i="6"/>
  <c r="BL229" i="6"/>
  <c r="L369" i="6"/>
  <c r="L368" i="6"/>
  <c r="L370" i="6"/>
  <c r="L372" i="6"/>
  <c r="I152" i="59"/>
  <c r="I154" i="59" s="1"/>
  <c r="L363" i="6"/>
  <c r="W377" i="6"/>
  <c r="AV10" i="12"/>
  <c r="AV11" i="12" s="1"/>
  <c r="BA564" i="6"/>
  <c r="BA566" i="6" s="1"/>
  <c r="G10" i="12"/>
  <c r="G11" i="12" s="1"/>
  <c r="L564" i="6"/>
  <c r="L566" i="6" s="1"/>
  <c r="AU373" i="6"/>
  <c r="AU567" i="6" s="1"/>
  <c r="M169" i="59"/>
  <c r="AU42" i="33"/>
  <c r="E41" i="9"/>
  <c r="AY373" i="6"/>
  <c r="AU164" i="91" s="1"/>
  <c r="AU37" i="92" s="1"/>
  <c r="AJ166" i="91"/>
  <c r="AJ37" i="92" s="1"/>
  <c r="AN379" i="6"/>
  <c r="AN381" i="6" s="1"/>
  <c r="AJ168" i="91" s="1"/>
  <c r="AJ38" i="92" s="1"/>
  <c r="AJ47" i="92" s="1"/>
  <c r="Y34" i="92"/>
  <c r="E19" i="91"/>
  <c r="E25" i="91" s="1"/>
  <c r="E26" i="91" s="1"/>
  <c r="AC373" i="6"/>
  <c r="H564" i="6"/>
  <c r="AO37" i="33"/>
  <c r="AQ297" i="6"/>
  <c r="D40" i="9" s="1"/>
  <c r="D41" i="9" s="1"/>
  <c r="AN225" i="6"/>
  <c r="AN233" i="6" s="1"/>
  <c r="X363" i="6"/>
  <c r="X372" i="6"/>
  <c r="X370" i="6"/>
  <c r="AI377" i="6"/>
  <c r="X369" i="6"/>
  <c r="X368" i="6"/>
  <c r="U152" i="59"/>
  <c r="AE360" i="6"/>
  <c r="C49" i="9" s="1"/>
  <c r="BF379" i="6"/>
  <c r="BF381" i="6" s="1"/>
  <c r="BB168" i="91" s="1"/>
  <c r="BB38" i="92" s="1"/>
  <c r="BB47" i="92" s="1"/>
  <c r="BB166" i="91"/>
  <c r="BB37" i="92" s="1"/>
  <c r="AU552" i="6"/>
  <c r="AQ374" i="97" s="1"/>
  <c r="AQ372" i="97"/>
  <c r="BD552" i="6"/>
  <c r="AZ372" i="97"/>
  <c r="H372" i="6"/>
  <c r="E152" i="59"/>
  <c r="E154" i="59" s="1"/>
  <c r="S377" i="6"/>
  <c r="H363" i="6"/>
  <c r="H369" i="6"/>
  <c r="H368" i="6"/>
  <c r="H370" i="6"/>
  <c r="BA363" i="97"/>
  <c r="BE546" i="6"/>
  <c r="BA368" i="97" s="1"/>
  <c r="O373" i="6"/>
  <c r="K164" i="91" s="1"/>
  <c r="K37" i="92" s="1"/>
  <c r="AG11" i="12"/>
  <c r="AW45" i="33"/>
  <c r="AT363" i="97"/>
  <c r="AX546" i="6"/>
  <c r="AT368" i="97" s="1"/>
  <c r="AE224" i="6"/>
  <c r="AE215" i="6"/>
  <c r="AE221" i="6"/>
  <c r="AP229" i="6"/>
  <c r="AE220" i="6"/>
  <c r="AB150" i="59"/>
  <c r="AB154" i="59" s="1"/>
  <c r="AE222" i="6"/>
  <c r="AB24" i="33"/>
  <c r="AC24" i="33" s="1"/>
  <c r="AB229" i="6"/>
  <c r="AB231" i="6" s="1"/>
  <c r="Q224" i="6"/>
  <c r="Q222" i="6"/>
  <c r="Q220" i="6"/>
  <c r="Q221" i="6"/>
  <c r="Q215" i="6"/>
  <c r="N150" i="59"/>
  <c r="N154" i="59" s="1"/>
  <c r="Z10" i="12"/>
  <c r="Z11" i="12" s="1"/>
  <c r="AE564" i="6"/>
  <c r="AE566" i="6" s="1"/>
  <c r="AA363" i="97"/>
  <c r="AE546" i="6"/>
  <c r="AO222" i="6"/>
  <c r="AO224" i="6"/>
  <c r="AO220" i="6"/>
  <c r="AZ229" i="6"/>
  <c r="AZ231" i="6" s="1"/>
  <c r="AO221" i="6"/>
  <c r="AO215" i="6"/>
  <c r="AL150" i="59"/>
  <c r="AL154" i="59" s="1"/>
  <c r="BC164" i="59"/>
  <c r="BC167" i="59" s="1"/>
  <c r="BC169" i="59" s="1"/>
  <c r="BF567" i="6"/>
  <c r="AC27" i="33"/>
  <c r="AD27" i="33" s="1"/>
  <c r="AE27" i="33" s="1"/>
  <c r="AF32" i="33"/>
  <c r="V18" i="33"/>
  <c r="BI552" i="6"/>
  <c r="BE374" i="97" s="1"/>
  <c r="BE372" i="97"/>
  <c r="AX215" i="6"/>
  <c r="AX220" i="6"/>
  <c r="AX221" i="6"/>
  <c r="AX224" i="6"/>
  <c r="BI229" i="6"/>
  <c r="AX222" i="6"/>
  <c r="AU150" i="59"/>
  <c r="AU154" i="59" s="1"/>
  <c r="T150" i="59"/>
  <c r="T154" i="59" s="1"/>
  <c r="AE212" i="6"/>
  <c r="C21" i="9" s="1"/>
  <c r="AH229" i="6"/>
  <c r="W224" i="6"/>
  <c r="W222" i="6"/>
  <c r="W215" i="6"/>
  <c r="W221" i="6"/>
  <c r="W220" i="6"/>
  <c r="AJ10" i="12"/>
  <c r="AJ11" i="12" s="1"/>
  <c r="AO564" i="6"/>
  <c r="AO566" i="6" s="1"/>
  <c r="AL368" i="6"/>
  <c r="AI152" i="59"/>
  <c r="G48" i="59" s="1"/>
  <c r="F58" i="116" s="1"/>
  <c r="AL369" i="6"/>
  <c r="AW377" i="6"/>
  <c r="AT166" i="59" s="1"/>
  <c r="AL363" i="6"/>
  <c r="AQ364" i="6" s="1"/>
  <c r="D51" i="9" s="1"/>
  <c r="AL372" i="6"/>
  <c r="AL370" i="6"/>
  <c r="R16" i="33"/>
  <c r="S164" i="91"/>
  <c r="AS10" i="12"/>
  <c r="AS11" i="12" s="1"/>
  <c r="AX564" i="6"/>
  <c r="AX566" i="6" s="1"/>
  <c r="R10" i="12"/>
  <c r="R11" i="12" s="1"/>
  <c r="W564" i="6"/>
  <c r="W566" i="6" s="1"/>
  <c r="BN215" i="6"/>
  <c r="BN224" i="6"/>
  <c r="BN220" i="6"/>
  <c r="BN221" i="6"/>
  <c r="BK150" i="59"/>
  <c r="BK154" i="59" s="1"/>
  <c r="BN222" i="6"/>
  <c r="BD298" i="6"/>
  <c r="BE56" i="33"/>
  <c r="BF56" i="33" s="1"/>
  <c r="BG56" i="33" s="1"/>
  <c r="AW220" i="6"/>
  <c r="AW224" i="6"/>
  <c r="AW221" i="6"/>
  <c r="AT150" i="59"/>
  <c r="AT154" i="59" s="1"/>
  <c r="BH229" i="6"/>
  <c r="AW222" i="6"/>
  <c r="AW215" i="6"/>
  <c r="BI10" i="12"/>
  <c r="BI11" i="12" s="1"/>
  <c r="BN564" i="6"/>
  <c r="BN566" i="6" s="1"/>
  <c r="BM369" i="6"/>
  <c r="BM372" i="6"/>
  <c r="BM363" i="6"/>
  <c r="BO364" i="6" s="1"/>
  <c r="F51" i="9" s="1"/>
  <c r="BJ152" i="59"/>
  <c r="BJ154" i="59" s="1"/>
  <c r="BM370" i="6"/>
  <c r="BM368" i="6"/>
  <c r="BC368" i="6"/>
  <c r="BN377" i="6"/>
  <c r="BC369" i="6"/>
  <c r="BC370" i="6"/>
  <c r="AZ152" i="59"/>
  <c r="BC372" i="6"/>
  <c r="BC363" i="6"/>
  <c r="BC364" i="6" s="1"/>
  <c r="E51" i="9" s="1"/>
  <c r="BO537" i="6"/>
  <c r="F65" i="9" s="1"/>
  <c r="AR44" i="33"/>
  <c r="AS44" i="33" s="1"/>
  <c r="AT44" i="33" s="1"/>
  <c r="T20" i="33"/>
  <c r="AL372" i="97"/>
  <c r="AP552" i="6"/>
  <c r="AL374" i="97" s="1"/>
  <c r="AR10" i="12"/>
  <c r="AR11" i="12" s="1"/>
  <c r="AW564" i="6"/>
  <c r="AW566" i="6" s="1"/>
  <c r="AX10" i="12"/>
  <c r="AX11" i="12" s="1"/>
  <c r="BC564" i="6"/>
  <c r="BC566" i="6" s="1"/>
  <c r="P12" i="33"/>
  <c r="Q12" i="33" s="1"/>
  <c r="AL36" i="33"/>
  <c r="S17" i="33"/>
  <c r="T17" i="33" s="1"/>
  <c r="S546" i="6"/>
  <c r="O363" i="97"/>
  <c r="N233" i="6"/>
  <c r="AM368" i="97"/>
  <c r="AN39" i="33"/>
  <c r="Y233" i="6"/>
  <c r="I233" i="6"/>
  <c r="C37" i="92"/>
  <c r="C20" i="91"/>
  <c r="C23" i="91" s="1"/>
  <c r="C34" i="91" s="1"/>
  <c r="AX47" i="33"/>
  <c r="AY47" i="33" s="1"/>
  <c r="S552" i="6"/>
  <c r="O372" i="97"/>
  <c r="F44" i="31"/>
  <c r="K233" i="6"/>
  <c r="AI552" i="6"/>
  <c r="AE372" i="97"/>
  <c r="AF166" i="59"/>
  <c r="BN554" i="6"/>
  <c r="BJ374" i="97"/>
  <c r="AY552" i="6"/>
  <c r="AU372" i="97"/>
  <c r="AV363" i="97"/>
  <c r="AZ546" i="6"/>
  <c r="AV368" i="97" s="1"/>
  <c r="AI34" i="33"/>
  <c r="AN368" i="97"/>
  <c r="D12" i="35"/>
  <c r="C9" i="36"/>
  <c r="E178" i="59"/>
  <c r="E74" i="59" s="1"/>
  <c r="D84" i="116" s="1"/>
  <c r="AZ50" i="33"/>
  <c r="BA50" i="33"/>
  <c r="H566" i="6"/>
  <c r="V15" i="33"/>
  <c r="W15" i="33" s="1"/>
  <c r="V298" i="6"/>
  <c r="BE363" i="97"/>
  <c r="BI546" i="6"/>
  <c r="AN38" i="33"/>
  <c r="AO38" i="33" s="1"/>
  <c r="AP38" i="33" s="1"/>
  <c r="AQ38" i="33" s="1"/>
  <c r="AR38" i="33" s="1"/>
  <c r="E40" i="30"/>
  <c r="C7" i="31"/>
  <c r="BN9" i="30"/>
  <c r="BO38" i="30" s="1"/>
  <c r="X552" i="6"/>
  <c r="X568" i="6" s="1"/>
  <c r="T372" i="97"/>
  <c r="U166" i="59"/>
  <c r="AQ368" i="97"/>
  <c r="AL552" i="6"/>
  <c r="AL568" i="6" s="1"/>
  <c r="AH372" i="97"/>
  <c r="AI166" i="59"/>
  <c r="X23" i="33"/>
  <c r="D73" i="59"/>
  <c r="AV42" i="33"/>
  <c r="AW42" i="33" s="1"/>
  <c r="AX42" i="33" s="1"/>
  <c r="BM60" i="33"/>
  <c r="AW552" i="6"/>
  <c r="AS372" i="97"/>
  <c r="AT233" i="6"/>
  <c r="O14" i="33"/>
  <c r="AT374" i="97"/>
  <c r="AQ154" i="59"/>
  <c r="H49" i="59"/>
  <c r="G59" i="116" s="1"/>
  <c r="AB552" i="6"/>
  <c r="X372" i="97"/>
  <c r="AB372" i="97"/>
  <c r="AF552" i="6"/>
  <c r="AC166" i="59"/>
  <c r="AZ233" i="6"/>
  <c r="BA168" i="91"/>
  <c r="BA38" i="92" s="1"/>
  <c r="BA47" i="92" s="1"/>
  <c r="AZ298" i="6"/>
  <c r="Z363" i="97"/>
  <c r="AD546" i="6"/>
  <c r="AM225" i="6"/>
  <c r="AM567" i="6" s="1"/>
  <c r="P168" i="91"/>
  <c r="P38" i="92" s="1"/>
  <c r="P47" i="92" s="1"/>
  <c r="AG30" i="33"/>
  <c r="BF554" i="6"/>
  <c r="BB374" i="97"/>
  <c r="AC21" i="33"/>
  <c r="W374" i="97"/>
  <c r="BC291" i="6"/>
  <c r="E38" i="9" s="1"/>
  <c r="E39" i="9" s="1"/>
  <c r="AR298" i="6"/>
  <c r="BB51" i="33"/>
  <c r="BC51" i="33" s="1"/>
  <c r="AT43" i="33"/>
  <c r="J10" i="12"/>
  <c r="J11" i="12" s="1"/>
  <c r="O564" i="6"/>
  <c r="O566" i="6" s="1"/>
  <c r="BK298" i="6"/>
  <c r="BO297" i="6"/>
  <c r="F40" i="9" s="1"/>
  <c r="F41" i="9" s="1"/>
  <c r="AJ363" i="97"/>
  <c r="AN546" i="6"/>
  <c r="AJ368" i="97" s="1"/>
  <c r="AV166" i="59"/>
  <c r="BO224" i="6"/>
  <c r="BO221" i="6"/>
  <c r="BO222" i="6"/>
  <c r="BL150" i="59"/>
  <c r="BO215" i="6"/>
  <c r="BO220" i="6"/>
  <c r="BO212" i="6"/>
  <c r="F21" i="9" s="1"/>
  <c r="F7" i="9" s="1"/>
  <c r="N546" i="6"/>
  <c r="K164" i="59" s="1"/>
  <c r="K167" i="59" s="1"/>
  <c r="K169" i="59" s="1"/>
  <c r="J363" i="97"/>
  <c r="F49" i="59"/>
  <c r="E59" i="116" s="1"/>
  <c r="AN298" i="6"/>
  <c r="AQ291" i="6"/>
  <c r="D38" i="9" s="1"/>
  <c r="D39" i="9" s="1"/>
  <c r="AW368" i="97"/>
  <c r="Y546" i="6"/>
  <c r="V164" i="59" s="1"/>
  <c r="V167" i="59" s="1"/>
  <c r="V169" i="59" s="1"/>
  <c r="U363" i="97"/>
  <c r="BA381" i="6"/>
  <c r="AW168" i="91" s="1"/>
  <c r="AW38" i="92" s="1"/>
  <c r="AW47" i="92" s="1"/>
  <c r="H546" i="6"/>
  <c r="D363" i="97"/>
  <c r="AU34" i="92"/>
  <c r="G19" i="91"/>
  <c r="G25" i="91" s="1"/>
  <c r="G26" i="91" s="1"/>
  <c r="V379" i="6"/>
  <c r="V381" i="6" s="1"/>
  <c r="R168" i="91" s="1"/>
  <c r="R38" i="92" s="1"/>
  <c r="R47" i="92" s="1"/>
  <c r="R166" i="91"/>
  <c r="R37" i="92" s="1"/>
  <c r="S166" i="59"/>
  <c r="BC537" i="6"/>
  <c r="E65" i="9" s="1"/>
  <c r="X298" i="6"/>
  <c r="AT10" i="12"/>
  <c r="AT11" i="12" s="1"/>
  <c r="AY564" i="6"/>
  <c r="AY566" i="6" s="1"/>
  <c r="AQ537" i="6"/>
  <c r="D65" i="9" s="1"/>
  <c r="AB358" i="97"/>
  <c r="AK233" i="6"/>
  <c r="I49" i="59"/>
  <c r="H59" i="116" s="1"/>
  <c r="AZ552" i="6"/>
  <c r="AV372" i="97"/>
  <c r="AW166" i="59"/>
  <c r="BC52" i="33"/>
  <c r="BM172" i="59"/>
  <c r="D68" i="59"/>
  <c r="AZ48" i="33"/>
  <c r="R233" i="6"/>
  <c r="O164" i="59"/>
  <c r="O167" i="59" s="1"/>
  <c r="O169" i="59" s="1"/>
  <c r="BJ10" i="12"/>
  <c r="BJ11" i="12" s="1"/>
  <c r="BO564" i="6"/>
  <c r="BO566" i="6" s="1"/>
  <c r="AG546" i="6"/>
  <c r="AC368" i="97" s="1"/>
  <c r="AC363" i="97"/>
  <c r="P13" i="33"/>
  <c r="M363" i="97"/>
  <c r="Q546" i="6"/>
  <c r="G49" i="59"/>
  <c r="F59" i="116" s="1"/>
  <c r="AC154" i="59"/>
  <c r="AC233" i="6"/>
  <c r="AC568" i="6"/>
  <c r="BG372" i="97"/>
  <c r="BK552" i="6"/>
  <c r="BH166" i="59"/>
  <c r="AR40" i="33"/>
  <c r="AS40" i="33" s="1"/>
  <c r="AW546" i="6"/>
  <c r="AS363" i="97"/>
  <c r="Q374" i="97"/>
  <c r="N376" i="97"/>
  <c r="AT298" i="6"/>
  <c r="BE55" i="33"/>
  <c r="J9" i="33"/>
  <c r="AE31" i="33"/>
  <c r="P11" i="33"/>
  <c r="AB37" i="92"/>
  <c r="AG363" i="97"/>
  <c r="AK546" i="6"/>
  <c r="BH567" i="6"/>
  <c r="BH298" i="6"/>
  <c r="BO291" i="6"/>
  <c r="F38" i="9" s="1"/>
  <c r="F39" i="9" s="1"/>
  <c r="D358" i="97"/>
  <c r="I363" i="97"/>
  <c r="M546" i="6"/>
  <c r="AC372" i="97"/>
  <c r="AG552" i="6"/>
  <c r="AG568" i="6" s="1"/>
  <c r="G363" i="97"/>
  <c r="K546" i="6"/>
  <c r="L10" i="33"/>
  <c r="AN35" i="33"/>
  <c r="P372" i="97"/>
  <c r="T552" i="6"/>
  <c r="T568" i="6" s="1"/>
  <c r="Q166" i="59"/>
  <c r="AU363" i="97"/>
  <c r="AY546" i="6"/>
  <c r="AU368" i="97" s="1"/>
  <c r="BI363" i="97"/>
  <c r="BM546" i="6"/>
  <c r="AA298" i="6"/>
  <c r="AA568" i="6"/>
  <c r="AV233" i="6"/>
  <c r="AE291" i="6"/>
  <c r="C38" i="9" s="1"/>
  <c r="C39" i="9" s="1"/>
  <c r="T298" i="6"/>
  <c r="BG546" i="6"/>
  <c r="BC363" i="97"/>
  <c r="AN166" i="91"/>
  <c r="AR379" i="6"/>
  <c r="BJ552" i="6"/>
  <c r="BF372" i="97"/>
  <c r="BA164" i="91"/>
  <c r="L298" i="6"/>
  <c r="AD372" i="97"/>
  <c r="AH552" i="6"/>
  <c r="P554" i="6"/>
  <c r="L368" i="97"/>
  <c r="BK9" i="12"/>
  <c r="C11" i="12"/>
  <c r="P381" i="6"/>
  <c r="L168" i="91" s="1"/>
  <c r="L38" i="92" s="1"/>
  <c r="L47" i="92" s="1"/>
  <c r="L164" i="91"/>
  <c r="L37" i="92" s="1"/>
  <c r="H135" i="116"/>
  <c r="BM233" i="6"/>
  <c r="W363" i="97"/>
  <c r="AA546" i="6"/>
  <c r="AA554" i="6" s="1"/>
  <c r="AR552" i="6"/>
  <c r="AN372" i="97"/>
  <c r="F40" i="30"/>
  <c r="D7" i="31"/>
  <c r="T363" i="97"/>
  <c r="X546" i="6"/>
  <c r="T368" i="97" s="1"/>
  <c r="AX374" i="97"/>
  <c r="AH363" i="97"/>
  <c r="AL546" i="6"/>
  <c r="T546" i="6"/>
  <c r="P363" i="97"/>
  <c r="AG32" i="33"/>
  <c r="AH32" i="33" s="1"/>
  <c r="U20" i="33"/>
  <c r="AJ372" i="97"/>
  <c r="AN552" i="6"/>
  <c r="BF233" i="6"/>
  <c r="AO298" i="6"/>
  <c r="BF166" i="91"/>
  <c r="BJ379" i="6"/>
  <c r="AB168" i="91"/>
  <c r="AB38" i="92" s="1"/>
  <c r="AB47" i="92" s="1"/>
  <c r="G20" i="64"/>
  <c r="G133" i="116"/>
  <c r="AC28" i="33"/>
  <c r="AX298" i="6"/>
  <c r="D27" i="97"/>
  <c r="I27" i="97" s="1"/>
  <c r="BL353" i="97"/>
  <c r="B37" i="9"/>
  <c r="B41" i="9" s="1"/>
  <c r="BP281" i="6"/>
  <c r="AM552" i="6"/>
  <c r="AI372" i="97"/>
  <c r="F20" i="64"/>
  <c r="F133" i="116"/>
  <c r="BL298" i="6"/>
  <c r="AE537" i="6"/>
  <c r="C65" i="9" s="1"/>
  <c r="P358" i="97"/>
  <c r="BB298" i="6"/>
  <c r="F368" i="97"/>
  <c r="J554" i="6"/>
  <c r="D49" i="59"/>
  <c r="AO374" i="97"/>
  <c r="AF372" i="97"/>
  <c r="AJ552" i="6"/>
  <c r="AJ568" i="6" s="1"/>
  <c r="AO552" i="6"/>
  <c r="AK372" i="97"/>
  <c r="AD552" i="6"/>
  <c r="AD568" i="6" s="1"/>
  <c r="Z372" i="97"/>
  <c r="AB363" i="97"/>
  <c r="AF546" i="6"/>
  <c r="I26" i="97"/>
  <c r="BM552" i="6"/>
  <c r="BI372" i="97"/>
  <c r="F34" i="92"/>
  <c r="BL159" i="91"/>
  <c r="D19" i="91"/>
  <c r="V166" i="91"/>
  <c r="V37" i="92" s="1"/>
  <c r="Z379" i="6"/>
  <c r="Z381" i="6" s="1"/>
  <c r="V168" i="91" s="1"/>
  <c r="V38" i="92" s="1"/>
  <c r="V47" i="92" s="1"/>
  <c r="P567" i="6"/>
  <c r="P569" i="6" s="1"/>
  <c r="AW372" i="97"/>
  <c r="BA552" i="6"/>
  <c r="BA568" i="6" s="1"/>
  <c r="BF57" i="33"/>
  <c r="AZ46" i="33"/>
  <c r="BA46" i="33" s="1"/>
  <c r="E133" i="116"/>
  <c r="E20" i="64"/>
  <c r="K373" i="6"/>
  <c r="L153" i="59"/>
  <c r="E49" i="59" s="1"/>
  <c r="D59" i="116" s="1"/>
  <c r="O536" i="6"/>
  <c r="K358" i="97" s="1"/>
  <c r="O542" i="6"/>
  <c r="K364" i="97" s="1"/>
  <c r="O545" i="6"/>
  <c r="K367" i="97" s="1"/>
  <c r="Z550" i="6"/>
  <c r="BP550" i="6" s="1"/>
  <c r="BM372" i="97" s="1"/>
  <c r="J30" i="97" s="1"/>
  <c r="K354" i="97"/>
  <c r="BL354" i="97" s="1"/>
  <c r="O541" i="6"/>
  <c r="O543" i="6"/>
  <c r="K365" i="97" s="1"/>
  <c r="AG372" i="97"/>
  <c r="AK552" i="6"/>
  <c r="AH166" i="59"/>
  <c r="AY368" i="97"/>
  <c r="V552" i="6"/>
  <c r="R372" i="97"/>
  <c r="G44" i="31"/>
  <c r="R298" i="6"/>
  <c r="R567" i="6"/>
  <c r="R569" i="6" s="1"/>
  <c r="BE552" i="6"/>
  <c r="BE568" i="6" s="1"/>
  <c r="BA372" i="97"/>
  <c r="I546" i="6"/>
  <c r="E363" i="97"/>
  <c r="AG373" i="6"/>
  <c r="C363" i="97"/>
  <c r="G546" i="6"/>
  <c r="J370" i="6"/>
  <c r="J369" i="6"/>
  <c r="J372" i="6"/>
  <c r="J368" i="6"/>
  <c r="G152" i="59"/>
  <c r="U377" i="6"/>
  <c r="J363" i="6"/>
  <c r="S360" i="6"/>
  <c r="BP359" i="6"/>
  <c r="AD233" i="6"/>
  <c r="X22" i="33"/>
  <c r="E44" i="31"/>
  <c r="BO373" i="6"/>
  <c r="S363" i="97"/>
  <c r="W546" i="6"/>
  <c r="BB546" i="6"/>
  <c r="AX368" i="97" s="1"/>
  <c r="AX363" i="97"/>
  <c r="F35" i="92"/>
  <c r="BL160" i="91"/>
  <c r="AX231" i="6"/>
  <c r="AU166" i="59"/>
  <c r="BC554" i="6"/>
  <c r="AY374" i="97"/>
  <c r="AL363" i="97"/>
  <c r="AP546" i="6"/>
  <c r="J47" i="59"/>
  <c r="K47" i="59" s="1"/>
  <c r="BH374" i="97"/>
  <c r="BL554" i="6"/>
  <c r="AG220" i="6"/>
  <c r="AG221" i="6"/>
  <c r="AR229" i="6"/>
  <c r="AG222" i="6"/>
  <c r="AD150" i="59"/>
  <c r="AG224" i="6"/>
  <c r="AG215" i="6"/>
  <c r="AQ216" i="6" s="1"/>
  <c r="D23" i="9" s="1"/>
  <c r="AQ212" i="6"/>
  <c r="D21" i="9" s="1"/>
  <c r="D7" i="9" s="1"/>
  <c r="U372" i="97"/>
  <c r="Y552" i="6"/>
  <c r="BJ368" i="97"/>
  <c r="AP363" i="97"/>
  <c r="AT546" i="6"/>
  <c r="AP368" i="97" s="1"/>
  <c r="AA381" i="6"/>
  <c r="W168" i="91" s="1"/>
  <c r="W38" i="92" s="1"/>
  <c r="W47" i="92" s="1"/>
  <c r="AN164" i="91"/>
  <c r="AC546" i="6"/>
  <c r="Z164" i="59" s="1"/>
  <c r="Z167" i="59" s="1"/>
  <c r="Z169" i="59" s="1"/>
  <c r="Y363" i="97"/>
  <c r="AC25" i="33"/>
  <c r="AD25" i="33" s="1"/>
  <c r="C358" i="97"/>
  <c r="BK34" i="92"/>
  <c r="H19" i="91"/>
  <c r="H25" i="91" s="1"/>
  <c r="H26" i="91" s="1"/>
  <c r="AB546" i="6"/>
  <c r="X363" i="97"/>
  <c r="E10" i="12"/>
  <c r="BP563" i="6"/>
  <c r="J564" i="6"/>
  <c r="J566" i="6" s="1"/>
  <c r="AT552" i="6"/>
  <c r="AT568" i="6" s="1"/>
  <c r="AP372" i="97"/>
  <c r="AA166" i="59"/>
  <c r="BP290" i="6"/>
  <c r="AL33" i="33"/>
  <c r="AM33" i="33" s="1"/>
  <c r="BH552" i="6"/>
  <c r="BD372" i="97"/>
  <c r="U546" i="6"/>
  <c r="U554" i="6" s="1"/>
  <c r="Q363" i="97"/>
  <c r="BC53" i="33"/>
  <c r="AC34" i="92"/>
  <c r="F19" i="91"/>
  <c r="F25" i="91" s="1"/>
  <c r="F26" i="91" s="1"/>
  <c r="AB568" i="6"/>
  <c r="AB233" i="6"/>
  <c r="AY215" i="6"/>
  <c r="AY220" i="6"/>
  <c r="AY224" i="6"/>
  <c r="AY222" i="6"/>
  <c r="AY221" i="6"/>
  <c r="BJ229" i="6"/>
  <c r="AV150" i="59"/>
  <c r="BC212" i="6"/>
  <c r="E21" i="9" s="1"/>
  <c r="E7" i="9" s="1"/>
  <c r="BK363" i="97"/>
  <c r="BO546" i="6"/>
  <c r="BK368" i="97" s="1"/>
  <c r="O222" i="6"/>
  <c r="Z229" i="6"/>
  <c r="O224" i="6"/>
  <c r="L150" i="59"/>
  <c r="O221" i="6"/>
  <c r="O220" i="6"/>
  <c r="O215" i="6"/>
  <c r="S212" i="6"/>
  <c r="BP211" i="6"/>
  <c r="BJ58" i="33"/>
  <c r="BK58" i="33" s="1"/>
  <c r="AM372" i="97"/>
  <c r="AQ552" i="6"/>
  <c r="AN166" i="59"/>
  <c r="AV552" i="6"/>
  <c r="AR372" i="97"/>
  <c r="N298" i="6"/>
  <c r="AK363" i="97"/>
  <c r="AO546" i="6"/>
  <c r="BA49" i="33"/>
  <c r="V19" i="33"/>
  <c r="G233" i="6"/>
  <c r="AA26" i="33"/>
  <c r="AR164" i="59"/>
  <c r="H376" i="97"/>
  <c r="Z546" i="6"/>
  <c r="V363" i="97"/>
  <c r="AB10" i="12"/>
  <c r="AB11" i="12" s="1"/>
  <c r="AG564" i="6"/>
  <c r="AG566" i="6" s="1"/>
  <c r="V546" i="6"/>
  <c r="R368" i="97" s="1"/>
  <c r="R363" i="97"/>
  <c r="D178" i="59"/>
  <c r="C12" i="35"/>
  <c r="AI298" i="6"/>
  <c r="X233" i="6"/>
  <c r="S291" i="6"/>
  <c r="AA372" i="97"/>
  <c r="AE552" i="6"/>
  <c r="AE568" i="6" s="1"/>
  <c r="AX166" i="59"/>
  <c r="BD54" i="33"/>
  <c r="AZ368" i="97"/>
  <c r="AS166" i="59"/>
  <c r="BK374" i="97"/>
  <c r="AE363" i="97"/>
  <c r="AI546" i="6"/>
  <c r="W18" i="33"/>
  <c r="B26" i="9"/>
  <c r="U225" i="6" l="1"/>
  <c r="U233" i="6" s="1"/>
  <c r="AD166" i="59"/>
  <c r="M225" i="6"/>
  <c r="M233" i="6" s="1"/>
  <c r="BD51" i="33"/>
  <c r="J164" i="59"/>
  <c r="J167" i="59" s="1"/>
  <c r="J169" i="59" s="1"/>
  <c r="BC216" i="6"/>
  <c r="E23" i="9" s="1"/>
  <c r="E9" i="9" s="1"/>
  <c r="BA225" i="6"/>
  <c r="BA233" i="6" s="1"/>
  <c r="BE164" i="59"/>
  <c r="BH381" i="6"/>
  <c r="BD168" i="91" s="1"/>
  <c r="BD38" i="92" s="1"/>
  <c r="BD47" i="92" s="1"/>
  <c r="AJ225" i="6"/>
  <c r="AJ567" i="6" s="1"/>
  <c r="AJ569" i="6" s="1"/>
  <c r="BC231" i="6"/>
  <c r="AZ166" i="59"/>
  <c r="BL373" i="6"/>
  <c r="O381" i="6"/>
  <c r="K168" i="91" s="1"/>
  <c r="K38" i="92" s="1"/>
  <c r="K47" i="92" s="1"/>
  <c r="BO216" i="6"/>
  <c r="F23" i="9" s="1"/>
  <c r="F9" i="9" s="1"/>
  <c r="AE364" i="6"/>
  <c r="C51" i="9" s="1"/>
  <c r="BG225" i="6"/>
  <c r="BG233" i="6" s="1"/>
  <c r="AF164" i="91"/>
  <c r="AF37" i="92" s="1"/>
  <c r="AJ381" i="6"/>
  <c r="AF168" i="91" s="1"/>
  <c r="AF38" i="92" s="1"/>
  <c r="AF47" i="92" s="1"/>
  <c r="BI225" i="6"/>
  <c r="BF164" i="59" s="1"/>
  <c r="AF225" i="6"/>
  <c r="AF233" i="6" s="1"/>
  <c r="AU231" i="6"/>
  <c r="AR166" i="59"/>
  <c r="AR167" i="59" s="1"/>
  <c r="AR169" i="59" s="1"/>
  <c r="AR225" i="6"/>
  <c r="AE29" i="33"/>
  <c r="AF29" i="33"/>
  <c r="AG29" i="33" s="1"/>
  <c r="AQ166" i="59"/>
  <c r="AZ373" i="6"/>
  <c r="BD225" i="6"/>
  <c r="T225" i="6"/>
  <c r="AQ225" i="6"/>
  <c r="BO299" i="6"/>
  <c r="F42" i="9" s="1"/>
  <c r="AP225" i="6"/>
  <c r="BK379" i="6"/>
  <c r="BK381" i="6" s="1"/>
  <c r="BG168" i="91" s="1"/>
  <c r="BG38" i="92" s="1"/>
  <c r="BG47" i="92" s="1"/>
  <c r="BG166" i="91"/>
  <c r="BG37" i="92" s="1"/>
  <c r="BJ373" i="6"/>
  <c r="BO231" i="6"/>
  <c r="BO568" i="6" s="1"/>
  <c r="BL166" i="59"/>
  <c r="AU554" i="6"/>
  <c r="BK225" i="6"/>
  <c r="S225" i="6"/>
  <c r="S233" i="6" s="1"/>
  <c r="V225" i="6"/>
  <c r="V233" i="6" s="1"/>
  <c r="AI225" i="6"/>
  <c r="AI233" i="6" s="1"/>
  <c r="BE164" i="91"/>
  <c r="BE37" i="92" s="1"/>
  <c r="BI381" i="6"/>
  <c r="BE168" i="91" s="1"/>
  <c r="BE38" i="92" s="1"/>
  <c r="BE47" i="92" s="1"/>
  <c r="AY166" i="59"/>
  <c r="BB231" i="6"/>
  <c r="BH164" i="59"/>
  <c r="BK233" i="6"/>
  <c r="BK567" i="6"/>
  <c r="AO379" i="6"/>
  <c r="AO381" i="6" s="1"/>
  <c r="AK168" i="91" s="1"/>
  <c r="AK38" i="92" s="1"/>
  <c r="AK47" i="92" s="1"/>
  <c r="AK166" i="91"/>
  <c r="AK37" i="92" s="1"/>
  <c r="I381" i="6"/>
  <c r="E168" i="91" s="1"/>
  <c r="E38" i="92" s="1"/>
  <c r="E47" i="92" s="1"/>
  <c r="E164" i="91"/>
  <c r="E37" i="92" s="1"/>
  <c r="BM379" i="6"/>
  <c r="BI166" i="91"/>
  <c r="AW225" i="6"/>
  <c r="AW233" i="6" s="1"/>
  <c r="AS554" i="6"/>
  <c r="BH167" i="59"/>
  <c r="BH169" i="59" s="1"/>
  <c r="BC373" i="6"/>
  <c r="BC381" i="6" s="1"/>
  <c r="AY168" i="91" s="1"/>
  <c r="AY38" i="92" s="1"/>
  <c r="AY47" i="92" s="1"/>
  <c r="BN225" i="6"/>
  <c r="C7" i="9"/>
  <c r="X373" i="6"/>
  <c r="T164" i="91" s="1"/>
  <c r="AH567" i="6"/>
  <c r="AS41" i="33"/>
  <c r="BJ166" i="59"/>
  <c r="AL166" i="59"/>
  <c r="AB373" i="6"/>
  <c r="Y164" i="59" s="1"/>
  <c r="BF568" i="6"/>
  <c r="BF569" i="6" s="1"/>
  <c r="Y166" i="59"/>
  <c r="B63" i="9"/>
  <c r="BE225" i="6"/>
  <c r="BB373" i="6"/>
  <c r="AM379" i="6"/>
  <c r="AI166" i="91"/>
  <c r="AI37" i="92" s="1"/>
  <c r="AJ166" i="59"/>
  <c r="AQ299" i="6"/>
  <c r="D42" i="9" s="1"/>
  <c r="BM568" i="6"/>
  <c r="AN568" i="6"/>
  <c r="BE567" i="6"/>
  <c r="AD373" i="6"/>
  <c r="AD567" i="6" s="1"/>
  <c r="AD569" i="6" s="1"/>
  <c r="AZ374" i="97"/>
  <c r="BD554" i="6"/>
  <c r="AZ376" i="97" s="1"/>
  <c r="L373" i="6"/>
  <c r="BD231" i="6"/>
  <c r="BA166" i="59"/>
  <c r="AL373" i="6"/>
  <c r="AH164" i="91" s="1"/>
  <c r="AH37" i="92" s="1"/>
  <c r="AX225" i="6"/>
  <c r="AU164" i="59" s="1"/>
  <c r="H373" i="6"/>
  <c r="AE166" i="91"/>
  <c r="AI379" i="6"/>
  <c r="AX554" i="6"/>
  <c r="BL231" i="6"/>
  <c r="BI166" i="59"/>
  <c r="AP37" i="33"/>
  <c r="AQ37" i="33" s="1"/>
  <c r="F46" i="59"/>
  <c r="E56" i="116" s="1"/>
  <c r="AY381" i="6"/>
  <c r="AU168" i="91" s="1"/>
  <c r="AU38" i="92" s="1"/>
  <c r="AU47" i="92" s="1"/>
  <c r="AC381" i="6"/>
  <c r="Y168" i="91" s="1"/>
  <c r="Y38" i="92" s="1"/>
  <c r="Y47" i="92" s="1"/>
  <c r="Y164" i="91"/>
  <c r="Y37" i="92" s="1"/>
  <c r="W379" i="6"/>
  <c r="S166" i="91"/>
  <c r="T166" i="59"/>
  <c r="BC374" i="97"/>
  <c r="BG568" i="6"/>
  <c r="I48" i="59"/>
  <c r="H58" i="116" s="1"/>
  <c r="O166" i="91"/>
  <c r="P166" i="59"/>
  <c r="E62" i="59" s="1"/>
  <c r="D72" i="116" s="1"/>
  <c r="S379" i="6"/>
  <c r="AF368" i="97"/>
  <c r="AS225" i="6"/>
  <c r="BO225" i="6"/>
  <c r="BO547" i="6"/>
  <c r="F66" i="9" s="1"/>
  <c r="F67" i="9" s="1"/>
  <c r="BO554" i="6"/>
  <c r="AQ164" i="91"/>
  <c r="AQ37" i="92" s="1"/>
  <c r="AU381" i="6"/>
  <c r="AQ168" i="91" s="1"/>
  <c r="AQ38" i="92" s="1"/>
  <c r="AQ47" i="92" s="1"/>
  <c r="AR368" i="97"/>
  <c r="G28" i="97" s="1"/>
  <c r="AS164" i="59"/>
  <c r="AS167" i="59" s="1"/>
  <c r="AS169" i="59" s="1"/>
  <c r="AV567" i="6"/>
  <c r="N567" i="6"/>
  <c r="N569" i="6" s="1"/>
  <c r="AE216" i="6"/>
  <c r="C23" i="9" s="1"/>
  <c r="F48" i="59"/>
  <c r="E58" i="116" s="1"/>
  <c r="U154" i="59"/>
  <c r="F50" i="59" s="1"/>
  <c r="E60" i="116" s="1"/>
  <c r="AT41" i="33"/>
  <c r="AU41" i="33" s="1"/>
  <c r="BG57" i="33"/>
  <c r="BH57" i="33" s="1"/>
  <c r="R164" i="59"/>
  <c r="D9" i="9"/>
  <c r="BF55" i="33"/>
  <c r="AI154" i="59"/>
  <c r="BJ166" i="91"/>
  <c r="BJ37" i="92" s="1"/>
  <c r="BN379" i="6"/>
  <c r="BO380" i="6" s="1"/>
  <c r="F54" i="9" s="1"/>
  <c r="F55" i="9" s="1"/>
  <c r="BK166" i="59"/>
  <c r="S37" i="92"/>
  <c r="AH231" i="6"/>
  <c r="AE166" i="59"/>
  <c r="AE167" i="59" s="1"/>
  <c r="AE169" i="59" s="1"/>
  <c r="AM36" i="33"/>
  <c r="BL58" i="33"/>
  <c r="BM58" i="33" s="1"/>
  <c r="AU167" i="59"/>
  <c r="AU169" i="59" s="1"/>
  <c r="AX567" i="6"/>
  <c r="BM373" i="6"/>
  <c r="BJ164" i="59" s="1"/>
  <c r="BJ167" i="59" s="1"/>
  <c r="BJ169" i="59" s="1"/>
  <c r="AO225" i="6"/>
  <c r="AD24" i="33"/>
  <c r="W225" i="6"/>
  <c r="T164" i="59" s="1"/>
  <c r="AE225" i="6"/>
  <c r="AE567" i="6" s="1"/>
  <c r="AE569" i="6" s="1"/>
  <c r="BH56" i="33"/>
  <c r="BH231" i="6"/>
  <c r="BH233" i="6" s="1"/>
  <c r="BE166" i="59"/>
  <c r="BE167" i="59" s="1"/>
  <c r="BE169" i="59" s="1"/>
  <c r="Q225" i="6"/>
  <c r="AP231" i="6"/>
  <c r="AM166" i="59"/>
  <c r="AX45" i="33"/>
  <c r="AY45" i="33" s="1"/>
  <c r="S16" i="33"/>
  <c r="R571" i="6"/>
  <c r="M7" i="71" s="1"/>
  <c r="J373" i="6"/>
  <c r="F164" i="91" s="1"/>
  <c r="F37" i="92" s="1"/>
  <c r="S299" i="6"/>
  <c r="B42" i="9" s="1"/>
  <c r="R12" i="33"/>
  <c r="AZ154" i="59"/>
  <c r="H48" i="59"/>
  <c r="G58" i="116" s="1"/>
  <c r="AS166" i="91"/>
  <c r="AS37" i="92" s="1"/>
  <c r="AW379" i="6"/>
  <c r="BC380" i="6" s="1"/>
  <c r="E54" i="9" s="1"/>
  <c r="E55" i="9" s="1"/>
  <c r="BF166" i="59"/>
  <c r="BI231" i="6"/>
  <c r="AA368" i="97"/>
  <c r="Q376" i="97"/>
  <c r="AO166" i="59"/>
  <c r="AR231" i="6"/>
  <c r="L376" i="97"/>
  <c r="P571" i="6"/>
  <c r="BE54" i="33"/>
  <c r="BF54" i="33" s="1"/>
  <c r="B21" i="9"/>
  <c r="BP212" i="6"/>
  <c r="BL358" i="97"/>
  <c r="AN37" i="92"/>
  <c r="AL368" i="97"/>
  <c r="AM164" i="59"/>
  <c r="AM167" i="59" s="1"/>
  <c r="AM169" i="59" s="1"/>
  <c r="AP567" i="6"/>
  <c r="AP554" i="6"/>
  <c r="AZ47" i="33"/>
  <c r="BA47" i="33" s="1"/>
  <c r="X18" i="33"/>
  <c r="Y18" i="33" s="1"/>
  <c r="W19" i="33"/>
  <c r="X19" i="33" s="1"/>
  <c r="AV554" i="6"/>
  <c r="AR374" i="97"/>
  <c r="L154" i="59"/>
  <c r="E46" i="59"/>
  <c r="BM150" i="59"/>
  <c r="V568" i="6"/>
  <c r="U374" i="97"/>
  <c r="Y554" i="6"/>
  <c r="AD154" i="59"/>
  <c r="G50" i="59" s="1"/>
  <c r="F60" i="116" s="1"/>
  <c r="G46" i="59"/>
  <c r="F56" i="116" s="1"/>
  <c r="AY376" i="97"/>
  <c r="BP363" i="6"/>
  <c r="S364" i="6"/>
  <c r="AF27" i="33"/>
  <c r="AG27" i="33" s="1"/>
  <c r="AH27" i="33" s="1"/>
  <c r="BB46" i="33"/>
  <c r="D25" i="91"/>
  <c r="D26" i="91" s="1"/>
  <c r="I19" i="91"/>
  <c r="C59" i="116"/>
  <c r="J49" i="59"/>
  <c r="AE547" i="6"/>
  <c r="C66" i="9" s="1"/>
  <c r="C67" i="9" s="1"/>
  <c r="P368" i="97"/>
  <c r="T554" i="6"/>
  <c r="P374" i="97"/>
  <c r="AG368" i="97"/>
  <c r="AK567" i="6"/>
  <c r="Q11" i="33"/>
  <c r="BD53" i="33"/>
  <c r="AF31" i="33"/>
  <c r="D368" i="97"/>
  <c r="H554" i="6"/>
  <c r="BP566" i="6"/>
  <c r="BB50" i="33"/>
  <c r="BC50" i="33" s="1"/>
  <c r="BC547" i="6"/>
  <c r="E66" i="9" s="1"/>
  <c r="E67" i="9" s="1"/>
  <c r="BP297" i="6"/>
  <c r="BP298" i="6"/>
  <c r="U17" i="33"/>
  <c r="AC164" i="91"/>
  <c r="AG381" i="6"/>
  <c r="V20" i="33"/>
  <c r="AN33" i="33"/>
  <c r="W376" i="97"/>
  <c r="AA571" i="6"/>
  <c r="AH30" i="33"/>
  <c r="AJ164" i="59"/>
  <c r="AM233" i="6"/>
  <c r="AT376" i="97"/>
  <c r="Q13" i="33"/>
  <c r="R13" i="33" s="1"/>
  <c r="BE368" i="97"/>
  <c r="BI567" i="6"/>
  <c r="BI554" i="6"/>
  <c r="D30" i="97"/>
  <c r="BD52" i="33"/>
  <c r="AV374" i="97"/>
  <c r="AZ554" i="6"/>
  <c r="AF554" i="6"/>
  <c r="AQ553" i="6"/>
  <c r="D68" i="9" s="1"/>
  <c r="D69" i="9" s="1"/>
  <c r="AB374" i="97"/>
  <c r="AY554" i="6"/>
  <c r="AU374" i="97"/>
  <c r="AY568" i="6"/>
  <c r="Z231" i="6"/>
  <c r="W166" i="59"/>
  <c r="BC368" i="97"/>
  <c r="BG554" i="6"/>
  <c r="BD164" i="59"/>
  <c r="BG567" i="6"/>
  <c r="K554" i="6"/>
  <c r="G368" i="97"/>
  <c r="BC299" i="6"/>
  <c r="E42" i="9" s="1"/>
  <c r="F30" i="97"/>
  <c r="AB554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4" i="6"/>
  <c r="T374" i="97"/>
  <c r="AI554" i="6"/>
  <c r="AE374" i="97"/>
  <c r="S554" i="6"/>
  <c r="S553" i="6"/>
  <c r="O374" i="97"/>
  <c r="S568" i="6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C83" i="116"/>
  <c r="J73" i="59"/>
  <c r="K73" i="59" s="1"/>
  <c r="V567" i="6"/>
  <c r="AU43" i="33"/>
  <c r="AV43" i="33" s="1"/>
  <c r="AE368" i="97"/>
  <c r="AI567" i="6"/>
  <c r="BK376" i="97"/>
  <c r="AB26" i="33"/>
  <c r="AU44" i="33"/>
  <c r="AK554" i="6"/>
  <c r="AG374" i="97"/>
  <c r="AK568" i="6"/>
  <c r="AF374" i="97"/>
  <c r="AJ554" i="6"/>
  <c r="Q368" i="97"/>
  <c r="U567" i="6"/>
  <c r="BP536" i="6"/>
  <c r="BM358" i="97" s="1"/>
  <c r="S368" i="97"/>
  <c r="W554" i="6"/>
  <c r="G30" i="97"/>
  <c r="V368" i="97"/>
  <c r="Z567" i="6"/>
  <c r="W164" i="59"/>
  <c r="W167" i="59" s="1"/>
  <c r="W169" i="59" s="1"/>
  <c r="AE25" i="33"/>
  <c r="AG225" i="6"/>
  <c r="R374" i="97"/>
  <c r="V554" i="6"/>
  <c r="BB567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8" i="6"/>
  <c r="AX569" i="6" s="1"/>
  <c r="AX233" i="6"/>
  <c r="AX571" i="6" s="1"/>
  <c r="AY164" i="59"/>
  <c r="AY167" i="59" s="1"/>
  <c r="AY169" i="59" s="1"/>
  <c r="K363" i="97"/>
  <c r="O546" i="6"/>
  <c r="S547" i="6" s="1"/>
  <c r="K381" i="6"/>
  <c r="G168" i="91" s="1"/>
  <c r="G38" i="92" s="1"/>
  <c r="G47" i="92" s="1"/>
  <c r="G164" i="91"/>
  <c r="G37" i="92" s="1"/>
  <c r="K567" i="6"/>
  <c r="K569" i="6" s="1"/>
  <c r="AM554" i="6"/>
  <c r="AI374" i="97"/>
  <c r="BE569" i="6"/>
  <c r="AH368" i="97"/>
  <c r="BJ554" i="6"/>
  <c r="BF374" i="97"/>
  <c r="M10" i="33"/>
  <c r="AK164" i="59"/>
  <c r="AK167" i="59" s="1"/>
  <c r="AK169" i="59" s="1"/>
  <c r="AT567" i="6"/>
  <c r="AT569" i="6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4" i="6"/>
  <c r="BG374" i="97"/>
  <c r="Q554" i="6"/>
  <c r="M368" i="97"/>
  <c r="AH164" i="59"/>
  <c r="AH167" i="59" s="1"/>
  <c r="AH169" i="59" s="1"/>
  <c r="U164" i="59"/>
  <c r="U167" i="59" s="1"/>
  <c r="AQ164" i="59"/>
  <c r="AQ167" i="59" s="1"/>
  <c r="AQ169" i="59" s="1"/>
  <c r="AD21" i="33"/>
  <c r="AJ34" i="33"/>
  <c r="AK34" i="33" s="1"/>
  <c r="Y368" i="97"/>
  <c r="AC567" i="6"/>
  <c r="AC569" i="6" s="1"/>
  <c r="AC554" i="6"/>
  <c r="U379" i="6"/>
  <c r="Q166" i="91"/>
  <c r="R166" i="59"/>
  <c r="C368" i="97"/>
  <c r="G554" i="6"/>
  <c r="G571" i="6" s="1"/>
  <c r="G572" i="6" s="1"/>
  <c r="G567" i="6"/>
  <c r="G569" i="6" s="1"/>
  <c r="Z374" i="97"/>
  <c r="AD554" i="6"/>
  <c r="F135" i="116"/>
  <c r="X368" i="97"/>
  <c r="AB567" i="6"/>
  <c r="AB569" i="6" s="1"/>
  <c r="BM554" i="6"/>
  <c r="BI374" i="97"/>
  <c r="AR554" i="6"/>
  <c r="AN374" i="97"/>
  <c r="BC553" i="6"/>
  <c r="E68" i="9" s="1"/>
  <c r="E69" i="9" s="1"/>
  <c r="BP291" i="6"/>
  <c r="B38" i="9"/>
  <c r="B39" i="9" s="1"/>
  <c r="AK368" i="97"/>
  <c r="O225" i="6"/>
  <c r="AV154" i="59"/>
  <c r="H50" i="59" s="1"/>
  <c r="G60" i="116" s="1"/>
  <c r="H46" i="59"/>
  <c r="G56" i="116" s="1"/>
  <c r="BK164" i="91"/>
  <c r="BK37" i="92" s="1"/>
  <c r="BO381" i="6"/>
  <c r="BK168" i="91" s="1"/>
  <c r="BK38" i="92" s="1"/>
  <c r="BK47" i="92" s="1"/>
  <c r="H30" i="97"/>
  <c r="E135" i="116"/>
  <c r="BB49" i="33"/>
  <c r="BC49" i="33" s="1"/>
  <c r="AQ547" i="6"/>
  <c r="D66" i="9" s="1"/>
  <c r="D67" i="9" s="1"/>
  <c r="AB368" i="97"/>
  <c r="AC164" i="59"/>
  <c r="AF567" i="6"/>
  <c r="AK374" i="97"/>
  <c r="AO554" i="6"/>
  <c r="AO376" i="97"/>
  <c r="G135" i="116"/>
  <c r="AJ374" i="97"/>
  <c r="AN554" i="6"/>
  <c r="AD374" i="97"/>
  <c r="AH554" i="6"/>
  <c r="K9" i="33"/>
  <c r="S537" i="6"/>
  <c r="U368" i="97"/>
  <c r="Y567" i="6"/>
  <c r="AN567" i="6"/>
  <c r="AN569" i="6" s="1"/>
  <c r="AF568" i="6"/>
  <c r="AW554" i="6"/>
  <c r="AS374" i="97"/>
  <c r="Y23" i="33"/>
  <c r="Z23" i="33" s="1"/>
  <c r="AA23" i="33" s="1"/>
  <c r="AH374" i="97"/>
  <c r="AL554" i="6"/>
  <c r="I7" i="31"/>
  <c r="BJ376" i="97"/>
  <c r="BA48" i="33"/>
  <c r="AO39" i="33"/>
  <c r="AV44" i="33"/>
  <c r="E11" i="12"/>
  <c r="BK10" i="12"/>
  <c r="BK11" i="12" s="1"/>
  <c r="E48" i="59"/>
  <c r="BM152" i="59"/>
  <c r="G154" i="59"/>
  <c r="BA37" i="92"/>
  <c r="AY225" i="6"/>
  <c r="Y22" i="33"/>
  <c r="D74" i="59"/>
  <c r="BM178" i="59"/>
  <c r="AM374" i="97"/>
  <c r="AQ554" i="6"/>
  <c r="AQ568" i="6"/>
  <c r="AP374" i="97"/>
  <c r="AT554" i="6"/>
  <c r="I554" i="6"/>
  <c r="E368" i="97"/>
  <c r="I567" i="6"/>
  <c r="I569" i="6" s="1"/>
  <c r="AE299" i="6"/>
  <c r="C42" i="9" s="1"/>
  <c r="X567" i="6"/>
  <c r="X569" i="6" s="1"/>
  <c r="AT164" i="59"/>
  <c r="AT167" i="59" s="1"/>
  <c r="AT169" i="59" s="1"/>
  <c r="S216" i="6"/>
  <c r="BP215" i="6"/>
  <c r="AO35" i="33"/>
  <c r="AA374" i="97"/>
  <c r="AE554" i="6"/>
  <c r="AD28" i="33"/>
  <c r="S164" i="59"/>
  <c r="S167" i="59" s="1"/>
  <c r="S169" i="59" s="1"/>
  <c r="D164" i="59"/>
  <c r="BJ231" i="6"/>
  <c r="BG166" i="59"/>
  <c r="BD374" i="97"/>
  <c r="BH554" i="6"/>
  <c r="B49" i="9"/>
  <c r="BP360" i="6"/>
  <c r="BA374" i="97"/>
  <c r="BE554" i="6"/>
  <c r="BO553" i="6"/>
  <c r="F68" i="9" s="1"/>
  <c r="F69" i="9" s="1"/>
  <c r="Z552" i="6"/>
  <c r="BP552" i="6" s="1"/>
  <c r="V372" i="97"/>
  <c r="BL372" i="97" s="1"/>
  <c r="AW374" i="97"/>
  <c r="BA554" i="6"/>
  <c r="BM153" i="59"/>
  <c r="BB554" i="6"/>
  <c r="W368" i="97"/>
  <c r="AA567" i="6"/>
  <c r="AA569" i="6" s="1"/>
  <c r="X164" i="59"/>
  <c r="X167" i="59" s="1"/>
  <c r="X169" i="59" s="1"/>
  <c r="AR381" i="6"/>
  <c r="AV568" i="6"/>
  <c r="AV569" i="6" s="1"/>
  <c r="BI368" i="97"/>
  <c r="AG554" i="6"/>
  <c r="AC374" i="97"/>
  <c r="M554" i="6"/>
  <c r="I368" i="97"/>
  <c r="M567" i="6"/>
  <c r="M569" i="6" s="1"/>
  <c r="X15" i="33"/>
  <c r="J368" i="97"/>
  <c r="N554" i="6"/>
  <c r="BE51" i="33"/>
  <c r="BB376" i="97"/>
  <c r="BF571" i="6"/>
  <c r="Z368" i="97"/>
  <c r="AZ568" i="6"/>
  <c r="P14" i="33"/>
  <c r="AQ376" i="97"/>
  <c r="C48" i="64"/>
  <c r="D7" i="33"/>
  <c r="C38" i="31"/>
  <c r="BN40" i="30"/>
  <c r="E41" i="30"/>
  <c r="C18" i="34"/>
  <c r="BP564" i="6"/>
  <c r="H164" i="59"/>
  <c r="H167" i="59" s="1"/>
  <c r="H169" i="59" s="1"/>
  <c r="AF164" i="59"/>
  <c r="AF167" i="59" s="1"/>
  <c r="AF169" i="59" s="1"/>
  <c r="F164" i="59"/>
  <c r="F167" i="59" s="1"/>
  <c r="F169" i="59" s="1"/>
  <c r="Y568" i="6"/>
  <c r="U169" i="59" l="1"/>
  <c r="C9" i="9"/>
  <c r="AJ167" i="59"/>
  <c r="AJ169" i="59" s="1"/>
  <c r="AX164" i="59"/>
  <c r="AX167" i="59" s="1"/>
  <c r="AX169" i="59" s="1"/>
  <c r="H22" i="91"/>
  <c r="BA567" i="6"/>
  <c r="BA569" i="6" s="1"/>
  <c r="BF167" i="59"/>
  <c r="BF169" i="59" s="1"/>
  <c r="P164" i="59"/>
  <c r="BF164" i="91"/>
  <c r="BF37" i="92" s="1"/>
  <c r="BG164" i="59"/>
  <c r="BJ567" i="6"/>
  <c r="AU568" i="6"/>
  <c r="AU569" i="6" s="1"/>
  <c r="AU233" i="6"/>
  <c r="AU571" i="6" s="1"/>
  <c r="BA164" i="59"/>
  <c r="BD567" i="6"/>
  <c r="BH164" i="91"/>
  <c r="BH37" i="92" s="1"/>
  <c r="BI164" i="59"/>
  <c r="BL567" i="6"/>
  <c r="BL381" i="6"/>
  <c r="BH168" i="91" s="1"/>
  <c r="BH38" i="92" s="1"/>
  <c r="BH47" i="92" s="1"/>
  <c r="AV164" i="91"/>
  <c r="AV37" i="92" s="1"/>
  <c r="AZ381" i="6"/>
  <c r="AV168" i="91" s="1"/>
  <c r="AV38" i="92" s="1"/>
  <c r="AV47" i="92" s="1"/>
  <c r="AW567" i="6"/>
  <c r="H62" i="59"/>
  <c r="G72" i="116" s="1"/>
  <c r="AW164" i="59"/>
  <c r="AW167" i="59" s="1"/>
  <c r="AW169" i="59" s="1"/>
  <c r="BC233" i="6"/>
  <c r="BC568" i="6"/>
  <c r="BI167" i="59"/>
  <c r="BI169" i="59" s="1"/>
  <c r="BM567" i="6"/>
  <c r="BM569" i="6" s="1"/>
  <c r="AF569" i="6"/>
  <c r="T167" i="59"/>
  <c r="T169" i="59" s="1"/>
  <c r="AZ164" i="59"/>
  <c r="AZ167" i="59" s="1"/>
  <c r="BB233" i="6"/>
  <c r="BB568" i="6"/>
  <c r="AG164" i="59"/>
  <c r="AG167" i="59" s="1"/>
  <c r="AG169" i="59" s="1"/>
  <c r="AJ233" i="6"/>
  <c r="AA164" i="59"/>
  <c r="AA167" i="59" s="1"/>
  <c r="AA169" i="59" s="1"/>
  <c r="AZ567" i="6"/>
  <c r="AZ569" i="6" s="1"/>
  <c r="BK568" i="6"/>
  <c r="BK569" i="6" s="1"/>
  <c r="AQ233" i="6"/>
  <c r="AQ567" i="6"/>
  <c r="AQ569" i="6" s="1"/>
  <c r="AN164" i="59"/>
  <c r="AN167" i="59" s="1"/>
  <c r="AN169" i="59" s="1"/>
  <c r="AH29" i="33"/>
  <c r="AI29" i="33" s="1"/>
  <c r="BB569" i="6"/>
  <c r="AL567" i="6"/>
  <c r="AL569" i="6" s="1"/>
  <c r="S567" i="6"/>
  <c r="BJ381" i="6"/>
  <c r="BF168" i="91" s="1"/>
  <c r="BF38" i="92" s="1"/>
  <c r="BF47" i="92" s="1"/>
  <c r="T233" i="6"/>
  <c r="Q164" i="59"/>
  <c r="Q167" i="59" s="1"/>
  <c r="AO164" i="59"/>
  <c r="AR567" i="6"/>
  <c r="T567" i="6"/>
  <c r="T569" i="6" s="1"/>
  <c r="T37" i="92"/>
  <c r="W567" i="6"/>
  <c r="BK164" i="59"/>
  <c r="BK167" i="59" s="1"/>
  <c r="BK169" i="59" s="1"/>
  <c r="BN567" i="6"/>
  <c r="BN233" i="6"/>
  <c r="S374" i="6"/>
  <c r="B52" i="9" s="1"/>
  <c r="AZ169" i="59"/>
  <c r="X164" i="91"/>
  <c r="X37" i="92" s="1"/>
  <c r="AB381" i="6"/>
  <c r="X168" i="91" s="1"/>
  <c r="X38" i="92" s="1"/>
  <c r="X47" i="92" s="1"/>
  <c r="AY164" i="91"/>
  <c r="AY37" i="92" s="1"/>
  <c r="BC567" i="6"/>
  <c r="BG55" i="33"/>
  <c r="BH55" i="33" s="1"/>
  <c r="BI55" i="33" s="1"/>
  <c r="BJ55" i="33" s="1"/>
  <c r="BK55" i="33" s="1"/>
  <c r="BL55" i="33" s="1"/>
  <c r="BM55" i="33" s="1"/>
  <c r="AE374" i="6"/>
  <c r="C52" i="9" s="1"/>
  <c r="C53" i="9" s="1"/>
  <c r="Z164" i="91"/>
  <c r="Z37" i="92" s="1"/>
  <c r="AD381" i="6"/>
  <c r="Z168" i="91" s="1"/>
  <c r="Z38" i="92" s="1"/>
  <c r="Z47" i="92" s="1"/>
  <c r="AM381" i="6"/>
  <c r="AI168" i="91" s="1"/>
  <c r="AI38" i="92" s="1"/>
  <c r="AI47" i="92" s="1"/>
  <c r="AM568" i="6"/>
  <c r="AM569" i="6" s="1"/>
  <c r="AX164" i="91"/>
  <c r="AX37" i="92" s="1"/>
  <c r="BB381" i="6"/>
  <c r="AX168" i="91" s="1"/>
  <c r="AX38" i="92" s="1"/>
  <c r="AX47" i="92" s="1"/>
  <c r="BC374" i="6"/>
  <c r="E52" i="9" s="1"/>
  <c r="E53" i="9" s="1"/>
  <c r="AL381" i="6"/>
  <c r="AH168" i="91" s="1"/>
  <c r="AH38" i="92" s="1"/>
  <c r="AH47" i="92" s="1"/>
  <c r="AV41" i="33"/>
  <c r="AW41" i="33" s="1"/>
  <c r="BO226" i="6"/>
  <c r="F24" i="9" s="1"/>
  <c r="X381" i="6"/>
  <c r="T168" i="91" s="1"/>
  <c r="T38" i="92" s="1"/>
  <c r="T47" i="92" s="1"/>
  <c r="BB164" i="59"/>
  <c r="BB167" i="59" s="1"/>
  <c r="BB169" i="59" s="1"/>
  <c r="BE233" i="6"/>
  <c r="Y167" i="59"/>
  <c r="Y169" i="59" s="1"/>
  <c r="AI164" i="59"/>
  <c r="AI167" i="59" s="1"/>
  <c r="AI169" i="59" s="1"/>
  <c r="BC571" i="6"/>
  <c r="AX7" i="71" s="1"/>
  <c r="AO568" i="6"/>
  <c r="R572" i="6"/>
  <c r="BD568" i="6"/>
  <c r="BD233" i="6"/>
  <c r="BO233" i="6"/>
  <c r="BO571" i="6" s="1"/>
  <c r="G20" i="91"/>
  <c r="AS567" i="6"/>
  <c r="AS569" i="6" s="1"/>
  <c r="AP164" i="59"/>
  <c r="AP167" i="59" s="1"/>
  <c r="AP169" i="59" s="1"/>
  <c r="AS233" i="6"/>
  <c r="AS571" i="6" s="1"/>
  <c r="AI381" i="6"/>
  <c r="AE168" i="91" s="1"/>
  <c r="AE38" i="92" s="1"/>
  <c r="AE47" i="92" s="1"/>
  <c r="AQ380" i="6"/>
  <c r="D54" i="9" s="1"/>
  <c r="D55" i="9" s="1"/>
  <c r="AI568" i="6"/>
  <c r="AI569" i="6" s="1"/>
  <c r="H164" i="91"/>
  <c r="H37" i="92" s="1"/>
  <c r="L381" i="6"/>
  <c r="I164" i="59"/>
  <c r="I167" i="59" s="1"/>
  <c r="I169" i="59" s="1"/>
  <c r="L567" i="6"/>
  <c r="L569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D164" i="91"/>
  <c r="D37" i="92" s="1"/>
  <c r="H381" i="6"/>
  <c r="D168" i="91" s="1"/>
  <c r="D38" i="92" s="1"/>
  <c r="D47" i="92" s="1"/>
  <c r="H567" i="6"/>
  <c r="H569" i="6" s="1"/>
  <c r="S380" i="6"/>
  <c r="B54" i="9" s="1"/>
  <c r="S381" i="6"/>
  <c r="O168" i="91" s="1"/>
  <c r="O38" i="92" s="1"/>
  <c r="O47" i="92" s="1"/>
  <c r="BL568" i="6"/>
  <c r="BL569" i="6" s="1"/>
  <c r="BL233" i="6"/>
  <c r="BM154" i="59"/>
  <c r="BO567" i="6"/>
  <c r="BO569" i="6" s="1"/>
  <c r="BM166" i="59"/>
  <c r="Y569" i="6"/>
  <c r="BG569" i="6"/>
  <c r="W568" i="6"/>
  <c r="W569" i="6" s="1"/>
  <c r="W381" i="6"/>
  <c r="S168" i="91" s="1"/>
  <c r="S38" i="92" s="1"/>
  <c r="S47" i="92" s="1"/>
  <c r="AR37" i="33"/>
  <c r="AS37" i="33" s="1"/>
  <c r="BD571" i="6"/>
  <c r="AY7" i="71" s="1"/>
  <c r="AK569" i="6"/>
  <c r="G62" i="59"/>
  <c r="F72" i="116" s="1"/>
  <c r="AQ374" i="6"/>
  <c r="D52" i="9" s="1"/>
  <c r="D53" i="9" s="1"/>
  <c r="D22" i="91"/>
  <c r="O37" i="92"/>
  <c r="P167" i="59"/>
  <c r="P169" i="59" s="1"/>
  <c r="BI57" i="33"/>
  <c r="F28" i="97"/>
  <c r="AW381" i="6"/>
  <c r="AS168" i="91" s="1"/>
  <c r="AS38" i="92" s="1"/>
  <c r="AS47" i="92" s="1"/>
  <c r="AW568" i="6"/>
  <c r="AP568" i="6"/>
  <c r="AP569" i="6" s="1"/>
  <c r="AP233" i="6"/>
  <c r="AE24" i="33"/>
  <c r="AH233" i="6"/>
  <c r="AQ232" i="6"/>
  <c r="D26" i="9" s="1"/>
  <c r="N164" i="59"/>
  <c r="N167" i="59" s="1"/>
  <c r="N169" i="59" s="1"/>
  <c r="Q233" i="6"/>
  <c r="Q571" i="6" s="1"/>
  <c r="AL164" i="59"/>
  <c r="AL167" i="59" s="1"/>
  <c r="AL169" i="59" s="1"/>
  <c r="AO233" i="6"/>
  <c r="AO571" i="6" s="1"/>
  <c r="AH568" i="6"/>
  <c r="AH569" i="6" s="1"/>
  <c r="T16" i="33"/>
  <c r="G22" i="91"/>
  <c r="AN36" i="33"/>
  <c r="AO36" i="33"/>
  <c r="BN41" i="30"/>
  <c r="AO567" i="6"/>
  <c r="AO569" i="6" s="1"/>
  <c r="BP373" i="6"/>
  <c r="AO167" i="59"/>
  <c r="G164" i="59"/>
  <c r="G167" i="59" s="1"/>
  <c r="BH568" i="6"/>
  <c r="BH569" i="6" s="1"/>
  <c r="BI164" i="91"/>
  <c r="BI37" i="92" s="1"/>
  <c r="BM381" i="6"/>
  <c r="BI168" i="91" s="1"/>
  <c r="BI38" i="92" s="1"/>
  <c r="BI47" i="92" s="1"/>
  <c r="BO374" i="6"/>
  <c r="F52" i="9" s="1"/>
  <c r="F53" i="9" s="1"/>
  <c r="J567" i="6"/>
  <c r="J569" i="6" s="1"/>
  <c r="BN381" i="6"/>
  <c r="BN568" i="6"/>
  <c r="I38" i="31"/>
  <c r="H28" i="97"/>
  <c r="J381" i="6"/>
  <c r="S12" i="33"/>
  <c r="BI56" i="33"/>
  <c r="BJ56" i="33" s="1"/>
  <c r="AB164" i="59"/>
  <c r="AB167" i="59" s="1"/>
  <c r="AB169" i="59" s="1"/>
  <c r="AE233" i="6"/>
  <c r="E50" i="59"/>
  <c r="D60" i="116" s="1"/>
  <c r="Q567" i="6"/>
  <c r="Q569" i="6" s="1"/>
  <c r="BI233" i="6"/>
  <c r="BI571" i="6" s="1"/>
  <c r="BI568" i="6"/>
  <c r="BI569" i="6" s="1"/>
  <c r="AZ45" i="33"/>
  <c r="W233" i="6"/>
  <c r="AE226" i="6"/>
  <c r="C24" i="9" s="1"/>
  <c r="AX41" i="33"/>
  <c r="AY41" i="33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7" i="6"/>
  <c r="B66" i="9"/>
  <c r="AI27" i="33"/>
  <c r="AJ27" i="33" s="1"/>
  <c r="AK27" i="33" s="1"/>
  <c r="BD50" i="33"/>
  <c r="BE50" i="33" s="1"/>
  <c r="BF50" i="33" s="1"/>
  <c r="AS7" i="71"/>
  <c r="AX572" i="6"/>
  <c r="S13" i="33"/>
  <c r="T13" i="33" s="1"/>
  <c r="U13" i="33" s="1"/>
  <c r="V13" i="33" s="1"/>
  <c r="AE28" i="33"/>
  <c r="AF28" i="33" s="1"/>
  <c r="AS376" i="97"/>
  <c r="AX376" i="97"/>
  <c r="F25" i="9"/>
  <c r="I571" i="6"/>
  <c r="E376" i="97"/>
  <c r="D6" i="34"/>
  <c r="E7" i="33"/>
  <c r="E69" i="33" s="1"/>
  <c r="BF572" i="6"/>
  <c r="BA7" i="71"/>
  <c r="AN168" i="91"/>
  <c r="AN38" i="92" s="1"/>
  <c r="AN47" i="92" s="1"/>
  <c r="E169" i="59"/>
  <c r="F8" i="33"/>
  <c r="S569" i="6"/>
  <c r="C19" i="34"/>
  <c r="C6" i="34"/>
  <c r="C44" i="31" s="1"/>
  <c r="BF51" i="33"/>
  <c r="AP39" i="33"/>
  <c r="AQ39" i="33" s="1"/>
  <c r="AC167" i="59"/>
  <c r="O233" i="6"/>
  <c r="L164" i="59"/>
  <c r="L167" i="59" s="1"/>
  <c r="L169" i="59" s="1"/>
  <c r="BP225" i="6"/>
  <c r="S226" i="6"/>
  <c r="BI376" i="97"/>
  <c r="D18" i="64"/>
  <c r="D50" i="64"/>
  <c r="O376" i="97"/>
  <c r="AU376" i="97"/>
  <c r="Q14" i="33"/>
  <c r="N10" i="33"/>
  <c r="AG31" i="33"/>
  <c r="AE553" i="6"/>
  <c r="C68" i="9" s="1"/>
  <c r="C69" i="9" s="1"/>
  <c r="B7" i="9"/>
  <c r="BD49" i="33"/>
  <c r="BE49" i="33" s="1"/>
  <c r="BF49" i="33" s="1"/>
  <c r="BD376" i="97"/>
  <c r="BH571" i="6"/>
  <c r="AD571" i="6"/>
  <c r="Z376" i="97"/>
  <c r="BG376" i="97"/>
  <c r="BK571" i="6"/>
  <c r="AD164" i="59"/>
  <c r="AD167" i="59" s="1"/>
  <c r="AD169" i="59" s="1"/>
  <c r="AQ226" i="6"/>
  <c r="D24" i="9" s="1"/>
  <c r="AG233" i="6"/>
  <c r="AG571" i="6" s="1"/>
  <c r="AJ571" i="6"/>
  <c r="AF376" i="97"/>
  <c r="AJ32" i="33"/>
  <c r="AK32" i="33" s="1"/>
  <c r="BD167" i="59"/>
  <c r="AB376" i="97"/>
  <c r="AQ555" i="6"/>
  <c r="D70" i="9" s="1"/>
  <c r="AF571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T571" i="6"/>
  <c r="P376" i="97"/>
  <c r="B51" i="9"/>
  <c r="BP364" i="6"/>
  <c r="Q37" i="92"/>
  <c r="E22" i="91"/>
  <c r="BI42" i="33"/>
  <c r="BJ42" i="33" s="1"/>
  <c r="BK42" i="33" s="1"/>
  <c r="BL42" i="33" s="1"/>
  <c r="BM42" i="33" s="1"/>
  <c r="BC376" i="97"/>
  <c r="BG571" i="6"/>
  <c r="AE21" i="33"/>
  <c r="AF21" i="33" s="1"/>
  <c r="AG21" i="33" s="1"/>
  <c r="AH21" i="33" s="1"/>
  <c r="AI21" i="33" s="1"/>
  <c r="AJ21" i="33" s="1"/>
  <c r="AK21" i="33" s="1"/>
  <c r="AL21" i="33" s="1"/>
  <c r="AG567" i="6"/>
  <c r="AG569" i="6" s="1"/>
  <c r="AT38" i="33"/>
  <c r="AU38" i="33" s="1"/>
  <c r="AV38" i="33" s="1"/>
  <c r="AV571" i="6"/>
  <c r="AR376" i="97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C84" i="116"/>
  <c r="J74" i="59"/>
  <c r="K74" i="59" s="1"/>
  <c r="AE376" i="97"/>
  <c r="AI30" i="33"/>
  <c r="AC37" i="92"/>
  <c r="F20" i="91"/>
  <c r="R11" i="33"/>
  <c r="U376" i="97"/>
  <c r="Y571" i="6"/>
  <c r="Z18" i="33"/>
  <c r="BE53" i="33"/>
  <c r="B65" i="9"/>
  <c r="BP537" i="6"/>
  <c r="C376" i="97"/>
  <c r="X571" i="6"/>
  <c r="T376" i="97"/>
  <c r="X376" i="97"/>
  <c r="AB571" i="6"/>
  <c r="V7" i="71"/>
  <c r="AA572" i="6"/>
  <c r="AO169" i="59"/>
  <c r="E28" i="97"/>
  <c r="K49" i="59"/>
  <c r="R167" i="59"/>
  <c r="R169" i="59" s="1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1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AN7" i="71"/>
  <c r="J376" i="97"/>
  <c r="N571" i="6"/>
  <c r="AC376" i="97"/>
  <c r="F62" i="59"/>
  <c r="BJ233" i="6"/>
  <c r="BJ568" i="6"/>
  <c r="BO232" i="6"/>
  <c r="F26" i="9" s="1"/>
  <c r="Z22" i="33"/>
  <c r="AA22" i="33" s="1"/>
  <c r="Q169" i="59"/>
  <c r="AK376" i="97"/>
  <c r="BC555" i="6"/>
  <c r="E70" i="9" s="1"/>
  <c r="AN376" i="97"/>
  <c r="C28" i="97"/>
  <c r="Y376" i="97"/>
  <c r="AC571" i="6"/>
  <c r="O554" i="6"/>
  <c r="S555" i="6" s="1"/>
  <c r="K368" i="97"/>
  <c r="BL368" i="97" s="1"/>
  <c r="J28" i="97" s="1"/>
  <c r="O567" i="6"/>
  <c r="O569" i="6" s="1"/>
  <c r="AG376" i="97"/>
  <c r="AK571" i="6"/>
  <c r="AV376" i="97"/>
  <c r="BE376" i="97"/>
  <c r="E30" i="97"/>
  <c r="I30" i="97" s="1"/>
  <c r="BG50" i="33"/>
  <c r="BH50" i="33" s="1"/>
  <c r="D376" i="97"/>
  <c r="L9" i="33"/>
  <c r="V569" i="6"/>
  <c r="BC46" i="33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BP299" i="6"/>
  <c r="AH376" i="97"/>
  <c r="AL34" i="33"/>
  <c r="AM34" i="33" s="1"/>
  <c r="BG167" i="59"/>
  <c r="BG169" i="59" s="1"/>
  <c r="I62" i="59"/>
  <c r="H72" i="116" s="1"/>
  <c r="AP376" i="97"/>
  <c r="AT571" i="6"/>
  <c r="D60" i="59"/>
  <c r="D167" i="59"/>
  <c r="AE571" i="6"/>
  <c r="AA376" i="97"/>
  <c r="BF376" i="97"/>
  <c r="R376" i="97"/>
  <c r="V571" i="6"/>
  <c r="AF25" i="33"/>
  <c r="AG25" i="33" s="1"/>
  <c r="AH25" i="33" s="1"/>
  <c r="AC26" i="33"/>
  <c r="AD26" i="33" s="1"/>
  <c r="K571" i="6"/>
  <c r="G376" i="97"/>
  <c r="Z233" i="6"/>
  <c r="Z568" i="6"/>
  <c r="Z569" i="6" s="1"/>
  <c r="BP231" i="6"/>
  <c r="AE232" i="6"/>
  <c r="V17" i="33"/>
  <c r="W17" i="33" s="1"/>
  <c r="X17" i="33" s="1"/>
  <c r="BP546" i="6"/>
  <c r="BM368" i="97" s="1"/>
  <c r="BG54" i="33"/>
  <c r="BH54" i="33" s="1"/>
  <c r="W20" i="33"/>
  <c r="V374" i="97"/>
  <c r="Z554" i="6"/>
  <c r="AE555" i="6" s="1"/>
  <c r="C70" i="9" s="1"/>
  <c r="D58" i="116"/>
  <c r="J48" i="59"/>
  <c r="K48" i="59" s="1"/>
  <c r="M571" i="6"/>
  <c r="I376" i="97"/>
  <c r="BP216" i="6"/>
  <c r="B23" i="9"/>
  <c r="AD376" i="97"/>
  <c r="AH571" i="6"/>
  <c r="U381" i="6"/>
  <c r="U568" i="6"/>
  <c r="U569" i="6" s="1"/>
  <c r="AE380" i="6"/>
  <c r="BP379" i="6"/>
  <c r="AV164" i="59"/>
  <c r="AV167" i="59" s="1"/>
  <c r="AV169" i="59" s="1"/>
  <c r="AY233" i="6"/>
  <c r="AY571" i="6" s="1"/>
  <c r="AY567" i="6"/>
  <c r="AY569" i="6" s="1"/>
  <c r="BC226" i="6"/>
  <c r="E24" i="9" s="1"/>
  <c r="C18" i="64"/>
  <c r="C50" i="64"/>
  <c r="AU572" i="6"/>
  <c r="AP7" i="71"/>
  <c r="Y15" i="33"/>
  <c r="BA571" i="6"/>
  <c r="AW376" i="97"/>
  <c r="BE571" i="6"/>
  <c r="BA376" i="97"/>
  <c r="BO555" i="6"/>
  <c r="F70" i="9" s="1"/>
  <c r="AM376" i="97"/>
  <c r="AQ571" i="6"/>
  <c r="M376" i="97"/>
  <c r="S376" i="97"/>
  <c r="B68" i="9"/>
  <c r="BP553" i="6"/>
  <c r="BE52" i="33"/>
  <c r="D56" i="116"/>
  <c r="J46" i="59"/>
  <c r="K46" i="59" s="1"/>
  <c r="Y19" i="33"/>
  <c r="Z19" i="33" s="1"/>
  <c r="AA19" i="33" s="1"/>
  <c r="AB19" i="33" s="1"/>
  <c r="AL376" i="97"/>
  <c r="AP571" i="6"/>
  <c r="K7" i="71"/>
  <c r="P572" i="6"/>
  <c r="AR233" i="6"/>
  <c r="AR568" i="6"/>
  <c r="AR569" i="6" s="1"/>
  <c r="BC232" i="6"/>
  <c r="E26" i="9" s="1"/>
  <c r="AW569" i="6" l="1"/>
  <c r="I60" i="59"/>
  <c r="H70" i="116" s="1"/>
  <c r="BD569" i="6"/>
  <c r="B53" i="9"/>
  <c r="BA167" i="59"/>
  <c r="BA169" i="59" s="1"/>
  <c r="AS572" i="6"/>
  <c r="S382" i="6"/>
  <c r="D28" i="97"/>
  <c r="AI571" i="6"/>
  <c r="J50" i="59"/>
  <c r="K50" i="59" s="1"/>
  <c r="BC569" i="6"/>
  <c r="BC572" i="6" s="1"/>
  <c r="AZ571" i="6"/>
  <c r="AZ572" i="6" s="1"/>
  <c r="BJ569" i="6"/>
  <c r="AM571" i="6"/>
  <c r="AH7" i="71" s="1"/>
  <c r="AW571" i="6"/>
  <c r="AZ41" i="33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O234" i="6"/>
  <c r="F28" i="9" s="1"/>
  <c r="AP36" i="33"/>
  <c r="BL571" i="6"/>
  <c r="BL572" i="6" s="1"/>
  <c r="D20" i="91"/>
  <c r="D23" i="91" s="1"/>
  <c r="D34" i="91" s="1"/>
  <c r="AL571" i="6"/>
  <c r="H571" i="6"/>
  <c r="H572" i="6" s="1"/>
  <c r="BC382" i="6"/>
  <c r="E56" i="9" s="1"/>
  <c r="BB571" i="6"/>
  <c r="BN569" i="6"/>
  <c r="BP374" i="6"/>
  <c r="AQ382" i="6"/>
  <c r="D56" i="9" s="1"/>
  <c r="BM571" i="6"/>
  <c r="BM572" i="6" s="1"/>
  <c r="E20" i="91"/>
  <c r="AE570" i="6"/>
  <c r="H168" i="91"/>
  <c r="H38" i="92" s="1"/>
  <c r="H47" i="92" s="1"/>
  <c r="L571" i="6"/>
  <c r="BD572" i="6"/>
  <c r="E60" i="59"/>
  <c r="D70" i="116" s="1"/>
  <c r="AQ570" i="6"/>
  <c r="F10" i="9"/>
  <c r="F11" i="9" s="1"/>
  <c r="W571" i="6"/>
  <c r="F60" i="59"/>
  <c r="E70" i="116" s="1"/>
  <c r="H20" i="91"/>
  <c r="BO382" i="6"/>
  <c r="F56" i="9" s="1"/>
  <c r="F14" i="9" s="1"/>
  <c r="E63" i="59"/>
  <c r="D73" i="116" s="1"/>
  <c r="AT37" i="33"/>
  <c r="AU37" i="33" s="1"/>
  <c r="AV37" i="33" s="1"/>
  <c r="AW37" i="33" s="1"/>
  <c r="AE234" i="6"/>
  <c r="C28" i="9" s="1"/>
  <c r="B55" i="9"/>
  <c r="S571" i="6"/>
  <c r="N7" i="71" s="1"/>
  <c r="AF24" i="33"/>
  <c r="AQ234" i="6"/>
  <c r="D28" i="9" s="1"/>
  <c r="W13" i="33"/>
  <c r="X13" i="33" s="1"/>
  <c r="AQ36" i="33"/>
  <c r="BA45" i="33"/>
  <c r="BJ168" i="91"/>
  <c r="BJ38" i="92" s="1"/>
  <c r="BJ47" i="92" s="1"/>
  <c r="BN571" i="6"/>
  <c r="BB45" i="33"/>
  <c r="BK56" i="33"/>
  <c r="BL56" i="33" s="1"/>
  <c r="BM56" i="33" s="1"/>
  <c r="BO570" i="6"/>
  <c r="S570" i="6"/>
  <c r="BP554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C234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1" i="6"/>
  <c r="BJ571" i="6"/>
  <c r="BJ572" i="6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2" i="6"/>
  <c r="AT7" i="71"/>
  <c r="AI25" i="33"/>
  <c r="AJ25" i="33" s="1"/>
  <c r="C7" i="71"/>
  <c r="AR571" i="6"/>
  <c r="X20" i="33"/>
  <c r="Y20" i="33" s="1"/>
  <c r="D169" i="59"/>
  <c r="D63" i="59"/>
  <c r="BM167" i="59"/>
  <c r="X7" i="71"/>
  <c r="AC572" i="6"/>
  <c r="BF52" i="33"/>
  <c r="AL7" i="71"/>
  <c r="AQ572" i="6"/>
  <c r="BI50" i="33"/>
  <c r="AJ7" i="71"/>
  <c r="AO572" i="6"/>
  <c r="H65" i="59"/>
  <c r="G75" i="116" s="1"/>
  <c r="AD572" i="6"/>
  <c r="Y7" i="71"/>
  <c r="E27" i="9"/>
  <c r="E12" i="9"/>
  <c r="E13" i="9" s="1"/>
  <c r="C54" i="9"/>
  <c r="C55" i="9" s="1"/>
  <c r="BP380" i="6"/>
  <c r="Y17" i="33"/>
  <c r="Z17" i="33" s="1"/>
  <c r="H60" i="59"/>
  <c r="G70" i="116" s="1"/>
  <c r="BD7" i="71"/>
  <c r="BI572" i="6"/>
  <c r="K376" i="97"/>
  <c r="D32" i="97" s="1"/>
  <c r="D41" i="97" s="1"/>
  <c r="O571" i="6"/>
  <c r="G32" i="97"/>
  <c r="G41" i="97" s="1"/>
  <c r="AM572" i="6"/>
  <c r="AB572" i="6"/>
  <c r="W7" i="71"/>
  <c r="T7" i="71"/>
  <c r="Y572" i="6"/>
  <c r="AJ30" i="33"/>
  <c r="F32" i="97"/>
  <c r="F41" i="97" s="1"/>
  <c r="D10" i="9"/>
  <c r="D11" i="9" s="1"/>
  <c r="D25" i="9"/>
  <c r="AA18" i="33"/>
  <c r="G60" i="59"/>
  <c r="F70" i="116" s="1"/>
  <c r="BG51" i="33"/>
  <c r="S572" i="6"/>
  <c r="G8" i="33"/>
  <c r="M9" i="33"/>
  <c r="F7" i="33"/>
  <c r="G7" i="33" s="1"/>
  <c r="AB7" i="71"/>
  <c r="AG572" i="6"/>
  <c r="AV572" i="6"/>
  <c r="AQ7" i="71"/>
  <c r="T572" i="6"/>
  <c r="O7" i="71"/>
  <c r="AC169" i="59"/>
  <c r="G65" i="59" s="1"/>
  <c r="F75" i="116" s="1"/>
  <c r="G63" i="59"/>
  <c r="F73" i="116" s="1"/>
  <c r="BP568" i="6"/>
  <c r="AB22" i="33"/>
  <c r="D44" i="31"/>
  <c r="AR7" i="71"/>
  <c r="AW572" i="6"/>
  <c r="B67" i="9"/>
  <c r="AE572" i="6"/>
  <c r="Z7" i="71"/>
  <c r="AT572" i="6"/>
  <c r="AO7" i="71"/>
  <c r="H7" i="71"/>
  <c r="M572" i="6"/>
  <c r="BP555" i="6"/>
  <c r="B70" i="9"/>
  <c r="N572" i="6"/>
  <c r="I7" i="71"/>
  <c r="BD169" i="59"/>
  <c r="I65" i="59" s="1"/>
  <c r="H75" i="116" s="1"/>
  <c r="I63" i="59"/>
  <c r="H73" i="116" s="1"/>
  <c r="W572" i="6"/>
  <c r="R7" i="71"/>
  <c r="H32" i="97"/>
  <c r="H41" i="97" s="1"/>
  <c r="AH572" i="6"/>
  <c r="AC7" i="71"/>
  <c r="BM164" i="59"/>
  <c r="AU7" i="71"/>
  <c r="F27" i="9"/>
  <c r="F12" i="9"/>
  <c r="F13" i="9" s="1"/>
  <c r="S7" i="71"/>
  <c r="X572" i="6"/>
  <c r="BF53" i="33"/>
  <c r="BF7" i="71"/>
  <c r="BK572" i="6"/>
  <c r="AX44" i="33"/>
  <c r="AY44" i="33" s="1"/>
  <c r="C133" i="116"/>
  <c r="C20" i="64"/>
  <c r="C135" i="116" s="1"/>
  <c r="Q168" i="91"/>
  <c r="Q38" i="92" s="1"/>
  <c r="Q47" i="92" s="1"/>
  <c r="AE382" i="6"/>
  <c r="C56" i="9" s="1"/>
  <c r="C14" i="9" s="1"/>
  <c r="U571" i="6"/>
  <c r="BP381" i="6"/>
  <c r="BO572" i="6"/>
  <c r="BJ7" i="71"/>
  <c r="AH31" i="33"/>
  <c r="BP226" i="6"/>
  <c r="B24" i="9"/>
  <c r="E38" i="28"/>
  <c r="C21" i="34"/>
  <c r="E70" i="33"/>
  <c r="I572" i="6"/>
  <c r="D7" i="71"/>
  <c r="BJ50" i="33"/>
  <c r="BK50" i="33" s="1"/>
  <c r="BL50" i="33" s="1"/>
  <c r="BM50" i="33" s="1"/>
  <c r="C70" i="116"/>
  <c r="C32" i="97"/>
  <c r="L7" i="71"/>
  <c r="Q572" i="6"/>
  <c r="BE572" i="6"/>
  <c r="AZ7" i="71"/>
  <c r="F7" i="71"/>
  <c r="K572" i="6"/>
  <c r="B69" i="9"/>
  <c r="B12" i="9"/>
  <c r="AV7" i="71"/>
  <c r="BA572" i="6"/>
  <c r="E25" i="9"/>
  <c r="E10" i="9"/>
  <c r="E11" i="9" s="1"/>
  <c r="Z571" i="6"/>
  <c r="V376" i="97"/>
  <c r="E32" i="97" s="1"/>
  <c r="E41" i="97" s="1"/>
  <c r="AL27" i="33"/>
  <c r="BP567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I572" i="6"/>
  <c r="AD7" i="71"/>
  <c r="AF572" i="6"/>
  <c r="AA7" i="71"/>
  <c r="AJ572" i="6"/>
  <c r="AE7" i="71"/>
  <c r="BC7" i="71"/>
  <c r="BH572" i="6"/>
  <c r="R14" i="33"/>
  <c r="S14" i="33" s="1"/>
  <c r="D17" i="34"/>
  <c r="D56" i="63"/>
  <c r="C7" i="34"/>
  <c r="C45" i="31" s="1"/>
  <c r="C20" i="34"/>
  <c r="C8" i="34" s="1"/>
  <c r="C46" i="31" s="1"/>
  <c r="BC570" i="6"/>
  <c r="B56" i="9"/>
  <c r="Z15" i="33"/>
  <c r="AA15" i="33" s="1"/>
  <c r="AB15" i="33" s="1"/>
  <c r="AC15" i="33" s="1"/>
  <c r="AD15" i="33" s="1"/>
  <c r="AE15" i="33" s="1"/>
  <c r="AF15" i="33" s="1"/>
  <c r="AG15" i="33" s="1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E7" i="71"/>
  <c r="AP572" i="6"/>
  <c r="AK7" i="71"/>
  <c r="AG7" i="71"/>
  <c r="AL572" i="6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2" i="6"/>
  <c r="V572" i="6"/>
  <c r="Q7" i="71"/>
  <c r="AL32" i="33"/>
  <c r="AK572" i="6"/>
  <c r="AF7" i="71"/>
  <c r="I28" i="97"/>
  <c r="F65" i="59"/>
  <c r="E75" i="116" s="1"/>
  <c r="E72" i="116"/>
  <c r="J62" i="59"/>
  <c r="K62" i="59" s="1"/>
  <c r="AI7" i="71"/>
  <c r="AN572" i="6"/>
  <c r="AX38" i="33"/>
  <c r="BB7" i="71"/>
  <c r="BG572" i="6"/>
  <c r="AE26" i="33"/>
  <c r="D133" i="116"/>
  <c r="D20" i="64"/>
  <c r="D135" i="116" s="1"/>
  <c r="S234" i="6"/>
  <c r="BP233" i="6"/>
  <c r="AW7" i="71"/>
  <c r="BB572" i="6"/>
  <c r="BH7" i="71" l="1"/>
  <c r="H14" i="9"/>
  <c r="BP382" i="6"/>
  <c r="E14" i="9"/>
  <c r="D14" i="9"/>
  <c r="BP569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2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BP570" i="6"/>
  <c r="AX15" i="33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AK25" i="33"/>
  <c r="AL25" i="33" s="1"/>
  <c r="AM25" i="33" s="1"/>
  <c r="AZ44" i="33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2" i="6"/>
  <c r="E7" i="71"/>
  <c r="G69" i="33"/>
  <c r="E21" i="34" s="1"/>
  <c r="J60" i="59"/>
  <c r="K60" i="59" s="1"/>
  <c r="AR36" i="33"/>
  <c r="AS36" i="33" s="1"/>
  <c r="AT36" i="33" s="1"/>
  <c r="BN572" i="6"/>
  <c r="BI7" i="71"/>
  <c r="BL49" i="33"/>
  <c r="BM49" i="33" s="1"/>
  <c r="X16" i="33"/>
  <c r="BM57" i="33"/>
  <c r="BA44" i="33"/>
  <c r="BB44" i="33" s="1"/>
  <c r="C22" i="34"/>
  <c r="C9" i="34"/>
  <c r="C47" i="31" s="1"/>
  <c r="H8" i="33"/>
  <c r="BP234" i="6"/>
  <c r="B28" i="9"/>
  <c r="B14" i="9" s="1"/>
  <c r="G14" i="9" s="1"/>
  <c r="BL376" i="97"/>
  <c r="AB18" i="33"/>
  <c r="AC18" i="33" s="1"/>
  <c r="AD18" i="33" s="1"/>
  <c r="C41" i="97"/>
  <c r="I32" i="97"/>
  <c r="I41" i="97" s="1"/>
  <c r="AR572" i="6"/>
  <c r="AM7" i="71"/>
  <c r="D13" i="63"/>
  <c r="C156" i="116" s="1"/>
  <c r="F69" i="33"/>
  <c r="N9" i="33"/>
  <c r="J7" i="71"/>
  <c r="O572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2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2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J63" i="59"/>
  <c r="K63" i="59" s="1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W13" i="33" l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J24" i="33"/>
  <c r="AI24" i="33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G40" i="28"/>
  <c r="C10" i="34"/>
  <c r="C48" i="31" s="1"/>
  <c r="D57" i="63"/>
  <c r="C24" i="34"/>
  <c r="C12" i="34" s="1"/>
  <c r="C50" i="31" s="1"/>
  <c r="C39" i="35"/>
  <c r="D21" i="34"/>
  <c r="C27" i="36"/>
  <c r="C26" i="36" s="1"/>
  <c r="D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R25" i="33" l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E38" i="64"/>
  <c r="E43" i="64" s="1"/>
  <c r="F205" i="59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BC18" i="33" l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N8" i="33"/>
  <c r="F8" i="92"/>
  <c r="E21" i="52"/>
  <c r="G207" i="59"/>
  <c r="E55" i="71"/>
  <c r="E49" i="71"/>
  <c r="C15" i="64"/>
  <c r="C130" i="116" s="1"/>
  <c r="C120" i="116"/>
  <c r="H27" i="36"/>
  <c r="H26" i="36" s="1"/>
  <c r="I26" i="36" s="1"/>
  <c r="K38" i="28"/>
  <c r="I21" i="34"/>
  <c r="I17" i="34"/>
  <c r="I19" i="34" s="1"/>
  <c r="I56" i="63"/>
  <c r="H20" i="34"/>
  <c r="O7" i="33"/>
  <c r="P7" i="33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J27" i="36" l="1"/>
  <c r="H24" i="34"/>
  <c r="K21" i="34"/>
  <c r="I58" i="63"/>
  <c r="O8" i="33"/>
  <c r="P8" i="33" s="1"/>
  <c r="Q8" i="33" s="1"/>
  <c r="R8" i="33" s="1"/>
  <c r="S8" i="33" s="1"/>
  <c r="T8" i="33" s="1"/>
  <c r="U8" i="33" s="1"/>
  <c r="N69" i="33"/>
  <c r="K27" i="36" s="1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J26" i="36"/>
  <c r="E79" i="63"/>
  <c r="F78" i="63" s="1"/>
  <c r="G78" i="63" s="1"/>
  <c r="D45" i="64"/>
  <c r="H8" i="92"/>
  <c r="G21" i="52"/>
  <c r="I207" i="59"/>
  <c r="P69" i="33" l="1"/>
  <c r="N38" i="28"/>
  <c r="M203" i="59" s="1"/>
  <c r="L21" i="34"/>
  <c r="V8" i="33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O69" i="33"/>
  <c r="E43" i="71"/>
  <c r="E56" i="71" s="1"/>
  <c r="E10" i="92"/>
  <c r="D23" i="52"/>
  <c r="P38" i="28"/>
  <c r="N21" i="34"/>
  <c r="M27" i="36"/>
  <c r="K26" i="36"/>
  <c r="H35" i="64"/>
  <c r="H9" i="92"/>
  <c r="G22" i="52"/>
  <c r="H42" i="71"/>
  <c r="K15" i="36"/>
  <c r="K16" i="36" s="1"/>
  <c r="N40" i="28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I78" i="63" l="1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M26" i="36"/>
  <c r="P40" i="28"/>
  <c r="O203" i="59"/>
  <c r="M15" i="36"/>
  <c r="M16" i="36" s="1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D37" i="35" s="1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J78" i="63" s="1"/>
  <c r="Q70" i="33"/>
  <c r="L15" i="36" l="1"/>
  <c r="L16" i="36" s="1"/>
  <c r="O40" i="28"/>
  <c r="N203" i="59"/>
  <c r="G43" i="71"/>
  <c r="G56" i="71" s="1"/>
  <c r="G10" i="92"/>
  <c r="F23" i="52"/>
  <c r="I208" i="59"/>
  <c r="L58" i="63"/>
  <c r="N38" i="64"/>
  <c r="O205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22" i="34"/>
  <c r="L24" i="34" s="1"/>
  <c r="N15" i="36"/>
  <c r="Q40" i="28"/>
  <c r="D39" i="35" s="1"/>
  <c r="P203" i="59"/>
  <c r="E99" i="59" s="1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N205" i="59" l="1"/>
  <c r="M38" i="64"/>
  <c r="M43" i="64" s="1"/>
  <c r="D109" i="116"/>
  <c r="S38" i="28"/>
  <c r="Q21" i="34"/>
  <c r="P27" i="36"/>
  <c r="O26" i="36"/>
  <c r="N43" i="64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M78" i="63" s="1"/>
  <c r="I45" i="64"/>
  <c r="D47" i="31"/>
  <c r="D10" i="34"/>
  <c r="K55" i="71"/>
  <c r="K49" i="71"/>
  <c r="H57" i="71"/>
  <c r="H50" i="71"/>
  <c r="M57" i="63"/>
  <c r="M22" i="34"/>
  <c r="M24" i="34" s="1"/>
  <c r="M58" i="63"/>
  <c r="J55" i="64"/>
  <c r="J67" i="64"/>
  <c r="I49" i="71"/>
  <c r="I55" i="71"/>
  <c r="O38" i="64"/>
  <c r="O43" i="64" s="1"/>
  <c r="P205" i="59"/>
  <c r="E101" i="59" s="1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O207" i="59"/>
  <c r="M21" i="52"/>
  <c r="N8" i="92"/>
  <c r="L21" i="52" l="1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D111" i="116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M22" i="52"/>
  <c r="N9" i="92"/>
  <c r="N35" i="64"/>
  <c r="N42" i="71"/>
  <c r="N21" i="52"/>
  <c r="P207" i="59"/>
  <c r="O8" i="92"/>
  <c r="I55" i="64"/>
  <c r="I67" i="64"/>
  <c r="L45" i="64"/>
  <c r="M79" i="63"/>
  <c r="N78" i="63" s="1"/>
  <c r="Q26" i="36" l="1"/>
  <c r="L22" i="52"/>
  <c r="M42" i="71"/>
  <c r="M35" i="64"/>
  <c r="M9" i="92"/>
  <c r="P8" i="92"/>
  <c r="Q207" i="59"/>
  <c r="O21" i="52"/>
  <c r="L55" i="64"/>
  <c r="L67" i="64"/>
  <c r="N45" i="64"/>
  <c r="N67" i="64" s="1"/>
  <c r="O79" i="63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R26" i="36" s="1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E103" i="59"/>
  <c r="J50" i="71"/>
  <c r="J57" i="71"/>
  <c r="N49" i="71"/>
  <c r="N55" i="71"/>
  <c r="N79" i="63" l="1"/>
  <c r="O78" i="63" s="1"/>
  <c r="P78" i="63" s="1"/>
  <c r="M45" i="64"/>
  <c r="M49" i="71"/>
  <c r="M55" i="71"/>
  <c r="O45" i="64"/>
  <c r="P79" i="63"/>
  <c r="E36" i="63" s="1"/>
  <c r="D179" i="116" s="1"/>
  <c r="D5" i="64"/>
  <c r="E13" i="63"/>
  <c r="D156" i="116" s="1"/>
  <c r="N44" i="71"/>
  <c r="N6" i="111"/>
  <c r="P57" i="63"/>
  <c r="E14" i="63" s="1"/>
  <c r="D157" i="116" s="1"/>
  <c r="P22" i="34"/>
  <c r="R38" i="64"/>
  <c r="S205" i="59"/>
  <c r="O49" i="71"/>
  <c r="O55" i="71"/>
  <c r="E35" i="63"/>
  <c r="D178" i="116" s="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M55" i="64" l="1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Q78" i="63"/>
  <c r="D114" i="116"/>
  <c r="Q9" i="92"/>
  <c r="Q35" i="64"/>
  <c r="P22" i="52"/>
  <c r="Q42" i="71"/>
  <c r="N57" i="71"/>
  <c r="N50" i="71"/>
  <c r="P49" i="71"/>
  <c r="P55" i="71"/>
  <c r="P58" i="63"/>
  <c r="E15" i="63" s="1"/>
  <c r="D158" i="116" s="1"/>
  <c r="M44" i="71" l="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R58" i="63" l="1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58" i="63" s="1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X205" i="59" l="1"/>
  <c r="W38" i="64"/>
  <c r="W43" i="64" s="1"/>
  <c r="U79" i="63"/>
  <c r="T45" i="64"/>
  <c r="Q15" i="111"/>
  <c r="T49" i="71"/>
  <c r="T55" i="71"/>
  <c r="U78" i="63"/>
  <c r="V78" i="63" s="1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U58" i="63" s="1"/>
  <c r="V8" i="92"/>
  <c r="W207" i="59"/>
  <c r="U21" i="52"/>
  <c r="G8" i="34" l="1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58" i="63" s="1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AD69" i="33" l="1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AE78" i="63" s="1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D55" i="71" l="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E58" i="63" s="1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A10" i="92" l="1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58" i="63" s="1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P9" i="111" l="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58" i="63" s="1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5" i="71" l="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AQ78" i="63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57" i="63" l="1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R78" i="63" s="1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58" i="63" s="1"/>
  <c r="AQ17" i="34"/>
  <c r="AQ19" i="34" s="1"/>
  <c r="AP24" i="34"/>
  <c r="AS8" i="92" l="1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BC69" i="33"/>
  <c r="BD7" i="33"/>
  <c r="AR50" i="71"/>
  <c r="AR57" i="71"/>
  <c r="AU20" i="34"/>
  <c r="AU24" i="34"/>
  <c r="AV17" i="34"/>
  <c r="AV19" i="34" s="1"/>
  <c r="AV56" i="63"/>
  <c r="AS18" i="111"/>
  <c r="AT17" i="111" s="1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s="1"/>
  <c r="BA58" i="63" l="1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C78" i="63" s="1"/>
  <c r="BA45" i="64"/>
  <c r="BH38" i="28"/>
  <c r="BF21" i="34"/>
  <c r="BE27" i="36"/>
  <c r="BE26" i="36" s="1"/>
  <c r="AY44" i="71"/>
  <c r="AY6" i="111"/>
  <c r="AY15" i="111" s="1"/>
  <c r="AY18" i="111" s="1"/>
  <c r="AZ17" i="111" s="1"/>
  <c r="AZ44" i="71" l="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D78" i="63" s="1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9" i="63" l="1"/>
  <c r="BE78" i="63" s="1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H142" i="116" l="1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BK78" i="63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H65" i="11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AN60" i="64" l="1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<sst xmlns="http://schemas.openxmlformats.org/spreadsheetml/2006/main" count="7543" uniqueCount="1231">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</sst>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6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44" fontId="27" fillId="0" borderId="0" xfId="3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35" bestFit="1" customWidth="1"/>
    <col min="2" max="2" width="10.6640625" style="335" customWidth="1"/>
    <col min="3" max="3" width="39.6640625" style="335" bestFit="1" customWidth="1"/>
    <col min="4" max="16384" width="9.1640625" style="335"/>
  </cols>
  <sheetData>
    <row r="1" spans="1:3" ht="19" x14ac:dyDescent="0.25">
      <c r="B1" s="340" t="s">
        <v>1215</v>
      </c>
      <c r="C1" s="336"/>
    </row>
    <row r="2" spans="1:3" ht="19" x14ac:dyDescent="0.25">
      <c r="A2" s="337" t="s">
        <v>1214</v>
      </c>
      <c r="C2" s="337" t="s">
        <v>1213</v>
      </c>
    </row>
    <row r="3" spans="1:3" ht="3" customHeight="1" x14ac:dyDescent="0.2"/>
    <row r="4" spans="1:3" ht="15" x14ac:dyDescent="0.2">
      <c r="A4" s="338" t="s">
        <v>1195</v>
      </c>
      <c r="C4" s="338" t="s">
        <v>1151</v>
      </c>
    </row>
    <row r="5" spans="1:3" ht="15" x14ac:dyDescent="0.2">
      <c r="A5" s="339" t="s">
        <v>1200</v>
      </c>
      <c r="C5" s="338" t="s">
        <v>1152</v>
      </c>
    </row>
    <row r="6" spans="1:3" ht="15" x14ac:dyDescent="0.2">
      <c r="A6" s="338" t="s">
        <v>1198</v>
      </c>
      <c r="C6" s="338" t="s">
        <v>1153</v>
      </c>
    </row>
    <row r="7" spans="1:3" ht="15" x14ac:dyDescent="0.2">
      <c r="A7" s="338" t="s">
        <v>1196</v>
      </c>
      <c r="C7" s="338" t="s">
        <v>1154</v>
      </c>
    </row>
    <row r="8" spans="1:3" ht="15" x14ac:dyDescent="0.2">
      <c r="A8" s="338" t="s">
        <v>1197</v>
      </c>
      <c r="C8" s="338" t="s">
        <v>1155</v>
      </c>
    </row>
    <row r="9" spans="1:3" ht="15" x14ac:dyDescent="0.2">
      <c r="A9" s="338" t="s">
        <v>1153</v>
      </c>
      <c r="C9" s="338" t="s">
        <v>1156</v>
      </c>
    </row>
    <row r="10" spans="1:3" ht="15" x14ac:dyDescent="0.2">
      <c r="A10" s="338" t="s">
        <v>1151</v>
      </c>
      <c r="C10" s="338" t="s">
        <v>1157</v>
      </c>
    </row>
    <row r="11" spans="1:3" ht="15" x14ac:dyDescent="0.2">
      <c r="A11" s="339" t="s">
        <v>1202</v>
      </c>
      <c r="C11" s="338" t="s">
        <v>1158</v>
      </c>
    </row>
    <row r="12" spans="1:3" ht="15" x14ac:dyDescent="0.2">
      <c r="A12" s="339" t="s">
        <v>1209</v>
      </c>
      <c r="C12" s="338" t="s">
        <v>1159</v>
      </c>
    </row>
    <row r="13" spans="1:3" ht="15" x14ac:dyDescent="0.2">
      <c r="A13" s="339" t="s">
        <v>1187</v>
      </c>
      <c r="C13" s="338" t="s">
        <v>1160</v>
      </c>
    </row>
    <row r="14" spans="1:3" ht="15" x14ac:dyDescent="0.2">
      <c r="A14" s="339" t="s">
        <v>1183</v>
      </c>
      <c r="C14" s="339" t="s">
        <v>1161</v>
      </c>
    </row>
    <row r="15" spans="1:3" ht="15" x14ac:dyDescent="0.2">
      <c r="A15" s="338" t="s">
        <v>1186</v>
      </c>
      <c r="C15" s="339" t="s">
        <v>1162</v>
      </c>
    </row>
    <row r="16" spans="1:3" ht="15" x14ac:dyDescent="0.2">
      <c r="A16" s="338" t="s">
        <v>1184</v>
      </c>
      <c r="C16" s="339" t="s">
        <v>1163</v>
      </c>
    </row>
    <row r="17" spans="1:3" ht="15" x14ac:dyDescent="0.2">
      <c r="A17" s="338" t="s">
        <v>1185</v>
      </c>
      <c r="C17" s="338" t="s">
        <v>1164</v>
      </c>
    </row>
    <row r="18" spans="1:3" ht="15" x14ac:dyDescent="0.2">
      <c r="A18" s="338" t="s">
        <v>1175</v>
      </c>
      <c r="C18" s="339" t="s">
        <v>1165</v>
      </c>
    </row>
    <row r="19" spans="1:3" ht="15" x14ac:dyDescent="0.2">
      <c r="A19" s="339" t="s">
        <v>1172</v>
      </c>
      <c r="C19" s="339" t="s">
        <v>1166</v>
      </c>
    </row>
    <row r="20" spans="1:3" ht="15" x14ac:dyDescent="0.2">
      <c r="A20" s="339" t="s">
        <v>1174</v>
      </c>
      <c r="C20" s="338" t="s">
        <v>1167</v>
      </c>
    </row>
    <row r="21" spans="1:3" ht="15" x14ac:dyDescent="0.2">
      <c r="A21" s="339" t="s">
        <v>1173</v>
      </c>
      <c r="C21" s="338" t="s">
        <v>1168</v>
      </c>
    </row>
    <row r="22" spans="1:3" ht="15" x14ac:dyDescent="0.2">
      <c r="A22" s="338" t="s">
        <v>1178</v>
      </c>
      <c r="C22" s="339" t="s">
        <v>1169</v>
      </c>
    </row>
    <row r="23" spans="1:3" ht="15" x14ac:dyDescent="0.2">
      <c r="A23" s="338" t="s">
        <v>1177</v>
      </c>
      <c r="C23" s="339" t="s">
        <v>1170</v>
      </c>
    </row>
    <row r="24" spans="1:3" ht="15" x14ac:dyDescent="0.2">
      <c r="A24" s="338" t="s">
        <v>1176</v>
      </c>
      <c r="C24" s="338" t="s">
        <v>1171</v>
      </c>
    </row>
    <row r="25" spans="1:3" ht="15" x14ac:dyDescent="0.2">
      <c r="A25" s="338" t="s">
        <v>1181</v>
      </c>
      <c r="C25" s="339" t="s">
        <v>1172</v>
      </c>
    </row>
    <row r="26" spans="1:3" ht="15" x14ac:dyDescent="0.2">
      <c r="A26" s="338" t="s">
        <v>1182</v>
      </c>
      <c r="C26" s="339" t="s">
        <v>1173</v>
      </c>
    </row>
    <row r="27" spans="1:3" ht="15" x14ac:dyDescent="0.2">
      <c r="A27" s="338" t="s">
        <v>1167</v>
      </c>
      <c r="C27" s="339" t="s">
        <v>1174</v>
      </c>
    </row>
    <row r="28" spans="1:3" ht="15" x14ac:dyDescent="0.2">
      <c r="A28" s="339" t="s">
        <v>1170</v>
      </c>
      <c r="C28" s="338" t="s">
        <v>1175</v>
      </c>
    </row>
    <row r="29" spans="1:3" ht="15" x14ac:dyDescent="0.2">
      <c r="A29" s="339" t="s">
        <v>1166</v>
      </c>
      <c r="C29" s="338" t="s">
        <v>1176</v>
      </c>
    </row>
    <row r="30" spans="1:3" ht="15" x14ac:dyDescent="0.2">
      <c r="A30" s="339" t="s">
        <v>1169</v>
      </c>
      <c r="C30" s="338" t="s">
        <v>1177</v>
      </c>
    </row>
    <row r="31" spans="1:3" ht="15" x14ac:dyDescent="0.2">
      <c r="A31" s="338" t="s">
        <v>1171</v>
      </c>
      <c r="C31" s="338" t="s">
        <v>1178</v>
      </c>
    </row>
    <row r="32" spans="1:3" ht="15" x14ac:dyDescent="0.2">
      <c r="A32" s="338" t="s">
        <v>1168</v>
      </c>
      <c r="C32" s="338" t="s">
        <v>1179</v>
      </c>
    </row>
    <row r="33" spans="1:3" ht="15" x14ac:dyDescent="0.2">
      <c r="A33" s="339" t="s">
        <v>1161</v>
      </c>
      <c r="C33" s="338" t="s">
        <v>1180</v>
      </c>
    </row>
    <row r="34" spans="1:3" ht="15" x14ac:dyDescent="0.2">
      <c r="A34" s="338" t="s">
        <v>1164</v>
      </c>
      <c r="C34" s="338" t="s">
        <v>1181</v>
      </c>
    </row>
    <row r="35" spans="1:3" ht="15" x14ac:dyDescent="0.2">
      <c r="A35" s="339" t="s">
        <v>1162</v>
      </c>
      <c r="C35" s="338" t="s">
        <v>1182</v>
      </c>
    </row>
    <row r="36" spans="1:3" ht="15" x14ac:dyDescent="0.2">
      <c r="A36" s="339" t="s">
        <v>1163</v>
      </c>
      <c r="C36" s="339" t="s">
        <v>1183</v>
      </c>
    </row>
    <row r="37" spans="1:3" ht="15" x14ac:dyDescent="0.2">
      <c r="A37" s="338" t="s">
        <v>1158</v>
      </c>
      <c r="C37" s="338" t="s">
        <v>1184</v>
      </c>
    </row>
    <row r="38" spans="1:3" ht="15" x14ac:dyDescent="0.2">
      <c r="A38" s="338" t="s">
        <v>1157</v>
      </c>
      <c r="C38" s="338" t="s">
        <v>1185</v>
      </c>
    </row>
    <row r="39" spans="1:3" ht="15" x14ac:dyDescent="0.2">
      <c r="A39" s="338" t="s">
        <v>1155</v>
      </c>
      <c r="C39" s="338" t="s">
        <v>1186</v>
      </c>
    </row>
    <row r="40" spans="1:3" ht="15" x14ac:dyDescent="0.2">
      <c r="A40" s="338" t="s">
        <v>1156</v>
      </c>
      <c r="C40" s="339" t="s">
        <v>1187</v>
      </c>
    </row>
    <row r="41" spans="1:3" ht="15" x14ac:dyDescent="0.2">
      <c r="A41" s="338" t="s">
        <v>1154</v>
      </c>
      <c r="C41" s="339" t="s">
        <v>1188</v>
      </c>
    </row>
    <row r="42" spans="1:3" ht="15" x14ac:dyDescent="0.2">
      <c r="A42" s="338" t="s">
        <v>1160</v>
      </c>
      <c r="C42" s="338" t="s">
        <v>1189</v>
      </c>
    </row>
    <row r="43" spans="1:3" ht="15" x14ac:dyDescent="0.2">
      <c r="A43" s="338" t="s">
        <v>1159</v>
      </c>
      <c r="C43" s="338" t="s">
        <v>1190</v>
      </c>
    </row>
    <row r="44" spans="1:3" ht="15" x14ac:dyDescent="0.2">
      <c r="A44" s="338" t="s">
        <v>1152</v>
      </c>
      <c r="C44" s="339" t="s">
        <v>1191</v>
      </c>
    </row>
    <row r="45" spans="1:3" ht="15" x14ac:dyDescent="0.2">
      <c r="A45" s="339" t="s">
        <v>1199</v>
      </c>
      <c r="C45" s="338" t="s">
        <v>1192</v>
      </c>
    </row>
    <row r="46" spans="1:3" ht="15" x14ac:dyDescent="0.2">
      <c r="A46" s="338" t="s">
        <v>1205</v>
      </c>
      <c r="C46" s="338" t="s">
        <v>1193</v>
      </c>
    </row>
    <row r="47" spans="1:3" ht="15" x14ac:dyDescent="0.2">
      <c r="A47" s="338" t="s">
        <v>1203</v>
      </c>
      <c r="C47" s="339" t="s">
        <v>1194</v>
      </c>
    </row>
    <row r="48" spans="1:3" ht="15" x14ac:dyDescent="0.2">
      <c r="A48" s="338" t="s">
        <v>1204</v>
      </c>
      <c r="C48" s="338" t="s">
        <v>1195</v>
      </c>
    </row>
    <row r="49" spans="1:3" ht="15" x14ac:dyDescent="0.2">
      <c r="A49" s="338" t="s">
        <v>1201</v>
      </c>
      <c r="C49" s="338" t="s">
        <v>1196</v>
      </c>
    </row>
    <row r="50" spans="1:3" ht="15" x14ac:dyDescent="0.2">
      <c r="A50" s="339" t="s">
        <v>1188</v>
      </c>
      <c r="C50" s="338" t="s">
        <v>1197</v>
      </c>
    </row>
    <row r="51" spans="1:3" ht="15" x14ac:dyDescent="0.2">
      <c r="A51" s="339" t="s">
        <v>1194</v>
      </c>
      <c r="C51" s="338" t="s">
        <v>1198</v>
      </c>
    </row>
    <row r="52" spans="1:3" ht="15" x14ac:dyDescent="0.2">
      <c r="A52" s="339" t="s">
        <v>1165</v>
      </c>
      <c r="C52" s="339" t="s">
        <v>1199</v>
      </c>
    </row>
    <row r="53" spans="1:3" ht="15" x14ac:dyDescent="0.2">
      <c r="A53" s="339" t="s">
        <v>1191</v>
      </c>
      <c r="C53" s="339" t="s">
        <v>1200</v>
      </c>
    </row>
    <row r="54" spans="1:3" ht="15" x14ac:dyDescent="0.2">
      <c r="A54" s="338" t="s">
        <v>1180</v>
      </c>
      <c r="C54" s="338" t="s">
        <v>1201</v>
      </c>
    </row>
    <row r="55" spans="1:3" ht="15" x14ac:dyDescent="0.2">
      <c r="A55" s="338" t="s">
        <v>1193</v>
      </c>
      <c r="C55" s="339" t="s">
        <v>1202</v>
      </c>
    </row>
    <row r="56" spans="1:3" ht="15" x14ac:dyDescent="0.2">
      <c r="A56" s="338" t="s">
        <v>1189</v>
      </c>
      <c r="C56" s="338" t="s">
        <v>1203</v>
      </c>
    </row>
    <row r="57" spans="1:3" ht="15" x14ac:dyDescent="0.2">
      <c r="A57" s="338" t="s">
        <v>1192</v>
      </c>
      <c r="C57" s="338" t="s">
        <v>1204</v>
      </c>
    </row>
    <row r="58" spans="1:3" ht="15" x14ac:dyDescent="0.2">
      <c r="A58" s="338" t="s">
        <v>1190</v>
      </c>
      <c r="C58" s="338" t="s">
        <v>1205</v>
      </c>
    </row>
    <row r="59" spans="1:3" ht="15" x14ac:dyDescent="0.2">
      <c r="A59" s="338" t="s">
        <v>1179</v>
      </c>
      <c r="C59" s="338" t="s">
        <v>1206</v>
      </c>
    </row>
    <row r="60" spans="1:3" ht="15" x14ac:dyDescent="0.2">
      <c r="A60" s="339" t="s">
        <v>1211</v>
      </c>
      <c r="C60" s="338" t="s">
        <v>1207</v>
      </c>
    </row>
    <row r="61" spans="1:3" ht="15" x14ac:dyDescent="0.2">
      <c r="A61" s="339" t="s">
        <v>1212</v>
      </c>
      <c r="C61" s="338" t="s">
        <v>1208</v>
      </c>
    </row>
    <row r="62" spans="1:3" ht="15" x14ac:dyDescent="0.2">
      <c r="A62" s="338" t="s">
        <v>1210</v>
      </c>
      <c r="C62" s="339" t="s">
        <v>1209</v>
      </c>
    </row>
    <row r="63" spans="1:3" ht="15" x14ac:dyDescent="0.2">
      <c r="A63" s="338" t="s">
        <v>1206</v>
      </c>
      <c r="C63" s="338" t="s">
        <v>1210</v>
      </c>
    </row>
    <row r="64" spans="1:3" ht="15" x14ac:dyDescent="0.2">
      <c r="A64" s="338" t="s">
        <v>1208</v>
      </c>
      <c r="C64" s="339" t="s">
        <v>1211</v>
      </c>
    </row>
    <row r="65" spans="1:3" ht="15" x14ac:dyDescent="0.2">
      <c r="A65" s="338" t="s">
        <v>1207</v>
      </c>
      <c r="C65" s="339" t="s">
        <v>1212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975</v>
      </c>
      <c r="E2" s="6" t="s">
        <v>883</v>
      </c>
      <c r="F2" s="6" t="s">
        <v>947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978</v>
      </c>
      <c r="D9" s="6" t="s">
        <v>975</v>
      </c>
      <c r="E9" s="6" t="s">
        <v>883</v>
      </c>
      <c r="F9" s="6" t="s">
        <v>947</v>
      </c>
    </row>
    <row r="10" spans="2:6" x14ac:dyDescent="0.15">
      <c r="D10" s="6"/>
      <c r="E10" s="6"/>
    </row>
    <row r="11" spans="2:6" x14ac:dyDescent="0.15">
      <c r="B11" t="s">
        <v>976</v>
      </c>
      <c r="C11" s="6" t="s">
        <v>35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977</v>
      </c>
      <c r="C13" s="6" t="s">
        <v>35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989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981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975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1081</v>
      </c>
      <c r="D22" s="6" t="s">
        <v>1082</v>
      </c>
      <c r="E22" s="6" t="s">
        <v>1083</v>
      </c>
      <c r="F22" s="6" t="s">
        <v>1087</v>
      </c>
    </row>
    <row r="23" spans="2:7" x14ac:dyDescent="0.15">
      <c r="B23" s="21" t="s">
        <v>896</v>
      </c>
      <c r="C23" s="9"/>
      <c r="D23" s="9"/>
      <c r="F23"/>
    </row>
    <row r="24" spans="2:7" x14ac:dyDescent="0.15">
      <c r="B24" t="s">
        <v>982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983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984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985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986</v>
      </c>
      <c r="D29" s="256">
        <f>NPV(D27,C19:G19)</f>
        <v>785408.06015043741</v>
      </c>
      <c r="F29"/>
    </row>
    <row r="30" spans="2:7" x14ac:dyDescent="0.15">
      <c r="B30" t="s">
        <v>987</v>
      </c>
      <c r="E30" s="256">
        <f>NPV(E27,D19:G19)</f>
        <v>2486810.2746222913</v>
      </c>
      <c r="F30"/>
    </row>
    <row r="31" spans="2:7" x14ac:dyDescent="0.15">
      <c r="B31" t="s">
        <v>988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1086</v>
      </c>
      <c r="C34" s="6"/>
      <c r="D34" s="6">
        <f>+C20</f>
        <v>150000</v>
      </c>
      <c r="E34" s="6">
        <f>+D20</f>
        <v>250000</v>
      </c>
      <c r="F34" s="6" t="s">
        <v>1085</v>
      </c>
      <c r="G34" s="6" t="s">
        <v>1088</v>
      </c>
    </row>
    <row r="35" spans="2:7" x14ac:dyDescent="0.15">
      <c r="C35" s="6"/>
      <c r="D35" s="6"/>
      <c r="E35" s="6"/>
      <c r="G35" s="6"/>
    </row>
    <row r="36" spans="2:7" x14ac:dyDescent="0.15">
      <c r="C36" s="306" t="s">
        <v>1108</v>
      </c>
      <c r="D36" s="306"/>
      <c r="E36" s="306"/>
      <c r="G36" s="6"/>
    </row>
    <row r="37" spans="2:7" x14ac:dyDescent="0.15">
      <c r="B37" t="s">
        <v>965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1084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1084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227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1085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815</v>
      </c>
      <c r="D1" s="35" t="s">
        <v>817</v>
      </c>
      <c r="E1" s="35" t="s">
        <v>819</v>
      </c>
      <c r="F1" s="35" t="s">
        <v>818</v>
      </c>
      <c r="H1" s="36" t="s">
        <v>820</v>
      </c>
      <c r="I1" s="36" t="s">
        <v>1054</v>
      </c>
      <c r="J1" s="36" t="s">
        <v>1055</v>
      </c>
      <c r="K1" s="36" t="s">
        <v>330</v>
      </c>
    </row>
    <row r="2" spans="1:11" x14ac:dyDescent="0.15">
      <c r="C2" s="35" t="s">
        <v>816</v>
      </c>
    </row>
    <row r="3" spans="1:11" x14ac:dyDescent="0.15">
      <c r="A3" s="279">
        <v>1</v>
      </c>
      <c r="B3" s="279">
        <v>1</v>
      </c>
      <c r="C3" s="188" t="s">
        <v>810</v>
      </c>
      <c r="D3" s="188" t="s">
        <v>633</v>
      </c>
      <c r="E3" s="188" t="s">
        <v>707</v>
      </c>
      <c r="F3" s="188" t="s">
        <v>798</v>
      </c>
      <c r="G3" s="280">
        <v>1</v>
      </c>
      <c r="H3" s="265" t="s">
        <v>1053</v>
      </c>
      <c r="I3" s="10"/>
      <c r="J3" s="10"/>
    </row>
    <row r="4" spans="1:11" x14ac:dyDescent="0.15">
      <c r="A4" s="279" t="s">
        <v>1057</v>
      </c>
      <c r="B4" s="279">
        <v>1</v>
      </c>
      <c r="C4" s="188" t="s">
        <v>810</v>
      </c>
      <c r="D4" s="188" t="s">
        <v>1056</v>
      </c>
      <c r="E4" s="188" t="s">
        <v>792</v>
      </c>
      <c r="F4" s="188" t="s">
        <v>798</v>
      </c>
      <c r="G4" s="280">
        <v>1</v>
      </c>
      <c r="H4" s="10"/>
      <c r="I4" s="10"/>
      <c r="J4" s="10"/>
    </row>
    <row r="5" spans="1:11" x14ac:dyDescent="0.15">
      <c r="A5" s="279">
        <v>0</v>
      </c>
      <c r="B5" s="279">
        <v>1</v>
      </c>
      <c r="C5" s="188" t="s">
        <v>810</v>
      </c>
      <c r="D5" s="188" t="s">
        <v>634</v>
      </c>
      <c r="E5" s="188" t="s">
        <v>791</v>
      </c>
      <c r="F5" s="188" t="s">
        <v>801</v>
      </c>
      <c r="G5" s="280">
        <v>2</v>
      </c>
      <c r="H5" s="10"/>
      <c r="I5" s="10"/>
      <c r="J5" s="10"/>
    </row>
    <row r="6" spans="1:11" x14ac:dyDescent="0.15">
      <c r="A6" s="279">
        <v>0</v>
      </c>
      <c r="B6" s="279">
        <v>1</v>
      </c>
      <c r="C6" s="188" t="s">
        <v>810</v>
      </c>
      <c r="D6" s="188" t="s">
        <v>632</v>
      </c>
      <c r="E6" s="188" t="s">
        <v>790</v>
      </c>
      <c r="F6" s="188" t="s">
        <v>799</v>
      </c>
      <c r="G6" s="280">
        <v>3</v>
      </c>
      <c r="H6" s="10"/>
      <c r="I6" s="10"/>
      <c r="J6" s="10"/>
    </row>
    <row r="7" spans="1:11" x14ac:dyDescent="0.15">
      <c r="A7" s="279">
        <v>5</v>
      </c>
      <c r="B7" s="279">
        <v>2</v>
      </c>
      <c r="C7" s="188" t="s">
        <v>811</v>
      </c>
      <c r="D7" s="188" t="s">
        <v>628</v>
      </c>
      <c r="E7" s="188" t="s">
        <v>642</v>
      </c>
      <c r="F7" s="188" t="s">
        <v>798</v>
      </c>
      <c r="G7" s="280">
        <v>1</v>
      </c>
      <c r="H7" s="10"/>
      <c r="I7" s="10" t="s">
        <v>1053</v>
      </c>
      <c r="J7" s="10" t="s">
        <v>1053</v>
      </c>
    </row>
    <row r="8" spans="1:11" x14ac:dyDescent="0.15">
      <c r="A8" s="279">
        <v>0</v>
      </c>
      <c r="B8" s="279">
        <v>2</v>
      </c>
      <c r="C8" s="188" t="s">
        <v>811</v>
      </c>
      <c r="D8" s="188" t="s">
        <v>630</v>
      </c>
      <c r="E8" s="188" t="s">
        <v>639</v>
      </c>
      <c r="F8" s="188" t="s">
        <v>798</v>
      </c>
      <c r="G8" s="280">
        <v>1</v>
      </c>
      <c r="H8" s="10"/>
      <c r="I8" s="10"/>
      <c r="J8" s="10"/>
    </row>
    <row r="9" spans="1:11" x14ac:dyDescent="0.15">
      <c r="A9" s="279">
        <v>1</v>
      </c>
      <c r="B9" s="279">
        <v>2</v>
      </c>
      <c r="C9" s="188" t="s">
        <v>811</v>
      </c>
      <c r="D9" s="188" t="s">
        <v>643</v>
      </c>
      <c r="E9" s="188" t="s">
        <v>644</v>
      </c>
      <c r="F9" s="188" t="s">
        <v>798</v>
      </c>
      <c r="G9" s="280">
        <v>1</v>
      </c>
      <c r="H9" s="265" t="s">
        <v>1053</v>
      </c>
      <c r="I9" s="10"/>
      <c r="J9" s="10"/>
    </row>
    <row r="10" spans="1:11" x14ac:dyDescent="0.15">
      <c r="A10" s="279">
        <v>0</v>
      </c>
      <c r="B10" s="279">
        <v>2</v>
      </c>
      <c r="C10" s="188" t="s">
        <v>811</v>
      </c>
      <c r="D10" s="188" t="s">
        <v>631</v>
      </c>
      <c r="E10" s="188" t="s">
        <v>637</v>
      </c>
      <c r="F10" s="188" t="s">
        <v>798</v>
      </c>
      <c r="G10" s="280">
        <v>1</v>
      </c>
      <c r="H10" s="10"/>
      <c r="I10" s="10"/>
      <c r="J10" s="10"/>
    </row>
    <row r="11" spans="1:11" x14ac:dyDescent="0.15">
      <c r="A11" s="279" t="s">
        <v>1057</v>
      </c>
      <c r="B11" s="279">
        <v>2</v>
      </c>
      <c r="C11" s="188" t="s">
        <v>811</v>
      </c>
      <c r="D11" s="188" t="s">
        <v>627</v>
      </c>
      <c r="E11" s="188" t="s">
        <v>641</v>
      </c>
      <c r="F11" s="188" t="s">
        <v>801</v>
      </c>
      <c r="G11" s="280">
        <v>2</v>
      </c>
      <c r="H11" s="10"/>
      <c r="I11" s="10"/>
      <c r="J11" s="10"/>
    </row>
    <row r="12" spans="1:11" x14ac:dyDescent="0.15">
      <c r="A12" s="279">
        <v>0</v>
      </c>
      <c r="B12" s="279">
        <v>2</v>
      </c>
      <c r="C12" s="188" t="s">
        <v>811</v>
      </c>
      <c r="D12" s="188" t="s">
        <v>629</v>
      </c>
      <c r="E12" s="188" t="s">
        <v>636</v>
      </c>
      <c r="F12" s="188" t="s">
        <v>799</v>
      </c>
      <c r="G12" s="280">
        <v>3</v>
      </c>
      <c r="H12" s="10"/>
      <c r="I12" s="10"/>
      <c r="J12" s="10"/>
    </row>
    <row r="13" spans="1:11" x14ac:dyDescent="0.15">
      <c r="A13" s="279" t="s">
        <v>1058</v>
      </c>
      <c r="B13" s="279">
        <v>2</v>
      </c>
      <c r="C13" s="188" t="s">
        <v>811</v>
      </c>
      <c r="D13" s="188" t="s">
        <v>796</v>
      </c>
      <c r="E13" s="188" t="s">
        <v>797</v>
      </c>
      <c r="F13" s="188" t="s">
        <v>803</v>
      </c>
      <c r="G13" s="280">
        <v>4</v>
      </c>
      <c r="H13" s="10"/>
      <c r="I13" s="10"/>
      <c r="J13" s="10"/>
    </row>
    <row r="14" spans="1:11" x14ac:dyDescent="0.15">
      <c r="A14" s="279">
        <v>5</v>
      </c>
      <c r="B14" s="279">
        <v>3</v>
      </c>
      <c r="C14" s="188" t="s">
        <v>353</v>
      </c>
      <c r="D14" s="188" t="s">
        <v>645</v>
      </c>
      <c r="E14" s="188" t="s">
        <v>640</v>
      </c>
      <c r="F14" s="188" t="s">
        <v>798</v>
      </c>
      <c r="G14" s="280">
        <v>1</v>
      </c>
      <c r="H14" s="10"/>
      <c r="I14" s="10" t="s">
        <v>1053</v>
      </c>
      <c r="J14" s="10" t="s">
        <v>1053</v>
      </c>
    </row>
    <row r="15" spans="1:11" x14ac:dyDescent="0.15">
      <c r="A15" s="279">
        <v>0</v>
      </c>
      <c r="B15" s="279">
        <v>3</v>
      </c>
      <c r="C15" s="188" t="s">
        <v>353</v>
      </c>
      <c r="D15" s="188" t="s">
        <v>646</v>
      </c>
      <c r="E15" s="188" t="s">
        <v>638</v>
      </c>
      <c r="F15" s="188" t="s">
        <v>798</v>
      </c>
      <c r="G15" s="280">
        <v>1</v>
      </c>
      <c r="H15" s="10"/>
      <c r="I15" s="10"/>
      <c r="J15" s="10"/>
    </row>
    <row r="16" spans="1:11" x14ac:dyDescent="0.15">
      <c r="A16" s="279">
        <v>0</v>
      </c>
      <c r="B16" s="279">
        <v>3</v>
      </c>
      <c r="C16" s="188" t="s">
        <v>353</v>
      </c>
      <c r="D16" s="188" t="s">
        <v>807</v>
      </c>
      <c r="E16" s="188" t="s">
        <v>808</v>
      </c>
      <c r="F16" s="188" t="s">
        <v>801</v>
      </c>
      <c r="G16" s="280">
        <v>3</v>
      </c>
      <c r="H16" s="10"/>
      <c r="I16" s="10"/>
      <c r="J16" s="10"/>
    </row>
    <row r="17" spans="1:10" x14ac:dyDescent="0.15">
      <c r="A17" s="279">
        <v>1</v>
      </c>
      <c r="B17" s="279">
        <v>4</v>
      </c>
      <c r="C17" s="188" t="s">
        <v>809</v>
      </c>
      <c r="D17" s="188" t="s">
        <v>616</v>
      </c>
      <c r="E17" s="188" t="s">
        <v>711</v>
      </c>
      <c r="F17" s="188" t="s">
        <v>798</v>
      </c>
      <c r="G17" s="280">
        <v>1</v>
      </c>
      <c r="H17" s="10" t="s">
        <v>1053</v>
      </c>
      <c r="I17" s="10"/>
      <c r="J17" s="10"/>
    </row>
    <row r="18" spans="1:10" x14ac:dyDescent="0.15">
      <c r="A18" s="279">
        <v>0</v>
      </c>
      <c r="B18" s="279">
        <v>4</v>
      </c>
      <c r="C18" s="188" t="s">
        <v>809</v>
      </c>
      <c r="D18" s="188" t="s">
        <v>635</v>
      </c>
      <c r="E18" s="188" t="s">
        <v>755</v>
      </c>
      <c r="F18" s="188" t="s">
        <v>798</v>
      </c>
      <c r="G18" s="280">
        <v>1</v>
      </c>
      <c r="H18" s="10"/>
      <c r="I18" s="10"/>
      <c r="J18" s="10"/>
    </row>
    <row r="19" spans="1:10" x14ac:dyDescent="0.15">
      <c r="A19" s="279">
        <v>0</v>
      </c>
      <c r="B19" s="279">
        <v>4</v>
      </c>
      <c r="C19" s="188" t="s">
        <v>809</v>
      </c>
      <c r="D19" s="188" t="s">
        <v>617</v>
      </c>
      <c r="E19" s="188" t="s">
        <v>709</v>
      </c>
      <c r="F19" s="188" t="s">
        <v>798</v>
      </c>
      <c r="G19" s="280">
        <v>1</v>
      </c>
      <c r="H19" s="10"/>
      <c r="I19" s="10"/>
      <c r="J19" s="10"/>
    </row>
    <row r="20" spans="1:10" x14ac:dyDescent="0.15">
      <c r="A20" s="279">
        <v>0</v>
      </c>
      <c r="B20" s="279">
        <v>4</v>
      </c>
      <c r="C20" s="188" t="s">
        <v>809</v>
      </c>
      <c r="D20" s="188" t="s">
        <v>618</v>
      </c>
      <c r="E20" s="188" t="s">
        <v>710</v>
      </c>
      <c r="F20" s="188" t="s">
        <v>798</v>
      </c>
      <c r="G20" s="280">
        <v>1</v>
      </c>
      <c r="H20" s="10"/>
      <c r="I20" s="10"/>
      <c r="J20" s="10"/>
    </row>
    <row r="21" spans="1:10" x14ac:dyDescent="0.15">
      <c r="A21" s="279">
        <v>0</v>
      </c>
      <c r="B21" s="279">
        <v>4</v>
      </c>
      <c r="C21" s="188" t="s">
        <v>809</v>
      </c>
      <c r="D21" s="188" t="s">
        <v>705</v>
      </c>
      <c r="E21" s="188" t="s">
        <v>706</v>
      </c>
      <c r="F21" s="188" t="s">
        <v>801</v>
      </c>
      <c r="G21" s="280">
        <v>2</v>
      </c>
      <c r="H21" s="10"/>
      <c r="I21" s="10"/>
      <c r="J21" s="10"/>
    </row>
    <row r="22" spans="1:10" x14ac:dyDescent="0.15">
      <c r="A22" s="279">
        <v>0</v>
      </c>
      <c r="B22" s="279">
        <v>4</v>
      </c>
      <c r="C22" s="188" t="s">
        <v>809</v>
      </c>
      <c r="D22" s="188" t="s">
        <v>756</v>
      </c>
      <c r="E22" s="188" t="s">
        <v>761</v>
      </c>
      <c r="F22" s="188" t="s">
        <v>799</v>
      </c>
      <c r="G22" s="280">
        <v>3</v>
      </c>
      <c r="H22" s="10"/>
      <c r="I22" s="10"/>
      <c r="J22" s="10"/>
    </row>
    <row r="23" spans="1:10" x14ac:dyDescent="0.15">
      <c r="A23" s="279">
        <v>1</v>
      </c>
      <c r="B23" s="279">
        <v>5</v>
      </c>
      <c r="C23" s="188" t="s">
        <v>814</v>
      </c>
      <c r="D23" s="188" t="s">
        <v>757</v>
      </c>
      <c r="E23" s="188" t="s">
        <v>760</v>
      </c>
      <c r="F23" s="188" t="s">
        <v>798</v>
      </c>
      <c r="G23" s="280">
        <v>1</v>
      </c>
      <c r="H23" s="10" t="s">
        <v>1053</v>
      </c>
      <c r="I23" s="10"/>
      <c r="J23" s="10"/>
    </row>
    <row r="24" spans="1:10" x14ac:dyDescent="0.15">
      <c r="A24" s="279">
        <v>0</v>
      </c>
      <c r="B24" s="279">
        <v>5</v>
      </c>
      <c r="C24" s="188" t="s">
        <v>814</v>
      </c>
      <c r="D24" s="188" t="s">
        <v>758</v>
      </c>
      <c r="E24" s="188" t="s">
        <v>759</v>
      </c>
      <c r="F24" s="188" t="s">
        <v>801</v>
      </c>
      <c r="G24" s="280">
        <v>2</v>
      </c>
      <c r="H24" s="10"/>
      <c r="I24" s="10"/>
      <c r="J24" s="10"/>
    </row>
    <row r="25" spans="1:10" x14ac:dyDescent="0.15">
      <c r="A25" s="279">
        <v>0</v>
      </c>
      <c r="B25" s="279">
        <v>5</v>
      </c>
      <c r="C25" s="188" t="s">
        <v>814</v>
      </c>
      <c r="D25" s="188" t="s">
        <v>782</v>
      </c>
      <c r="E25" s="188" t="s">
        <v>783</v>
      </c>
      <c r="F25" s="188" t="s">
        <v>799</v>
      </c>
      <c r="G25" s="280">
        <v>3</v>
      </c>
      <c r="H25" s="10"/>
      <c r="I25" s="10"/>
      <c r="J25" s="10"/>
    </row>
    <row r="26" spans="1:10" x14ac:dyDescent="0.15">
      <c r="A26" s="279" t="s">
        <v>1058</v>
      </c>
      <c r="B26" s="279">
        <v>5</v>
      </c>
      <c r="C26" s="188" t="s">
        <v>814</v>
      </c>
      <c r="D26" s="188" t="s">
        <v>794</v>
      </c>
      <c r="E26" s="188" t="s">
        <v>795</v>
      </c>
      <c r="F26" s="188" t="s">
        <v>804</v>
      </c>
      <c r="G26" s="280">
        <v>4</v>
      </c>
      <c r="H26" s="10"/>
      <c r="I26" s="10"/>
      <c r="J26" s="10"/>
    </row>
    <row r="27" spans="1:10" x14ac:dyDescent="0.15">
      <c r="A27" s="279">
        <v>0</v>
      </c>
      <c r="B27" s="279">
        <v>6</v>
      </c>
      <c r="C27" s="188" t="s">
        <v>812</v>
      </c>
      <c r="D27" s="188" t="s">
        <v>623</v>
      </c>
      <c r="E27" s="188" t="s">
        <v>787</v>
      </c>
      <c r="F27" s="188" t="s">
        <v>802</v>
      </c>
      <c r="G27" s="280">
        <v>1</v>
      </c>
      <c r="H27" s="10"/>
      <c r="I27" s="10"/>
      <c r="J27" s="10"/>
    </row>
    <row r="28" spans="1:10" x14ac:dyDescent="0.15">
      <c r="A28" s="279" t="s">
        <v>1060</v>
      </c>
      <c r="B28" s="279">
        <v>6</v>
      </c>
      <c r="C28" s="188" t="s">
        <v>812</v>
      </c>
      <c r="D28" s="188" t="s">
        <v>625</v>
      </c>
      <c r="E28" s="188" t="s">
        <v>787</v>
      </c>
      <c r="F28" s="188" t="s">
        <v>798</v>
      </c>
      <c r="G28" s="280">
        <v>1</v>
      </c>
      <c r="H28" s="10" t="s">
        <v>1053</v>
      </c>
      <c r="I28" s="10"/>
      <c r="J28" s="10"/>
    </row>
    <row r="29" spans="1:10" x14ac:dyDescent="0.15">
      <c r="A29" s="279">
        <v>2</v>
      </c>
      <c r="B29" s="279">
        <v>6</v>
      </c>
      <c r="C29" s="188" t="s">
        <v>812</v>
      </c>
      <c r="D29" s="188" t="s">
        <v>793</v>
      </c>
      <c r="E29" s="188" t="s">
        <v>644</v>
      </c>
      <c r="F29" s="188" t="s">
        <v>798</v>
      </c>
      <c r="G29" s="280">
        <v>1</v>
      </c>
      <c r="H29" s="10"/>
      <c r="I29" s="10"/>
      <c r="J29" s="10"/>
    </row>
    <row r="30" spans="1:10" x14ac:dyDescent="0.15">
      <c r="A30" s="279">
        <v>0</v>
      </c>
      <c r="B30" s="279">
        <v>6</v>
      </c>
      <c r="C30" s="188" t="s">
        <v>812</v>
      </c>
      <c r="D30" s="188" t="s">
        <v>626</v>
      </c>
      <c r="E30" s="188" t="s">
        <v>789</v>
      </c>
      <c r="F30" s="188" t="s">
        <v>801</v>
      </c>
      <c r="G30" s="280">
        <v>2</v>
      </c>
      <c r="H30" s="10"/>
      <c r="I30" s="10"/>
      <c r="J30" s="10"/>
    </row>
    <row r="31" spans="1:10" x14ac:dyDescent="0.15">
      <c r="A31" s="279">
        <v>0</v>
      </c>
      <c r="B31" s="279">
        <v>6</v>
      </c>
      <c r="C31" s="188" t="s">
        <v>812</v>
      </c>
      <c r="D31" s="188" t="s">
        <v>624</v>
      </c>
      <c r="E31" s="188" t="s">
        <v>788</v>
      </c>
      <c r="F31" s="188" t="s">
        <v>799</v>
      </c>
      <c r="G31" s="280">
        <v>3</v>
      </c>
      <c r="H31" s="10"/>
      <c r="I31" s="10"/>
      <c r="J31" s="10"/>
    </row>
    <row r="32" spans="1:10" x14ac:dyDescent="0.15">
      <c r="A32" s="279">
        <v>3</v>
      </c>
      <c r="B32" s="279">
        <v>7</v>
      </c>
      <c r="C32" s="188" t="s">
        <v>289</v>
      </c>
      <c r="D32" s="188" t="s">
        <v>613</v>
      </c>
      <c r="E32" s="188" t="s">
        <v>870</v>
      </c>
      <c r="F32" s="188" t="s">
        <v>798</v>
      </c>
      <c r="G32" s="280">
        <v>1</v>
      </c>
      <c r="H32" s="10"/>
      <c r="I32" s="10"/>
      <c r="J32" s="10"/>
    </row>
    <row r="33" spans="1:10" x14ac:dyDescent="0.15">
      <c r="A33" s="279">
        <v>4</v>
      </c>
      <c r="B33" s="279">
        <v>7</v>
      </c>
      <c r="C33" s="188" t="s">
        <v>289</v>
      </c>
      <c r="D33" s="188" t="s">
        <v>614</v>
      </c>
      <c r="E33" s="188" t="s">
        <v>784</v>
      </c>
      <c r="F33" s="188" t="s">
        <v>798</v>
      </c>
      <c r="G33" s="280">
        <v>1</v>
      </c>
      <c r="H33" s="10"/>
      <c r="I33" s="10"/>
      <c r="J33" s="10" t="s">
        <v>1053</v>
      </c>
    </row>
    <row r="34" spans="1:10" x14ac:dyDescent="0.15">
      <c r="A34" s="279">
        <v>0</v>
      </c>
      <c r="B34" s="279">
        <v>7</v>
      </c>
      <c r="C34" s="188" t="s">
        <v>289</v>
      </c>
      <c r="D34" s="188" t="s">
        <v>615</v>
      </c>
      <c r="E34" s="188" t="s">
        <v>785</v>
      </c>
      <c r="F34" s="188" t="s">
        <v>801</v>
      </c>
      <c r="G34" s="280">
        <v>2</v>
      </c>
      <c r="H34" s="10"/>
      <c r="I34" s="10"/>
      <c r="J34" s="10"/>
    </row>
    <row r="35" spans="1:10" x14ac:dyDescent="0.15">
      <c r="A35" s="279">
        <v>0</v>
      </c>
      <c r="B35" s="279">
        <v>7</v>
      </c>
      <c r="C35" s="188" t="s">
        <v>289</v>
      </c>
      <c r="D35" s="188" t="s">
        <v>807</v>
      </c>
      <c r="E35" s="188" t="s">
        <v>808</v>
      </c>
      <c r="F35" s="188" t="s">
        <v>801</v>
      </c>
      <c r="G35" s="280">
        <v>2</v>
      </c>
      <c r="H35" s="10"/>
      <c r="I35" s="10"/>
      <c r="J35" s="10"/>
    </row>
    <row r="36" spans="1:10" x14ac:dyDescent="0.15">
      <c r="A36" s="279">
        <v>0</v>
      </c>
      <c r="B36" s="279">
        <v>7</v>
      </c>
      <c r="C36" s="188" t="s">
        <v>289</v>
      </c>
      <c r="D36" s="188" t="s">
        <v>805</v>
      </c>
      <c r="E36" s="188" t="s">
        <v>806</v>
      </c>
      <c r="F36" s="188" t="s">
        <v>800</v>
      </c>
      <c r="G36" s="280">
        <v>4</v>
      </c>
      <c r="H36" s="10"/>
      <c r="I36" s="10"/>
      <c r="J36" s="10"/>
    </row>
    <row r="37" spans="1:10" x14ac:dyDescent="0.15">
      <c r="A37" s="279">
        <v>0</v>
      </c>
      <c r="B37" s="279">
        <v>8</v>
      </c>
      <c r="C37" s="188" t="s">
        <v>813</v>
      </c>
      <c r="D37" s="188" t="s">
        <v>619</v>
      </c>
      <c r="E37" s="188" t="s">
        <v>780</v>
      </c>
      <c r="F37" s="188" t="s">
        <v>798</v>
      </c>
      <c r="G37" s="280">
        <v>1</v>
      </c>
      <c r="H37" s="10"/>
      <c r="I37" s="10"/>
      <c r="J37" s="10" t="s">
        <v>1053</v>
      </c>
    </row>
    <row r="38" spans="1:10" x14ac:dyDescent="0.15">
      <c r="A38" s="279">
        <v>0</v>
      </c>
      <c r="B38" s="279">
        <v>8</v>
      </c>
      <c r="C38" s="188" t="s">
        <v>813</v>
      </c>
      <c r="D38" s="188" t="s">
        <v>620</v>
      </c>
      <c r="E38" s="188" t="s">
        <v>869</v>
      </c>
      <c r="F38" s="188" t="s">
        <v>798</v>
      </c>
      <c r="G38" s="280">
        <v>1</v>
      </c>
      <c r="H38" s="10"/>
      <c r="I38" s="10" t="s">
        <v>1053</v>
      </c>
      <c r="J38" s="10" t="s">
        <v>1053</v>
      </c>
    </row>
    <row r="39" spans="1:10" x14ac:dyDescent="0.15">
      <c r="A39" s="279">
        <v>5</v>
      </c>
      <c r="B39" s="279">
        <v>8</v>
      </c>
      <c r="C39" s="188" t="s">
        <v>813</v>
      </c>
      <c r="D39" s="188" t="s">
        <v>621</v>
      </c>
      <c r="E39" s="188" t="s">
        <v>781</v>
      </c>
      <c r="F39" s="188" t="s">
        <v>798</v>
      </c>
      <c r="G39" s="280">
        <v>1</v>
      </c>
      <c r="H39" s="10" t="s">
        <v>1053</v>
      </c>
      <c r="I39" s="10" t="s">
        <v>1053</v>
      </c>
      <c r="J39" s="10"/>
    </row>
    <row r="40" spans="1:10" x14ac:dyDescent="0.15">
      <c r="A40" s="279">
        <v>0</v>
      </c>
      <c r="B40" s="279">
        <v>8</v>
      </c>
      <c r="C40" s="188" t="s">
        <v>813</v>
      </c>
      <c r="D40" s="188" t="s">
        <v>821</v>
      </c>
      <c r="E40" s="188" t="s">
        <v>822</v>
      </c>
      <c r="F40" s="188" t="s">
        <v>798</v>
      </c>
      <c r="G40" s="280">
        <v>1</v>
      </c>
      <c r="H40" s="10"/>
      <c r="I40" s="10" t="s">
        <v>1053</v>
      </c>
      <c r="J40" s="10"/>
    </row>
    <row r="41" spans="1:10" x14ac:dyDescent="0.15">
      <c r="A41" s="279">
        <v>0</v>
      </c>
      <c r="B41" s="279">
        <v>8</v>
      </c>
      <c r="C41" s="188" t="s">
        <v>813</v>
      </c>
      <c r="D41" s="188" t="s">
        <v>823</v>
      </c>
      <c r="E41" s="188" t="s">
        <v>824</v>
      </c>
      <c r="F41" s="188" t="s">
        <v>798</v>
      </c>
      <c r="G41" s="280">
        <v>1</v>
      </c>
      <c r="H41" s="10"/>
      <c r="I41" s="10"/>
      <c r="J41" s="10"/>
    </row>
    <row r="42" spans="1:10" x14ac:dyDescent="0.15">
      <c r="A42" s="279">
        <v>0</v>
      </c>
      <c r="B42" s="279">
        <v>8</v>
      </c>
      <c r="C42" s="188" t="s">
        <v>813</v>
      </c>
      <c r="D42" s="188" t="s">
        <v>990</v>
      </c>
      <c r="E42" s="188" t="s">
        <v>991</v>
      </c>
      <c r="F42" s="188" t="s">
        <v>801</v>
      </c>
      <c r="G42" s="280">
        <v>2</v>
      </c>
      <c r="H42" s="10"/>
      <c r="I42" s="10"/>
      <c r="J42" s="10"/>
    </row>
    <row r="43" spans="1:10" x14ac:dyDescent="0.15">
      <c r="A43" s="279">
        <v>0</v>
      </c>
      <c r="B43" s="279">
        <v>8</v>
      </c>
      <c r="C43" s="188" t="s">
        <v>813</v>
      </c>
      <c r="D43" s="188" t="s">
        <v>1045</v>
      </c>
      <c r="E43" s="188" t="s">
        <v>1031</v>
      </c>
      <c r="F43" s="188" t="s">
        <v>799</v>
      </c>
      <c r="G43" s="280">
        <v>3</v>
      </c>
      <c r="H43" s="10"/>
      <c r="I43" s="10"/>
      <c r="J43" s="10"/>
    </row>
    <row r="44" spans="1:10" x14ac:dyDescent="0.15">
      <c r="A44" s="279">
        <v>0</v>
      </c>
      <c r="B44" s="279">
        <v>8</v>
      </c>
      <c r="C44" s="188" t="s">
        <v>813</v>
      </c>
      <c r="D44" s="188" t="s">
        <v>622</v>
      </c>
      <c r="E44" s="188" t="s">
        <v>786</v>
      </c>
      <c r="F44" s="188" t="s">
        <v>800</v>
      </c>
      <c r="G44" s="280">
        <v>4</v>
      </c>
      <c r="H44" s="10"/>
      <c r="I44" s="10"/>
      <c r="J44" s="10"/>
    </row>
    <row r="45" spans="1:10" x14ac:dyDescent="0.15">
      <c r="A45" s="279">
        <v>5</v>
      </c>
      <c r="B45" s="279"/>
      <c r="D45" s="188" t="s">
        <v>612</v>
      </c>
      <c r="E45" s="188" t="s">
        <v>708</v>
      </c>
      <c r="F45" s="188" t="s">
        <v>798</v>
      </c>
      <c r="G45" s="174">
        <v>1</v>
      </c>
      <c r="H45" s="10"/>
      <c r="I45" s="10" t="s">
        <v>1053</v>
      </c>
      <c r="J45" s="10"/>
    </row>
    <row r="46" spans="1:10" x14ac:dyDescent="0.15">
      <c r="B46" s="183">
        <v>1</v>
      </c>
      <c r="C46" s="188" t="s">
        <v>810</v>
      </c>
      <c r="G46" s="280"/>
    </row>
    <row r="47" spans="1:10" x14ac:dyDescent="0.15">
      <c r="E47" s="188" t="s">
        <v>1059</v>
      </c>
    </row>
    <row r="48" spans="1:10" x14ac:dyDescent="0.15">
      <c r="E48" s="188"/>
    </row>
    <row r="49" spans="3:6" x14ac:dyDescent="0.15">
      <c r="C49" s="281" t="s">
        <v>816</v>
      </c>
      <c r="D49" s="281" t="s">
        <v>1061</v>
      </c>
      <c r="E49" s="281" t="s">
        <v>819</v>
      </c>
      <c r="F49" s="281" t="s">
        <v>818</v>
      </c>
    </row>
    <row r="51" spans="3:6" x14ac:dyDescent="0.15">
      <c r="C51" s="188" t="s">
        <v>810</v>
      </c>
      <c r="D51" s="188" t="s">
        <v>633</v>
      </c>
      <c r="E51" s="188" t="s">
        <v>707</v>
      </c>
      <c r="F51" s="188" t="s">
        <v>798</v>
      </c>
    </row>
    <row r="52" spans="3:6" x14ac:dyDescent="0.15">
      <c r="C52" s="188" t="s">
        <v>810</v>
      </c>
      <c r="D52" s="188" t="s">
        <v>1056</v>
      </c>
      <c r="E52" s="188" t="s">
        <v>792</v>
      </c>
      <c r="F52" s="188" t="s">
        <v>798</v>
      </c>
    </row>
    <row r="53" spans="3:6" x14ac:dyDescent="0.15">
      <c r="C53" s="188" t="s">
        <v>810</v>
      </c>
      <c r="D53" s="188" t="s">
        <v>634</v>
      </c>
      <c r="E53" s="188" t="s">
        <v>791</v>
      </c>
      <c r="F53" s="188" t="s">
        <v>801</v>
      </c>
    </row>
    <row r="54" spans="3:6" x14ac:dyDescent="0.15">
      <c r="C54" s="188" t="s">
        <v>810</v>
      </c>
      <c r="D54" s="188" t="s">
        <v>632</v>
      </c>
      <c r="E54" s="188" t="s">
        <v>790</v>
      </c>
      <c r="F54" s="188" t="s">
        <v>799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811</v>
      </c>
      <c r="D56" s="188" t="s">
        <v>628</v>
      </c>
      <c r="E56" s="188" t="s">
        <v>642</v>
      </c>
      <c r="F56" s="188" t="s">
        <v>798</v>
      </c>
    </row>
    <row r="57" spans="3:6" x14ac:dyDescent="0.15">
      <c r="C57" s="188" t="s">
        <v>811</v>
      </c>
      <c r="D57" s="188" t="s">
        <v>630</v>
      </c>
      <c r="E57" s="188" t="s">
        <v>639</v>
      </c>
      <c r="F57" s="188" t="s">
        <v>798</v>
      </c>
    </row>
    <row r="58" spans="3:6" x14ac:dyDescent="0.15">
      <c r="C58" s="188" t="s">
        <v>811</v>
      </c>
      <c r="D58" s="188" t="s">
        <v>643</v>
      </c>
      <c r="E58" s="188" t="s">
        <v>644</v>
      </c>
      <c r="F58" s="188" t="s">
        <v>798</v>
      </c>
    </row>
    <row r="59" spans="3:6" x14ac:dyDescent="0.15">
      <c r="C59" s="188" t="s">
        <v>811</v>
      </c>
      <c r="D59" s="188" t="s">
        <v>631</v>
      </c>
      <c r="E59" s="188" t="s">
        <v>637</v>
      </c>
      <c r="F59" s="188" t="s">
        <v>798</v>
      </c>
    </row>
    <row r="60" spans="3:6" x14ac:dyDescent="0.15">
      <c r="C60" s="188" t="s">
        <v>811</v>
      </c>
      <c r="D60" s="188" t="s">
        <v>627</v>
      </c>
      <c r="E60" s="188" t="s">
        <v>641</v>
      </c>
      <c r="F60" s="188" t="s">
        <v>801</v>
      </c>
    </row>
    <row r="61" spans="3:6" x14ac:dyDescent="0.15">
      <c r="C61" s="188" t="s">
        <v>811</v>
      </c>
      <c r="D61" s="188" t="s">
        <v>629</v>
      </c>
      <c r="E61" s="188" t="s">
        <v>636</v>
      </c>
      <c r="F61" s="188" t="s">
        <v>799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353</v>
      </c>
      <c r="D63" s="188" t="s">
        <v>645</v>
      </c>
      <c r="E63" s="188" t="s">
        <v>640</v>
      </c>
      <c r="F63" s="188" t="s">
        <v>798</v>
      </c>
    </row>
    <row r="64" spans="3:6" x14ac:dyDescent="0.15">
      <c r="C64" s="188" t="s">
        <v>353</v>
      </c>
      <c r="D64" s="188" t="s">
        <v>646</v>
      </c>
      <c r="E64" s="188" t="s">
        <v>638</v>
      </c>
      <c r="F64" s="188" t="s">
        <v>798</v>
      </c>
    </row>
    <row r="65" spans="3:6" x14ac:dyDescent="0.15">
      <c r="C65" s="188" t="s">
        <v>353</v>
      </c>
      <c r="D65" s="188" t="s">
        <v>807</v>
      </c>
      <c r="E65" s="188" t="s">
        <v>808</v>
      </c>
      <c r="F65" s="188" t="s">
        <v>801</v>
      </c>
    </row>
    <row r="66" spans="3:6" x14ac:dyDescent="0.15">
      <c r="C66" s="188" t="s">
        <v>811</v>
      </c>
      <c r="D66" s="188" t="s">
        <v>629</v>
      </c>
      <c r="E66" s="188" t="s">
        <v>636</v>
      </c>
      <c r="F66" s="188" t="s">
        <v>799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809</v>
      </c>
      <c r="D68" s="188" t="s">
        <v>616</v>
      </c>
      <c r="E68" s="188" t="s">
        <v>711</v>
      </c>
      <c r="F68" s="188" t="s">
        <v>798</v>
      </c>
    </row>
    <row r="69" spans="3:6" x14ac:dyDescent="0.15">
      <c r="C69" s="188" t="s">
        <v>809</v>
      </c>
      <c r="D69" s="188" t="s">
        <v>635</v>
      </c>
      <c r="E69" s="188" t="s">
        <v>755</v>
      </c>
      <c r="F69" s="188" t="s">
        <v>798</v>
      </c>
    </row>
    <row r="70" spans="3:6" x14ac:dyDescent="0.15">
      <c r="C70" s="188" t="s">
        <v>809</v>
      </c>
      <c r="D70" s="188" t="s">
        <v>617</v>
      </c>
      <c r="E70" s="188" t="s">
        <v>709</v>
      </c>
      <c r="F70" s="188" t="s">
        <v>798</v>
      </c>
    </row>
    <row r="71" spans="3:6" x14ac:dyDescent="0.15">
      <c r="C71" s="188" t="s">
        <v>809</v>
      </c>
      <c r="D71" s="188" t="s">
        <v>618</v>
      </c>
      <c r="E71" s="188" t="s">
        <v>710</v>
      </c>
      <c r="F71" s="188" t="s">
        <v>798</v>
      </c>
    </row>
    <row r="72" spans="3:6" x14ac:dyDescent="0.15">
      <c r="C72" s="188" t="s">
        <v>809</v>
      </c>
      <c r="D72" s="188" t="s">
        <v>705</v>
      </c>
      <c r="E72" s="188" t="s">
        <v>706</v>
      </c>
      <c r="F72" s="188" t="s">
        <v>801</v>
      </c>
    </row>
    <row r="73" spans="3:6" x14ac:dyDescent="0.15">
      <c r="C73" s="188" t="s">
        <v>809</v>
      </c>
      <c r="D73" s="188" t="s">
        <v>1134</v>
      </c>
      <c r="E73" s="188" t="s">
        <v>1135</v>
      </c>
      <c r="F73" s="188" t="s">
        <v>799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814</v>
      </c>
      <c r="D75" s="188" t="s">
        <v>757</v>
      </c>
      <c r="E75" s="188" t="s">
        <v>760</v>
      </c>
      <c r="F75" s="188" t="s">
        <v>798</v>
      </c>
    </row>
    <row r="76" spans="3:6" x14ac:dyDescent="0.15">
      <c r="C76" s="188" t="s">
        <v>814</v>
      </c>
      <c r="D76" s="188" t="s">
        <v>758</v>
      </c>
      <c r="E76" s="188" t="s">
        <v>759</v>
      </c>
      <c r="F76" s="188" t="s">
        <v>801</v>
      </c>
    </row>
    <row r="77" spans="3:6" x14ac:dyDescent="0.15">
      <c r="C77" s="188" t="s">
        <v>814</v>
      </c>
      <c r="D77" s="188" t="s">
        <v>756</v>
      </c>
      <c r="E77" s="188" t="s">
        <v>761</v>
      </c>
      <c r="F77" s="188" t="s">
        <v>799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812</v>
      </c>
      <c r="D79" s="188" t="s">
        <v>623</v>
      </c>
      <c r="E79" s="188" t="s">
        <v>787</v>
      </c>
      <c r="F79" s="188" t="s">
        <v>802</v>
      </c>
    </row>
    <row r="80" spans="3:6" x14ac:dyDescent="0.15">
      <c r="C80" s="188" t="s">
        <v>812</v>
      </c>
      <c r="D80" s="188" t="s">
        <v>1136</v>
      </c>
      <c r="E80" s="188" t="s">
        <v>787</v>
      </c>
      <c r="F80" s="188" t="s">
        <v>798</v>
      </c>
    </row>
    <row r="81" spans="3:6" x14ac:dyDescent="0.15">
      <c r="C81" s="188" t="s">
        <v>812</v>
      </c>
      <c r="D81" s="188" t="s">
        <v>626</v>
      </c>
      <c r="E81" s="188" t="s">
        <v>789</v>
      </c>
      <c r="F81" s="188" t="s">
        <v>801</v>
      </c>
    </row>
    <row r="82" spans="3:6" x14ac:dyDescent="0.15">
      <c r="C82" s="188" t="s">
        <v>812</v>
      </c>
      <c r="D82" s="188" t="s">
        <v>624</v>
      </c>
      <c r="E82" s="188" t="s">
        <v>788</v>
      </c>
      <c r="F82" s="188" t="s">
        <v>799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289</v>
      </c>
      <c r="D84" s="188" t="s">
        <v>612</v>
      </c>
      <c r="E84" s="188" t="s">
        <v>708</v>
      </c>
      <c r="F84" s="188" t="s">
        <v>798</v>
      </c>
    </row>
    <row r="85" spans="3:6" x14ac:dyDescent="0.15">
      <c r="C85" s="188" t="s">
        <v>289</v>
      </c>
      <c r="D85" s="188" t="s">
        <v>613</v>
      </c>
      <c r="E85" s="188" t="s">
        <v>870</v>
      </c>
      <c r="F85" s="188" t="s">
        <v>798</v>
      </c>
    </row>
    <row r="86" spans="3:6" x14ac:dyDescent="0.15">
      <c r="C86" s="188" t="s">
        <v>289</v>
      </c>
      <c r="D86" s="188" t="s">
        <v>614</v>
      </c>
      <c r="E86" s="188" t="s">
        <v>784</v>
      </c>
      <c r="F86" s="188" t="s">
        <v>798</v>
      </c>
    </row>
    <row r="87" spans="3:6" x14ac:dyDescent="0.15">
      <c r="C87" s="188" t="s">
        <v>289</v>
      </c>
      <c r="D87" s="188" t="s">
        <v>615</v>
      </c>
      <c r="E87" s="188" t="s">
        <v>785</v>
      </c>
      <c r="F87" s="188" t="s">
        <v>801</v>
      </c>
    </row>
    <row r="88" spans="3:6" x14ac:dyDescent="0.15">
      <c r="C88" s="188" t="s">
        <v>289</v>
      </c>
      <c r="D88" s="188" t="s">
        <v>807</v>
      </c>
      <c r="E88" s="188" t="s">
        <v>808</v>
      </c>
      <c r="F88" s="188" t="s">
        <v>801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813</v>
      </c>
      <c r="D90" s="188" t="s">
        <v>619</v>
      </c>
      <c r="E90" s="188" t="s">
        <v>780</v>
      </c>
      <c r="F90" s="188" t="s">
        <v>798</v>
      </c>
    </row>
    <row r="91" spans="3:6" x14ac:dyDescent="0.15">
      <c r="C91" s="188" t="s">
        <v>813</v>
      </c>
      <c r="D91" s="188" t="s">
        <v>620</v>
      </c>
      <c r="E91" s="188" t="s">
        <v>869</v>
      </c>
      <c r="F91" s="188" t="s">
        <v>798</v>
      </c>
    </row>
    <row r="92" spans="3:6" x14ac:dyDescent="0.15">
      <c r="C92" s="188" t="s">
        <v>813</v>
      </c>
      <c r="D92" s="188" t="s">
        <v>621</v>
      </c>
      <c r="E92" s="188" t="s">
        <v>781</v>
      </c>
      <c r="F92" s="188" t="s">
        <v>798</v>
      </c>
    </row>
    <row r="93" spans="3:6" x14ac:dyDescent="0.15">
      <c r="C93" s="188" t="s">
        <v>813</v>
      </c>
      <c r="D93" s="188" t="s">
        <v>821</v>
      </c>
      <c r="E93" s="188" t="s">
        <v>822</v>
      </c>
      <c r="F93" s="188" t="s">
        <v>798</v>
      </c>
    </row>
    <row r="94" spans="3:6" x14ac:dyDescent="0.15">
      <c r="C94" s="188" t="s">
        <v>813</v>
      </c>
      <c r="D94" s="188" t="s">
        <v>823</v>
      </c>
      <c r="E94" s="188" t="s">
        <v>824</v>
      </c>
      <c r="F94" s="188" t="s">
        <v>798</v>
      </c>
    </row>
    <row r="95" spans="3:6" x14ac:dyDescent="0.15">
      <c r="C95" s="188" t="s">
        <v>813</v>
      </c>
      <c r="D95" s="188" t="s">
        <v>990</v>
      </c>
      <c r="E95" s="188" t="s">
        <v>991</v>
      </c>
      <c r="F95" s="188" t="s">
        <v>801</v>
      </c>
    </row>
    <row r="96" spans="3:6" x14ac:dyDescent="0.15">
      <c r="C96" s="188" t="s">
        <v>813</v>
      </c>
      <c r="D96" s="188" t="s">
        <v>1045</v>
      </c>
      <c r="E96" s="188" t="s">
        <v>1031</v>
      </c>
      <c r="F96" s="188" t="s">
        <v>801</v>
      </c>
    </row>
    <row r="97" spans="3:6" x14ac:dyDescent="0.15">
      <c r="C97" s="188" t="s">
        <v>813</v>
      </c>
      <c r="D97" s="188" t="s">
        <v>1133</v>
      </c>
      <c r="E97" s="188" t="s">
        <v>783</v>
      </c>
      <c r="F97" s="188" t="s">
        <v>799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852</v>
      </c>
      <c r="C2" s="10" t="s">
        <v>836</v>
      </c>
      <c r="D2" s="10" t="s">
        <v>837</v>
      </c>
      <c r="E2" s="36"/>
      <c r="F2" s="353" t="s">
        <v>846</v>
      </c>
      <c r="G2" s="353"/>
      <c r="H2" s="353"/>
      <c r="J2" s="353" t="s">
        <v>478</v>
      </c>
      <c r="K2" s="353"/>
      <c r="L2" s="353"/>
      <c r="M2" s="353"/>
      <c r="N2" s="353"/>
      <c r="O2" s="353"/>
    </row>
    <row r="3" spans="2:15" x14ac:dyDescent="0.15">
      <c r="E3" s="35"/>
      <c r="F3" s="14"/>
      <c r="G3" s="10" t="s">
        <v>836</v>
      </c>
      <c r="H3" s="10" t="s">
        <v>837</v>
      </c>
      <c r="K3" s="10" t="s">
        <v>836</v>
      </c>
      <c r="L3" s="10" t="s">
        <v>837</v>
      </c>
      <c r="M3" s="10"/>
      <c r="N3" s="10" t="s">
        <v>1122</v>
      </c>
      <c r="O3" s="10" t="s">
        <v>1123</v>
      </c>
    </row>
    <row r="4" spans="2:15" x14ac:dyDescent="0.15">
      <c r="B4" s="35" t="s">
        <v>851</v>
      </c>
      <c r="C4" s="9">
        <v>15000</v>
      </c>
      <c r="D4" s="9">
        <v>25000</v>
      </c>
      <c r="E4" s="35"/>
      <c r="G4" s="36"/>
      <c r="H4" s="35"/>
      <c r="J4" s="138" t="s">
        <v>479</v>
      </c>
    </row>
    <row r="5" spans="2:15" x14ac:dyDescent="0.15">
      <c r="B5" s="50" t="s">
        <v>838</v>
      </c>
      <c r="C5" s="9">
        <v>3500</v>
      </c>
      <c r="D5" s="9">
        <v>5000</v>
      </c>
      <c r="E5" s="69"/>
      <c r="F5" s="35" t="s">
        <v>827</v>
      </c>
      <c r="G5" s="9">
        <v>0</v>
      </c>
      <c r="H5" s="9">
        <f>+G8</f>
        <v>12500</v>
      </c>
      <c r="J5" s="138" t="s">
        <v>480</v>
      </c>
    </row>
    <row r="6" spans="2:15" x14ac:dyDescent="0.15">
      <c r="B6" s="35" t="s">
        <v>830</v>
      </c>
      <c r="C6" s="9">
        <f>+C4-C5</f>
        <v>11500</v>
      </c>
      <c r="D6" s="9">
        <f>+D4-D5</f>
        <v>20000</v>
      </c>
      <c r="E6" s="69"/>
      <c r="F6" s="35" t="s">
        <v>851</v>
      </c>
      <c r="G6" s="9">
        <f>+C4</f>
        <v>15000</v>
      </c>
      <c r="H6" s="9">
        <f>+D4</f>
        <v>25000</v>
      </c>
      <c r="J6" s="130" t="s">
        <v>476</v>
      </c>
      <c r="K6" s="9">
        <f>+C45</f>
        <v>14625</v>
      </c>
      <c r="L6" s="69">
        <f>+D45</f>
        <v>12825</v>
      </c>
      <c r="M6" s="69"/>
      <c r="N6" t="s">
        <v>319</v>
      </c>
      <c r="O6" s="35" t="s">
        <v>1131</v>
      </c>
    </row>
    <row r="7" spans="2:15" x14ac:dyDescent="0.15">
      <c r="C7" s="9"/>
      <c r="D7" s="9"/>
      <c r="F7" s="35" t="s">
        <v>828</v>
      </c>
      <c r="G7" s="9">
        <v>2500</v>
      </c>
      <c r="H7" s="9">
        <v>9000</v>
      </c>
      <c r="J7" s="130" t="s">
        <v>481</v>
      </c>
      <c r="K7" s="9">
        <f>+G8</f>
        <v>12500</v>
      </c>
      <c r="L7" s="69">
        <f>+H8</f>
        <v>28500</v>
      </c>
      <c r="M7" s="69"/>
      <c r="N7" t="s">
        <v>846</v>
      </c>
      <c r="O7" s="35" t="s">
        <v>1126</v>
      </c>
    </row>
    <row r="8" spans="2:15" x14ac:dyDescent="0.15">
      <c r="B8" s="50" t="s">
        <v>831</v>
      </c>
      <c r="C8" s="9">
        <v>1500</v>
      </c>
      <c r="D8" s="9">
        <v>2000</v>
      </c>
      <c r="E8" s="69"/>
      <c r="F8" s="35" t="s">
        <v>829</v>
      </c>
      <c r="G8" s="9">
        <f>+G5+G6-G7</f>
        <v>12500</v>
      </c>
      <c r="H8" s="9">
        <f>+H5+H6-H7</f>
        <v>28500</v>
      </c>
      <c r="J8" s="130" t="s">
        <v>482</v>
      </c>
      <c r="K8" s="9">
        <f>+G33</f>
        <v>500</v>
      </c>
      <c r="L8" s="69">
        <f>+H30</f>
        <v>1500</v>
      </c>
      <c r="M8" s="69"/>
      <c r="N8" t="s">
        <v>482</v>
      </c>
      <c r="O8" s="35" t="s">
        <v>1127</v>
      </c>
    </row>
    <row r="9" spans="2:15" x14ac:dyDescent="0.15">
      <c r="B9" s="50" t="s">
        <v>832</v>
      </c>
      <c r="C9" s="9">
        <v>1000</v>
      </c>
      <c r="D9" s="9">
        <v>1000</v>
      </c>
      <c r="G9" s="9"/>
      <c r="H9" s="9"/>
      <c r="J9" s="138" t="s">
        <v>483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833</v>
      </c>
      <c r="C10" s="9">
        <v>2500</v>
      </c>
      <c r="D10" s="9">
        <v>2500</v>
      </c>
      <c r="F10" s="35" t="s">
        <v>1094</v>
      </c>
      <c r="G10" s="9">
        <f>+G7</f>
        <v>2500</v>
      </c>
      <c r="H10" s="9">
        <f>+H7</f>
        <v>9000</v>
      </c>
      <c r="J10" s="139" t="s">
        <v>477</v>
      </c>
    </row>
    <row r="11" spans="2:15" x14ac:dyDescent="0.15">
      <c r="B11" s="50" t="s">
        <v>834</v>
      </c>
      <c r="C11" s="9">
        <v>1500</v>
      </c>
      <c r="D11" s="9">
        <v>2500</v>
      </c>
      <c r="E11" s="69"/>
      <c r="F11" s="35" t="s">
        <v>1095</v>
      </c>
      <c r="G11" s="9">
        <f>+G8-G5</f>
        <v>12500</v>
      </c>
      <c r="H11" s="9">
        <f>+H8-H5</f>
        <v>16000</v>
      </c>
      <c r="J11" s="138" t="s">
        <v>484</v>
      </c>
    </row>
    <row r="12" spans="2:15" x14ac:dyDescent="0.15">
      <c r="B12" s="50" t="s">
        <v>1106</v>
      </c>
      <c r="C12" s="69">
        <f>SUM(C8:C11)</f>
        <v>6500</v>
      </c>
      <c r="D12" s="69">
        <f>SUM(D8:D11)</f>
        <v>8000</v>
      </c>
      <c r="J12" s="130" t="s">
        <v>288</v>
      </c>
      <c r="K12" s="9">
        <f>+G58</f>
        <v>30000</v>
      </c>
      <c r="L12" s="69">
        <f>+H58</f>
        <v>30000</v>
      </c>
      <c r="M12" s="69"/>
      <c r="N12" t="s">
        <v>302</v>
      </c>
      <c r="O12" s="35" t="s">
        <v>1130</v>
      </c>
    </row>
    <row r="13" spans="2:15" x14ac:dyDescent="0.15">
      <c r="B13" s="50" t="s">
        <v>176</v>
      </c>
      <c r="C13" s="9">
        <v>500</v>
      </c>
      <c r="D13" s="9">
        <v>500</v>
      </c>
      <c r="F13" s="353" t="s">
        <v>1107</v>
      </c>
      <c r="G13" s="353"/>
      <c r="H13" s="353"/>
      <c r="J13" s="130" t="s">
        <v>292</v>
      </c>
      <c r="K13" s="9">
        <f>+G61</f>
        <v>500</v>
      </c>
      <c r="L13" s="69">
        <f>+H61</f>
        <v>1000</v>
      </c>
      <c r="M13" s="69"/>
      <c r="N13" t="s">
        <v>302</v>
      </c>
      <c r="O13" s="35" t="s">
        <v>1130</v>
      </c>
    </row>
    <row r="14" spans="2:15" x14ac:dyDescent="0.15">
      <c r="B14" s="47" t="s">
        <v>835</v>
      </c>
      <c r="C14" s="69">
        <f>+C13+C12</f>
        <v>7000</v>
      </c>
      <c r="D14" s="69">
        <f>+D13+D12</f>
        <v>8500</v>
      </c>
      <c r="E14" s="9"/>
      <c r="F14" s="14"/>
      <c r="G14" s="10" t="s">
        <v>836</v>
      </c>
      <c r="H14" s="14" t="s">
        <v>837</v>
      </c>
      <c r="J14" s="138" t="s">
        <v>485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494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827</v>
      </c>
      <c r="G16" s="9">
        <v>0</v>
      </c>
      <c r="H16" s="69">
        <f>+G19</f>
        <v>1000</v>
      </c>
      <c r="J16" s="138" t="s">
        <v>486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319</v>
      </c>
      <c r="E17" s="9"/>
      <c r="F17" s="35" t="s">
        <v>839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848</v>
      </c>
      <c r="G18" s="9">
        <f>+G17*0.75</f>
        <v>3000</v>
      </c>
      <c r="H18" s="9">
        <f>+H17*0.8</f>
        <v>4800</v>
      </c>
      <c r="J18" s="138" t="s">
        <v>1089</v>
      </c>
    </row>
    <row r="19" spans="2:15" x14ac:dyDescent="0.15">
      <c r="B19" s="14" t="s">
        <v>825</v>
      </c>
      <c r="E19" s="9"/>
      <c r="F19" s="35" t="s">
        <v>829</v>
      </c>
      <c r="G19" s="9">
        <f>+G16+G17-G18</f>
        <v>1000</v>
      </c>
      <c r="H19" s="69">
        <f>+H16+H17-H18</f>
        <v>2200</v>
      </c>
      <c r="J19" s="138" t="s">
        <v>487</v>
      </c>
    </row>
    <row r="20" spans="2:15" x14ac:dyDescent="0.15">
      <c r="B20" s="139" t="s">
        <v>494</v>
      </c>
      <c r="C20" s="69">
        <f>+C15</f>
        <v>4500</v>
      </c>
      <c r="D20" s="69">
        <f>+D15</f>
        <v>11500</v>
      </c>
      <c r="E20" s="9"/>
      <c r="J20" s="130" t="s">
        <v>394</v>
      </c>
      <c r="K20" s="9">
        <f>+G19+G42</f>
        <v>2625</v>
      </c>
      <c r="L20" s="69">
        <f>+H19+H42</f>
        <v>5825</v>
      </c>
      <c r="M20" s="69"/>
      <c r="N20" s="35" t="s">
        <v>1125</v>
      </c>
      <c r="O20" s="35" t="s">
        <v>1128</v>
      </c>
    </row>
    <row r="21" spans="2:15" x14ac:dyDescent="0.15">
      <c r="E21" s="9"/>
      <c r="F21" s="35" t="s">
        <v>1097</v>
      </c>
      <c r="G21" s="69">
        <f>+G18*-1</f>
        <v>-3000</v>
      </c>
      <c r="H21" s="69">
        <f>+H18*-1</f>
        <v>-4800</v>
      </c>
      <c r="J21" s="138" t="s">
        <v>488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855</v>
      </c>
      <c r="E22" s="9"/>
      <c r="F22" s="35" t="s">
        <v>1096</v>
      </c>
      <c r="G22" s="69">
        <f>+G19-G16</f>
        <v>1000</v>
      </c>
      <c r="H22" s="69">
        <f>+H19-H16</f>
        <v>1200</v>
      </c>
      <c r="J22" s="139" t="s">
        <v>477</v>
      </c>
    </row>
    <row r="23" spans="2:15" x14ac:dyDescent="0.15">
      <c r="B23" s="130" t="s">
        <v>509</v>
      </c>
      <c r="C23" s="9">
        <f>+C13</f>
        <v>500</v>
      </c>
      <c r="D23" s="9">
        <f>+D13</f>
        <v>500</v>
      </c>
      <c r="E23" s="9"/>
      <c r="J23" s="138" t="s">
        <v>489</v>
      </c>
    </row>
    <row r="24" spans="2:15" x14ac:dyDescent="0.15">
      <c r="B24" s="130" t="s">
        <v>496</v>
      </c>
      <c r="C24" s="73">
        <f>+G11*-1</f>
        <v>-12500</v>
      </c>
      <c r="D24" s="73">
        <f>+H11*-1</f>
        <v>-16000</v>
      </c>
      <c r="F24" s="353" t="s">
        <v>482</v>
      </c>
      <c r="G24" s="353"/>
      <c r="H24" s="353"/>
      <c r="J24" s="130" t="s">
        <v>490</v>
      </c>
      <c r="K24" s="9">
        <v>0</v>
      </c>
      <c r="L24" s="9">
        <v>0</v>
      </c>
      <c r="M24" s="9"/>
      <c r="N24" t="s">
        <v>1124</v>
      </c>
      <c r="O24" s="35" t="s">
        <v>1129</v>
      </c>
    </row>
    <row r="25" spans="2:15" x14ac:dyDescent="0.15">
      <c r="B25" s="130" t="s">
        <v>497</v>
      </c>
      <c r="C25" s="9">
        <f>+G33*-1</f>
        <v>-500</v>
      </c>
      <c r="D25" s="9">
        <f>+H33*-1</f>
        <v>-1000</v>
      </c>
      <c r="E25" s="69"/>
      <c r="F25" s="14"/>
      <c r="G25" s="10" t="s">
        <v>836</v>
      </c>
      <c r="H25" s="10" t="s">
        <v>837</v>
      </c>
      <c r="J25" s="138" t="s">
        <v>491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842</v>
      </c>
      <c r="C26" s="9">
        <f>+G22</f>
        <v>1000</v>
      </c>
      <c r="D26" s="9">
        <f>+H22</f>
        <v>1200</v>
      </c>
      <c r="G26" s="36"/>
      <c r="H26" s="35"/>
      <c r="J26" s="139" t="s">
        <v>477</v>
      </c>
    </row>
    <row r="27" spans="2:15" x14ac:dyDescent="0.15">
      <c r="B27" s="130" t="s">
        <v>843</v>
      </c>
      <c r="C27" s="9">
        <f>+G45</f>
        <v>1625</v>
      </c>
      <c r="D27" s="9">
        <f>+H45</f>
        <v>2000</v>
      </c>
      <c r="F27" s="35" t="s">
        <v>827</v>
      </c>
      <c r="G27" s="9">
        <v>0</v>
      </c>
      <c r="H27" s="69">
        <f>+G30</f>
        <v>500</v>
      </c>
      <c r="J27" s="138" t="s">
        <v>1113</v>
      </c>
    </row>
    <row r="28" spans="2:15" x14ac:dyDescent="0.15">
      <c r="B28" s="139" t="s">
        <v>856</v>
      </c>
      <c r="C28" s="9">
        <f>SUM(C23:C27)</f>
        <v>-9875</v>
      </c>
      <c r="D28" s="9">
        <f>SUM(D23:D27)</f>
        <v>-13300</v>
      </c>
      <c r="F28" s="35" t="s">
        <v>839</v>
      </c>
      <c r="G28" s="9">
        <v>4000</v>
      </c>
      <c r="H28" s="69">
        <v>6000</v>
      </c>
      <c r="J28" s="130" t="s">
        <v>1091</v>
      </c>
      <c r="K28" s="9">
        <f>+C38</f>
        <v>50000</v>
      </c>
      <c r="L28" s="69">
        <f>+K28</f>
        <v>50000</v>
      </c>
      <c r="M28" s="69"/>
      <c r="N28" t="s">
        <v>319</v>
      </c>
      <c r="O28" s="35" t="s">
        <v>1131</v>
      </c>
    </row>
    <row r="29" spans="2:15" x14ac:dyDescent="0.15">
      <c r="B29" s="140"/>
      <c r="F29" s="35" t="s">
        <v>849</v>
      </c>
      <c r="G29" s="9">
        <f>+C5</f>
        <v>3500</v>
      </c>
      <c r="H29" s="9">
        <f>+D5</f>
        <v>5000</v>
      </c>
      <c r="J29" s="130" t="s">
        <v>1010</v>
      </c>
      <c r="L29" s="69">
        <f>+K30</f>
        <v>4500</v>
      </c>
      <c r="M29" s="69"/>
      <c r="N29" s="47" t="s">
        <v>852</v>
      </c>
      <c r="O29" s="35" t="s">
        <v>1131</v>
      </c>
    </row>
    <row r="30" spans="2:15" x14ac:dyDescent="0.15">
      <c r="B30" s="139" t="s">
        <v>1075</v>
      </c>
      <c r="C30" s="69">
        <f>+C20+C28</f>
        <v>-5375</v>
      </c>
      <c r="D30" s="69">
        <f>+D20+D28</f>
        <v>-1800</v>
      </c>
      <c r="F30" s="35" t="s">
        <v>829</v>
      </c>
      <c r="G30" s="9">
        <f>+G27+G28-G29</f>
        <v>500</v>
      </c>
      <c r="H30" s="69">
        <f>+H27+H28-H29</f>
        <v>1500</v>
      </c>
      <c r="J30" s="165" t="s">
        <v>494</v>
      </c>
      <c r="K30" s="9">
        <f>+C15</f>
        <v>4500</v>
      </c>
      <c r="L30" s="69">
        <f>+D15</f>
        <v>11500</v>
      </c>
      <c r="M30" s="69"/>
      <c r="N30" s="47" t="s">
        <v>852</v>
      </c>
      <c r="O30" s="35" t="s">
        <v>1131</v>
      </c>
    </row>
    <row r="31" spans="2:15" x14ac:dyDescent="0.15">
      <c r="J31" s="138" t="s">
        <v>1092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854</v>
      </c>
      <c r="F32" s="35" t="s">
        <v>1097</v>
      </c>
      <c r="G32" s="69">
        <v>0</v>
      </c>
      <c r="H32" s="69">
        <v>0</v>
      </c>
    </row>
    <row r="33" spans="2:14" x14ac:dyDescent="0.15">
      <c r="B33" s="139" t="s">
        <v>499</v>
      </c>
      <c r="C33" s="9">
        <f>+G57*-1</f>
        <v>-30000</v>
      </c>
      <c r="D33" s="9">
        <v>0</v>
      </c>
      <c r="F33" s="35" t="s">
        <v>1098</v>
      </c>
      <c r="G33" s="69">
        <f>+G30-G27</f>
        <v>500</v>
      </c>
      <c r="H33" s="69">
        <f>+H30-H27</f>
        <v>1000</v>
      </c>
      <c r="J33" s="138" t="s">
        <v>1093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495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853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847</v>
      </c>
      <c r="H36" s="10"/>
    </row>
    <row r="37" spans="2:14" x14ac:dyDescent="0.15">
      <c r="B37" s="138" t="s">
        <v>826</v>
      </c>
      <c r="C37" s="9"/>
      <c r="D37" s="9"/>
      <c r="F37" s="14"/>
      <c r="G37" s="10" t="s">
        <v>836</v>
      </c>
      <c r="H37" s="10" t="s">
        <v>837</v>
      </c>
    </row>
    <row r="38" spans="2:14" x14ac:dyDescent="0.15">
      <c r="B38" s="139" t="s">
        <v>1091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1076</v>
      </c>
      <c r="C39" s="9">
        <f>+C38</f>
        <v>50000</v>
      </c>
      <c r="D39" s="9">
        <f>+D38</f>
        <v>0</v>
      </c>
      <c r="F39" s="35" t="s">
        <v>827</v>
      </c>
      <c r="G39" s="9">
        <v>0</v>
      </c>
      <c r="H39" s="69">
        <f>+G42</f>
        <v>1625</v>
      </c>
    </row>
    <row r="40" spans="2:14" x14ac:dyDescent="0.15">
      <c r="F40" s="35" t="s">
        <v>841</v>
      </c>
      <c r="G40" s="9">
        <f>+C12</f>
        <v>6500</v>
      </c>
      <c r="H40" s="9">
        <f>+D12</f>
        <v>8000</v>
      </c>
    </row>
    <row r="41" spans="2:14" x14ac:dyDescent="0.15">
      <c r="F41" s="35" t="s">
        <v>840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500</v>
      </c>
      <c r="C42" s="9">
        <f>+C39+C35+C30</f>
        <v>14625</v>
      </c>
      <c r="D42" s="9">
        <f>+D39+D35+D30</f>
        <v>-1800</v>
      </c>
      <c r="F42" s="35" t="s">
        <v>829</v>
      </c>
      <c r="G42" s="9">
        <f>+G39+G40-G41</f>
        <v>1625</v>
      </c>
      <c r="H42" s="69">
        <f>+H39+H40-H41</f>
        <v>3625</v>
      </c>
      <c r="J42" s="14" t="s">
        <v>1011</v>
      </c>
    </row>
    <row r="43" spans="2:14" x14ac:dyDescent="0.15">
      <c r="B43" s="140"/>
      <c r="C43" s="9"/>
      <c r="D43" s="9"/>
    </row>
    <row r="44" spans="2:14" x14ac:dyDescent="0.15">
      <c r="B44" s="139" t="s">
        <v>502</v>
      </c>
      <c r="C44" s="9">
        <v>0</v>
      </c>
      <c r="D44" s="9">
        <f>+C45</f>
        <v>14625</v>
      </c>
      <c r="F44" s="35" t="s">
        <v>1094</v>
      </c>
      <c r="G44" s="69">
        <f>+G41*-1</f>
        <v>-4875</v>
      </c>
      <c r="H44" s="69">
        <f>+H41*-1</f>
        <v>-6000</v>
      </c>
      <c r="J44" s="35" t="s">
        <v>1012</v>
      </c>
    </row>
    <row r="45" spans="2:14" x14ac:dyDescent="0.15">
      <c r="B45" s="139" t="s">
        <v>501</v>
      </c>
      <c r="C45" s="9">
        <f>+C44+C42</f>
        <v>14625</v>
      </c>
      <c r="D45" s="9">
        <f>+D44+D42</f>
        <v>12825</v>
      </c>
      <c r="F45" s="35" t="s">
        <v>1099</v>
      </c>
      <c r="G45" s="69">
        <f>+G42-G39</f>
        <v>1625</v>
      </c>
      <c r="H45" s="69">
        <f>+H42-H39</f>
        <v>2000</v>
      </c>
      <c r="J45" s="50" t="s">
        <v>1014</v>
      </c>
      <c r="K45" s="105">
        <f>+K16/K21</f>
        <v>21.761904761904763</v>
      </c>
      <c r="L45" s="105">
        <f>+L16/L21</f>
        <v>12.330472103004292</v>
      </c>
      <c r="M45" s="105"/>
      <c r="N45" s="35" t="s">
        <v>1017</v>
      </c>
    </row>
    <row r="46" spans="2:14" x14ac:dyDescent="0.15">
      <c r="F46" s="35"/>
      <c r="G46" s="69"/>
      <c r="H46" s="69"/>
      <c r="J46" s="50" t="s">
        <v>1015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1018</v>
      </c>
    </row>
    <row r="47" spans="2:14" x14ac:dyDescent="0.15">
      <c r="F47" s="14" t="s">
        <v>850</v>
      </c>
      <c r="G47" s="352" t="s">
        <v>476</v>
      </c>
      <c r="H47" s="352"/>
      <c r="J47" s="50" t="s">
        <v>1016</v>
      </c>
      <c r="N47" s="35" t="s">
        <v>1019</v>
      </c>
    </row>
    <row r="48" spans="2:14" x14ac:dyDescent="0.15">
      <c r="B48" s="10" t="s">
        <v>852</v>
      </c>
      <c r="C48" s="10" t="s">
        <v>836</v>
      </c>
      <c r="D48" s="10" t="s">
        <v>837</v>
      </c>
      <c r="G48" s="10" t="s">
        <v>836</v>
      </c>
      <c r="H48" s="10" t="s">
        <v>837</v>
      </c>
    </row>
    <row r="49" spans="2:14" x14ac:dyDescent="0.15">
      <c r="F49" s="35" t="s">
        <v>265</v>
      </c>
      <c r="G49" s="9">
        <f>+G7</f>
        <v>2500</v>
      </c>
      <c r="H49" s="9">
        <f>+H7</f>
        <v>9000</v>
      </c>
      <c r="J49" s="47" t="s">
        <v>1020</v>
      </c>
    </row>
    <row r="50" spans="2:14" x14ac:dyDescent="0.15">
      <c r="B50" s="35" t="s">
        <v>851</v>
      </c>
      <c r="C50" s="9">
        <v>15000</v>
      </c>
      <c r="D50" s="9">
        <v>25000</v>
      </c>
      <c r="F50" s="35" t="s">
        <v>844</v>
      </c>
      <c r="G50" s="9">
        <f>+G21</f>
        <v>-3000</v>
      </c>
      <c r="H50" s="9">
        <f>+H21</f>
        <v>-4800</v>
      </c>
      <c r="J50" s="50" t="s">
        <v>1021</v>
      </c>
      <c r="N50" s="35" t="s">
        <v>1022</v>
      </c>
    </row>
    <row r="51" spans="2:14" x14ac:dyDescent="0.15">
      <c r="B51" s="50" t="s">
        <v>838</v>
      </c>
      <c r="C51" s="9">
        <v>3500</v>
      </c>
      <c r="D51" s="9">
        <v>5000</v>
      </c>
      <c r="F51" s="35" t="s">
        <v>482</v>
      </c>
      <c r="G51" s="9">
        <f>+G32</f>
        <v>0</v>
      </c>
      <c r="H51" s="9">
        <f>+H32</f>
        <v>0</v>
      </c>
      <c r="J51" s="50" t="s">
        <v>1023</v>
      </c>
      <c r="N51" s="35" t="s">
        <v>1024</v>
      </c>
    </row>
    <row r="52" spans="2:14" x14ac:dyDescent="0.15">
      <c r="B52" s="35" t="s">
        <v>830</v>
      </c>
      <c r="C52" s="9">
        <f>+C50-C51</f>
        <v>11500</v>
      </c>
      <c r="D52" s="9">
        <f>+D50-D51</f>
        <v>20000</v>
      </c>
      <c r="F52" s="35" t="s">
        <v>845</v>
      </c>
      <c r="G52" s="9">
        <f>+G44</f>
        <v>-4875</v>
      </c>
      <c r="H52" s="9">
        <f>+H44</f>
        <v>-6000</v>
      </c>
      <c r="J52" s="50" t="s">
        <v>1025</v>
      </c>
      <c r="N52" s="35" t="s">
        <v>1026</v>
      </c>
    </row>
    <row r="53" spans="2:14" x14ac:dyDescent="0.15">
      <c r="B53" s="50" t="s">
        <v>835</v>
      </c>
      <c r="C53" s="69">
        <f>+C14</f>
        <v>7000</v>
      </c>
      <c r="D53" s="69">
        <f>+D14</f>
        <v>8500</v>
      </c>
      <c r="F53" s="35" t="s">
        <v>1077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494</v>
      </c>
      <c r="C54" s="69">
        <f>+C52-C53</f>
        <v>4500</v>
      </c>
      <c r="D54" s="69">
        <f>+D52-D53</f>
        <v>11500</v>
      </c>
      <c r="F54" s="76" t="s">
        <v>302</v>
      </c>
      <c r="G54" s="10" t="s">
        <v>836</v>
      </c>
      <c r="H54" s="10" t="s">
        <v>837</v>
      </c>
      <c r="J54" s="35" t="s">
        <v>1013</v>
      </c>
    </row>
    <row r="55" spans="2:14" x14ac:dyDescent="0.15">
      <c r="B55" s="50"/>
      <c r="C55" s="9"/>
      <c r="D55" s="9"/>
      <c r="F55" s="76"/>
      <c r="G55" s="6"/>
      <c r="H55" s="6"/>
      <c r="J55" s="50" t="s">
        <v>1027</v>
      </c>
      <c r="N55" s="35" t="s">
        <v>1028</v>
      </c>
    </row>
    <row r="56" spans="2:14" x14ac:dyDescent="0.15">
      <c r="B56" s="50"/>
      <c r="C56" s="9"/>
      <c r="D56" s="9"/>
      <c r="F56" s="17" t="s">
        <v>288</v>
      </c>
      <c r="G56" s="3">
        <v>0</v>
      </c>
      <c r="H56" s="3">
        <f>+G58</f>
        <v>30000</v>
      </c>
      <c r="J56" s="50" t="s">
        <v>1029</v>
      </c>
      <c r="N56" s="35" t="s">
        <v>1030</v>
      </c>
    </row>
    <row r="57" spans="2:14" x14ac:dyDescent="0.15">
      <c r="B57" s="50"/>
      <c r="C57" s="9"/>
      <c r="D57" s="9"/>
      <c r="F57" s="17" t="s">
        <v>289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290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291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176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292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293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156</v>
      </c>
      <c r="D1" s="77" t="s">
        <v>35</v>
      </c>
      <c r="E1" s="77" t="s">
        <v>36</v>
      </c>
      <c r="F1" s="77" t="s">
        <v>37</v>
      </c>
      <c r="G1" s="77" t="s">
        <v>38</v>
      </c>
      <c r="H1" s="77" t="s">
        <v>39</v>
      </c>
      <c r="I1" s="77"/>
    </row>
    <row r="2" spans="2:10" x14ac:dyDescent="0.15">
      <c r="B2" s="259" t="s">
        <v>1033</v>
      </c>
      <c r="J2" s="51" t="s">
        <v>1036</v>
      </c>
    </row>
    <row r="4" spans="2:10" x14ac:dyDescent="0.15">
      <c r="B4" s="14" t="s">
        <v>1012</v>
      </c>
    </row>
    <row r="5" spans="2:10" x14ac:dyDescent="0.15">
      <c r="B5" s="50" t="s">
        <v>1014</v>
      </c>
      <c r="C5" s="78" t="s">
        <v>305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1041</v>
      </c>
    </row>
    <row r="6" spans="2:10" x14ac:dyDescent="0.15">
      <c r="B6" s="50" t="s">
        <v>1043</v>
      </c>
      <c r="C6" s="78" t="s">
        <v>305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1048</v>
      </c>
    </row>
    <row r="7" spans="2:10" x14ac:dyDescent="0.15">
      <c r="C7" s="78"/>
    </row>
    <row r="8" spans="2:10" x14ac:dyDescent="0.15">
      <c r="B8" s="14" t="s">
        <v>1034</v>
      </c>
      <c r="C8" s="78"/>
    </row>
    <row r="9" spans="2:10" x14ac:dyDescent="0.15">
      <c r="B9" s="50" t="s">
        <v>1049</v>
      </c>
      <c r="C9" s="78" t="s">
        <v>305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1050</v>
      </c>
    </row>
    <row r="10" spans="2:10" x14ac:dyDescent="0.15">
      <c r="B10" s="50" t="s">
        <v>1023</v>
      </c>
      <c r="C10" s="78" t="s">
        <v>305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1040</v>
      </c>
    </row>
    <row r="11" spans="2:10" x14ac:dyDescent="0.15">
      <c r="B11" s="50" t="s">
        <v>1025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1039</v>
      </c>
    </row>
    <row r="12" spans="2:10" x14ac:dyDescent="0.15">
      <c r="C12" s="78"/>
    </row>
    <row r="13" spans="2:10" x14ac:dyDescent="0.15">
      <c r="B13" s="14" t="s">
        <v>1013</v>
      </c>
      <c r="C13" s="78"/>
    </row>
    <row r="14" spans="2:10" x14ac:dyDescent="0.15">
      <c r="B14" s="50" t="s">
        <v>1027</v>
      </c>
      <c r="C14" s="78" t="s">
        <v>305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1037</v>
      </c>
    </row>
    <row r="15" spans="2:10" x14ac:dyDescent="0.15">
      <c r="B15" s="50" t="s">
        <v>1035</v>
      </c>
      <c r="C15" s="78" t="s">
        <v>305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1038</v>
      </c>
    </row>
    <row r="17" spans="1:55" ht="12.75" customHeight="1" x14ac:dyDescent="0.2">
      <c r="A17" s="224"/>
      <c r="B17" s="259" t="s">
        <v>1042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513</v>
      </c>
      <c r="BC19" s="68"/>
    </row>
    <row r="20" spans="1:55" s="35" customFormat="1" x14ac:dyDescent="0.15">
      <c r="B20" s="50" t="s">
        <v>513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321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354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336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383</v>
      </c>
      <c r="BC25" s="68"/>
    </row>
    <row r="26" spans="1:55" s="35" customFormat="1" x14ac:dyDescent="0.15">
      <c r="B26" s="50" t="s">
        <v>383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384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388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512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387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386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389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390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510</v>
      </c>
    </row>
    <row r="38" spans="1:55" x14ac:dyDescent="0.15">
      <c r="B38" s="47"/>
    </row>
    <row r="39" spans="1:55" s="53" customFormat="1" x14ac:dyDescent="0.15">
      <c r="A39" s="77"/>
      <c r="B39" s="131" t="s">
        <v>426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427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453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473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474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25</v>
      </c>
    </row>
    <row r="47" spans="1:55" s="53" customFormat="1" x14ac:dyDescent="0.15">
      <c r="A47" s="77"/>
      <c r="B47" s="50" t="s">
        <v>442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443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444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446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447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514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408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533</v>
      </c>
    </row>
    <row r="56" spans="1:55" s="160" customFormat="1" x14ac:dyDescent="0.15">
      <c r="A56" s="159"/>
      <c r="B56" s="50" t="s">
        <v>180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181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414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25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534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517</v>
      </c>
    </row>
    <row r="63" spans="1:55" s="160" customFormat="1" x14ac:dyDescent="0.15">
      <c r="A63" s="159"/>
      <c r="B63" s="50" t="s">
        <v>180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181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414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25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518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519</v>
      </c>
      <c r="BC69" s="170"/>
    </row>
    <row r="70" spans="1:55" x14ac:dyDescent="0.15">
      <c r="B70" s="50" t="s">
        <v>415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515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520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516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329</v>
      </c>
    </row>
    <row r="78" spans="1:55" s="160" customFormat="1" x14ac:dyDescent="0.15">
      <c r="A78" s="159"/>
      <c r="B78" s="14" t="s">
        <v>171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188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186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307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173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174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187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320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175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304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191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184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177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314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308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309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178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313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315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189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1046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185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316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183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179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176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306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494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1044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156</v>
      </c>
      <c r="D116" s="77" t="s">
        <v>35</v>
      </c>
      <c r="E116" s="77" t="s">
        <v>36</v>
      </c>
      <c r="F116" s="77" t="s">
        <v>37</v>
      </c>
      <c r="G116" s="77" t="s">
        <v>38</v>
      </c>
      <c r="H116" s="77" t="s">
        <v>39</v>
      </c>
      <c r="I116" s="77"/>
    </row>
    <row r="117" spans="2:54" ht="14" x14ac:dyDescent="0.15">
      <c r="B117" s="136" t="s">
        <v>871</v>
      </c>
    </row>
    <row r="118" spans="2:54" x14ac:dyDescent="0.15">
      <c r="B118" s="139" t="s">
        <v>477</v>
      </c>
    </row>
    <row r="119" spans="2:54" x14ac:dyDescent="0.15">
      <c r="B119" s="138" t="s">
        <v>872</v>
      </c>
    </row>
    <row r="120" spans="2:54" x14ac:dyDescent="0.15">
      <c r="B120" s="139" t="s">
        <v>494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477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1032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509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496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497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498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856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874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875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499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876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877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492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477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500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502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501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478</v>
      </c>
    </row>
    <row r="146" spans="2:9" x14ac:dyDescent="0.15">
      <c r="B146" s="137"/>
    </row>
    <row r="147" spans="2:9" x14ac:dyDescent="0.15">
      <c r="B147" s="138" t="s">
        <v>479</v>
      </c>
    </row>
    <row r="148" spans="2:9" x14ac:dyDescent="0.15">
      <c r="B148" s="138"/>
    </row>
    <row r="149" spans="2:9" x14ac:dyDescent="0.15">
      <c r="B149" s="138" t="s">
        <v>480</v>
      </c>
    </row>
    <row r="150" spans="2:9" x14ac:dyDescent="0.15">
      <c r="B150" s="139" t="s">
        <v>476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481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482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483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477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484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288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292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485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477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486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1089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487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394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488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477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489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490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491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477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1090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1091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493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494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1092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1093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156</v>
      </c>
      <c r="D1" s="353" t="s">
        <v>35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36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</row>
    <row r="2" spans="1:37" s="14" customFormat="1" x14ac:dyDescent="0.15">
      <c r="A2" s="10"/>
      <c r="B2" s="16"/>
      <c r="C2" s="10"/>
      <c r="D2" s="28" t="s">
        <v>40</v>
      </c>
      <c r="E2" s="28" t="s">
        <v>41</v>
      </c>
      <c r="F2" s="28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1100</v>
      </c>
      <c r="C4" s="234" t="s">
        <v>333</v>
      </c>
      <c r="D4" s="28"/>
      <c r="E4" s="28"/>
      <c r="F4" s="28"/>
      <c r="G4" s="10"/>
      <c r="H4" s="234" t="s">
        <v>333</v>
      </c>
      <c r="I4" s="10"/>
      <c r="J4" s="10"/>
      <c r="K4" s="10"/>
      <c r="L4" s="10"/>
      <c r="M4" s="10"/>
      <c r="N4" s="234" t="s">
        <v>333</v>
      </c>
      <c r="O4" s="10"/>
      <c r="P4" s="10"/>
      <c r="Q4" s="10"/>
      <c r="R4" s="10"/>
      <c r="S4" s="234" t="s">
        <v>1003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1101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864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1143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602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1112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556</v>
      </c>
      <c r="C12" s="237"/>
      <c r="H12" s="237"/>
      <c r="N12" s="237"/>
      <c r="S12" s="237"/>
      <c r="V12" s="237"/>
    </row>
    <row r="13" spans="1:37" x14ac:dyDescent="0.15">
      <c r="B13" s="50" t="s">
        <v>603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1102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862</v>
      </c>
      <c r="C17" s="237"/>
      <c r="H17" s="237"/>
      <c r="N17" s="237"/>
      <c r="S17" s="237"/>
      <c r="V17" s="237"/>
    </row>
    <row r="18" spans="2:23" x14ac:dyDescent="0.15">
      <c r="B18" s="16" t="s">
        <v>865</v>
      </c>
      <c r="C18" s="237"/>
      <c r="H18" s="237"/>
      <c r="N18" s="237"/>
      <c r="S18" s="237"/>
      <c r="V18" s="237"/>
    </row>
    <row r="19" spans="2:23" x14ac:dyDescent="0.15">
      <c r="B19" s="16" t="s">
        <v>863</v>
      </c>
      <c r="C19" s="237"/>
      <c r="H19" s="237"/>
      <c r="N19" s="237"/>
      <c r="S19" s="237"/>
      <c r="V19" s="237"/>
    </row>
    <row r="20" spans="2:23" x14ac:dyDescent="0.15">
      <c r="B20" s="50" t="s">
        <v>570</v>
      </c>
      <c r="C20" s="237"/>
      <c r="H20" s="237"/>
      <c r="N20" s="237"/>
      <c r="S20" s="237"/>
      <c r="V20" s="237"/>
    </row>
    <row r="21" spans="2:23" x14ac:dyDescent="0.15">
      <c r="B21" s="50" t="s">
        <v>857</v>
      </c>
      <c r="C21" s="237"/>
      <c r="H21" s="237"/>
      <c r="N21" s="237"/>
      <c r="S21" s="237"/>
      <c r="V21" s="237"/>
    </row>
    <row r="22" spans="2:23" x14ac:dyDescent="0.15">
      <c r="B22" s="50" t="s">
        <v>858</v>
      </c>
      <c r="C22" s="237"/>
      <c r="H22" s="237"/>
      <c r="N22" s="237"/>
      <c r="S22" s="237"/>
      <c r="V22" s="237"/>
    </row>
    <row r="23" spans="2:23" x14ac:dyDescent="0.15">
      <c r="B23" s="50" t="s">
        <v>859</v>
      </c>
      <c r="C23" s="237"/>
      <c r="H23" s="237"/>
      <c r="N23" s="237"/>
      <c r="S23" s="237"/>
      <c r="V23" s="237"/>
    </row>
    <row r="24" spans="2:23" x14ac:dyDescent="0.15">
      <c r="B24" s="50" t="s">
        <v>860</v>
      </c>
      <c r="C24" s="237"/>
      <c r="H24" s="237"/>
      <c r="N24" s="237"/>
      <c r="S24" s="237"/>
      <c r="V24" s="237"/>
    </row>
    <row r="25" spans="2:23" x14ac:dyDescent="0.15">
      <c r="B25" s="50" t="s">
        <v>861</v>
      </c>
      <c r="C25" s="237"/>
      <c r="H25" s="237"/>
      <c r="N25" s="237"/>
      <c r="S25" s="237"/>
      <c r="V25" s="237"/>
    </row>
    <row r="26" spans="2:23" ht="18" x14ac:dyDescent="0.2">
      <c r="B26" s="14" t="s">
        <v>866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594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553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554</v>
      </c>
      <c r="C29" s="237"/>
      <c r="H29" s="237"/>
      <c r="N29" s="237"/>
      <c r="S29" s="236"/>
      <c r="V29" s="237"/>
    </row>
    <row r="30" spans="2:23" x14ac:dyDescent="0.15">
      <c r="B30" s="50" t="s">
        <v>555</v>
      </c>
      <c r="C30" s="237"/>
      <c r="H30" s="237"/>
      <c r="N30" s="237"/>
      <c r="S30" s="236"/>
      <c r="V30" s="237"/>
    </row>
    <row r="31" spans="2:23" x14ac:dyDescent="0.15">
      <c r="B31" s="14" t="s">
        <v>867</v>
      </c>
      <c r="C31" s="237"/>
      <c r="H31" s="237"/>
      <c r="N31" s="237"/>
      <c r="S31" s="236"/>
      <c r="V31" s="237"/>
    </row>
    <row r="32" spans="2:23" x14ac:dyDescent="0.15">
      <c r="B32" s="50" t="s">
        <v>579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742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743</v>
      </c>
      <c r="C34" s="237"/>
      <c r="H34" s="237"/>
      <c r="N34" s="237"/>
      <c r="S34" s="236"/>
      <c r="V34" s="237"/>
    </row>
    <row r="35" spans="2:22" x14ac:dyDescent="0.15">
      <c r="B35" s="50" t="s">
        <v>744</v>
      </c>
      <c r="C35" s="237"/>
      <c r="H35" s="237"/>
      <c r="N35" s="237"/>
      <c r="S35" s="237"/>
      <c r="V35" s="236"/>
    </row>
    <row r="36" spans="2:22" x14ac:dyDescent="0.15">
      <c r="B36" s="50" t="s">
        <v>745</v>
      </c>
      <c r="C36" s="237"/>
      <c r="H36" s="237"/>
      <c r="N36" s="237"/>
      <c r="S36" s="237"/>
      <c r="V36" s="236"/>
    </row>
    <row r="37" spans="2:22" x14ac:dyDescent="0.15">
      <c r="B37" s="16" t="s">
        <v>868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564</v>
      </c>
      <c r="C39" s="236"/>
      <c r="H39" s="237"/>
      <c r="N39" s="237"/>
      <c r="S39" s="237"/>
      <c r="V39" s="237"/>
    </row>
    <row r="40" spans="2:22" x14ac:dyDescent="0.15">
      <c r="B40" s="109" t="s">
        <v>346</v>
      </c>
      <c r="C40" s="236"/>
      <c r="H40" s="237"/>
      <c r="N40" s="237"/>
      <c r="S40" s="237"/>
      <c r="V40" s="237"/>
    </row>
    <row r="41" spans="2:22" x14ac:dyDescent="0.15">
      <c r="B41" s="109" t="s">
        <v>347</v>
      </c>
      <c r="C41" s="236"/>
      <c r="H41" s="237"/>
      <c r="N41" s="237"/>
      <c r="S41" s="237"/>
      <c r="V41" s="237"/>
    </row>
    <row r="42" spans="2:22" x14ac:dyDescent="0.15">
      <c r="B42" s="109" t="s">
        <v>577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565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576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779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601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596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591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195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566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567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568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569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574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591</v>
      </c>
      <c r="C61" s="237"/>
      <c r="H61" s="237"/>
      <c r="N61" s="237"/>
      <c r="S61" s="237"/>
      <c r="V61" s="237"/>
    </row>
    <row r="62" spans="2:22" x14ac:dyDescent="0.15">
      <c r="B62" s="109" t="s">
        <v>571</v>
      </c>
      <c r="C62" s="237"/>
      <c r="H62" s="237"/>
      <c r="N62" s="237"/>
      <c r="S62" s="237"/>
      <c r="V62" s="237"/>
    </row>
    <row r="63" spans="2:22" x14ac:dyDescent="0.15">
      <c r="B63" s="109" t="s">
        <v>557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575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591</v>
      </c>
      <c r="C66" s="237"/>
      <c r="H66" s="237"/>
      <c r="N66" s="237"/>
      <c r="S66" s="237"/>
      <c r="V66" s="237"/>
    </row>
    <row r="67" spans="2:22" x14ac:dyDescent="0.15">
      <c r="B67" s="109" t="s">
        <v>571</v>
      </c>
      <c r="C67" s="237"/>
      <c r="H67" s="237"/>
      <c r="N67" s="237"/>
      <c r="S67" s="237"/>
      <c r="V67" s="237"/>
    </row>
    <row r="68" spans="2:22" x14ac:dyDescent="0.15">
      <c r="B68" s="109" t="s">
        <v>557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572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545</v>
      </c>
      <c r="C72" s="237"/>
      <c r="H72" s="237"/>
      <c r="N72" s="237"/>
      <c r="S72" s="237"/>
      <c r="V72" s="237"/>
    </row>
    <row r="73" spans="2:22" x14ac:dyDescent="0.15">
      <c r="B73" s="50" t="s">
        <v>573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1148</v>
      </c>
      <c r="C76" s="237"/>
      <c r="H76" s="237"/>
      <c r="N76" s="237"/>
      <c r="S76" s="237"/>
      <c r="V76" s="237"/>
    </row>
    <row r="77" spans="2:22" x14ac:dyDescent="0.15">
      <c r="B77" s="50" t="s">
        <v>1149</v>
      </c>
      <c r="C77" s="237"/>
      <c r="H77" s="237"/>
      <c r="N77" s="237"/>
      <c r="S77" s="237"/>
      <c r="V77" s="237"/>
    </row>
    <row r="78" spans="2:22" x14ac:dyDescent="0.15">
      <c r="B78" s="16" t="s">
        <v>431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564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775</v>
      </c>
      <c r="C82" s="237"/>
      <c r="H82" s="237"/>
      <c r="N82" s="237"/>
      <c r="S82" s="237"/>
      <c r="V82" s="237"/>
    </row>
    <row r="83" spans="2:22" x14ac:dyDescent="0.15">
      <c r="B83" s="109" t="s">
        <v>544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541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542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543</v>
      </c>
      <c r="C86" s="237"/>
      <c r="H86" s="237"/>
      <c r="N86" s="237"/>
      <c r="S86" s="237"/>
      <c r="V86" s="237"/>
    </row>
    <row r="87" spans="2:22" x14ac:dyDescent="0.15">
      <c r="B87" s="109" t="s">
        <v>551</v>
      </c>
      <c r="C87" s="237"/>
      <c r="H87" s="237"/>
      <c r="N87" s="237"/>
      <c r="S87" s="237"/>
      <c r="V87" s="237"/>
    </row>
    <row r="88" spans="2:22" x14ac:dyDescent="0.15">
      <c r="B88" s="109" t="s">
        <v>552</v>
      </c>
      <c r="C88" s="237"/>
      <c r="H88" s="237"/>
      <c r="N88" s="237"/>
      <c r="S88" s="237"/>
      <c r="V88" s="237"/>
    </row>
    <row r="89" spans="2:22" x14ac:dyDescent="0.15">
      <c r="B89" s="109" t="s">
        <v>448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449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776</v>
      </c>
      <c r="C92" s="237"/>
      <c r="H92" s="237"/>
      <c r="N92" s="237"/>
      <c r="S92" s="237"/>
      <c r="V92" s="237"/>
    </row>
    <row r="93" spans="2:22" x14ac:dyDescent="0.15">
      <c r="B93" s="109" t="s">
        <v>544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541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542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543</v>
      </c>
      <c r="C96" s="237"/>
      <c r="H96" s="237"/>
      <c r="N96" s="237"/>
      <c r="S96" s="237"/>
      <c r="V96" s="237"/>
    </row>
    <row r="97" spans="2:22" x14ac:dyDescent="0.15">
      <c r="B97" s="109" t="s">
        <v>551</v>
      </c>
      <c r="C97" s="237"/>
      <c r="H97" s="237"/>
      <c r="N97" s="237"/>
      <c r="S97" s="237"/>
      <c r="V97" s="237"/>
    </row>
    <row r="98" spans="2:22" x14ac:dyDescent="0.15">
      <c r="B98" s="109" t="s">
        <v>552</v>
      </c>
      <c r="C98" s="237"/>
      <c r="H98" s="237"/>
      <c r="N98" s="237"/>
      <c r="S98" s="237"/>
      <c r="V98" s="237"/>
    </row>
    <row r="99" spans="2:22" x14ac:dyDescent="0.15">
      <c r="B99" s="109" t="s">
        <v>597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196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197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198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192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593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578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598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454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599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584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592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546</v>
      </c>
      <c r="C116" s="237"/>
      <c r="H116" s="237"/>
      <c r="N116" s="237"/>
      <c r="S116" s="237"/>
      <c r="V116" s="237"/>
    </row>
    <row r="117" spans="2:25" x14ac:dyDescent="0.15">
      <c r="B117" s="50" t="s">
        <v>547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600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409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193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583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584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549</v>
      </c>
      <c r="C124" s="237"/>
      <c r="H124" s="237"/>
      <c r="N124" s="237"/>
      <c r="S124" s="237"/>
      <c r="V124" s="237"/>
    </row>
    <row r="125" spans="2:25" x14ac:dyDescent="0.15">
      <c r="B125" s="50" t="s">
        <v>594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553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554</v>
      </c>
      <c r="C127" s="237"/>
      <c r="H127" s="237"/>
      <c r="N127" s="237"/>
      <c r="S127" s="236"/>
      <c r="V127" s="237"/>
    </row>
    <row r="128" spans="2:25" x14ac:dyDescent="0.15">
      <c r="B128" s="50" t="s">
        <v>555</v>
      </c>
      <c r="C128" s="237"/>
      <c r="H128" s="237"/>
      <c r="N128" s="237"/>
      <c r="S128" s="236"/>
      <c r="V128" s="237"/>
    </row>
    <row r="129" spans="2:22" x14ac:dyDescent="0.15">
      <c r="B129" s="50" t="s">
        <v>579</v>
      </c>
      <c r="C129" s="237"/>
      <c r="H129" s="237"/>
      <c r="N129" s="237"/>
      <c r="S129" s="237"/>
      <c r="V129" s="237"/>
    </row>
    <row r="130" spans="2:22" x14ac:dyDescent="0.15">
      <c r="B130" s="50" t="s">
        <v>742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743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744</v>
      </c>
      <c r="C132" s="237"/>
      <c r="H132" s="237"/>
      <c r="N132" s="237"/>
      <c r="S132" s="236"/>
      <c r="V132" s="237"/>
    </row>
    <row r="133" spans="2:22" x14ac:dyDescent="0.15">
      <c r="B133" s="50" t="s">
        <v>745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582</v>
      </c>
      <c r="C136" s="237"/>
      <c r="H136" s="237"/>
      <c r="N136" s="237"/>
      <c r="S136" s="237"/>
      <c r="V136" s="237"/>
    </row>
    <row r="137" spans="2:22" x14ac:dyDescent="0.15">
      <c r="B137" s="50" t="s">
        <v>581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548</v>
      </c>
      <c r="C138" s="237"/>
      <c r="H138" s="236"/>
      <c r="N138" s="237"/>
      <c r="S138" s="237"/>
      <c r="V138" s="237"/>
    </row>
    <row r="139" spans="2:22" x14ac:dyDescent="0.15">
      <c r="B139" s="50" t="s">
        <v>550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580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585</v>
      </c>
      <c r="C143" s="237"/>
      <c r="H143" s="237"/>
      <c r="N143" s="237"/>
      <c r="S143" s="237"/>
      <c r="V143" s="237"/>
    </row>
    <row r="144" spans="2:22" x14ac:dyDescent="0.15">
      <c r="B144" s="109" t="s">
        <v>587</v>
      </c>
      <c r="C144" s="236"/>
      <c r="H144" s="237"/>
      <c r="N144" s="237"/>
      <c r="S144" s="237"/>
      <c r="V144" s="237"/>
    </row>
    <row r="145" spans="2:22" x14ac:dyDescent="0.15">
      <c r="B145" s="109" t="s">
        <v>588</v>
      </c>
      <c r="C145" s="236"/>
      <c r="H145" s="237"/>
      <c r="N145" s="237"/>
      <c r="S145" s="237"/>
      <c r="V145" s="237"/>
    </row>
    <row r="146" spans="2:22" x14ac:dyDescent="0.15">
      <c r="B146" s="109" t="s">
        <v>589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586</v>
      </c>
      <c r="C148" s="237"/>
      <c r="H148" s="237"/>
      <c r="N148" s="237"/>
      <c r="S148" s="237"/>
      <c r="V148" s="237"/>
    </row>
    <row r="149" spans="2:22" x14ac:dyDescent="0.15">
      <c r="B149" s="109" t="s">
        <v>200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595</v>
      </c>
      <c r="C151" s="237"/>
      <c r="H151" s="237"/>
      <c r="N151" s="237"/>
      <c r="S151" s="237"/>
      <c r="V151" s="237"/>
    </row>
    <row r="152" spans="2:22" x14ac:dyDescent="0.15">
      <c r="B152" s="109" t="s">
        <v>200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590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1145</v>
      </c>
      <c r="D1" s="77" t="s">
        <v>156</v>
      </c>
      <c r="E1" s="77" t="s">
        <v>35</v>
      </c>
      <c r="F1" s="77" t="s">
        <v>36</v>
      </c>
      <c r="G1" s="77" t="s">
        <v>37</v>
      </c>
      <c r="H1" s="77" t="s">
        <v>38</v>
      </c>
      <c r="I1" s="77" t="s">
        <v>39</v>
      </c>
      <c r="J1" s="40" t="s">
        <v>562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166</v>
      </c>
      <c r="D3" s="158">
        <f>STAFF_CWS!G559</f>
        <v>2</v>
      </c>
      <c r="E3" s="158">
        <f>STAFF_CWS!S559</f>
        <v>14</v>
      </c>
      <c r="F3" s="158">
        <f>STAFF_CWS!AE559</f>
        <v>26</v>
      </c>
      <c r="G3" s="158">
        <f>STAFF_CWS!AQ559</f>
        <v>34</v>
      </c>
      <c r="H3" s="158">
        <f>STAFF_CWS!BC559</f>
        <v>44</v>
      </c>
      <c r="I3" s="158">
        <f>STAFF_CWS!BO559</f>
        <v>44</v>
      </c>
      <c r="J3" s="38"/>
      <c r="K3" s="38"/>
      <c r="BM3" s="170"/>
    </row>
    <row r="4" spans="1:65" s="53" customFormat="1" x14ac:dyDescent="0.15">
      <c r="A4" s="77"/>
      <c r="B4" s="14" t="s">
        <v>611</v>
      </c>
      <c r="D4" s="158">
        <f>STAFF_CWS!G560</f>
        <v>2</v>
      </c>
      <c r="E4" s="158">
        <f>STAFF_CWS!S560</f>
        <v>5.5</v>
      </c>
      <c r="F4" s="158">
        <f>STAFF_CWS!AE560</f>
        <v>0.75</v>
      </c>
      <c r="G4" s="158">
        <f>STAFF_CWS!AQ560</f>
        <v>0</v>
      </c>
      <c r="H4" s="158">
        <f>STAFF_CWS!BC560</f>
        <v>0</v>
      </c>
      <c r="I4" s="158">
        <f>STAFF_CWS!BO560</f>
        <v>0</v>
      </c>
      <c r="J4" s="38"/>
      <c r="K4" s="38"/>
      <c r="BM4" s="170"/>
    </row>
    <row r="5" spans="1:65" s="53" customFormat="1" x14ac:dyDescent="0.15">
      <c r="A5" s="77"/>
      <c r="B5" s="14" t="s">
        <v>166</v>
      </c>
      <c r="D5" s="158">
        <f>STAFF_CWS!G561</f>
        <v>4</v>
      </c>
      <c r="E5" s="158">
        <f>STAFF_CWS!S561</f>
        <v>19.5</v>
      </c>
      <c r="F5" s="158">
        <f>STAFF_CWS!AE561</f>
        <v>26.75</v>
      </c>
      <c r="G5" s="158">
        <f>STAFF_CWS!AQ561</f>
        <v>34</v>
      </c>
      <c r="H5" s="158">
        <f>STAFF_CWS!BC561</f>
        <v>44</v>
      </c>
      <c r="I5" s="158">
        <f>STAFF_CWS!BO561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511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513</v>
      </c>
      <c r="J9" s="40"/>
      <c r="K9" s="40"/>
      <c r="BM9" s="68"/>
    </row>
    <row r="10" spans="1:65" s="35" customFormat="1" x14ac:dyDescent="0.15">
      <c r="B10" s="50" t="s">
        <v>513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643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321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354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336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383</v>
      </c>
      <c r="J15" s="40"/>
      <c r="K15" s="40"/>
      <c r="BM15" s="68"/>
    </row>
    <row r="16" spans="1:65" s="35" customFormat="1" x14ac:dyDescent="0.15">
      <c r="B16" s="50" t="s">
        <v>383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384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388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512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387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386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389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390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510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426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427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453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473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474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616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25</v>
      </c>
      <c r="K36" s="40"/>
    </row>
    <row r="37" spans="1:65" s="53" customFormat="1" hidden="1" x14ac:dyDescent="0.15">
      <c r="A37" s="77"/>
      <c r="B37" s="50" t="s">
        <v>442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443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444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446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447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514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408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757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533</v>
      </c>
      <c r="K45" s="40"/>
    </row>
    <row r="46" spans="1:65" s="160" customFormat="1" hidden="1" x14ac:dyDescent="0.15">
      <c r="A46" s="159"/>
      <c r="B46" s="50" t="s">
        <v>180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181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414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25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534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517</v>
      </c>
      <c r="K52" s="40"/>
    </row>
    <row r="53" spans="1:65" s="160" customFormat="1" hidden="1" x14ac:dyDescent="0.15">
      <c r="A53" s="159"/>
      <c r="B53" s="50" t="s">
        <v>180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181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414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25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518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519</v>
      </c>
      <c r="J59" s="38"/>
      <c r="K59" s="38"/>
      <c r="BM59" s="170"/>
    </row>
    <row r="60" spans="1:65" hidden="1" x14ac:dyDescent="0.15">
      <c r="B60" s="50" t="s">
        <v>415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515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520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633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516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329</v>
      </c>
      <c r="C67" s="14"/>
      <c r="K67" s="40"/>
    </row>
    <row r="68" spans="1:65" s="160" customFormat="1" hidden="1" x14ac:dyDescent="0.15">
      <c r="A68" s="159"/>
      <c r="B68" s="14" t="s">
        <v>171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188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186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307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173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174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187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320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175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304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191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184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177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314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308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309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178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313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315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189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1046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185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316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625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183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179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176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1106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494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1044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53" t="s">
        <v>35</v>
      </c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 t="s">
        <v>36</v>
      </c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 t="s">
        <v>37</v>
      </c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 t="s">
        <v>38</v>
      </c>
      <c r="AP107" s="353"/>
      <c r="AQ107" s="353"/>
      <c r="AR107" s="353"/>
      <c r="AS107" s="353"/>
      <c r="AT107" s="353"/>
      <c r="AU107" s="353"/>
      <c r="AV107" s="353"/>
      <c r="AW107" s="353"/>
      <c r="AX107" s="353"/>
      <c r="AY107" s="353"/>
      <c r="AZ107" s="353"/>
      <c r="BA107" s="353" t="s">
        <v>39</v>
      </c>
      <c r="BB107" s="353"/>
      <c r="BC107" s="353"/>
      <c r="BD107" s="353"/>
      <c r="BE107" s="353"/>
      <c r="BF107" s="353"/>
      <c r="BG107" s="353"/>
      <c r="BH107" s="353"/>
      <c r="BI107" s="353"/>
      <c r="BJ107" s="353"/>
      <c r="BK107" s="353"/>
      <c r="BL107" s="353"/>
      <c r="BM107" s="68"/>
    </row>
    <row r="108" spans="1:65" s="35" customFormat="1" x14ac:dyDescent="0.15">
      <c r="D108" s="77" t="s">
        <v>156</v>
      </c>
      <c r="E108" s="28" t="s">
        <v>40</v>
      </c>
      <c r="F108" s="28" t="s">
        <v>41</v>
      </c>
      <c r="G108" s="28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511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513</v>
      </c>
      <c r="BM113" s="68"/>
    </row>
    <row r="114" spans="2:65" s="35" customFormat="1" x14ac:dyDescent="0.15">
      <c r="B114" s="50" t="s">
        <v>513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321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354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336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383</v>
      </c>
      <c r="BM119" s="68"/>
    </row>
    <row r="120" spans="2:65" s="35" customFormat="1" x14ac:dyDescent="0.15">
      <c r="B120" s="50" t="s">
        <v>383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384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388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512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387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386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389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390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510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426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427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453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473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474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25</v>
      </c>
      <c r="J140" s="35"/>
    </row>
    <row r="141" spans="1:65" s="53" customFormat="1" x14ac:dyDescent="0.15">
      <c r="A141" s="77"/>
      <c r="B141" s="50" t="s">
        <v>442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443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444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446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447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514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408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533</v>
      </c>
      <c r="J149" s="35"/>
    </row>
    <row r="150" spans="1:65" s="160" customFormat="1" x14ac:dyDescent="0.15">
      <c r="A150" s="159"/>
      <c r="B150" s="50" t="s">
        <v>180</v>
      </c>
      <c r="D150" s="161">
        <f>STAFF_CWS!G211</f>
        <v>7750</v>
      </c>
      <c r="E150" s="161">
        <f>STAFF_CWS!H211</f>
        <v>15500</v>
      </c>
      <c r="F150" s="161">
        <f>STAFF_CWS!I211</f>
        <v>15500</v>
      </c>
      <c r="G150" s="161">
        <f>STAFF_CWS!J211</f>
        <v>15500</v>
      </c>
      <c r="H150" s="161">
        <f>STAFF_CWS!K211</f>
        <v>15500</v>
      </c>
      <c r="I150" s="161">
        <f>STAFF_CWS!L211</f>
        <v>15500</v>
      </c>
      <c r="J150" s="161">
        <f>STAFF_CWS!M211</f>
        <v>15500</v>
      </c>
      <c r="K150" s="161">
        <f>STAFF_CWS!N211</f>
        <v>15500</v>
      </c>
      <c r="L150" s="161">
        <f>STAFF_CWS!O211</f>
        <v>15500</v>
      </c>
      <c r="M150" s="161">
        <f>STAFF_CWS!P211</f>
        <v>15500</v>
      </c>
      <c r="N150" s="161">
        <f>STAFF_CWS!Q211</f>
        <v>15697.1</v>
      </c>
      <c r="O150" s="161">
        <f>STAFF_CWS!R211</f>
        <v>15697.1</v>
      </c>
      <c r="P150" s="161">
        <f>STAFF_CWS!S211</f>
        <v>15879.125</v>
      </c>
      <c r="Q150" s="161">
        <f>STAFF_CWS!T211</f>
        <v>18804.530476190474</v>
      </c>
      <c r="R150" s="161">
        <f>STAFF_CWS!U211</f>
        <v>19053.237619047617</v>
      </c>
      <c r="S150" s="161">
        <f>STAFF_CWS!V211</f>
        <v>20023.141904761906</v>
      </c>
      <c r="T150" s="161">
        <f>STAFF_CWS!W211</f>
        <v>19780.665833333333</v>
      </c>
      <c r="U150" s="161">
        <f>STAFF_CWS!X211</f>
        <v>19780.665833333333</v>
      </c>
      <c r="V150" s="161">
        <f>STAFF_CWS!Y211</f>
        <v>19780.665833333333</v>
      </c>
      <c r="W150" s="161">
        <f>STAFF_CWS!Z211</f>
        <v>19780.665833333333</v>
      </c>
      <c r="X150" s="161">
        <f>STAFF_CWS!AA211</f>
        <v>19998.284583333334</v>
      </c>
      <c r="Y150" s="161">
        <f>STAFF_CWS!AB211</f>
        <v>20215.903333333332</v>
      </c>
      <c r="Z150" s="161">
        <f>STAFF_CWS!AC211</f>
        <v>20221.528333333332</v>
      </c>
      <c r="AA150" s="161">
        <f>STAFF_CWS!AD211</f>
        <v>20635.074270833331</v>
      </c>
      <c r="AB150" s="161">
        <f>STAFF_CWS!AE211</f>
        <v>20639.644583333331</v>
      </c>
      <c r="AC150" s="161">
        <f>STAFF_CWS!AF211</f>
        <v>39801.126666666663</v>
      </c>
      <c r="AD150" s="161">
        <f>STAFF_CWS!AG211</f>
        <v>42525.686000000002</v>
      </c>
      <c r="AE150" s="161">
        <f>STAFF_CWS!AH211</f>
        <v>43461.7405</v>
      </c>
      <c r="AF150" s="161">
        <f>STAFF_CWS!AI211</f>
        <v>43461.7405</v>
      </c>
      <c r="AG150" s="161">
        <f>STAFF_CWS!AJ211</f>
        <v>44367.503333333334</v>
      </c>
      <c r="AH150" s="161">
        <f>STAFF_CWS!AK211</f>
        <v>44367.503333333334</v>
      </c>
      <c r="AI150" s="161">
        <f>STAFF_CWS!AL211</f>
        <v>44367.503333333334</v>
      </c>
      <c r="AJ150" s="161">
        <f>STAFF_CWS!AM211</f>
        <v>43469.3655</v>
      </c>
      <c r="AK150" s="161">
        <f>STAFF_CWS!AN211</f>
        <v>43476.9905</v>
      </c>
      <c r="AL150" s="161">
        <f>STAFF_CWS!AO211</f>
        <v>42579.477666666666</v>
      </c>
      <c r="AM150" s="161">
        <f>STAFF_CWS!AP211</f>
        <v>41687.548166666667</v>
      </c>
      <c r="AN150" s="161">
        <f>STAFF_CWS!AQ211</f>
        <v>40788.441583333333</v>
      </c>
      <c r="AO150" s="161">
        <f>STAFF_CWS!AR211</f>
        <v>59664.974986666668</v>
      </c>
      <c r="AP150" s="161">
        <f>STAFF_CWS!AS211</f>
        <v>65765.733666666667</v>
      </c>
      <c r="AQ150" s="161">
        <f>STAFF_CWS!AT211</f>
        <v>67869.933486666676</v>
      </c>
      <c r="AR150" s="161">
        <f>STAFF_CWS!AU211</f>
        <v>67869.933486666676</v>
      </c>
      <c r="AS150" s="161">
        <f>STAFF_CWS!AV211</f>
        <v>69881.662916666683</v>
      </c>
      <c r="AT150" s="161">
        <f>STAFF_CWS!AW211</f>
        <v>69881.662916666683</v>
      </c>
      <c r="AU150" s="161">
        <f>STAFF_CWS!AX211</f>
        <v>69881.662916666683</v>
      </c>
      <c r="AV150" s="161">
        <f>STAFF_CWS!AY211</f>
        <v>67880.133486666673</v>
      </c>
      <c r="AW150" s="161">
        <f>STAFF_CWS!AZ211</f>
        <v>67890.33348666667</v>
      </c>
      <c r="AX150" s="161">
        <f>STAFF_CWS!BA211</f>
        <v>65837.833666666673</v>
      </c>
      <c r="AY150" s="161">
        <f>STAFF_CWS!BB211</f>
        <v>63842.80423666667</v>
      </c>
      <c r="AZ150" s="161">
        <f>STAFF_CWS!BC211</f>
        <v>61788.279416666672</v>
      </c>
      <c r="BA150" s="161">
        <f>STAFF_CWS!BD211</f>
        <v>71595.550936666667</v>
      </c>
      <c r="BB150" s="161">
        <f>STAFF_CWS!BE211</f>
        <v>82043.066498666682</v>
      </c>
      <c r="BC150" s="161">
        <f>STAFF_CWS!BF211</f>
        <v>85563.563352666679</v>
      </c>
      <c r="BD150" s="161">
        <f>STAFF_CWS!BG211</f>
        <v>85563.563352666679</v>
      </c>
      <c r="BE150" s="161">
        <f>STAFF_CWS!BH211</f>
        <v>89041.135206666673</v>
      </c>
      <c r="BF150" s="161">
        <f>STAFF_CWS!BI211</f>
        <v>89041.135206666673</v>
      </c>
      <c r="BG150" s="161">
        <f>STAFF_CWS!BJ211</f>
        <v>89041.135206666673</v>
      </c>
      <c r="BH150" s="161">
        <f>STAFF_CWS!BK211</f>
        <v>85573.763352666661</v>
      </c>
      <c r="BI150" s="161">
        <f>STAFF_CWS!BL211</f>
        <v>85583.963352666673</v>
      </c>
      <c r="BJ150" s="161">
        <f>STAFF_CWS!BM211</f>
        <v>82115.166498666673</v>
      </c>
      <c r="BK150" s="161">
        <f>STAFF_CWS!BN211</f>
        <v>78654.294644666661</v>
      </c>
      <c r="BL150" s="161">
        <f>STAFF_CWS!BO211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181</v>
      </c>
      <c r="D151" s="161">
        <f>STAFF_CWS!G276</f>
        <v>0</v>
      </c>
      <c r="E151" s="161">
        <f>STAFF_CWS!H276</f>
        <v>0</v>
      </c>
      <c r="F151" s="161">
        <f>STAFF_CWS!I276</f>
        <v>0</v>
      </c>
      <c r="G151" s="161">
        <f>STAFF_CWS!J276</f>
        <v>0</v>
      </c>
      <c r="H151" s="161">
        <f>STAFF_CWS!K276</f>
        <v>0</v>
      </c>
      <c r="I151" s="161">
        <f>STAFF_CWS!L276</f>
        <v>0</v>
      </c>
      <c r="J151" s="161">
        <f>STAFF_CWS!M276</f>
        <v>0</v>
      </c>
      <c r="K151" s="161">
        <f>STAFF_CWS!N276</f>
        <v>0</v>
      </c>
      <c r="L151" s="161">
        <f>STAFF_CWS!O276</f>
        <v>0</v>
      </c>
      <c r="M151" s="161">
        <f>STAFF_CWS!P276</f>
        <v>0</v>
      </c>
      <c r="N151" s="161">
        <f>STAFF_CWS!Q276</f>
        <v>0</v>
      </c>
      <c r="O151" s="161">
        <f>STAFF_CWS!R276</f>
        <v>0</v>
      </c>
      <c r="P151" s="161">
        <f>STAFF_CWS!S276</f>
        <v>0</v>
      </c>
      <c r="Q151" s="161">
        <f>STAFF_CWS!T276</f>
        <v>4166.666666666667</v>
      </c>
      <c r="R151" s="161">
        <f>STAFF_CWS!U276</f>
        <v>4166.666666666667</v>
      </c>
      <c r="S151" s="161">
        <f>STAFF_CWS!V276</f>
        <v>4166.666666666667</v>
      </c>
      <c r="T151" s="161">
        <f>STAFF_CWS!W276</f>
        <v>4166.666666666667</v>
      </c>
      <c r="U151" s="161">
        <f>STAFF_CWS!X276</f>
        <v>4166.666666666667</v>
      </c>
      <c r="V151" s="161">
        <f>STAFF_CWS!Y276</f>
        <v>4166.666666666667</v>
      </c>
      <c r="W151" s="161">
        <f>STAFF_CWS!Z276</f>
        <v>4166.666666666667</v>
      </c>
      <c r="X151" s="161">
        <f>STAFF_CWS!AA276</f>
        <v>4166.666666666667</v>
      </c>
      <c r="Y151" s="161">
        <f>STAFF_CWS!AB276</f>
        <v>4166.666666666667</v>
      </c>
      <c r="Z151" s="161">
        <f>STAFF_CWS!AC276</f>
        <v>4166.666666666667</v>
      </c>
      <c r="AA151" s="161">
        <f>STAFF_CWS!AD276</f>
        <v>4166.666666666667</v>
      </c>
      <c r="AB151" s="161">
        <f>STAFF_CWS!AE276</f>
        <v>4166.666666666667</v>
      </c>
      <c r="AC151" s="161">
        <f>STAFF_CWS!AF276</f>
        <v>14333.333333333334</v>
      </c>
      <c r="AD151" s="161">
        <f>STAFF_CWS!AG276</f>
        <v>14333.333333333334</v>
      </c>
      <c r="AE151" s="161">
        <f>STAFF_CWS!AH276</f>
        <v>14333.333333333334</v>
      </c>
      <c r="AF151" s="161">
        <f>STAFF_CWS!AI276</f>
        <v>14333.333333333334</v>
      </c>
      <c r="AG151" s="161">
        <f>STAFF_CWS!AJ276</f>
        <v>14333.333333333334</v>
      </c>
      <c r="AH151" s="161">
        <f>STAFF_CWS!AK276</f>
        <v>14333.333333333334</v>
      </c>
      <c r="AI151" s="161">
        <f>STAFF_CWS!AL276</f>
        <v>14333.333333333334</v>
      </c>
      <c r="AJ151" s="161">
        <f>STAFF_CWS!AM276</f>
        <v>14333.333333333334</v>
      </c>
      <c r="AK151" s="161">
        <f>STAFF_CWS!AN276</f>
        <v>14333.333333333334</v>
      </c>
      <c r="AL151" s="161">
        <f>STAFF_CWS!AO276</f>
        <v>14333.333333333334</v>
      </c>
      <c r="AM151" s="161">
        <f>STAFF_CWS!AP276</f>
        <v>14333.333333333334</v>
      </c>
      <c r="AN151" s="161">
        <f>STAFF_CWS!AQ276</f>
        <v>14333.333333333334</v>
      </c>
      <c r="AO151" s="161">
        <f>STAFF_CWS!AR276</f>
        <v>23250</v>
      </c>
      <c r="AP151" s="161">
        <f>STAFF_CWS!AS276</f>
        <v>23250</v>
      </c>
      <c r="AQ151" s="161">
        <f>STAFF_CWS!AT276</f>
        <v>23250</v>
      </c>
      <c r="AR151" s="161">
        <f>STAFF_CWS!AU276</f>
        <v>23250</v>
      </c>
      <c r="AS151" s="161">
        <f>STAFF_CWS!AV276</f>
        <v>23250</v>
      </c>
      <c r="AT151" s="161">
        <f>STAFF_CWS!AW276</f>
        <v>23250</v>
      </c>
      <c r="AU151" s="161">
        <f>STAFF_CWS!AX276</f>
        <v>23250</v>
      </c>
      <c r="AV151" s="161">
        <f>STAFF_CWS!AY276</f>
        <v>23250</v>
      </c>
      <c r="AW151" s="161">
        <f>STAFF_CWS!AZ276</f>
        <v>23250</v>
      </c>
      <c r="AX151" s="161">
        <f>STAFF_CWS!BA276</f>
        <v>23250</v>
      </c>
      <c r="AY151" s="161">
        <f>STAFF_CWS!BB276</f>
        <v>23250</v>
      </c>
      <c r="AZ151" s="161">
        <f>STAFF_CWS!BC276</f>
        <v>23250</v>
      </c>
      <c r="BA151" s="161">
        <f>STAFF_CWS!BD276</f>
        <v>25333.333333333336</v>
      </c>
      <c r="BB151" s="161">
        <f>STAFF_CWS!BE276</f>
        <v>25333.333333333336</v>
      </c>
      <c r="BC151" s="161">
        <f>STAFF_CWS!BF276</f>
        <v>25333.333333333336</v>
      </c>
      <c r="BD151" s="161">
        <f>STAFF_CWS!BG276</f>
        <v>25333.333333333336</v>
      </c>
      <c r="BE151" s="161">
        <f>STAFF_CWS!BH276</f>
        <v>25333.333333333336</v>
      </c>
      <c r="BF151" s="161">
        <f>STAFF_CWS!BI276</f>
        <v>25333.333333333336</v>
      </c>
      <c r="BG151" s="161">
        <f>STAFF_CWS!BJ276</f>
        <v>25333.333333333336</v>
      </c>
      <c r="BH151" s="161">
        <f>STAFF_CWS!BK276</f>
        <v>25333.333333333336</v>
      </c>
      <c r="BI151" s="161">
        <f>STAFF_CWS!BL276</f>
        <v>25333.333333333336</v>
      </c>
      <c r="BJ151" s="161">
        <f>STAFF_CWS!BM276</f>
        <v>25333.333333333336</v>
      </c>
      <c r="BK151" s="161">
        <f>STAFF_CWS!BN276</f>
        <v>25333.333333333336</v>
      </c>
      <c r="BL151" s="161">
        <f>STAFF_CWS!BO276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414</v>
      </c>
      <c r="D152" s="161">
        <f>STAFF_CWS!G359</f>
        <v>0</v>
      </c>
      <c r="E152" s="161">
        <f>STAFF_CWS!H359</f>
        <v>0</v>
      </c>
      <c r="F152" s="161">
        <f>STAFF_CWS!I359</f>
        <v>0</v>
      </c>
      <c r="G152" s="161">
        <f>STAFF_CWS!J359</f>
        <v>0</v>
      </c>
      <c r="H152" s="161">
        <f>STAFF_CWS!K359</f>
        <v>0</v>
      </c>
      <c r="I152" s="161">
        <f>STAFF_CWS!L359</f>
        <v>6249.9999999999991</v>
      </c>
      <c r="J152" s="161">
        <f>STAFF_CWS!M359</f>
        <v>6249.9999999999991</v>
      </c>
      <c r="K152" s="161">
        <f>STAFF_CWS!N359</f>
        <v>11916.666666666666</v>
      </c>
      <c r="L152" s="161">
        <f>STAFF_CWS!O359</f>
        <v>11916.666666666666</v>
      </c>
      <c r="M152" s="161">
        <f>STAFF_CWS!P359</f>
        <v>11916.666666666666</v>
      </c>
      <c r="N152" s="161">
        <f>STAFF_CWS!Q359</f>
        <v>16871.733333333334</v>
      </c>
      <c r="O152" s="161">
        <f>STAFF_CWS!R359</f>
        <v>16871.733333333334</v>
      </c>
      <c r="P152" s="161">
        <f>STAFF_CWS!S359</f>
        <v>17599.833333333332</v>
      </c>
      <c r="Q152" s="161">
        <f>STAFF_CWS!T359</f>
        <v>35242.311904761911</v>
      </c>
      <c r="R152" s="161">
        <f>STAFF_CWS!U359</f>
        <v>37107.615476190476</v>
      </c>
      <c r="S152" s="161">
        <f>STAFF_CWS!V359</f>
        <v>44381.897619047624</v>
      </c>
      <c r="T152" s="161">
        <f>STAFF_CWS!W359</f>
        <v>62275.992500000008</v>
      </c>
      <c r="U152" s="161">
        <f>STAFF_CWS!X359</f>
        <v>62275.992500000008</v>
      </c>
      <c r="V152" s="161">
        <f>STAFF_CWS!Y359</f>
        <v>62275.992500000008</v>
      </c>
      <c r="W152" s="161">
        <f>STAFF_CWS!Z359</f>
        <v>62275.992500000008</v>
      </c>
      <c r="X152" s="161">
        <f>STAFF_CWS!AA359</f>
        <v>64234.561250000013</v>
      </c>
      <c r="Y152" s="161">
        <f>STAFF_CWS!AB359</f>
        <v>66193.13</v>
      </c>
      <c r="Z152" s="161">
        <f>STAFF_CWS!AC359</f>
        <v>66243.755000000005</v>
      </c>
      <c r="AA152" s="161">
        <f>STAFF_CWS!AD359</f>
        <v>69965.668437500019</v>
      </c>
      <c r="AB152" s="161">
        <f>STAFF_CWS!AE359</f>
        <v>70006.801250000019</v>
      </c>
      <c r="AC152" s="161">
        <f>STAFF_CWS!AF359</f>
        <v>91299.17777777779</v>
      </c>
      <c r="AD152" s="161">
        <f>STAFF_CWS!AG359</f>
        <v>109462.90666666671</v>
      </c>
      <c r="AE152" s="161">
        <f>STAFF_CWS!AH359</f>
        <v>115703.26999999999</v>
      </c>
      <c r="AF152" s="161">
        <f>STAFF_CWS!AI359</f>
        <v>115703.26999999999</v>
      </c>
      <c r="AG152" s="161">
        <f>STAFF_CWS!AJ359</f>
        <v>121741.68888888889</v>
      </c>
      <c r="AH152" s="161">
        <f>STAFF_CWS!AK359</f>
        <v>121741.68888888889</v>
      </c>
      <c r="AI152" s="161">
        <f>STAFF_CWS!AL359</f>
        <v>121741.68888888889</v>
      </c>
      <c r="AJ152" s="161">
        <f>STAFF_CWS!AM359</f>
        <v>115754.10333333336</v>
      </c>
      <c r="AK152" s="161">
        <f>STAFF_CWS!AN359</f>
        <v>115804.93666666668</v>
      </c>
      <c r="AL152" s="161">
        <f>STAFF_CWS!AO359</f>
        <v>109821.5177777778</v>
      </c>
      <c r="AM152" s="161">
        <f>STAFF_CWS!AP359</f>
        <v>103875.32111111113</v>
      </c>
      <c r="AN152" s="161">
        <f>STAFF_CWS!AQ359</f>
        <v>97881.277222222241</v>
      </c>
      <c r="AO152" s="161">
        <f>STAFF_CWS!AR359</f>
        <v>145824.02909333335</v>
      </c>
      <c r="AP152" s="161">
        <f>STAFF_CWS!AS359</f>
        <v>179378.20183333335</v>
      </c>
      <c r="AQ152" s="161">
        <f>STAFF_CWS!AT359</f>
        <v>190951.30084333336</v>
      </c>
      <c r="AR152" s="161">
        <f>STAFF_CWS!AU359</f>
        <v>190951.30084333336</v>
      </c>
      <c r="AS152" s="161">
        <f>STAFF_CWS!AV359</f>
        <v>202015.81270833337</v>
      </c>
      <c r="AT152" s="161">
        <f>STAFF_CWS!AW359</f>
        <v>202015.81270833337</v>
      </c>
      <c r="AU152" s="161">
        <f>STAFF_CWS!AX359</f>
        <v>202015.81270833337</v>
      </c>
      <c r="AV152" s="161">
        <f>STAFF_CWS!AY359</f>
        <v>191007.40084333337</v>
      </c>
      <c r="AW152" s="161">
        <f>STAFF_CWS!AZ359</f>
        <v>191063.50084333331</v>
      </c>
      <c r="AX152" s="161">
        <f>STAFF_CWS!BA359</f>
        <v>179774.75183333334</v>
      </c>
      <c r="AY152" s="161">
        <f>STAFF_CWS!BB359</f>
        <v>168802.08996833334</v>
      </c>
      <c r="AZ152" s="161">
        <f>STAFF_CWS!BC359</f>
        <v>157502.20345833336</v>
      </c>
      <c r="BA152" s="161">
        <f>STAFF_CWS!BD359</f>
        <v>186692.19681833335</v>
      </c>
      <c r="BB152" s="161">
        <f>STAFF_CWS!BE359</f>
        <v>244153.53240933336</v>
      </c>
      <c r="BC152" s="161">
        <f>STAFF_CWS!BF359</f>
        <v>263516.26510633336</v>
      </c>
      <c r="BD152" s="161">
        <f>STAFF_CWS!BG359</f>
        <v>263516.26510633336</v>
      </c>
      <c r="BE152" s="161">
        <f>STAFF_CWS!BH359</f>
        <v>282642.91030333337</v>
      </c>
      <c r="BF152" s="161">
        <f>STAFF_CWS!BI359</f>
        <v>282642.91030333337</v>
      </c>
      <c r="BG152" s="161">
        <f>STAFF_CWS!BJ359</f>
        <v>282642.91030333337</v>
      </c>
      <c r="BH152" s="161">
        <f>STAFF_CWS!BK359</f>
        <v>263572.36510633334</v>
      </c>
      <c r="BI152" s="161">
        <f>STAFF_CWS!BL359</f>
        <v>263628.46510633326</v>
      </c>
      <c r="BJ152" s="161">
        <f>STAFF_CWS!BM359</f>
        <v>244550.08240933335</v>
      </c>
      <c r="BK152" s="161">
        <f>STAFF_CWS!BN359</f>
        <v>225515.28721233332</v>
      </c>
      <c r="BL152" s="161">
        <f>STAFF_CWS!BO359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25</v>
      </c>
      <c r="D153" s="161">
        <f>STAFF_CWS!G532</f>
        <v>6020.8333333333339</v>
      </c>
      <c r="E153" s="161">
        <f>STAFF_CWS!H532</f>
        <v>38500</v>
      </c>
      <c r="F153" s="161">
        <f>STAFF_CWS!I532</f>
        <v>38500</v>
      </c>
      <c r="G153" s="161">
        <f>STAFF_CWS!J532</f>
        <v>38500</v>
      </c>
      <c r="H153" s="161">
        <f>STAFF_CWS!K532</f>
        <v>43833.333333333328</v>
      </c>
      <c r="I153" s="161">
        <f>STAFF_CWS!L532</f>
        <v>47166.666666666672</v>
      </c>
      <c r="J153" s="161">
        <f>STAFF_CWS!M532</f>
        <v>47166.666666666672</v>
      </c>
      <c r="K153" s="161">
        <f>STAFF_CWS!N532</f>
        <v>47166.666666666672</v>
      </c>
      <c r="L153" s="161">
        <f>STAFF_CWS!O532</f>
        <v>51500</v>
      </c>
      <c r="M153" s="161">
        <f>STAFF_CWS!P532</f>
        <v>51500</v>
      </c>
      <c r="N153" s="161">
        <f>STAFF_CWS!Q532</f>
        <v>51697.1</v>
      </c>
      <c r="O153" s="161">
        <f>STAFF_CWS!R532</f>
        <v>51697.1</v>
      </c>
      <c r="P153" s="161">
        <f>STAFF_CWS!S532</f>
        <v>51879.125</v>
      </c>
      <c r="Q153" s="161">
        <f>STAFF_CWS!T532</f>
        <v>82650.727619047626</v>
      </c>
      <c r="R153" s="161">
        <f>STAFF_CWS!U532</f>
        <v>83148.141904761913</v>
      </c>
      <c r="S153" s="161">
        <f>STAFF_CWS!V532</f>
        <v>85087.950476190483</v>
      </c>
      <c r="T153" s="161">
        <f>STAFF_CWS!W532</f>
        <v>84602.998333333337</v>
      </c>
      <c r="U153" s="161">
        <f>STAFF_CWS!X532</f>
        <v>84602.998333333337</v>
      </c>
      <c r="V153" s="161">
        <f>STAFF_CWS!Y532</f>
        <v>84602.998333333337</v>
      </c>
      <c r="W153" s="161">
        <f>STAFF_CWS!Z532</f>
        <v>84602.998333333337</v>
      </c>
      <c r="X153" s="161">
        <f>STAFF_CWS!AA532</f>
        <v>85038.23583333334</v>
      </c>
      <c r="Y153" s="161">
        <f>STAFF_CWS!AB532</f>
        <v>85473.473333333342</v>
      </c>
      <c r="Z153" s="161">
        <f>STAFF_CWS!AC532</f>
        <v>85484.723333333342</v>
      </c>
      <c r="AA153" s="161">
        <f>STAFF_CWS!AD532</f>
        <v>86311.815208333341</v>
      </c>
      <c r="AB153" s="161">
        <f>STAFF_CWS!AE532</f>
        <v>86320.955833333341</v>
      </c>
      <c r="AC153" s="161">
        <f>STAFF_CWS!AF532</f>
        <v>100818.1688888889</v>
      </c>
      <c r="AD153" s="161">
        <f>STAFF_CWS!AG532</f>
        <v>104450.91466666668</v>
      </c>
      <c r="AE153" s="161">
        <f>STAFF_CWS!AH532</f>
        <v>105698.98733333335</v>
      </c>
      <c r="AF153" s="161">
        <f>STAFF_CWS!AI532</f>
        <v>105698.98733333335</v>
      </c>
      <c r="AG153" s="161">
        <f>STAFF_CWS!AJ532</f>
        <v>106906.67111111112</v>
      </c>
      <c r="AH153" s="161">
        <f>STAFF_CWS!AK532</f>
        <v>106906.67111111112</v>
      </c>
      <c r="AI153" s="161">
        <f>STAFF_CWS!AL532</f>
        <v>106906.67111111112</v>
      </c>
      <c r="AJ153" s="161">
        <f>STAFF_CWS!AM532</f>
        <v>105709.15400000001</v>
      </c>
      <c r="AK153" s="161">
        <f>STAFF_CWS!AN532</f>
        <v>105719.32066666668</v>
      </c>
      <c r="AL153" s="161">
        <f>STAFF_CWS!AO532</f>
        <v>104522.6368888889</v>
      </c>
      <c r="AM153" s="161">
        <f>STAFF_CWS!AP532</f>
        <v>103333.39755555557</v>
      </c>
      <c r="AN153" s="161">
        <f>STAFF_CWS!AQ532</f>
        <v>102134.5887777778</v>
      </c>
      <c r="AO153" s="161">
        <f>STAFF_CWS!AR532</f>
        <v>115664.97498666667</v>
      </c>
      <c r="AP153" s="161">
        <f>STAFF_CWS!AS532</f>
        <v>121765.73366666667</v>
      </c>
      <c r="AQ153" s="161">
        <f>STAFF_CWS!AT532</f>
        <v>123869.93348666668</v>
      </c>
      <c r="AR153" s="161">
        <f>STAFF_CWS!AU532</f>
        <v>123869.93348666668</v>
      </c>
      <c r="AS153" s="161">
        <f>STAFF_CWS!AV532</f>
        <v>125881.66291666668</v>
      </c>
      <c r="AT153" s="161">
        <f>STAFF_CWS!AW532</f>
        <v>125881.66291666668</v>
      </c>
      <c r="AU153" s="161">
        <f>STAFF_CWS!AX532</f>
        <v>125881.66291666668</v>
      </c>
      <c r="AV153" s="161">
        <f>STAFF_CWS!AY532</f>
        <v>123880.13348666667</v>
      </c>
      <c r="AW153" s="161">
        <f>STAFF_CWS!AZ532</f>
        <v>123890.33348666667</v>
      </c>
      <c r="AX153" s="161">
        <f>STAFF_CWS!BA532</f>
        <v>121837.83366666667</v>
      </c>
      <c r="AY153" s="161">
        <f>STAFF_CWS!BB532</f>
        <v>119842.80423666668</v>
      </c>
      <c r="AZ153" s="161">
        <f>STAFF_CWS!BC532</f>
        <v>117788.27941666667</v>
      </c>
      <c r="BA153" s="161">
        <f>STAFF_CWS!BD532</f>
        <v>129512.21760333332</v>
      </c>
      <c r="BB153" s="161">
        <f>STAFF_CWS!BE532</f>
        <v>139959.73316533334</v>
      </c>
      <c r="BC153" s="161">
        <f>STAFF_CWS!BF532</f>
        <v>143480.23001933334</v>
      </c>
      <c r="BD153" s="161">
        <f>STAFF_CWS!BG532</f>
        <v>143480.23001933334</v>
      </c>
      <c r="BE153" s="161">
        <f>STAFF_CWS!BH532</f>
        <v>146957.80187333334</v>
      </c>
      <c r="BF153" s="161">
        <f>STAFF_CWS!BI532</f>
        <v>146957.80187333334</v>
      </c>
      <c r="BG153" s="161">
        <f>STAFF_CWS!BJ532</f>
        <v>146957.80187333334</v>
      </c>
      <c r="BH153" s="161">
        <f>STAFF_CWS!BK532</f>
        <v>143490.43001933332</v>
      </c>
      <c r="BI153" s="161">
        <f>STAFF_CWS!BL532</f>
        <v>143500.63001933333</v>
      </c>
      <c r="BJ153" s="161">
        <f>STAFF_CWS!BM532</f>
        <v>140031.83316533332</v>
      </c>
      <c r="BK153" s="161">
        <f>STAFF_CWS!BN532</f>
        <v>136570.96131133332</v>
      </c>
      <c r="BL153" s="161">
        <f>STAFF_CWS!BO532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534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517</v>
      </c>
      <c r="J156" s="35"/>
    </row>
    <row r="157" spans="1:65" s="160" customFormat="1" x14ac:dyDescent="0.15">
      <c r="A157" s="159"/>
      <c r="B157" s="50" t="s">
        <v>180</v>
      </c>
      <c r="D157" s="161">
        <f>STAFF_CWS!G213</f>
        <v>0</v>
      </c>
      <c r="E157" s="161">
        <f>STAFF_CWS!H213</f>
        <v>0</v>
      </c>
      <c r="F157" s="161">
        <f>STAFF_CWS!I213</f>
        <v>0</v>
      </c>
      <c r="G157" s="161">
        <f>STAFF_CWS!J213</f>
        <v>0</v>
      </c>
      <c r="H157" s="161">
        <f>STAFF_CWS!K213</f>
        <v>0</v>
      </c>
      <c r="I157" s="161">
        <f>STAFF_CWS!L213</f>
        <v>0</v>
      </c>
      <c r="J157" s="161">
        <f>STAFF_CWS!M213</f>
        <v>0</v>
      </c>
      <c r="K157" s="161">
        <f>STAFF_CWS!N213</f>
        <v>0</v>
      </c>
      <c r="L157" s="161">
        <f>STAFF_CWS!O213</f>
        <v>0</v>
      </c>
      <c r="M157" s="161">
        <f>STAFF_CWS!P213</f>
        <v>0</v>
      </c>
      <c r="N157" s="161">
        <f>STAFF_CWS!Q213</f>
        <v>0</v>
      </c>
      <c r="O157" s="161">
        <f>STAFF_CWS!R213</f>
        <v>0</v>
      </c>
      <c r="P157" s="161">
        <f>STAFF_CWS!S213</f>
        <v>0</v>
      </c>
      <c r="Q157" s="161">
        <f>STAFF_CWS!T213</f>
        <v>0</v>
      </c>
      <c r="R157" s="161">
        <f>STAFF_CWS!U213</f>
        <v>0</v>
      </c>
      <c r="S157" s="161">
        <f>STAFF_CWS!V213</f>
        <v>0</v>
      </c>
      <c r="T157" s="161">
        <f>STAFF_CWS!W213</f>
        <v>0</v>
      </c>
      <c r="U157" s="161">
        <f>STAFF_CWS!X213</f>
        <v>0</v>
      </c>
      <c r="V157" s="161">
        <f>STAFF_CWS!Y213</f>
        <v>0</v>
      </c>
      <c r="W157" s="161">
        <f>STAFF_CWS!Z213</f>
        <v>0</v>
      </c>
      <c r="X157" s="161">
        <f>STAFF_CWS!AA213</f>
        <v>0</v>
      </c>
      <c r="Y157" s="161">
        <f>STAFF_CWS!AB213</f>
        <v>0</v>
      </c>
      <c r="Z157" s="161">
        <f>STAFF_CWS!AC213</f>
        <v>0</v>
      </c>
      <c r="AA157" s="161">
        <f>STAFF_CWS!AD213</f>
        <v>0</v>
      </c>
      <c r="AB157" s="161">
        <f>STAFF_CWS!AE213</f>
        <v>0</v>
      </c>
      <c r="AC157" s="161">
        <f>STAFF_CWS!AF213</f>
        <v>0</v>
      </c>
      <c r="AD157" s="161">
        <f>STAFF_CWS!AG213</f>
        <v>0</v>
      </c>
      <c r="AE157" s="161">
        <f>STAFF_CWS!AH213</f>
        <v>0</v>
      </c>
      <c r="AF157" s="161">
        <f>STAFF_CWS!AI213</f>
        <v>0</v>
      </c>
      <c r="AG157" s="161">
        <f>STAFF_CWS!AJ213</f>
        <v>0</v>
      </c>
      <c r="AH157" s="161">
        <f>STAFF_CWS!AK213</f>
        <v>0</v>
      </c>
      <c r="AI157" s="161">
        <f>STAFF_CWS!AL213</f>
        <v>0</v>
      </c>
      <c r="AJ157" s="161">
        <f>STAFF_CWS!AM213</f>
        <v>0</v>
      </c>
      <c r="AK157" s="161">
        <f>STAFF_CWS!AN213</f>
        <v>0</v>
      </c>
      <c r="AL157" s="161">
        <f>STAFF_CWS!AO213</f>
        <v>0</v>
      </c>
      <c r="AM157" s="161">
        <f>STAFF_CWS!AP213</f>
        <v>0</v>
      </c>
      <c r="AN157" s="161">
        <f>STAFF_CWS!AQ213</f>
        <v>0</v>
      </c>
      <c r="AO157" s="161">
        <f>STAFF_CWS!AR213</f>
        <v>0</v>
      </c>
      <c r="AP157" s="161">
        <f>STAFF_CWS!AS213</f>
        <v>0</v>
      </c>
      <c r="AQ157" s="161">
        <f>STAFF_CWS!AT213</f>
        <v>0</v>
      </c>
      <c r="AR157" s="161">
        <f>STAFF_CWS!AU213</f>
        <v>0</v>
      </c>
      <c r="AS157" s="161">
        <f>STAFF_CWS!AV213</f>
        <v>0</v>
      </c>
      <c r="AT157" s="161">
        <f>STAFF_CWS!AW213</f>
        <v>0</v>
      </c>
      <c r="AU157" s="161">
        <f>STAFF_CWS!AX213</f>
        <v>0</v>
      </c>
      <c r="AV157" s="161">
        <f>STAFF_CWS!AY213</f>
        <v>0</v>
      </c>
      <c r="AW157" s="161">
        <f>STAFF_CWS!AZ213</f>
        <v>0</v>
      </c>
      <c r="AX157" s="161">
        <f>STAFF_CWS!BA213</f>
        <v>0</v>
      </c>
      <c r="AY157" s="161">
        <f>STAFF_CWS!BB213</f>
        <v>0</v>
      </c>
      <c r="AZ157" s="161">
        <f>STAFF_CWS!BC213</f>
        <v>0</v>
      </c>
      <c r="BA157" s="161">
        <f>STAFF_CWS!BD213</f>
        <v>0</v>
      </c>
      <c r="BB157" s="161">
        <f>STAFF_CWS!BE213</f>
        <v>0</v>
      </c>
      <c r="BC157" s="161">
        <f>STAFF_CWS!BF213</f>
        <v>0</v>
      </c>
      <c r="BD157" s="161">
        <f>STAFF_CWS!BG213</f>
        <v>0</v>
      </c>
      <c r="BE157" s="161">
        <f>STAFF_CWS!BH213</f>
        <v>0</v>
      </c>
      <c r="BF157" s="161">
        <f>STAFF_CWS!BI213</f>
        <v>0</v>
      </c>
      <c r="BG157" s="161">
        <f>STAFF_CWS!BJ213</f>
        <v>0</v>
      </c>
      <c r="BH157" s="161">
        <f>STAFF_CWS!BK213</f>
        <v>0</v>
      </c>
      <c r="BI157" s="161">
        <f>STAFF_CWS!BL213</f>
        <v>0</v>
      </c>
      <c r="BJ157" s="161">
        <f>STAFF_CWS!BM213</f>
        <v>0</v>
      </c>
      <c r="BK157" s="161">
        <f>STAFF_CWS!BN213</f>
        <v>0</v>
      </c>
      <c r="BL157" s="161">
        <f>STAFF_CWS!BO213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181</v>
      </c>
      <c r="D158" s="161">
        <f>STAFF_CWS!G278</f>
        <v>1000</v>
      </c>
      <c r="E158" s="161">
        <f>STAFF_CWS!H278</f>
        <v>3600</v>
      </c>
      <c r="F158" s="161">
        <f>STAFF_CWS!I278</f>
        <v>3600</v>
      </c>
      <c r="G158" s="161">
        <f>STAFF_CWS!J278</f>
        <v>3600</v>
      </c>
      <c r="H158" s="161">
        <f>STAFF_CWS!K278</f>
        <v>3600</v>
      </c>
      <c r="I158" s="161">
        <f>STAFF_CWS!L278</f>
        <v>3600</v>
      </c>
      <c r="J158" s="161">
        <f>STAFF_CWS!M278</f>
        <v>3600</v>
      </c>
      <c r="K158" s="161">
        <f>STAFF_CWS!N278</f>
        <v>3600</v>
      </c>
      <c r="L158" s="161">
        <f>STAFF_CWS!O278</f>
        <v>3600</v>
      </c>
      <c r="M158" s="161">
        <f>STAFF_CWS!P278</f>
        <v>3600</v>
      </c>
      <c r="N158" s="161">
        <f>STAFF_CWS!Q278</f>
        <v>3600</v>
      </c>
      <c r="O158" s="161">
        <f>STAFF_CWS!R278</f>
        <v>3600</v>
      </c>
      <c r="P158" s="161">
        <f>STAFF_CWS!S278</f>
        <v>3600</v>
      </c>
      <c r="Q158" s="161">
        <f>STAFF_CWS!T278</f>
        <v>0</v>
      </c>
      <c r="R158" s="161">
        <f>STAFF_CWS!U278</f>
        <v>0</v>
      </c>
      <c r="S158" s="161">
        <f>STAFF_CWS!V278</f>
        <v>0</v>
      </c>
      <c r="T158" s="161">
        <f>STAFF_CWS!W278</f>
        <v>0</v>
      </c>
      <c r="U158" s="161">
        <f>STAFF_CWS!X278</f>
        <v>0</v>
      </c>
      <c r="V158" s="161">
        <f>STAFF_CWS!Y278</f>
        <v>0</v>
      </c>
      <c r="W158" s="161">
        <f>STAFF_CWS!Z278</f>
        <v>0</v>
      </c>
      <c r="X158" s="161">
        <f>STAFF_CWS!AA278</f>
        <v>0</v>
      </c>
      <c r="Y158" s="161">
        <f>STAFF_CWS!AB278</f>
        <v>0</v>
      </c>
      <c r="Z158" s="161">
        <f>STAFF_CWS!AC278</f>
        <v>0</v>
      </c>
      <c r="AA158" s="161">
        <f>STAFF_CWS!AD278</f>
        <v>0</v>
      </c>
      <c r="AB158" s="161">
        <f>STAFF_CWS!AE278</f>
        <v>0</v>
      </c>
      <c r="AC158" s="161">
        <f>STAFF_CWS!AF278</f>
        <v>0</v>
      </c>
      <c r="AD158" s="161">
        <f>STAFF_CWS!AG278</f>
        <v>0</v>
      </c>
      <c r="AE158" s="161">
        <f>STAFF_CWS!AH278</f>
        <v>0</v>
      </c>
      <c r="AF158" s="161">
        <f>STAFF_CWS!AI278</f>
        <v>0</v>
      </c>
      <c r="AG158" s="161">
        <f>STAFF_CWS!AJ278</f>
        <v>0</v>
      </c>
      <c r="AH158" s="161">
        <f>STAFF_CWS!AK278</f>
        <v>0</v>
      </c>
      <c r="AI158" s="161">
        <f>STAFF_CWS!AL278</f>
        <v>0</v>
      </c>
      <c r="AJ158" s="161">
        <f>STAFF_CWS!AM278</f>
        <v>0</v>
      </c>
      <c r="AK158" s="161">
        <f>STAFF_CWS!AN278</f>
        <v>0</v>
      </c>
      <c r="AL158" s="161">
        <f>STAFF_CWS!AO278</f>
        <v>0</v>
      </c>
      <c r="AM158" s="161">
        <f>STAFF_CWS!AP278</f>
        <v>0</v>
      </c>
      <c r="AN158" s="161">
        <f>STAFF_CWS!AQ278</f>
        <v>0</v>
      </c>
      <c r="AO158" s="161">
        <f>STAFF_CWS!AR278</f>
        <v>0</v>
      </c>
      <c r="AP158" s="161">
        <f>STAFF_CWS!AS278</f>
        <v>0</v>
      </c>
      <c r="AQ158" s="161">
        <f>STAFF_CWS!AT278</f>
        <v>0</v>
      </c>
      <c r="AR158" s="161">
        <f>STAFF_CWS!AU278</f>
        <v>0</v>
      </c>
      <c r="AS158" s="161">
        <f>STAFF_CWS!AV278</f>
        <v>0</v>
      </c>
      <c r="AT158" s="161">
        <f>STAFF_CWS!AW278</f>
        <v>0</v>
      </c>
      <c r="AU158" s="161">
        <f>STAFF_CWS!AX278</f>
        <v>0</v>
      </c>
      <c r="AV158" s="161">
        <f>STAFF_CWS!AY278</f>
        <v>0</v>
      </c>
      <c r="AW158" s="161">
        <f>STAFF_CWS!AZ278</f>
        <v>0</v>
      </c>
      <c r="AX158" s="161">
        <f>STAFF_CWS!BA278</f>
        <v>0</v>
      </c>
      <c r="AY158" s="161">
        <f>STAFF_CWS!BB278</f>
        <v>0</v>
      </c>
      <c r="AZ158" s="161">
        <f>STAFF_CWS!BC278</f>
        <v>0</v>
      </c>
      <c r="BA158" s="161">
        <f>STAFF_CWS!BD278</f>
        <v>0</v>
      </c>
      <c r="BB158" s="161">
        <f>STAFF_CWS!BE278</f>
        <v>0</v>
      </c>
      <c r="BC158" s="161">
        <f>STAFF_CWS!BF278</f>
        <v>0</v>
      </c>
      <c r="BD158" s="161">
        <f>STAFF_CWS!BG278</f>
        <v>0</v>
      </c>
      <c r="BE158" s="161">
        <f>STAFF_CWS!BH278</f>
        <v>0</v>
      </c>
      <c r="BF158" s="161">
        <f>STAFF_CWS!BI278</f>
        <v>0</v>
      </c>
      <c r="BG158" s="161">
        <f>STAFF_CWS!BJ278</f>
        <v>0</v>
      </c>
      <c r="BH158" s="161">
        <f>STAFF_CWS!BK278</f>
        <v>0</v>
      </c>
      <c r="BI158" s="161">
        <f>STAFF_CWS!BL278</f>
        <v>0</v>
      </c>
      <c r="BJ158" s="161">
        <f>STAFF_CWS!BM278</f>
        <v>0</v>
      </c>
      <c r="BK158" s="161">
        <f>STAFF_CWS!BN278</f>
        <v>0</v>
      </c>
      <c r="BL158" s="161">
        <f>STAFF_CWS!BO278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414</v>
      </c>
      <c r="D159" s="161">
        <f>STAFF_CWS!G361</f>
        <v>0</v>
      </c>
      <c r="E159" s="161">
        <f>STAFF_CWS!H361</f>
        <v>5200</v>
      </c>
      <c r="F159" s="161">
        <f>STAFF_CWS!I361</f>
        <v>5200</v>
      </c>
      <c r="G159" s="161">
        <f>STAFF_CWS!J361</f>
        <v>5200</v>
      </c>
      <c r="H159" s="161">
        <f>STAFF_CWS!K361</f>
        <v>5200</v>
      </c>
      <c r="I159" s="161">
        <f>STAFF_CWS!L361</f>
        <v>5200</v>
      </c>
      <c r="J159" s="161">
        <f>STAFF_CWS!M361</f>
        <v>5200</v>
      </c>
      <c r="K159" s="161">
        <f>STAFF_CWS!N361</f>
        <v>0</v>
      </c>
      <c r="L159" s="161">
        <f>STAFF_CWS!O361</f>
        <v>0</v>
      </c>
      <c r="M159" s="161">
        <f>STAFF_CWS!P361</f>
        <v>0</v>
      </c>
      <c r="N159" s="161">
        <f>STAFF_CWS!Q361</f>
        <v>0</v>
      </c>
      <c r="O159" s="161">
        <f>STAFF_CWS!R361</f>
        <v>0</v>
      </c>
      <c r="P159" s="161">
        <f>STAFF_CWS!S361</f>
        <v>0</v>
      </c>
      <c r="Q159" s="161">
        <f>STAFF_CWS!T361</f>
        <v>0</v>
      </c>
      <c r="R159" s="161">
        <f>STAFF_CWS!U361</f>
        <v>0</v>
      </c>
      <c r="S159" s="161">
        <f>STAFF_CWS!V361</f>
        <v>0</v>
      </c>
      <c r="T159" s="161">
        <f>STAFF_CWS!W361</f>
        <v>0</v>
      </c>
      <c r="U159" s="161">
        <f>STAFF_CWS!X361</f>
        <v>0</v>
      </c>
      <c r="V159" s="161">
        <f>STAFF_CWS!Y361</f>
        <v>0</v>
      </c>
      <c r="W159" s="161">
        <f>STAFF_CWS!Z361</f>
        <v>0</v>
      </c>
      <c r="X159" s="161">
        <f>STAFF_CWS!AA361</f>
        <v>0</v>
      </c>
      <c r="Y159" s="161">
        <f>STAFF_CWS!AB361</f>
        <v>0</v>
      </c>
      <c r="Z159" s="161">
        <f>STAFF_CWS!AC361</f>
        <v>0</v>
      </c>
      <c r="AA159" s="161">
        <f>STAFF_CWS!AD361</f>
        <v>0</v>
      </c>
      <c r="AB159" s="161">
        <f>STAFF_CWS!AE361</f>
        <v>0</v>
      </c>
      <c r="AC159" s="161">
        <f>STAFF_CWS!AF361</f>
        <v>0</v>
      </c>
      <c r="AD159" s="161">
        <f>STAFF_CWS!AG361</f>
        <v>0</v>
      </c>
      <c r="AE159" s="161">
        <f>STAFF_CWS!AH361</f>
        <v>0</v>
      </c>
      <c r="AF159" s="161">
        <f>STAFF_CWS!AI361</f>
        <v>0</v>
      </c>
      <c r="AG159" s="161">
        <f>STAFF_CWS!AJ361</f>
        <v>0</v>
      </c>
      <c r="AH159" s="161">
        <f>STAFF_CWS!AK361</f>
        <v>0</v>
      </c>
      <c r="AI159" s="161">
        <f>STAFF_CWS!AL361</f>
        <v>0</v>
      </c>
      <c r="AJ159" s="161">
        <f>STAFF_CWS!AM361</f>
        <v>0</v>
      </c>
      <c r="AK159" s="161">
        <f>STAFF_CWS!AN361</f>
        <v>0</v>
      </c>
      <c r="AL159" s="161">
        <f>STAFF_CWS!AO361</f>
        <v>0</v>
      </c>
      <c r="AM159" s="161">
        <f>STAFF_CWS!AP361</f>
        <v>0</v>
      </c>
      <c r="AN159" s="161">
        <f>STAFF_CWS!AQ361</f>
        <v>0</v>
      </c>
      <c r="AO159" s="161">
        <f>STAFF_CWS!AR361</f>
        <v>0</v>
      </c>
      <c r="AP159" s="161">
        <f>STAFF_CWS!AS361</f>
        <v>0</v>
      </c>
      <c r="AQ159" s="161">
        <f>STAFF_CWS!AT361</f>
        <v>0</v>
      </c>
      <c r="AR159" s="161">
        <f>STAFF_CWS!AU361</f>
        <v>0</v>
      </c>
      <c r="AS159" s="161">
        <f>STAFF_CWS!AV361</f>
        <v>0</v>
      </c>
      <c r="AT159" s="161">
        <f>STAFF_CWS!AW361</f>
        <v>0</v>
      </c>
      <c r="AU159" s="161">
        <f>STAFF_CWS!AX361</f>
        <v>0</v>
      </c>
      <c r="AV159" s="161">
        <f>STAFF_CWS!AY361</f>
        <v>0</v>
      </c>
      <c r="AW159" s="161">
        <f>STAFF_CWS!AZ361</f>
        <v>0</v>
      </c>
      <c r="AX159" s="161">
        <f>STAFF_CWS!BA361</f>
        <v>0</v>
      </c>
      <c r="AY159" s="161">
        <f>STAFF_CWS!BB361</f>
        <v>0</v>
      </c>
      <c r="AZ159" s="161">
        <f>STAFF_CWS!BC361</f>
        <v>0</v>
      </c>
      <c r="BA159" s="161">
        <f>STAFF_CWS!BD361</f>
        <v>0</v>
      </c>
      <c r="BB159" s="161">
        <f>STAFF_CWS!BE361</f>
        <v>0</v>
      </c>
      <c r="BC159" s="161">
        <f>STAFF_CWS!BF361</f>
        <v>0</v>
      </c>
      <c r="BD159" s="161">
        <f>STAFF_CWS!BG361</f>
        <v>0</v>
      </c>
      <c r="BE159" s="161">
        <f>STAFF_CWS!BH361</f>
        <v>0</v>
      </c>
      <c r="BF159" s="161">
        <f>STAFF_CWS!BI361</f>
        <v>0</v>
      </c>
      <c r="BG159" s="161">
        <f>STAFF_CWS!BJ361</f>
        <v>0</v>
      </c>
      <c r="BH159" s="161">
        <f>STAFF_CWS!BK361</f>
        <v>0</v>
      </c>
      <c r="BI159" s="161">
        <f>STAFF_CWS!BL361</f>
        <v>0</v>
      </c>
      <c r="BJ159" s="161">
        <f>STAFF_CWS!BM361</f>
        <v>0</v>
      </c>
      <c r="BK159" s="161">
        <f>STAFF_CWS!BN361</f>
        <v>0</v>
      </c>
      <c r="BL159" s="161">
        <f>STAFF_CWS!BO361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25</v>
      </c>
      <c r="D160" s="161">
        <f>STAFF_CWS!G534</f>
        <v>11000</v>
      </c>
      <c r="E160" s="161">
        <f>STAFF_CWS!H534</f>
        <v>30200</v>
      </c>
      <c r="F160" s="161">
        <f>STAFF_CWS!I534</f>
        <v>30200</v>
      </c>
      <c r="G160" s="161">
        <f>STAFF_CWS!J534</f>
        <v>30200</v>
      </c>
      <c r="H160" s="161">
        <f>STAFF_CWS!K534</f>
        <v>30200</v>
      </c>
      <c r="I160" s="161">
        <f>STAFF_CWS!L534</f>
        <v>30200</v>
      </c>
      <c r="J160" s="161">
        <f>STAFF_CWS!M534</f>
        <v>30200</v>
      </c>
      <c r="K160" s="161">
        <f>STAFF_CWS!N534</f>
        <v>30200</v>
      </c>
      <c r="L160" s="161">
        <f>STAFF_CWS!O534</f>
        <v>30200</v>
      </c>
      <c r="M160" s="161">
        <f>STAFF_CWS!P534</f>
        <v>30200</v>
      </c>
      <c r="N160" s="161">
        <f>STAFF_CWS!Q534</f>
        <v>30200</v>
      </c>
      <c r="O160" s="161">
        <f>STAFF_CWS!R534</f>
        <v>30200</v>
      </c>
      <c r="P160" s="161">
        <f>STAFF_CWS!S534</f>
        <v>30200</v>
      </c>
      <c r="Q160" s="161">
        <f>STAFF_CWS!T534</f>
        <v>3400</v>
      </c>
      <c r="R160" s="161">
        <f>STAFF_CWS!U534</f>
        <v>3400</v>
      </c>
      <c r="S160" s="161">
        <f>STAFF_CWS!V534</f>
        <v>3400</v>
      </c>
      <c r="T160" s="161">
        <f>STAFF_CWS!W534</f>
        <v>3400</v>
      </c>
      <c r="U160" s="161">
        <f>STAFF_CWS!X534</f>
        <v>3400</v>
      </c>
      <c r="V160" s="161">
        <f>STAFF_CWS!Y534</f>
        <v>3400</v>
      </c>
      <c r="W160" s="161">
        <f>STAFF_CWS!Z534</f>
        <v>3400</v>
      </c>
      <c r="X160" s="161">
        <f>STAFF_CWS!AA534</f>
        <v>3400</v>
      </c>
      <c r="Y160" s="161">
        <f>STAFF_CWS!AB534</f>
        <v>3400</v>
      </c>
      <c r="Z160" s="161">
        <f>STAFF_CWS!AC534</f>
        <v>3400</v>
      </c>
      <c r="AA160" s="161">
        <f>STAFF_CWS!AD534</f>
        <v>3400</v>
      </c>
      <c r="AB160" s="161">
        <f>STAFF_CWS!AE534</f>
        <v>3400</v>
      </c>
      <c r="AC160" s="161">
        <f>STAFF_CWS!AF534</f>
        <v>0</v>
      </c>
      <c r="AD160" s="161">
        <f>STAFF_CWS!AG534</f>
        <v>0</v>
      </c>
      <c r="AE160" s="161">
        <f>STAFF_CWS!AH534</f>
        <v>0</v>
      </c>
      <c r="AF160" s="161">
        <f>STAFF_CWS!AI534</f>
        <v>0</v>
      </c>
      <c r="AG160" s="161">
        <f>STAFF_CWS!AJ534</f>
        <v>0</v>
      </c>
      <c r="AH160" s="161">
        <f>STAFF_CWS!AK534</f>
        <v>0</v>
      </c>
      <c r="AI160" s="161">
        <f>STAFF_CWS!AL534</f>
        <v>0</v>
      </c>
      <c r="AJ160" s="161">
        <f>STAFF_CWS!AM534</f>
        <v>0</v>
      </c>
      <c r="AK160" s="161">
        <f>STAFF_CWS!AN534</f>
        <v>0</v>
      </c>
      <c r="AL160" s="161">
        <f>STAFF_CWS!AO534</f>
        <v>0</v>
      </c>
      <c r="AM160" s="161">
        <f>STAFF_CWS!AP534</f>
        <v>0</v>
      </c>
      <c r="AN160" s="161">
        <f>STAFF_CWS!AQ534</f>
        <v>0</v>
      </c>
      <c r="AO160" s="161">
        <f>STAFF_CWS!AR534</f>
        <v>0</v>
      </c>
      <c r="AP160" s="161">
        <f>STAFF_CWS!AS534</f>
        <v>0</v>
      </c>
      <c r="AQ160" s="161">
        <f>STAFF_CWS!AT534</f>
        <v>0</v>
      </c>
      <c r="AR160" s="161">
        <f>STAFF_CWS!AU534</f>
        <v>0</v>
      </c>
      <c r="AS160" s="161">
        <f>STAFF_CWS!AV534</f>
        <v>0</v>
      </c>
      <c r="AT160" s="161">
        <f>STAFF_CWS!AW534</f>
        <v>0</v>
      </c>
      <c r="AU160" s="161">
        <f>STAFF_CWS!AX534</f>
        <v>0</v>
      </c>
      <c r="AV160" s="161">
        <f>STAFF_CWS!AY534</f>
        <v>0</v>
      </c>
      <c r="AW160" s="161">
        <f>STAFF_CWS!AZ534</f>
        <v>0</v>
      </c>
      <c r="AX160" s="161">
        <f>STAFF_CWS!BA534</f>
        <v>0</v>
      </c>
      <c r="AY160" s="161">
        <f>STAFF_CWS!BB534</f>
        <v>0</v>
      </c>
      <c r="AZ160" s="161">
        <f>STAFF_CWS!BC534</f>
        <v>0</v>
      </c>
      <c r="BA160" s="161">
        <f>STAFF_CWS!BD534</f>
        <v>0</v>
      </c>
      <c r="BB160" s="161">
        <f>STAFF_CWS!BE534</f>
        <v>0</v>
      </c>
      <c r="BC160" s="161">
        <f>STAFF_CWS!BF534</f>
        <v>0</v>
      </c>
      <c r="BD160" s="161">
        <f>STAFF_CWS!BG534</f>
        <v>0</v>
      </c>
      <c r="BE160" s="161">
        <f>STAFF_CWS!BH534</f>
        <v>0</v>
      </c>
      <c r="BF160" s="161">
        <f>STAFF_CWS!BI534</f>
        <v>0</v>
      </c>
      <c r="BG160" s="161">
        <f>STAFF_CWS!BJ534</f>
        <v>0</v>
      </c>
      <c r="BH160" s="161">
        <f>STAFF_CWS!BK534</f>
        <v>0</v>
      </c>
      <c r="BI160" s="161">
        <f>STAFF_CWS!BL534</f>
        <v>0</v>
      </c>
      <c r="BJ160" s="161">
        <f>STAFF_CWS!BM534</f>
        <v>0</v>
      </c>
      <c r="BK160" s="161">
        <f>STAFF_CWS!BN534</f>
        <v>0</v>
      </c>
      <c r="BL160" s="161">
        <f>STAFF_CWS!BO534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518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519</v>
      </c>
      <c r="J163" s="14"/>
      <c r="BM163" s="170"/>
    </row>
    <row r="164" spans="1:65" x14ac:dyDescent="0.15">
      <c r="B164" s="50" t="s">
        <v>415</v>
      </c>
      <c r="D164" s="164">
        <f>STAFF_CWS!G225+STAFF_CWS!G290+STAFF_CWS!G373+STAFF_CWS!G546</f>
        <v>1291.0416666666665</v>
      </c>
      <c r="E164" s="164">
        <f>STAFF_CWS!H225+STAFF_CWS!H290+STAFF_CWS!H373+STAFF_CWS!H546</f>
        <v>5066.666666666667</v>
      </c>
      <c r="F164" s="164">
        <f>STAFF_CWS!I225+STAFF_CWS!I290+STAFF_CWS!I373+STAFF_CWS!I546</f>
        <v>5066.666666666667</v>
      </c>
      <c r="G164" s="164">
        <f>STAFF_CWS!J225+STAFF_CWS!J290+STAFF_CWS!J373+STAFF_CWS!J546</f>
        <v>5066.666666666667</v>
      </c>
      <c r="H164" s="164">
        <f>STAFF_CWS!K225+STAFF_CWS!K290+STAFF_CWS!K373+STAFF_CWS!K546</f>
        <v>5572.5000000000009</v>
      </c>
      <c r="I164" s="164">
        <f>STAFF_CWS!L225+STAFF_CWS!L290+STAFF_CWS!L373+STAFF_CWS!L546</f>
        <v>6486.6666666666661</v>
      </c>
      <c r="J164" s="161">
        <f>STAFF_CWS!M225+STAFF_CWS!M290+STAFF_CWS!M373+STAFF_CWS!M546</f>
        <v>6486.6666666666661</v>
      </c>
      <c r="K164" s="164">
        <f>STAFF_CWS!N225+STAFF_CWS!N290+STAFF_CWS!N373+STAFF_CWS!N546</f>
        <v>7022.4999999999991</v>
      </c>
      <c r="L164" s="164">
        <f>STAFF_CWS!O225+STAFF_CWS!O290+STAFF_CWS!O373+STAFF_CWS!O546</f>
        <v>7438.333333333333</v>
      </c>
      <c r="M164" s="164">
        <f>STAFF_CWS!P225+STAFF_CWS!P290+STAFF_CWS!P373+STAFF_CWS!P546</f>
        <v>7438.333333333333</v>
      </c>
      <c r="N164" s="164">
        <f>STAFF_CWS!Q225+STAFF_CWS!Q290+STAFF_CWS!Q373+STAFF_CWS!Q546</f>
        <v>7945.6006666666663</v>
      </c>
      <c r="O164" s="164">
        <f>STAFF_CWS!R225+STAFF_CWS!R290+STAFF_CWS!R373+STAFF_CWS!R546</f>
        <v>7945.6006666666663</v>
      </c>
      <c r="P164" s="164">
        <f>STAFF_CWS!S225+STAFF_CWS!S290+STAFF_CWS!S373+STAFF_CWS!S546</f>
        <v>8043.8941666666669</v>
      </c>
      <c r="Q164" s="164">
        <f>STAFF_CWS!T225+STAFF_CWS!T290+STAFF_CWS!T373+STAFF_CWS!T546</f>
        <v>13271.947966666667</v>
      </c>
      <c r="R164" s="164">
        <f>STAFF_CWS!U225+STAFF_CWS!U290+STAFF_CWS!U373+STAFF_CWS!U546</f>
        <v>13506.976216666666</v>
      </c>
      <c r="S164" s="164">
        <f>STAFF_CWS!V225+STAFF_CWS!V290+STAFF_CWS!V373+STAFF_CWS!V546</f>
        <v>14423.535766666668</v>
      </c>
      <c r="T164" s="164">
        <f>STAFF_CWS!W225+STAFF_CWS!W290+STAFF_CWS!W373+STAFF_CWS!W546</f>
        <v>16046.035766666666</v>
      </c>
      <c r="U164" s="164">
        <f>STAFF_CWS!X225+STAFF_CWS!X290+STAFF_CWS!X373+STAFF_CWS!X546</f>
        <v>16046.035766666666</v>
      </c>
      <c r="V164" s="164">
        <f>STAFF_CWS!Y225+STAFF_CWS!Y290+STAFF_CWS!Y373+STAFF_CWS!Y546</f>
        <v>16046.035766666666</v>
      </c>
      <c r="W164" s="164">
        <f>STAFF_CWS!Z225+STAFF_CWS!Z290+STAFF_CWS!Z373+STAFF_CWS!Z546</f>
        <v>16046.035766666666</v>
      </c>
      <c r="X164" s="164">
        <f>STAFF_CWS!AA225+STAFF_CWS!AA290+STAFF_CWS!AA373+STAFF_CWS!AA546</f>
        <v>16281.064016666667</v>
      </c>
      <c r="Y164" s="164">
        <f>STAFF_CWS!AB225+STAFF_CWS!AB290+STAFF_CWS!AB373+STAFF_CWS!AB546</f>
        <v>16516.09226666667</v>
      </c>
      <c r="Z164" s="164">
        <f>STAFF_CWS!AC225+STAFF_CWS!AC290+STAFF_CWS!AC373+STAFF_CWS!AC546</f>
        <v>16522.167266666667</v>
      </c>
      <c r="AA164" s="164">
        <f>STAFF_CWS!AD225+STAFF_CWS!AD290+STAFF_CWS!AD373+STAFF_CWS!AD546</f>
        <v>16968.796879166668</v>
      </c>
      <c r="AB164" s="164">
        <f>STAFF_CWS!AE225+STAFF_CWS!AE290+STAFF_CWS!AE373+STAFF_CWS!AE546</f>
        <v>16973.73281666667</v>
      </c>
      <c r="AC164" s="164">
        <f>STAFF_CWS!AF225+STAFF_CWS!AF290+STAFF_CWS!AF373+STAFF_CWS!AF546</f>
        <v>23040.995933333339</v>
      </c>
      <c r="AD164" s="164">
        <f>STAFF_CWS!AG225+STAFF_CWS!AG290+STAFF_CWS!AG373+STAFF_CWS!AG546</f>
        <v>25247.888993333338</v>
      </c>
      <c r="AE164" s="164">
        <f>STAFF_CWS!AH225+STAFF_CWS!AH290+STAFF_CWS!AH373+STAFF_CWS!AH546</f>
        <v>26006.093138333334</v>
      </c>
      <c r="AF164" s="164">
        <f>STAFF_CWS!AI225+STAFF_CWS!AI290+STAFF_CWS!AI373+STAFF_CWS!AI546</f>
        <v>26006.093138333334</v>
      </c>
      <c r="AG164" s="164">
        <f>STAFF_CWS!AJ225+STAFF_CWS!AJ290+STAFF_CWS!AJ373+STAFF_CWS!AJ546</f>
        <v>26739.761033333336</v>
      </c>
      <c r="AH164" s="164">
        <f>STAFF_CWS!AK225+STAFF_CWS!AK290+STAFF_CWS!AK373+STAFF_CWS!AK546</f>
        <v>26739.761033333336</v>
      </c>
      <c r="AI164" s="164">
        <f>STAFF_CWS!AL225+STAFF_CWS!AL290+STAFF_CWS!AL373+STAFF_CWS!AL546</f>
        <v>26739.761033333336</v>
      </c>
      <c r="AJ164" s="164">
        <f>STAFF_CWS!AM225+STAFF_CWS!AM290+STAFF_CWS!AM373+STAFF_CWS!AM546</f>
        <v>26012.269388333341</v>
      </c>
      <c r="AK164" s="164">
        <f>STAFF_CWS!AN225+STAFF_CWS!AN290+STAFF_CWS!AN373+STAFF_CWS!AN546</f>
        <v>26018.445638333335</v>
      </c>
      <c r="AL164" s="164">
        <f>STAFF_CWS!AO225+STAFF_CWS!AO290+STAFF_CWS!AO373+STAFF_CWS!AO546</f>
        <v>25291.460243333335</v>
      </c>
      <c r="AM164" s="164">
        <f>STAFF_CWS!AP225+STAFF_CWS!AP290+STAFF_CWS!AP373+STAFF_CWS!AP546</f>
        <v>24568.997348333338</v>
      </c>
      <c r="AN164" s="164">
        <f>STAFF_CWS!AQ225+STAFF_CWS!AQ290+STAFF_CWS!AQ373+STAFF_CWS!AQ546</f>
        <v>23840.72101583334</v>
      </c>
      <c r="AO164" s="164">
        <f>STAFF_CWS!AR225+STAFF_CWS!AR290+STAFF_CWS!AR373+STAFF_CWS!AR546</f>
        <v>32133.024782666667</v>
      </c>
      <c r="AP164" s="164">
        <f>STAFF_CWS!AS225+STAFF_CWS!AS290+STAFF_CWS!AS373+STAFF_CWS!AS546</f>
        <v>36251.03689166667</v>
      </c>
      <c r="AQ164" s="164">
        <f>STAFF_CWS!AT225+STAFF_CWS!AT290+STAFF_CWS!AT373+STAFF_CWS!AT546</f>
        <v>37671.371770166668</v>
      </c>
      <c r="AR164" s="164">
        <f>STAFF_CWS!AU225+STAFF_CWS!AU290+STAFF_CWS!AU373+STAFF_CWS!AU546</f>
        <v>37671.371770166668</v>
      </c>
      <c r="AS164" s="164">
        <f>STAFF_CWS!AV225+STAFF_CWS!AV290+STAFF_CWS!AV373+STAFF_CWS!AV546</f>
        <v>39029.289135416671</v>
      </c>
      <c r="AT164" s="164">
        <f>STAFF_CWS!AW225+STAFF_CWS!AW290+STAFF_CWS!AW373+STAFF_CWS!AW546</f>
        <v>39029.289135416671</v>
      </c>
      <c r="AU164" s="164">
        <f>STAFF_CWS!AX225+STAFF_CWS!AX290+STAFF_CWS!AX373+STAFF_CWS!AX546</f>
        <v>39029.289135416671</v>
      </c>
      <c r="AV164" s="164">
        <f>STAFF_CWS!AY225+STAFF_CWS!AY290+STAFF_CWS!AY373+STAFF_CWS!AY546</f>
        <v>37678.25677016667</v>
      </c>
      <c r="AW164" s="164">
        <f>STAFF_CWS!AZ225+STAFF_CWS!AZ290+STAFF_CWS!AZ373+STAFF_CWS!AZ546</f>
        <v>37685.141770166665</v>
      </c>
      <c r="AX164" s="164">
        <f>STAFF_CWS!BA225+STAFF_CWS!BA290+STAFF_CWS!BA373+STAFF_CWS!BA546</f>
        <v>36299.704391666666</v>
      </c>
      <c r="AY164" s="164">
        <f>STAFF_CWS!BB225+STAFF_CWS!BB290+STAFF_CWS!BB373+STAFF_CWS!BB546</f>
        <v>34953.05952641667</v>
      </c>
      <c r="AZ164" s="164">
        <f>STAFF_CWS!BC225+STAFF_CWS!BC290+STAFF_CWS!BC373+STAFF_CWS!BC546</f>
        <v>33566.255272916671</v>
      </c>
      <c r="BA164" s="164">
        <f>STAFF_CWS!BD225+STAFF_CWS!BD290+STAFF_CWS!BD373+STAFF_CWS!BD546</f>
        <v>38318.663548916666</v>
      </c>
      <c r="BB164" s="164">
        <f>STAFF_CWS!BE225+STAFF_CWS!BE290+STAFF_CWS!BE373+STAFF_CWS!BE546</f>
        <v>45370.736553266674</v>
      </c>
      <c r="BC164" s="164">
        <f>STAFF_CWS!BF225+STAFF_CWS!BF290+STAFF_CWS!BF373+STAFF_CWS!BF546</f>
        <v>47747.071929716672</v>
      </c>
      <c r="BD164" s="164">
        <f>STAFF_CWS!BG225+STAFF_CWS!BG290+STAFF_CWS!BG373+STAFF_CWS!BG546</f>
        <v>47747.071929716672</v>
      </c>
      <c r="BE164" s="164">
        <f>STAFF_CWS!BH225+STAFF_CWS!BH290+STAFF_CWS!BH373+STAFF_CWS!BH546</f>
        <v>50094.432931166673</v>
      </c>
      <c r="BF164" s="164">
        <f>STAFF_CWS!BI225+STAFF_CWS!BI290+STAFF_CWS!BI373+STAFF_CWS!BI546</f>
        <v>50094.432931166673</v>
      </c>
      <c r="BG164" s="164">
        <f>STAFF_CWS!BJ225+STAFF_CWS!BJ290+STAFF_CWS!BJ373+STAFF_CWS!BJ546</f>
        <v>50094.432931166673</v>
      </c>
      <c r="BH164" s="164">
        <f>STAFF_CWS!BK225+STAFF_CWS!BK290+STAFF_CWS!BK373+STAFF_CWS!BK546</f>
        <v>47753.95692971666</v>
      </c>
      <c r="BI164" s="164">
        <f>STAFF_CWS!BL225+STAFF_CWS!BL290+STAFF_CWS!BL373+STAFF_CWS!BL546</f>
        <v>47760.841929716655</v>
      </c>
      <c r="BJ164" s="164">
        <f>STAFF_CWS!BM225+STAFF_CWS!BM290+STAFF_CWS!BM373+STAFF_CWS!BM546</f>
        <v>45419.40405326667</v>
      </c>
      <c r="BK164" s="164">
        <f>STAFF_CWS!BN225+STAFF_CWS!BN290+STAFF_CWS!BN373+STAFF_CWS!BN546</f>
        <v>43083.315551816668</v>
      </c>
      <c r="BL164" s="164">
        <f>STAFF_CWS!BO225+STAFF_CWS!BO290+STAFF_CWS!BO373+STAFF_CWS!BO546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515</v>
      </c>
      <c r="D165" s="164">
        <f>STAFF_CWS!G228+STAFF_CWS!G293+STAFF_CWS!G376+STAFF_CWS!G549</f>
        <v>0</v>
      </c>
      <c r="E165" s="164">
        <f>STAFF_CWS!H228+STAFF_CWS!H293+STAFF_CWS!H376+STAFF_CWS!H549</f>
        <v>0</v>
      </c>
      <c r="F165" s="164">
        <f>STAFF_CWS!I228+STAFF_CWS!I293+STAFF_CWS!I376+STAFF_CWS!I549</f>
        <v>0</v>
      </c>
      <c r="G165" s="164">
        <f>STAFF_CWS!J228+STAFF_CWS!J293+STAFF_CWS!J376+STAFF_CWS!J549</f>
        <v>0</v>
      </c>
      <c r="H165" s="164">
        <f>STAFF_CWS!K228+STAFF_CWS!K293+STAFF_CWS!K376+STAFF_CWS!K549</f>
        <v>4166.666666666667</v>
      </c>
      <c r="I165" s="164">
        <f>STAFF_CWS!L228+STAFF_CWS!L293+STAFF_CWS!L376+STAFF_CWS!L549</f>
        <v>4166.666666666667</v>
      </c>
      <c r="J165" s="161">
        <f>STAFF_CWS!M228+STAFF_CWS!M293+STAFF_CWS!M376+STAFF_CWS!M549</f>
        <v>4166.666666666667</v>
      </c>
      <c r="K165" s="164">
        <f>STAFF_CWS!N228+STAFF_CWS!N293+STAFF_CWS!N376+STAFF_CWS!N549</f>
        <v>4583.333333333333</v>
      </c>
      <c r="L165" s="164">
        <f>STAFF_CWS!O228+STAFF_CWS!O293+STAFF_CWS!O376+STAFF_CWS!O549</f>
        <v>5833.3333333333339</v>
      </c>
      <c r="M165" s="164">
        <f>STAFF_CWS!P228+STAFF_CWS!P293+STAFF_CWS!P376+STAFF_CWS!P549</f>
        <v>5833.3333333333339</v>
      </c>
      <c r="N165" s="164">
        <f>STAFF_CWS!Q228+STAFF_CWS!Q293+STAFF_CWS!Q376+STAFF_CWS!Q549</f>
        <v>6666.666666666667</v>
      </c>
      <c r="O165" s="164">
        <f>STAFF_CWS!R228+STAFF_CWS!R293+STAFF_CWS!R376+STAFF_CWS!R549</f>
        <v>7083.3333333333339</v>
      </c>
      <c r="P165" s="164">
        <f>STAFF_CWS!S228+STAFF_CWS!S293+STAFF_CWS!S376+STAFF_CWS!S549</f>
        <v>7083.3333333333339</v>
      </c>
      <c r="Q165" s="164">
        <f>STAFF_CWS!T228+STAFF_CWS!T293+STAFF_CWS!T376+STAFF_CWS!T549</f>
        <v>8708.3333333333339</v>
      </c>
      <c r="R165" s="164">
        <f>STAFF_CWS!U228+STAFF_CWS!U293+STAFF_CWS!U376+STAFF_CWS!U549</f>
        <v>8708.3333333333339</v>
      </c>
      <c r="S165" s="164">
        <f>STAFF_CWS!V228+STAFF_CWS!V293+STAFF_CWS!V376+STAFF_CWS!V549</f>
        <v>8708.3333333333339</v>
      </c>
      <c r="T165" s="164">
        <f>STAFF_CWS!W228+STAFF_CWS!W293+STAFF_CWS!W376+STAFF_CWS!W549</f>
        <v>14666.666666666668</v>
      </c>
      <c r="U165" s="164">
        <f>STAFF_CWS!X228+STAFF_CWS!X293+STAFF_CWS!X376+STAFF_CWS!X549</f>
        <v>14666.666666666668</v>
      </c>
      <c r="V165" s="164">
        <f>STAFF_CWS!Y228+STAFF_CWS!Y293+STAFF_CWS!Y376+STAFF_CWS!Y549</f>
        <v>14666.666666666668</v>
      </c>
      <c r="W165" s="164">
        <f>STAFF_CWS!Z228+STAFF_CWS!Z293+STAFF_CWS!Z376+STAFF_CWS!Z549</f>
        <v>17416.666666666668</v>
      </c>
      <c r="X165" s="164">
        <f>STAFF_CWS!AA228+STAFF_CWS!AA293+STAFF_CWS!AA376+STAFF_CWS!AA549</f>
        <v>17416.666666666668</v>
      </c>
      <c r="Y165" s="164">
        <f>STAFF_CWS!AB228+STAFF_CWS!AB293+STAFF_CWS!AB376+STAFF_CWS!AB549</f>
        <v>17416.666666666668</v>
      </c>
      <c r="Z165" s="164">
        <f>STAFF_CWS!AC228+STAFF_CWS!AC293+STAFF_CWS!AC376+STAFF_CWS!AC549</f>
        <v>17416.666666666668</v>
      </c>
      <c r="AA165" s="164">
        <f>STAFF_CWS!AD228+STAFF_CWS!AD293+STAFF_CWS!AD376+STAFF_CWS!AD549</f>
        <v>17416.666666666668</v>
      </c>
      <c r="AB165" s="164">
        <f>STAFF_CWS!AE228+STAFF_CWS!AE293+STAFF_CWS!AE376+STAFF_CWS!AE549</f>
        <v>17416.666666666668</v>
      </c>
      <c r="AC165" s="164">
        <f>STAFF_CWS!AF228+STAFF_CWS!AF293+STAFF_CWS!AF376+STAFF_CWS!AF549</f>
        <v>19158.333333333336</v>
      </c>
      <c r="AD165" s="164">
        <f>STAFF_CWS!AG228+STAFF_CWS!AG293+STAFF_CWS!AG376+STAFF_CWS!AG549</f>
        <v>19158.333333333336</v>
      </c>
      <c r="AE165" s="164">
        <f>STAFF_CWS!AH228+STAFF_CWS!AH293+STAFF_CWS!AH376+STAFF_CWS!AH549</f>
        <v>19158.333333333336</v>
      </c>
      <c r="AF165" s="164">
        <f>STAFF_CWS!AI228+STAFF_CWS!AI293+STAFF_CWS!AI376+STAFF_CWS!AI549</f>
        <v>26216.666666666672</v>
      </c>
      <c r="AG165" s="164">
        <f>STAFF_CWS!AJ228+STAFF_CWS!AJ293+STAFF_CWS!AJ376+STAFF_CWS!AJ549</f>
        <v>26216.666666666672</v>
      </c>
      <c r="AH165" s="164">
        <f>STAFF_CWS!AK228+STAFF_CWS!AK293+STAFF_CWS!AK376+STAFF_CWS!AK549</f>
        <v>26216.666666666672</v>
      </c>
      <c r="AI165" s="164">
        <f>STAFF_CWS!AL228+STAFF_CWS!AL293+STAFF_CWS!AL376+STAFF_CWS!AL549</f>
        <v>26216.666666666672</v>
      </c>
      <c r="AJ165" s="164">
        <f>STAFF_CWS!AM228+STAFF_CWS!AM293+STAFF_CWS!AM376+STAFF_CWS!AM549</f>
        <v>26216.666666666672</v>
      </c>
      <c r="AK165" s="164">
        <f>STAFF_CWS!AN228+STAFF_CWS!AN293+STAFF_CWS!AN376+STAFF_CWS!AN549</f>
        <v>26216.666666666672</v>
      </c>
      <c r="AL165" s="164">
        <f>STAFF_CWS!AO228+STAFF_CWS!AO293+STAFF_CWS!AO376+STAFF_CWS!AO549</f>
        <v>26216.666666666672</v>
      </c>
      <c r="AM165" s="164">
        <f>STAFF_CWS!AP228+STAFF_CWS!AP293+STAFF_CWS!AP376+STAFF_CWS!AP549</f>
        <v>26216.666666666672</v>
      </c>
      <c r="AN165" s="164">
        <f>STAFF_CWS!AQ228+STAFF_CWS!AQ293+STAFF_CWS!AQ376+STAFF_CWS!AQ549</f>
        <v>26216.666666666672</v>
      </c>
      <c r="AO165" s="164">
        <f>STAFF_CWS!AR228+STAFF_CWS!AR293+STAFF_CWS!AR376+STAFF_CWS!AR549</f>
        <v>27459.166666666675</v>
      </c>
      <c r="AP165" s="164">
        <f>STAFF_CWS!AS228+STAFF_CWS!AS293+STAFF_CWS!AS376+STAFF_CWS!AS549</f>
        <v>27459.166666666675</v>
      </c>
      <c r="AQ165" s="164">
        <f>STAFF_CWS!AT228+STAFF_CWS!AT293+STAFF_CWS!AT376+STAFF_CWS!AT549</f>
        <v>27459.166666666675</v>
      </c>
      <c r="AR165" s="164">
        <f>STAFF_CWS!AU228+STAFF_CWS!AU293+STAFF_CWS!AU376+STAFF_CWS!AU549</f>
        <v>36890.000000000007</v>
      </c>
      <c r="AS165" s="164">
        <f>STAFF_CWS!AV228+STAFF_CWS!AV293+STAFF_CWS!AV376+STAFF_CWS!AV549</f>
        <v>36890.000000000007</v>
      </c>
      <c r="AT165" s="164">
        <f>STAFF_CWS!AW228+STAFF_CWS!AW293+STAFF_CWS!AW376+STAFF_CWS!AW549</f>
        <v>36890.000000000007</v>
      </c>
      <c r="AU165" s="164">
        <f>STAFF_CWS!AX228+STAFF_CWS!AX293+STAFF_CWS!AX376+STAFF_CWS!AX549</f>
        <v>36890.000000000007</v>
      </c>
      <c r="AV165" s="164">
        <f>STAFF_CWS!AY228+STAFF_CWS!AY293+STAFF_CWS!AY376+STAFF_CWS!AY549</f>
        <v>36890.000000000007</v>
      </c>
      <c r="AW165" s="164">
        <f>STAFF_CWS!AZ228+STAFF_CWS!AZ293+STAFF_CWS!AZ376+STAFF_CWS!AZ549</f>
        <v>36890.000000000007</v>
      </c>
      <c r="AX165" s="164">
        <f>STAFF_CWS!BA228+STAFF_CWS!BA293+STAFF_CWS!BA376+STAFF_CWS!BA549</f>
        <v>36890.000000000007</v>
      </c>
      <c r="AY165" s="164">
        <f>STAFF_CWS!BB228+STAFF_CWS!BB293+STAFF_CWS!BB376+STAFF_CWS!BB549</f>
        <v>36890.000000000007</v>
      </c>
      <c r="AZ165" s="164">
        <f>STAFF_CWS!BC228+STAFF_CWS!BC293+STAFF_CWS!BC376+STAFF_CWS!BC549</f>
        <v>36890.000000000007</v>
      </c>
      <c r="BA165" s="164">
        <f>STAFF_CWS!BD228+STAFF_CWS!BD293+STAFF_CWS!BD376+STAFF_CWS!BD549</f>
        <v>42702.916666666679</v>
      </c>
      <c r="BB165" s="164">
        <f>STAFF_CWS!BE228+STAFF_CWS!BE293+STAFF_CWS!BE376+STAFF_CWS!BE549</f>
        <v>42702.916666666679</v>
      </c>
      <c r="BC165" s="164">
        <f>STAFF_CWS!BF228+STAFF_CWS!BF293+STAFF_CWS!BF376+STAFF_CWS!BF549</f>
        <v>42702.916666666679</v>
      </c>
      <c r="BD165" s="164">
        <f>STAFF_CWS!BG228+STAFF_CWS!BG293+STAFF_CWS!BG376+STAFF_CWS!BG549</f>
        <v>42702.916666666679</v>
      </c>
      <c r="BE165" s="164">
        <f>STAFF_CWS!BH228+STAFF_CWS!BH293+STAFF_CWS!BH376+STAFF_CWS!BH549</f>
        <v>42702.916666666679</v>
      </c>
      <c r="BF165" s="164">
        <f>STAFF_CWS!BI228+STAFF_CWS!BI293+STAFF_CWS!BI376+STAFF_CWS!BI549</f>
        <v>42702.916666666679</v>
      </c>
      <c r="BG165" s="164">
        <f>STAFF_CWS!BJ228+STAFF_CWS!BJ293+STAFF_CWS!BJ376+STAFF_CWS!BJ549</f>
        <v>42702.916666666679</v>
      </c>
      <c r="BH165" s="164">
        <f>STAFF_CWS!BK228+STAFF_CWS!BK293+STAFF_CWS!BK376+STAFF_CWS!BK549</f>
        <v>42702.916666666679</v>
      </c>
      <c r="BI165" s="164">
        <f>STAFF_CWS!BL228+STAFF_CWS!BL293+STAFF_CWS!BL376+STAFF_CWS!BL549</f>
        <v>42702.916666666679</v>
      </c>
      <c r="BJ165" s="164">
        <f>STAFF_CWS!BM228+STAFF_CWS!BM293+STAFF_CWS!BM376+STAFF_CWS!BM549</f>
        <v>42702.916666666679</v>
      </c>
      <c r="BK165" s="164">
        <f>STAFF_CWS!BN228+STAFF_CWS!BN293+STAFF_CWS!BN376+STAFF_CWS!BN549</f>
        <v>42702.916666666679</v>
      </c>
      <c r="BL165" s="164">
        <f>STAFF_CWS!BO228+STAFF_CWS!BO293+STAFF_CWS!BO376+STAFF_CWS!BO549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STAFF_CWS!G229+STAFF_CWS!G294+STAFF_CWS!G377+STAFF_CWS!G550</f>
        <v>0</v>
      </c>
      <c r="E166" s="164">
        <f>STAFF_CWS!H229+STAFF_CWS!H294+STAFF_CWS!H377+STAFF_CWS!H550</f>
        <v>0</v>
      </c>
      <c r="F166" s="164">
        <f>STAFF_CWS!I229+STAFF_CWS!I294+STAFF_CWS!I377+STAFF_CWS!I550</f>
        <v>0</v>
      </c>
      <c r="G166" s="164">
        <f>STAFF_CWS!J229+STAFF_CWS!J294+STAFF_CWS!J377+STAFF_CWS!J550</f>
        <v>0</v>
      </c>
      <c r="H166" s="164">
        <f>STAFF_CWS!K229+STAFF_CWS!K294+STAFF_CWS!K377+STAFF_CWS!K550</f>
        <v>0</v>
      </c>
      <c r="I166" s="164">
        <f>STAFF_CWS!L229+STAFF_CWS!L294+STAFF_CWS!L377+STAFF_CWS!L550</f>
        <v>0</v>
      </c>
      <c r="J166" s="161">
        <f>STAFF_CWS!M229+STAFF_CWS!M294+STAFF_CWS!M377+STAFF_CWS!M550</f>
        <v>0</v>
      </c>
      <c r="K166" s="164">
        <f>STAFF_CWS!N229+STAFF_CWS!N294+STAFF_CWS!N377+STAFF_CWS!N550</f>
        <v>0</v>
      </c>
      <c r="L166" s="164">
        <f>STAFF_CWS!O229+STAFF_CWS!O294+STAFF_CWS!O377+STAFF_CWS!O550</f>
        <v>0</v>
      </c>
      <c r="M166" s="164">
        <f>STAFF_CWS!P229+STAFF_CWS!P294+STAFF_CWS!P377+STAFF_CWS!P550</f>
        <v>0</v>
      </c>
      <c r="N166" s="164">
        <f>STAFF_CWS!Q229+STAFF_CWS!Q294+STAFF_CWS!Q377+STAFF_CWS!Q550</f>
        <v>0</v>
      </c>
      <c r="O166" s="164">
        <f>STAFF_CWS!R229+STAFF_CWS!R294+STAFF_CWS!R377+STAFF_CWS!R550</f>
        <v>0</v>
      </c>
      <c r="P166" s="164">
        <f>STAFF_CWS!S229+STAFF_CWS!S294+STAFF_CWS!S377+STAFF_CWS!S550</f>
        <v>1620</v>
      </c>
      <c r="Q166" s="164">
        <f>STAFF_CWS!T229+STAFF_CWS!T294+STAFF_CWS!T377+STAFF_CWS!T550</f>
        <v>1620</v>
      </c>
      <c r="R166" s="164">
        <f>STAFF_CWS!U229+STAFF_CWS!U294+STAFF_CWS!U377+STAFF_CWS!U550</f>
        <v>1620</v>
      </c>
      <c r="S166" s="164">
        <f>STAFF_CWS!V229+STAFF_CWS!V294+STAFF_CWS!V377+STAFF_CWS!V550</f>
        <v>1779.9999999999998</v>
      </c>
      <c r="T166" s="164">
        <f>STAFF_CWS!W229+STAFF_CWS!W294+STAFF_CWS!W377+STAFF_CWS!W550</f>
        <v>2067.5</v>
      </c>
      <c r="U166" s="164">
        <f>STAFF_CWS!X229+STAFF_CWS!X294+STAFF_CWS!X377+STAFF_CWS!X550</f>
        <v>2067.5</v>
      </c>
      <c r="V166" s="164">
        <f>STAFF_CWS!Y229+STAFF_CWS!Y294+STAFF_CWS!Y377+STAFF_CWS!Y550</f>
        <v>2237.5</v>
      </c>
      <c r="W166" s="164">
        <f>STAFF_CWS!Z229+STAFF_CWS!Z294+STAFF_CWS!Z377+STAFF_CWS!Z550</f>
        <v>2367.5</v>
      </c>
      <c r="X166" s="164">
        <f>STAFF_CWS!AA229+STAFF_CWS!AA294+STAFF_CWS!AA377+STAFF_CWS!AA550</f>
        <v>2367.5</v>
      </c>
      <c r="Y166" s="164">
        <f>STAFF_CWS!AB229+STAFF_CWS!AB294+STAFF_CWS!AB377+STAFF_CWS!AB550</f>
        <v>2527.9780000000001</v>
      </c>
      <c r="Z166" s="164">
        <f>STAFF_CWS!AC229+STAFF_CWS!AC294+STAFF_CWS!AC377+STAFF_CWS!AC550</f>
        <v>2527.9780000000001</v>
      </c>
      <c r="AA166" s="164">
        <f>STAFF_CWS!AD229+STAFF_CWS!AD294+STAFF_CWS!AD377+STAFF_CWS!AD550</f>
        <v>2560.7424999999998</v>
      </c>
      <c r="AB166" s="164">
        <f>STAFF_CWS!AE229+STAFF_CWS!AE294+STAFF_CWS!AE377+STAFF_CWS!AE550</f>
        <v>4225.9270999999999</v>
      </c>
      <c r="AC166" s="164">
        <f>STAFF_CWS!AF229+STAFF_CWS!AF294+STAFF_CWS!AF377+STAFF_CWS!AF550</f>
        <v>4304.2698499999997</v>
      </c>
      <c r="AD166" s="164">
        <f>STAFF_CWS!AG229+STAFF_CWS!AG294+STAFF_CWS!AG377+STAFF_CWS!AG550</f>
        <v>4609.7897000000003</v>
      </c>
      <c r="AE166" s="164">
        <f>STAFF_CWS!AH229+STAFF_CWS!AH294+STAFF_CWS!AH377+STAFF_CWS!AH550</f>
        <v>5124.7897000000003</v>
      </c>
      <c r="AF166" s="164">
        <f>STAFF_CWS!AI229+STAFF_CWS!AI294+STAFF_CWS!AI377+STAFF_CWS!AI550</f>
        <v>5124.7897000000003</v>
      </c>
      <c r="AG166" s="164">
        <f>STAFF_CWS!AJ229+STAFF_CWS!AJ294+STAFF_CWS!AJ377+STAFF_CWS!AJ550</f>
        <v>5124.7897000000003</v>
      </c>
      <c r="AH166" s="164">
        <f>STAFF_CWS!AK229+STAFF_CWS!AK294+STAFF_CWS!AK377+STAFF_CWS!AK550</f>
        <v>5124.7897000000003</v>
      </c>
      <c r="AI166" s="164">
        <f>STAFF_CWS!AL229+STAFF_CWS!AL294+STAFF_CWS!AL377+STAFF_CWS!AL550</f>
        <v>5203.132450000001</v>
      </c>
      <c r="AJ166" s="164">
        <f>STAFF_CWS!AM229+STAFF_CWS!AM294+STAFF_CWS!AM377+STAFF_CWS!AM550</f>
        <v>5281.4752000000008</v>
      </c>
      <c r="AK166" s="164">
        <f>STAFF_CWS!AN229+STAFF_CWS!AN294+STAFF_CWS!AN377+STAFF_CWS!AN550</f>
        <v>5283.5002000000004</v>
      </c>
      <c r="AL166" s="164">
        <f>STAFF_CWS!AO229+STAFF_CWS!AO294+STAFF_CWS!AO377+STAFF_CWS!AO550</f>
        <v>5432.3767375000007</v>
      </c>
      <c r="AM166" s="164">
        <f>STAFF_CWS!AP229+STAFF_CWS!AP294+STAFF_CWS!AP377+STAFF_CWS!AP550</f>
        <v>5434.0220500000005</v>
      </c>
      <c r="AN166" s="164">
        <f>STAFF_CWS!AQ229+STAFF_CWS!AQ294+STAFF_CWS!AQ377+STAFF_CWS!AQ550</f>
        <v>7387.5542000000005</v>
      </c>
      <c r="AO166" s="164">
        <f>STAFF_CWS!AR229+STAFF_CWS!AR294+STAFF_CWS!AR377+STAFF_CWS!AR550</f>
        <v>8123.1852200000012</v>
      </c>
      <c r="AP166" s="164">
        <f>STAFF_CWS!AS229+STAFF_CWS!AS294+STAFF_CWS!AS377+STAFF_CWS!AS550</f>
        <v>8375.9199349999999</v>
      </c>
      <c r="AQ166" s="164">
        <f>STAFF_CWS!AT229+STAFF_CWS!AT294+STAFF_CWS!AT377+STAFF_CWS!AT550</f>
        <v>8375.9199349999999</v>
      </c>
      <c r="AR166" s="164">
        <f>STAFF_CWS!AU229+STAFF_CWS!AU294+STAFF_CWS!AU377+STAFF_CWS!AU550</f>
        <v>8620.4759000000013</v>
      </c>
      <c r="AS166" s="164">
        <f>STAFF_CWS!AV229+STAFF_CWS!AV294+STAFF_CWS!AV377+STAFF_CWS!AV550</f>
        <v>8620.4759000000013</v>
      </c>
      <c r="AT166" s="164">
        <f>STAFF_CWS!AW229+STAFF_CWS!AW294+STAFF_CWS!AW377+STAFF_CWS!AW550</f>
        <v>8620.4759000000013</v>
      </c>
      <c r="AU166" s="164">
        <f>STAFF_CWS!AX229+STAFF_CWS!AX294+STAFF_CWS!AX377+STAFF_CWS!AX550</f>
        <v>8377.9786850000019</v>
      </c>
      <c r="AV166" s="164">
        <f>STAFF_CWS!AY229+STAFF_CWS!AY294+STAFF_CWS!AY377+STAFF_CWS!AY550</f>
        <v>8380.0374350000002</v>
      </c>
      <c r="AW166" s="164">
        <f>STAFF_CWS!AZ229+STAFF_CWS!AZ294+STAFF_CWS!AZ377+STAFF_CWS!AZ550</f>
        <v>8137.7089699999997</v>
      </c>
      <c r="AX166" s="164">
        <f>STAFF_CWS!BA229+STAFF_CWS!BA294+STAFF_CWS!BA377+STAFF_CWS!BA550</f>
        <v>7896.8880050000007</v>
      </c>
      <c r="AY166" s="164">
        <f>STAFF_CWS!BB229+STAFF_CWS!BB294+STAFF_CWS!BB377+STAFF_CWS!BB550</f>
        <v>7654.1292275000014</v>
      </c>
      <c r="AZ166" s="164">
        <f>STAFF_CWS!BC229+STAFF_CWS!BC294+STAFF_CWS!BC377+STAFF_CWS!BC550</f>
        <v>10332.119372000001</v>
      </c>
      <c r="BA166" s="164">
        <f>STAFF_CWS!BD229+STAFF_CWS!BD294+STAFF_CWS!BD377+STAFF_CWS!BD550</f>
        <v>11704.790075000001</v>
      </c>
      <c r="BB166" s="164">
        <f>STAFF_CWS!BE229+STAFF_CWS!BE294+STAFF_CWS!BE377+STAFF_CWS!BE550</f>
        <v>12178.235034500001</v>
      </c>
      <c r="BC166" s="164">
        <f>STAFF_CWS!BF229+STAFF_CWS!BF294+STAFF_CWS!BF377+STAFF_CWS!BF550</f>
        <v>12178.235034500001</v>
      </c>
      <c r="BD166" s="164">
        <f>STAFF_CWS!BG229+STAFF_CWS!BG294+STAFF_CWS!BG377+STAFF_CWS!BG550</f>
        <v>12630.874156250002</v>
      </c>
      <c r="BE166" s="164">
        <f>STAFF_CWS!BH229+STAFF_CWS!BH294+STAFF_CWS!BH377+STAFF_CWS!BH550</f>
        <v>12630.874156250002</v>
      </c>
      <c r="BF166" s="164">
        <f>STAFF_CWS!BI229+STAFF_CWS!BI294+STAFF_CWS!BI377+STAFF_CWS!BI550</f>
        <v>12630.874156250002</v>
      </c>
      <c r="BG166" s="164">
        <f>STAFF_CWS!BJ229+STAFF_CWS!BJ294+STAFF_CWS!BJ377+STAFF_CWS!BJ550</f>
        <v>12180.5300345</v>
      </c>
      <c r="BH166" s="164">
        <f>STAFF_CWS!BK229+STAFF_CWS!BK294+STAFF_CWS!BK377+STAFF_CWS!BK550</f>
        <v>12182.8250345</v>
      </c>
      <c r="BI166" s="164">
        <f>STAFF_CWS!BL229+STAFF_CWS!BL294+STAFF_CWS!BL377+STAFF_CWS!BL550</f>
        <v>11721.012575000001</v>
      </c>
      <c r="BJ166" s="164">
        <f>STAFF_CWS!BM229+STAFF_CWS!BM294+STAFF_CWS!BM377+STAFF_CWS!BM550</f>
        <v>11272.13095325</v>
      </c>
      <c r="BK166" s="164">
        <f>STAFF_CWS!BN229+STAFF_CWS!BN294+STAFF_CWS!BN377+STAFF_CWS!BN550</f>
        <v>10809.86286875</v>
      </c>
      <c r="BL166" s="164">
        <f>STAFF_CWS!BO229+STAFF_CWS!BO294+STAFF_CWS!BO377+STAFF_CWS!BO550</f>
        <v>12393.998960749999</v>
      </c>
      <c r="BM166" s="170">
        <f>SUM(D166:BL166)</f>
        <v>339054.96231149998</v>
      </c>
    </row>
    <row r="167" spans="1:65" x14ac:dyDescent="0.15">
      <c r="B167" s="16" t="s">
        <v>520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516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329</v>
      </c>
      <c r="C171" s="14"/>
      <c r="J171" s="35"/>
    </row>
    <row r="172" spans="1:65" s="160" customFormat="1" x14ac:dyDescent="0.15">
      <c r="A172" s="159"/>
      <c r="B172" s="14" t="s">
        <v>171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188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186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307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173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174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187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320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175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304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191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184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177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314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308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309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178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313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315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189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1046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185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316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183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179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176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306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494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1044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156</v>
      </c>
      <c r="D1" s="77" t="s">
        <v>35</v>
      </c>
      <c r="E1" s="77" t="s">
        <v>36</v>
      </c>
      <c r="F1" s="77" t="s">
        <v>37</v>
      </c>
      <c r="G1" s="77" t="s">
        <v>38</v>
      </c>
      <c r="H1" s="77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871</v>
      </c>
    </row>
    <row r="3" spans="2:63" x14ac:dyDescent="0.15">
      <c r="B3" s="139" t="s">
        <v>477</v>
      </c>
    </row>
    <row r="4" spans="2:63" x14ac:dyDescent="0.15">
      <c r="B4" s="138" t="s">
        <v>872</v>
      </c>
    </row>
    <row r="5" spans="2:63" x14ac:dyDescent="0.15">
      <c r="B5" s="139" t="s">
        <v>494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477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873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509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496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497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498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856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1078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875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499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1080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877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1091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477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500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502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501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53" t="s">
        <v>35</v>
      </c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 t="s">
        <v>36</v>
      </c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 t="s">
        <v>37</v>
      </c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3" t="s">
        <v>38</v>
      </c>
      <c r="AO30" s="353"/>
      <c r="AP30" s="353"/>
      <c r="AQ30" s="353"/>
      <c r="AR30" s="353"/>
      <c r="AS30" s="353"/>
      <c r="AT30" s="353"/>
      <c r="AU30" s="353"/>
      <c r="AV30" s="353"/>
      <c r="AW30" s="353"/>
      <c r="AX30" s="353"/>
      <c r="AY30" s="353"/>
      <c r="AZ30" s="353" t="s">
        <v>39</v>
      </c>
      <c r="BA30" s="353"/>
      <c r="BB30" s="353"/>
      <c r="BC30" s="353"/>
      <c r="BD30" s="353"/>
      <c r="BE30" s="353"/>
      <c r="BF30" s="353"/>
      <c r="BG30" s="353"/>
      <c r="BH30" s="353"/>
      <c r="BI30" s="353"/>
      <c r="BJ30" s="353"/>
      <c r="BK30" s="353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871</v>
      </c>
      <c r="C32" s="78"/>
      <c r="D32" s="353" t="s">
        <v>35</v>
      </c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  <c r="P32" s="353" t="s">
        <v>36</v>
      </c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 t="s">
        <v>37</v>
      </c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 t="s">
        <v>38</v>
      </c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 t="s">
        <v>39</v>
      </c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</row>
    <row r="33" spans="2:63" x14ac:dyDescent="0.15">
      <c r="B33" s="139" t="s">
        <v>477</v>
      </c>
      <c r="C33" s="77" t="s">
        <v>156</v>
      </c>
      <c r="D33" s="28" t="s">
        <v>40</v>
      </c>
      <c r="E33" s="28" t="s">
        <v>41</v>
      </c>
      <c r="F33" s="28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8" t="s">
        <v>872</v>
      </c>
    </row>
    <row r="35" spans="2:63" x14ac:dyDescent="0.15">
      <c r="B35" s="139" t="s">
        <v>494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477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873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509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496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497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498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856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1078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875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499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1079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877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1091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477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500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502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501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1105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1047</v>
      </c>
    </row>
    <row r="63" spans="2:64" x14ac:dyDescent="0.15">
      <c r="B63" s="264"/>
    </row>
    <row r="64" spans="2:64" x14ac:dyDescent="0.15">
      <c r="B64" s="138" t="s">
        <v>877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1091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477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500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502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501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51" hidden="1" customWidth="1"/>
    <col min="2" max="2" width="33.1640625" style="319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7" t="s">
        <v>1146</v>
      </c>
      <c r="D1" s="77" t="s">
        <v>156</v>
      </c>
      <c r="E1" s="77" t="s">
        <v>35</v>
      </c>
      <c r="F1" s="77" t="s">
        <v>36</v>
      </c>
      <c r="G1" s="77" t="s">
        <v>37</v>
      </c>
      <c r="H1" s="77" t="s">
        <v>38</v>
      </c>
      <c r="I1" s="77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18"/>
      <c r="C3" s="137"/>
    </row>
    <row r="4" spans="2:64" x14ac:dyDescent="0.15">
      <c r="B4" s="316" t="str">
        <f>+B47</f>
        <v>ASSETS</v>
      </c>
      <c r="C4" s="138"/>
    </row>
    <row r="5" spans="2:64" x14ac:dyDescent="0.15">
      <c r="B5" s="316"/>
      <c r="C5" s="138"/>
    </row>
    <row r="6" spans="2:64" x14ac:dyDescent="0.15">
      <c r="B6" s="316" t="str">
        <f t="shared" ref="B6:B10" si="0">+B49</f>
        <v>Current Assets</v>
      </c>
      <c r="C6" s="138"/>
    </row>
    <row r="7" spans="2:64" x14ac:dyDescent="0.15">
      <c r="B7" s="319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19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19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6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19" t="s">
        <v>477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6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19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19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6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19" t="s">
        <v>477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6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0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6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6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6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6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19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0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6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19" t="s">
        <v>477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6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0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19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0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6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19" t="s">
        <v>477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6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19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19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19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6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0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6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1"/>
      <c r="C40" s="140"/>
    </row>
    <row r="41" spans="2:64" s="35" customFormat="1" x14ac:dyDescent="0.15">
      <c r="B41" s="320"/>
      <c r="C41" s="140"/>
    </row>
    <row r="42" spans="2:64" customFormat="1" ht="14" thickBot="1" x14ac:dyDescent="0.2">
      <c r="B42" s="331" t="s">
        <v>1009</v>
      </c>
      <c r="C42" s="332"/>
      <c r="D42" s="284" t="s">
        <v>64</v>
      </c>
      <c r="E42" s="353" t="s">
        <v>35</v>
      </c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 t="s">
        <v>36</v>
      </c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 t="s">
        <v>37</v>
      </c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 t="s">
        <v>38</v>
      </c>
      <c r="AP42" s="353"/>
      <c r="AQ42" s="353"/>
      <c r="AR42" s="353"/>
      <c r="AS42" s="353"/>
      <c r="AT42" s="353"/>
      <c r="AU42" s="353"/>
      <c r="AV42" s="353"/>
      <c r="AW42" s="353"/>
      <c r="AX42" s="353"/>
      <c r="AY42" s="353"/>
      <c r="AZ42" s="353"/>
      <c r="BA42" s="353" t="s">
        <v>39</v>
      </c>
      <c r="BB42" s="353"/>
      <c r="BC42" s="353"/>
      <c r="BD42" s="353"/>
      <c r="BE42" s="353"/>
      <c r="BF42" s="353"/>
      <c r="BG42" s="353"/>
      <c r="BH42" s="353"/>
      <c r="BI42" s="353"/>
      <c r="BJ42" s="353"/>
      <c r="BK42" s="353"/>
      <c r="BL42" s="353"/>
    </row>
    <row r="43" spans="2:64" customFormat="1" hidden="1" x14ac:dyDescent="0.15">
      <c r="B43" s="322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7" t="s">
        <v>478</v>
      </c>
      <c r="D44" s="77" t="s">
        <v>156</v>
      </c>
      <c r="E44" s="28" t="s">
        <v>40</v>
      </c>
      <c r="F44" s="28" t="s">
        <v>41</v>
      </c>
      <c r="G44" s="28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51"/>
      <c r="C45" s="137"/>
    </row>
    <row r="46" spans="2:64" x14ac:dyDescent="0.15">
      <c r="B46" s="318"/>
      <c r="C46" s="137"/>
    </row>
    <row r="47" spans="2:64" x14ac:dyDescent="0.15">
      <c r="B47" s="316" t="s">
        <v>479</v>
      </c>
      <c r="C47" s="138"/>
    </row>
    <row r="48" spans="2:64" x14ac:dyDescent="0.15">
      <c r="B48" s="316"/>
      <c r="C48" s="138"/>
    </row>
    <row r="49" spans="2:64" x14ac:dyDescent="0.15">
      <c r="B49" s="316" t="s">
        <v>480</v>
      </c>
      <c r="C49" s="138"/>
    </row>
    <row r="50" spans="2:64" x14ac:dyDescent="0.15">
      <c r="B50" s="319" t="s">
        <v>476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19" t="s">
        <v>481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19" t="s">
        <v>482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6" t="s">
        <v>483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19" t="s">
        <v>477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6" t="s">
        <v>484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19" t="s">
        <v>288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19" t="s">
        <v>292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6" t="s">
        <v>485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19" t="s">
        <v>477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6" t="s">
        <v>486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0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6" t="s">
        <v>1089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6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6" t="s">
        <v>487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6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19" t="s">
        <v>394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0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6" t="s">
        <v>488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19" t="s">
        <v>477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6" t="s">
        <v>489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0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19" t="s">
        <v>490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0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6" t="s">
        <v>491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19" t="s">
        <v>477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6" t="s">
        <v>1090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19" t="s">
        <v>1091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19" t="s">
        <v>1010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0" t="s">
        <v>494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6" t="s">
        <v>1092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0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6" t="s">
        <v>1093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1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5" t="s">
        <v>973</v>
      </c>
      <c r="D2" s="77" t="s">
        <v>878</v>
      </c>
      <c r="E2" s="77" t="s">
        <v>879</v>
      </c>
      <c r="F2" s="10"/>
      <c r="G2" s="264" t="s">
        <v>947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896</v>
      </c>
      <c r="C10" s="14" t="s">
        <v>892</v>
      </c>
      <c r="D10" s="14" t="s">
        <v>893</v>
      </c>
      <c r="E10" s="14" t="s">
        <v>946</v>
      </c>
      <c r="F10" s="10"/>
      <c r="G10" s="10" t="s">
        <v>929</v>
      </c>
    </row>
    <row r="11" spans="2:15" s="6" customFormat="1" x14ac:dyDescent="0.15">
      <c r="B11" s="141"/>
      <c r="C11" s="177"/>
    </row>
    <row r="12" spans="2:15" x14ac:dyDescent="0.15">
      <c r="B12" s="17" t="s">
        <v>897</v>
      </c>
      <c r="C12" s="232">
        <v>0.06</v>
      </c>
      <c r="D12" s="232">
        <v>0.06</v>
      </c>
      <c r="E12" s="232">
        <v>0.06</v>
      </c>
      <c r="F12" s="232"/>
      <c r="G12" s="35" t="s">
        <v>930</v>
      </c>
    </row>
    <row r="13" spans="2:15" x14ac:dyDescent="0.15">
      <c r="B13" s="127" t="s">
        <v>898</v>
      </c>
      <c r="C13" s="232">
        <v>0.1</v>
      </c>
      <c r="D13" s="232">
        <v>0.08</v>
      </c>
      <c r="E13" s="232">
        <v>0.02</v>
      </c>
      <c r="F13" s="232"/>
      <c r="G13" s="35" t="s">
        <v>945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1144</v>
      </c>
      <c r="C15" s="232"/>
      <c r="D15" s="232"/>
      <c r="E15" s="232"/>
      <c r="F15" s="232"/>
    </row>
    <row r="16" spans="2:15" x14ac:dyDescent="0.15">
      <c r="B16" s="127" t="s">
        <v>917</v>
      </c>
      <c r="C16" s="232">
        <v>0.02</v>
      </c>
      <c r="D16" s="232">
        <v>0.02</v>
      </c>
      <c r="E16" s="232">
        <v>0</v>
      </c>
      <c r="F16" s="232"/>
      <c r="G16" s="35" t="s">
        <v>922</v>
      </c>
    </row>
    <row r="17" spans="2:14" x14ac:dyDescent="0.15">
      <c r="B17" s="127" t="s">
        <v>918</v>
      </c>
      <c r="C17" s="232">
        <v>0.05</v>
      </c>
      <c r="D17" s="232">
        <v>2.5000000000000001E-2</v>
      </c>
      <c r="E17" s="232">
        <v>0</v>
      </c>
      <c r="F17" s="232"/>
      <c r="G17" s="35" t="s">
        <v>923</v>
      </c>
    </row>
    <row r="18" spans="2:14" x14ac:dyDescent="0.15">
      <c r="B18" s="127" t="s">
        <v>899</v>
      </c>
      <c r="C18" s="232"/>
      <c r="D18" s="232"/>
      <c r="E18" s="232"/>
      <c r="F18" s="232"/>
    </row>
    <row r="19" spans="2:14" x14ac:dyDescent="0.15">
      <c r="B19" s="231" t="s">
        <v>900</v>
      </c>
      <c r="C19" s="232">
        <v>0.05</v>
      </c>
      <c r="D19" s="232">
        <v>0.01</v>
      </c>
      <c r="E19" s="232">
        <v>0</v>
      </c>
      <c r="F19" s="232"/>
      <c r="G19" s="35" t="s">
        <v>924</v>
      </c>
    </row>
    <row r="20" spans="2:14" x14ac:dyDescent="0.15">
      <c r="B20" s="231" t="s">
        <v>919</v>
      </c>
      <c r="C20" s="232">
        <v>0.05</v>
      </c>
      <c r="D20" s="232">
        <v>0</v>
      </c>
      <c r="E20" s="232">
        <v>0</v>
      </c>
      <c r="F20" s="232"/>
      <c r="G20" s="35" t="s">
        <v>925</v>
      </c>
    </row>
    <row r="21" spans="2:14" x14ac:dyDescent="0.15">
      <c r="B21" s="231" t="s">
        <v>920</v>
      </c>
      <c r="C21" s="232">
        <v>0.03</v>
      </c>
      <c r="D21" s="232">
        <v>0</v>
      </c>
      <c r="E21" s="232">
        <v>0</v>
      </c>
      <c r="F21" s="232"/>
      <c r="G21" s="35" t="s">
        <v>926</v>
      </c>
    </row>
    <row r="22" spans="2:14" x14ac:dyDescent="0.15">
      <c r="B22" s="231" t="s">
        <v>901</v>
      </c>
      <c r="C22" s="232">
        <v>0.05</v>
      </c>
      <c r="D22" s="232">
        <v>0</v>
      </c>
      <c r="E22" s="232">
        <v>0</v>
      </c>
      <c r="F22" s="232"/>
      <c r="G22" s="35" t="s">
        <v>927</v>
      </c>
      <c r="K22" s="26"/>
      <c r="M22" s="26"/>
      <c r="N22" s="26"/>
    </row>
    <row r="23" spans="2:14" x14ac:dyDescent="0.15">
      <c r="B23" s="231" t="s">
        <v>902</v>
      </c>
      <c r="C23" s="232">
        <v>0.02</v>
      </c>
      <c r="D23" s="232">
        <v>0.01</v>
      </c>
      <c r="E23" s="232">
        <v>0</v>
      </c>
      <c r="F23" s="232"/>
      <c r="G23" s="35" t="s">
        <v>928</v>
      </c>
      <c r="K23" s="35"/>
    </row>
    <row r="24" spans="2:14" x14ac:dyDescent="0.15">
      <c r="B24" s="231" t="s">
        <v>921</v>
      </c>
      <c r="C24" s="232">
        <v>0.05</v>
      </c>
      <c r="D24" s="232">
        <v>0.05</v>
      </c>
      <c r="E24" s="232">
        <v>0.02</v>
      </c>
      <c r="F24" s="232"/>
      <c r="G24" s="35" t="s">
        <v>948</v>
      </c>
      <c r="K24" s="35"/>
    </row>
    <row r="25" spans="2:14" x14ac:dyDescent="0.15">
      <c r="B25" s="127" t="s">
        <v>903</v>
      </c>
      <c r="C25" s="232"/>
      <c r="D25" s="232"/>
      <c r="E25" s="232"/>
      <c r="F25" s="232"/>
    </row>
    <row r="26" spans="2:14" x14ac:dyDescent="0.15">
      <c r="B26" s="231" t="s">
        <v>904</v>
      </c>
      <c r="C26" s="232">
        <v>0.05</v>
      </c>
      <c r="D26" s="232">
        <v>2.5000000000000001E-2</v>
      </c>
      <c r="E26" s="232">
        <v>0</v>
      </c>
      <c r="F26" s="232"/>
      <c r="G26" s="35" t="s">
        <v>931</v>
      </c>
    </row>
    <row r="27" spans="2:14" x14ac:dyDescent="0.15">
      <c r="B27" s="231" t="s">
        <v>545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932</v>
      </c>
    </row>
    <row r="28" spans="2:14" x14ac:dyDescent="0.15">
      <c r="B28" s="231" t="s">
        <v>905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933</v>
      </c>
    </row>
    <row r="29" spans="2:14" x14ac:dyDescent="0.15">
      <c r="B29" s="231" t="s">
        <v>906</v>
      </c>
      <c r="C29" s="232">
        <v>0.01</v>
      </c>
      <c r="D29" s="232">
        <v>0.01</v>
      </c>
      <c r="E29" s="232">
        <v>0.01</v>
      </c>
      <c r="F29" s="232"/>
      <c r="G29" s="35" t="s">
        <v>934</v>
      </c>
    </row>
    <row r="30" spans="2:14" x14ac:dyDescent="0.15">
      <c r="B30" s="51" t="s">
        <v>907</v>
      </c>
      <c r="C30" s="232"/>
      <c r="D30" s="232"/>
      <c r="E30" s="232"/>
      <c r="F30" s="232"/>
    </row>
    <row r="31" spans="2:14" x14ac:dyDescent="0.15">
      <c r="B31" s="231" t="s">
        <v>908</v>
      </c>
      <c r="C31" s="232">
        <v>0.01</v>
      </c>
      <c r="D31" s="232">
        <v>0.01</v>
      </c>
      <c r="E31" s="232">
        <v>4.4999999999999998E-2</v>
      </c>
      <c r="F31" s="232"/>
      <c r="G31" s="35" t="s">
        <v>935</v>
      </c>
    </row>
    <row r="32" spans="2:14" x14ac:dyDescent="0.15">
      <c r="B32" s="109" t="s">
        <v>914</v>
      </c>
      <c r="C32" s="232">
        <v>0.01</v>
      </c>
      <c r="D32" s="232">
        <v>0.01</v>
      </c>
      <c r="E32" s="232">
        <v>2.5000000000000001E-2</v>
      </c>
      <c r="F32" s="232"/>
      <c r="G32" s="35" t="s">
        <v>936</v>
      </c>
    </row>
    <row r="33" spans="2:15" x14ac:dyDescent="0.15">
      <c r="B33" s="109" t="s">
        <v>915</v>
      </c>
      <c r="C33" s="232">
        <v>0.02</v>
      </c>
      <c r="D33" s="232">
        <v>0.02</v>
      </c>
      <c r="E33" s="232">
        <v>0.01</v>
      </c>
      <c r="F33" s="232"/>
      <c r="G33" s="35" t="s">
        <v>940</v>
      </c>
    </row>
    <row r="34" spans="2:15" x14ac:dyDescent="0.15">
      <c r="B34" s="109" t="s">
        <v>916</v>
      </c>
      <c r="C34" s="232">
        <v>0.05</v>
      </c>
      <c r="D34" s="232">
        <v>0.05</v>
      </c>
      <c r="E34" s="232">
        <v>0.01</v>
      </c>
      <c r="F34" s="232"/>
      <c r="G34" s="35" t="s">
        <v>941</v>
      </c>
    </row>
    <row r="35" spans="2:15" x14ac:dyDescent="0.15">
      <c r="B35" s="109" t="s">
        <v>909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942</v>
      </c>
    </row>
    <row r="36" spans="2:15" x14ac:dyDescent="0.15">
      <c r="B36" s="109" t="s">
        <v>910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937</v>
      </c>
    </row>
    <row r="37" spans="2:15" x14ac:dyDescent="0.15">
      <c r="B37" s="109" t="s">
        <v>911</v>
      </c>
      <c r="C37" s="232">
        <v>0.05</v>
      </c>
      <c r="D37" s="232">
        <v>0.05</v>
      </c>
      <c r="E37" s="232">
        <v>2.5000000000000001E-2</v>
      </c>
      <c r="F37" s="232"/>
      <c r="G37" s="35" t="s">
        <v>938</v>
      </c>
    </row>
    <row r="38" spans="2:15" x14ac:dyDescent="0.15">
      <c r="B38" s="109" t="s">
        <v>912</v>
      </c>
      <c r="C38" s="233">
        <v>-0.05</v>
      </c>
      <c r="D38" s="233">
        <v>-0.05</v>
      </c>
      <c r="E38" s="233">
        <v>-0.05</v>
      </c>
      <c r="F38" s="233"/>
      <c r="G38" s="35" t="s">
        <v>939</v>
      </c>
    </row>
    <row r="39" spans="2:15" x14ac:dyDescent="0.15">
      <c r="B39" s="109" t="s">
        <v>913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943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3" t="s">
        <v>974</v>
      </c>
      <c r="C41" s="314">
        <f>SUM(C12:C40)</f>
        <v>0.75500000000000012</v>
      </c>
      <c r="D41" s="314">
        <f>SUM(D12:D40)</f>
        <v>0.48000000000000009</v>
      </c>
      <c r="E41" s="314">
        <f>SUM(E12:E40)</f>
        <v>0.25000000000000006</v>
      </c>
      <c r="F41" s="314"/>
      <c r="G41" s="14" t="s">
        <v>944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54" t="s">
        <v>35</v>
      </c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 t="s">
        <v>36</v>
      </c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4" t="s">
        <v>37</v>
      </c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 t="s">
        <v>38</v>
      </c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 t="s">
        <v>39</v>
      </c>
      <c r="BA1" s="354"/>
      <c r="BB1" s="354"/>
      <c r="BC1" s="354"/>
      <c r="BD1" s="354"/>
      <c r="BE1" s="354"/>
      <c r="BF1" s="354"/>
      <c r="BG1" s="354"/>
      <c r="BH1" s="354"/>
      <c r="BI1" s="354"/>
      <c r="BJ1" s="354"/>
      <c r="BK1" s="354"/>
    </row>
    <row r="2" spans="2:63" x14ac:dyDescent="0.15">
      <c r="B2" s="138" t="s">
        <v>967</v>
      </c>
      <c r="C2" s="77" t="s">
        <v>156</v>
      </c>
      <c r="D2" s="28" t="s">
        <v>40</v>
      </c>
      <c r="E2" s="28" t="s">
        <v>41</v>
      </c>
      <c r="F2" s="28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1091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477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500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502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501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968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1091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500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502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501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1002</v>
      </c>
      <c r="C21" s="78" t="s">
        <v>894</v>
      </c>
      <c r="D21" s="78" t="s">
        <v>892</v>
      </c>
      <c r="E21" s="78" t="s">
        <v>893</v>
      </c>
      <c r="F21" s="78" t="s">
        <v>890</v>
      </c>
      <c r="G21" s="78" t="s">
        <v>891</v>
      </c>
      <c r="L21" s="133"/>
      <c r="U21" s="133"/>
    </row>
    <row r="22" spans="2:64" x14ac:dyDescent="0.15">
      <c r="B22" s="139" t="s">
        <v>1005</v>
      </c>
      <c r="C22" s="78" t="s">
        <v>156</v>
      </c>
      <c r="D22" s="78" t="s">
        <v>971</v>
      </c>
      <c r="E22" s="78" t="s">
        <v>887</v>
      </c>
      <c r="L22" s="133"/>
    </row>
    <row r="23" spans="2:64" x14ac:dyDescent="0.15">
      <c r="B23" s="139" t="s">
        <v>969</v>
      </c>
      <c r="C23" s="78" t="s">
        <v>156</v>
      </c>
      <c r="D23" s="229" t="s">
        <v>995</v>
      </c>
      <c r="E23" s="78" t="s">
        <v>996</v>
      </c>
      <c r="L23" s="133"/>
    </row>
    <row r="24" spans="2:64" x14ac:dyDescent="0.15">
      <c r="B24" s="141" t="s">
        <v>970</v>
      </c>
      <c r="C24" s="78" t="s">
        <v>971</v>
      </c>
      <c r="D24" s="229" t="s">
        <v>887</v>
      </c>
      <c r="E24" s="78" t="s">
        <v>888</v>
      </c>
      <c r="L24" s="133"/>
    </row>
    <row r="25" spans="2:64" x14ac:dyDescent="0.15">
      <c r="B25" s="141" t="s">
        <v>1006</v>
      </c>
      <c r="C25" s="78" t="s">
        <v>998</v>
      </c>
      <c r="D25" s="229" t="s">
        <v>972</v>
      </c>
      <c r="E25" s="78" t="s">
        <v>1001</v>
      </c>
      <c r="F25" s="78" t="s">
        <v>999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880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881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882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1000</v>
      </c>
      <c r="D32" s="78" t="s">
        <v>878</v>
      </c>
      <c r="E32" s="78" t="s">
        <v>879</v>
      </c>
      <c r="F32" s="78" t="s">
        <v>947</v>
      </c>
    </row>
    <row r="33" spans="1:15" x14ac:dyDescent="0.15">
      <c r="C33" s="228"/>
      <c r="D33" s="78"/>
      <c r="E33" s="78"/>
    </row>
    <row r="34" spans="1:15" x14ac:dyDescent="0.15">
      <c r="B34" s="141" t="s">
        <v>1150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997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895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885</v>
      </c>
      <c r="B39" s="51" t="s">
        <v>993</v>
      </c>
      <c r="C39" s="36" t="s">
        <v>964</v>
      </c>
      <c r="D39" s="36" t="s">
        <v>966</v>
      </c>
      <c r="E39" s="36" t="s">
        <v>992</v>
      </c>
      <c r="F39" s="355" t="s">
        <v>885</v>
      </c>
      <c r="G39" s="355"/>
      <c r="H39" s="355"/>
    </row>
    <row r="40" spans="1:15" ht="13.5" customHeight="1" x14ac:dyDescent="0.15">
      <c r="A40" s="36"/>
      <c r="B40" s="51"/>
      <c r="C40" s="36"/>
      <c r="D40" s="36"/>
      <c r="E40" s="36"/>
      <c r="F40" s="78" t="s">
        <v>965</v>
      </c>
      <c r="G40" s="78" t="s">
        <v>892</v>
      </c>
      <c r="H40" s="78" t="s">
        <v>893</v>
      </c>
    </row>
    <row r="41" spans="1:15" x14ac:dyDescent="0.15">
      <c r="B41" s="35" t="s">
        <v>949</v>
      </c>
    </row>
    <row r="42" spans="1:15" x14ac:dyDescent="0.15">
      <c r="B42" s="109" t="s">
        <v>884</v>
      </c>
      <c r="C42" s="35" t="s">
        <v>156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950</v>
      </c>
      <c r="C43" s="35" t="s">
        <v>156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883</v>
      </c>
      <c r="E44" s="124">
        <f>D43+D42</f>
        <v>870906.37499999988</v>
      </c>
    </row>
    <row r="45" spans="1:15" x14ac:dyDescent="0.15">
      <c r="B45" s="109" t="s">
        <v>960</v>
      </c>
      <c r="D45" s="238">
        <v>50000</v>
      </c>
      <c r="L45" s="227"/>
    </row>
    <row r="46" spans="1:15" x14ac:dyDescent="0.15">
      <c r="B46" s="109" t="s">
        <v>961</v>
      </c>
      <c r="D46" s="238">
        <v>50000</v>
      </c>
    </row>
    <row r="47" spans="1:15" x14ac:dyDescent="0.15">
      <c r="B47" s="50" t="s">
        <v>951</v>
      </c>
      <c r="D47" s="239">
        <f>SUM(D45:D46)</f>
        <v>100000</v>
      </c>
    </row>
    <row r="48" spans="1:15" x14ac:dyDescent="0.15">
      <c r="B48" s="50" t="s">
        <v>952</v>
      </c>
      <c r="D48" s="134">
        <f>E44/D47</f>
        <v>8.7090637499999985</v>
      </c>
    </row>
    <row r="49" spans="2:12" x14ac:dyDescent="0.15">
      <c r="B49" s="50" t="s">
        <v>955</v>
      </c>
      <c r="D49" s="134"/>
      <c r="F49" s="304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886</v>
      </c>
    </row>
    <row r="52" spans="2:12" x14ac:dyDescent="0.15">
      <c r="B52" s="109" t="s">
        <v>953</v>
      </c>
      <c r="C52" s="35" t="s">
        <v>971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883</v>
      </c>
      <c r="E53" s="124">
        <f>D34</f>
        <v>2672187.4713531928</v>
      </c>
    </row>
    <row r="54" spans="2:12" x14ac:dyDescent="0.15">
      <c r="B54" s="109" t="s">
        <v>962</v>
      </c>
      <c r="D54" s="238">
        <f>D47/(1-G52)-D47</f>
        <v>69621.279921480163</v>
      </c>
      <c r="L54" s="227"/>
    </row>
    <row r="55" spans="2:12" x14ac:dyDescent="0.15">
      <c r="B55" s="50" t="s">
        <v>951</v>
      </c>
      <c r="D55" s="239">
        <f>D47+D54</f>
        <v>169621.27992148016</v>
      </c>
    </row>
    <row r="56" spans="2:12" x14ac:dyDescent="0.15">
      <c r="B56" s="50" t="s">
        <v>952</v>
      </c>
      <c r="D56" s="134">
        <f>E53/D55</f>
        <v>15.753845700198596</v>
      </c>
    </row>
    <row r="57" spans="2:12" x14ac:dyDescent="0.15">
      <c r="B57" s="50" t="s">
        <v>955</v>
      </c>
      <c r="D57" s="134"/>
      <c r="F57" s="245"/>
      <c r="G57" s="305">
        <f>SUM(G42:G56)</f>
        <v>1</v>
      </c>
    </row>
    <row r="58" spans="2:12" x14ac:dyDescent="0.15">
      <c r="B58" s="35"/>
    </row>
    <row r="59" spans="2:12" x14ac:dyDescent="0.15">
      <c r="B59" s="35" t="s">
        <v>886</v>
      </c>
    </row>
    <row r="60" spans="2:12" x14ac:dyDescent="0.15">
      <c r="B60" s="109" t="s">
        <v>954</v>
      </c>
      <c r="C60" s="35" t="s">
        <v>887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883</v>
      </c>
      <c r="E61" s="124">
        <f>D35</f>
        <v>10333756.836832572</v>
      </c>
    </row>
    <row r="62" spans="2:12" x14ac:dyDescent="0.15">
      <c r="B62" s="109" t="s">
        <v>963</v>
      </c>
      <c r="D62" s="238">
        <f>D55/(1-H60)-D55</f>
        <v>10695.915145439125</v>
      </c>
      <c r="L62" s="227"/>
    </row>
    <row r="63" spans="2:12" x14ac:dyDescent="0.15">
      <c r="B63" s="50" t="s">
        <v>951</v>
      </c>
      <c r="D63" s="239">
        <f>D55+D62</f>
        <v>180317.19506691929</v>
      </c>
    </row>
    <row r="64" spans="2:12" x14ac:dyDescent="0.15">
      <c r="B64" s="50" t="s">
        <v>952</v>
      </c>
      <c r="D64" s="134">
        <f>E61/D63</f>
        <v>57.308770985470964</v>
      </c>
    </row>
    <row r="65" spans="2:8" x14ac:dyDescent="0.15">
      <c r="B65" s="35" t="s">
        <v>955</v>
      </c>
      <c r="F65" s="245"/>
      <c r="G65" s="246"/>
      <c r="H65" s="305">
        <f>H60+H52+H43+H42</f>
        <v>1</v>
      </c>
    </row>
    <row r="66" spans="2:8" x14ac:dyDescent="0.15">
      <c r="B66" s="51"/>
    </row>
    <row r="67" spans="2:8" x14ac:dyDescent="0.15">
      <c r="B67" s="141" t="s">
        <v>994</v>
      </c>
      <c r="C67" s="78" t="s">
        <v>956</v>
      </c>
      <c r="D67" s="78" t="s">
        <v>947</v>
      </c>
      <c r="E67" s="78" t="s">
        <v>957</v>
      </c>
      <c r="F67" s="78" t="s">
        <v>959</v>
      </c>
    </row>
    <row r="68" spans="2:8" x14ac:dyDescent="0.15">
      <c r="C68" s="78"/>
      <c r="D68" s="78"/>
      <c r="E68" s="78"/>
    </row>
    <row r="69" spans="2:8" x14ac:dyDescent="0.15">
      <c r="B69" s="35" t="s">
        <v>1004</v>
      </c>
      <c r="C69" s="133">
        <f>D36</f>
        <v>25025372.908560272</v>
      </c>
    </row>
    <row r="70" spans="2:8" x14ac:dyDescent="0.15">
      <c r="B70" s="141" t="s">
        <v>884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950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953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954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958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159</v>
      </c>
      <c r="B1" s="250"/>
    </row>
    <row r="2" spans="1:62" x14ac:dyDescent="0.15">
      <c r="A2" s="252"/>
      <c r="B2" s="10"/>
    </row>
    <row r="3" spans="1:62" x14ac:dyDescent="0.15">
      <c r="A3" s="356" t="s">
        <v>160</v>
      </c>
      <c r="B3" s="353"/>
    </row>
    <row r="4" spans="1:62" x14ac:dyDescent="0.15">
      <c r="C4" s="353" t="s">
        <v>35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36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37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38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39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83" t="s">
        <v>40</v>
      </c>
      <c r="D5" s="83" t="s">
        <v>41</v>
      </c>
      <c r="E5" s="83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3" t="s">
        <v>40</v>
      </c>
      <c r="P5" s="83" t="s">
        <v>41</v>
      </c>
      <c r="Q5" s="83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3" t="s">
        <v>40</v>
      </c>
      <c r="AB5" s="83" t="s">
        <v>41</v>
      </c>
      <c r="AC5" s="83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3" t="s">
        <v>40</v>
      </c>
      <c r="AN5" s="83" t="s">
        <v>41</v>
      </c>
      <c r="AO5" s="83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3" t="s">
        <v>40</v>
      </c>
      <c r="AZ5" s="83" t="s">
        <v>41</v>
      </c>
      <c r="BA5" s="83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5" t="s">
        <v>162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34</v>
      </c>
      <c r="AB6" s="12">
        <f>STAFF_CWS!AG561</f>
        <v>34</v>
      </c>
      <c r="AC6" s="12">
        <f>STAFF_CWS!AH561</f>
        <v>34</v>
      </c>
      <c r="AD6" s="12">
        <f>STAFF_CWS!AI561</f>
        <v>34</v>
      </c>
      <c r="AE6" s="12">
        <f>STAFF_CWS!AJ561</f>
        <v>34</v>
      </c>
      <c r="AF6" s="12">
        <f>STAFF_CWS!AK561</f>
        <v>34</v>
      </c>
      <c r="AG6" s="12">
        <f>STAFF_CWS!AL561</f>
        <v>34</v>
      </c>
      <c r="AH6" s="12">
        <f>STAFF_CWS!AM561</f>
        <v>34</v>
      </c>
      <c r="AI6" s="12">
        <f>STAFF_CWS!AN561</f>
        <v>34</v>
      </c>
      <c r="AJ6" s="12">
        <f>STAFF_CWS!AO561</f>
        <v>34</v>
      </c>
      <c r="AK6" s="12">
        <f>STAFF_CWS!AP561</f>
        <v>34</v>
      </c>
      <c r="AL6" s="12">
        <f>STAFF_CWS!AQ561</f>
        <v>34</v>
      </c>
      <c r="AM6" s="12">
        <f>STAFF_CWS!AR561</f>
        <v>44</v>
      </c>
      <c r="AN6" s="12">
        <f>STAFF_CWS!AS561</f>
        <v>44</v>
      </c>
      <c r="AO6" s="12">
        <f>STAFF_CWS!AT561</f>
        <v>44</v>
      </c>
      <c r="AP6" s="12">
        <f>STAFF_CWS!AU561</f>
        <v>44</v>
      </c>
      <c r="AQ6" s="12">
        <f>STAFF_CWS!AV561</f>
        <v>44</v>
      </c>
      <c r="AR6" s="12">
        <f>STAFF_CWS!AW561</f>
        <v>44</v>
      </c>
      <c r="AS6" s="12">
        <f>STAFF_CWS!AX561</f>
        <v>44</v>
      </c>
      <c r="AT6" s="12">
        <f>STAFF_CWS!AY561</f>
        <v>44</v>
      </c>
      <c r="AU6" s="12">
        <f>STAFF_CWS!AZ561</f>
        <v>44</v>
      </c>
      <c r="AV6" s="12">
        <f>STAFF_CWS!BA561</f>
        <v>44</v>
      </c>
      <c r="AW6" s="12">
        <f>STAFF_CWS!BB561</f>
        <v>44</v>
      </c>
      <c r="AX6" s="12">
        <f>STAFF_CWS!BC561</f>
        <v>44</v>
      </c>
      <c r="AY6" s="12">
        <f>STAFF_CWS!BD561</f>
        <v>44</v>
      </c>
      <c r="AZ6" s="12">
        <f>STAFF_CWS!BE561</f>
        <v>44</v>
      </c>
      <c r="BA6" s="12">
        <f>STAFF_CWS!BF561</f>
        <v>44</v>
      </c>
      <c r="BB6" s="12">
        <f>STAFF_CWS!BG561</f>
        <v>44</v>
      </c>
      <c r="BC6" s="12">
        <f>STAFF_CWS!BH561</f>
        <v>44</v>
      </c>
      <c r="BD6" s="12">
        <f>STAFF_CWS!BI561</f>
        <v>44</v>
      </c>
      <c r="BE6" s="12">
        <f>STAFF_CWS!BJ561</f>
        <v>44</v>
      </c>
      <c r="BF6" s="12">
        <f>STAFF_CWS!BK561</f>
        <v>44</v>
      </c>
      <c r="BG6" s="12">
        <f>STAFF_CWS!BL561</f>
        <v>44</v>
      </c>
      <c r="BH6" s="12">
        <f>STAFF_CWS!BM561</f>
        <v>44</v>
      </c>
      <c r="BI6" s="12">
        <f>STAFF_CWS!BN561</f>
        <v>44</v>
      </c>
      <c r="BJ6" s="12">
        <f>STAFF_CWS!BO561</f>
        <v>44</v>
      </c>
    </row>
    <row r="7" spans="1:62" x14ac:dyDescent="0.15">
      <c r="B7" s="35" t="s">
        <v>161</v>
      </c>
      <c r="C7" s="254">
        <f>STAFF_CWS!H571</f>
        <v>98066.666666666672</v>
      </c>
      <c r="D7" s="254">
        <f>STAFF_CWS!I571</f>
        <v>98066.666666666672</v>
      </c>
      <c r="E7" s="254">
        <f>STAFF_CWS!J571</f>
        <v>98066.666666666672</v>
      </c>
      <c r="F7" s="254">
        <f>STAFF_CWS!K571</f>
        <v>108072.5</v>
      </c>
      <c r="G7" s="254">
        <f>STAFF_CWS!L571</f>
        <v>118570</v>
      </c>
      <c r="H7" s="254">
        <f>STAFF_CWS!M571</f>
        <v>118570</v>
      </c>
      <c r="I7" s="254">
        <f>STAFF_CWS!N571</f>
        <v>119989.16666666667</v>
      </c>
      <c r="J7" s="254">
        <f>STAFF_CWS!O571</f>
        <v>125988.33333333333</v>
      </c>
      <c r="K7" s="254">
        <f>STAFF_CWS!P571</f>
        <v>125988.33333333333</v>
      </c>
      <c r="L7" s="254">
        <f>STAFF_CWS!Q571</f>
        <v>132678.20066666667</v>
      </c>
      <c r="M7" s="254">
        <f>STAFF_CWS!R571</f>
        <v>133094.86733333333</v>
      </c>
      <c r="N7" s="254">
        <f>STAFF_CWS!S571</f>
        <v>135905.31083333332</v>
      </c>
      <c r="O7" s="254">
        <f>STAFF_CWS!T571</f>
        <v>167864.5179666667</v>
      </c>
      <c r="P7" s="254">
        <f>STAFF_CWS!U571</f>
        <v>170710.97121666669</v>
      </c>
      <c r="Q7" s="254">
        <f>STAFF_CWS!V571</f>
        <v>181971.52576666669</v>
      </c>
      <c r="R7" s="254">
        <f>STAFF_CWS!W571</f>
        <v>207006.52576666669</v>
      </c>
      <c r="S7" s="254">
        <f>STAFF_CWS!X571</f>
        <v>207006.52576666669</v>
      </c>
      <c r="T7" s="254">
        <f>STAFF_CWS!Y571</f>
        <v>207176.52576666669</v>
      </c>
      <c r="U7" s="254">
        <f>STAFF_CWS!Z571</f>
        <v>210056.52576666669</v>
      </c>
      <c r="V7" s="254">
        <f>STAFF_CWS!AA571</f>
        <v>212902.97901666668</v>
      </c>
      <c r="W7" s="254">
        <f>STAFF_CWS!AB571</f>
        <v>215909.9102666667</v>
      </c>
      <c r="X7" s="254">
        <f>STAFF_CWS!AC571</f>
        <v>215983.48526666668</v>
      </c>
      <c r="Y7" s="254">
        <f>STAFF_CWS!AD571</f>
        <v>221425.43062916669</v>
      </c>
      <c r="Z7" s="254">
        <f>STAFF_CWS!AE571</f>
        <v>223150.3949166667</v>
      </c>
      <c r="AA7" s="254">
        <f>STAFF_CWS!AF571</f>
        <v>292755.40578333335</v>
      </c>
      <c r="AB7" s="254">
        <f>STAFF_CWS!AG571</f>
        <v>319788.85269333341</v>
      </c>
      <c r="AC7" s="254">
        <f>STAFF_CWS!AH571</f>
        <v>329486.54733833333</v>
      </c>
      <c r="AD7" s="254">
        <f>STAFF_CWS!AI571</f>
        <v>336544.8806716667</v>
      </c>
      <c r="AE7" s="254">
        <f>STAFF_CWS!AJ571</f>
        <v>345430.41406666668</v>
      </c>
      <c r="AF7" s="254">
        <f>STAFF_CWS!AK571</f>
        <v>345430.41406666668</v>
      </c>
      <c r="AG7" s="254">
        <f>STAFF_CWS!AL571</f>
        <v>345508.75681666663</v>
      </c>
      <c r="AH7" s="254">
        <f>STAFF_CWS!AM571</f>
        <v>336776.36742166668</v>
      </c>
      <c r="AI7" s="254">
        <f>STAFF_CWS!AN571</f>
        <v>336853.19367166667</v>
      </c>
      <c r="AJ7" s="254">
        <f>STAFF_CWS!AO571</f>
        <v>328197.46931416669</v>
      </c>
      <c r="AK7" s="254">
        <f>STAFF_CWS!AP571</f>
        <v>319449.28623166669</v>
      </c>
      <c r="AL7" s="254">
        <f>STAFF_CWS!AQ571</f>
        <v>312582.58279916667</v>
      </c>
      <c r="AM7" s="254">
        <f>STAFF_CWS!AR571</f>
        <v>412119.355736</v>
      </c>
      <c r="AN7" s="254">
        <f>STAFF_CWS!AS571</f>
        <v>462245.79266000004</v>
      </c>
      <c r="AO7" s="254">
        <f>STAFF_CWS!AT571</f>
        <v>479447.62618850009</v>
      </c>
      <c r="AP7" s="254">
        <f>STAFF_CWS!AU571</f>
        <v>489123.01548683335</v>
      </c>
      <c r="AQ7" s="254">
        <f>STAFF_CWS!AV571</f>
        <v>505568.90357708337</v>
      </c>
      <c r="AR7" s="254">
        <f>STAFF_CWS!AW571</f>
        <v>505568.90357708337</v>
      </c>
      <c r="AS7" s="254">
        <f>STAFF_CWS!AX571</f>
        <v>505326.40636208339</v>
      </c>
      <c r="AT7" s="254">
        <f>STAFF_CWS!AY571</f>
        <v>488965.9620218334</v>
      </c>
      <c r="AU7" s="254">
        <f>STAFF_CWS!AZ571</f>
        <v>488807.01855683327</v>
      </c>
      <c r="AV7" s="254">
        <f>STAFF_CWS!BA571</f>
        <v>471787.01156333333</v>
      </c>
      <c r="AW7" s="254">
        <f>STAFF_CWS!BB571</f>
        <v>455234.88719558337</v>
      </c>
      <c r="AX7" s="254">
        <f>STAFF_CWS!BC571</f>
        <v>441117.13693658338</v>
      </c>
      <c r="AY7" s="254">
        <f>STAFF_CWS!BD571</f>
        <v>505859.66898224998</v>
      </c>
      <c r="AZ7" s="254">
        <f>STAFF_CWS!BE571</f>
        <v>591741.55366109998</v>
      </c>
      <c r="BA7" s="254">
        <f>STAFF_CWS!BF571</f>
        <v>620521.61544255004</v>
      </c>
      <c r="BB7" s="254">
        <f>STAFF_CWS!BG571</f>
        <v>620974.25456430006</v>
      </c>
      <c r="BC7" s="254">
        <f>STAFF_CWS!BH571</f>
        <v>649403.40447075013</v>
      </c>
      <c r="BD7" s="254">
        <f>STAFF_CWS!BI571</f>
        <v>649403.40447075013</v>
      </c>
      <c r="BE7" s="254">
        <f>STAFF_CWS!BJ571</f>
        <v>648953.06034900015</v>
      </c>
      <c r="BF7" s="254">
        <f>STAFF_CWS!BK571</f>
        <v>620609.59044255002</v>
      </c>
      <c r="BG7" s="254">
        <f>STAFF_CWS!BL571</f>
        <v>620231.16298304987</v>
      </c>
      <c r="BH7" s="254">
        <f>STAFF_CWS!BM571</f>
        <v>591424.86707984994</v>
      </c>
      <c r="BI7" s="254">
        <f>STAFF_CWS!BN571</f>
        <v>562669.97158889996</v>
      </c>
      <c r="BJ7" s="254">
        <f>STAFF_CWS!BO571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56" t="s">
        <v>163</v>
      </c>
      <c r="B9" s="353"/>
    </row>
    <row r="10" spans="1:62" x14ac:dyDescent="0.15">
      <c r="C10" s="353" t="s">
        <v>35</v>
      </c>
      <c r="D10" s="353"/>
      <c r="E10" s="353"/>
      <c r="F10" s="353"/>
      <c r="G10" s="353"/>
      <c r="H10" s="353"/>
      <c r="I10" s="353"/>
      <c r="J10" s="353"/>
      <c r="K10" s="353"/>
      <c r="L10" s="353"/>
      <c r="M10" s="353"/>
      <c r="N10" s="353"/>
      <c r="O10" s="353" t="s">
        <v>36</v>
      </c>
      <c r="P10" s="353"/>
      <c r="Q10" s="353"/>
      <c r="R10" s="353"/>
      <c r="S10" s="353"/>
      <c r="T10" s="353"/>
      <c r="U10" s="353"/>
      <c r="V10" s="353"/>
      <c r="W10" s="353"/>
      <c r="X10" s="353"/>
      <c r="Y10" s="353"/>
      <c r="Z10" s="353"/>
      <c r="AA10" s="353" t="s">
        <v>37</v>
      </c>
      <c r="AB10" s="353"/>
      <c r="AC10" s="353"/>
      <c r="AD10" s="353"/>
      <c r="AE10" s="353"/>
      <c r="AF10" s="353"/>
      <c r="AG10" s="353"/>
      <c r="AH10" s="353"/>
      <c r="AI10" s="353"/>
      <c r="AJ10" s="353"/>
      <c r="AK10" s="353"/>
      <c r="AL10" s="353"/>
      <c r="AM10" s="353" t="s">
        <v>38</v>
      </c>
      <c r="AN10" s="353"/>
      <c r="AO10" s="353"/>
      <c r="AP10" s="353"/>
      <c r="AQ10" s="353"/>
      <c r="AR10" s="353"/>
      <c r="AS10" s="353"/>
      <c r="AT10" s="353"/>
      <c r="AU10" s="353"/>
      <c r="AV10" s="353"/>
      <c r="AW10" s="353"/>
      <c r="AX10" s="353"/>
      <c r="AY10" s="353" t="s">
        <v>39</v>
      </c>
      <c r="AZ10" s="353"/>
      <c r="BA10" s="353"/>
      <c r="BB10" s="353"/>
      <c r="BC10" s="353"/>
      <c r="BD10" s="353"/>
      <c r="BE10" s="353"/>
      <c r="BF10" s="353"/>
      <c r="BG10" s="353"/>
      <c r="BH10" s="353"/>
      <c r="BI10" s="353"/>
      <c r="BJ10" s="353"/>
    </row>
    <row r="11" spans="1:62" x14ac:dyDescent="0.15">
      <c r="C11" s="83" t="s">
        <v>40</v>
      </c>
      <c r="D11" s="83" t="s">
        <v>41</v>
      </c>
      <c r="E11" s="83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3" t="s">
        <v>40</v>
      </c>
      <c r="P11" s="83" t="s">
        <v>41</v>
      </c>
      <c r="Q11" s="83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3" t="s">
        <v>40</v>
      </c>
      <c r="AB11" s="83" t="s">
        <v>41</v>
      </c>
      <c r="AC11" s="83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3" t="s">
        <v>40</v>
      </c>
      <c r="AN11" s="83" t="s">
        <v>41</v>
      </c>
      <c r="AO11" s="83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3" t="s">
        <v>40</v>
      </c>
      <c r="AZ11" s="83" t="s">
        <v>41</v>
      </c>
      <c r="BA11" s="83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5" t="s">
        <v>164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167</v>
      </c>
      <c r="C13" s="12">
        <f>STAFF_CWS!H49</f>
        <v>0.5</v>
      </c>
      <c r="D13" s="12">
        <f>STAFF_CWS!I49</f>
        <v>0.5</v>
      </c>
      <c r="E13" s="12">
        <f>STAFF_CWS!J49</f>
        <v>0.5</v>
      </c>
      <c r="F13" s="12">
        <f>STAFF_CWS!K49</f>
        <v>0.5</v>
      </c>
      <c r="G13" s="12">
        <f>STAFF_CWS!L49</f>
        <v>0.5</v>
      </c>
      <c r="H13" s="12">
        <f>STAFF_CWS!M49</f>
        <v>0.5</v>
      </c>
      <c r="I13" s="12">
        <f>STAFF_CWS!N49</f>
        <v>0.5</v>
      </c>
      <c r="J13" s="12">
        <f>STAFF_CWS!O49</f>
        <v>0.5</v>
      </c>
      <c r="K13" s="12">
        <f>STAFF_CWS!P49</f>
        <v>0.5</v>
      </c>
      <c r="L13" s="12">
        <f>STAFF_CWS!Q49</f>
        <v>0.5</v>
      </c>
      <c r="M13" s="12">
        <f>STAFF_CWS!R49</f>
        <v>0.5</v>
      </c>
      <c r="N13" s="12">
        <f>STAFF_CWS!S49</f>
        <v>0.5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2</v>
      </c>
      <c r="U13" s="12">
        <f>STAFF_CWS!Z49</f>
        <v>2</v>
      </c>
      <c r="V13" s="12">
        <f>STAFF_CWS!AA49</f>
        <v>2</v>
      </c>
      <c r="W13" s="12">
        <f>STAFF_CWS!AB49</f>
        <v>2</v>
      </c>
      <c r="X13" s="12">
        <f>STAFF_CWS!AC49</f>
        <v>2</v>
      </c>
      <c r="Y13" s="12">
        <f>STAFF_CWS!AD49</f>
        <v>2</v>
      </c>
      <c r="Z13" s="12">
        <f>STAFF_CWS!AE49</f>
        <v>2</v>
      </c>
      <c r="AA13" s="12">
        <f>STAFF_CWS!AF49</f>
        <v>4</v>
      </c>
      <c r="AB13" s="12">
        <f>STAFF_CWS!AG49</f>
        <v>4</v>
      </c>
      <c r="AC13" s="12">
        <f>STAFF_CWS!AH49</f>
        <v>4</v>
      </c>
      <c r="AD13" s="12">
        <f>STAFF_CWS!AI49</f>
        <v>4</v>
      </c>
      <c r="AE13" s="12">
        <f>STAFF_CWS!AJ49</f>
        <v>4</v>
      </c>
      <c r="AF13" s="12">
        <f>STAFF_CWS!AK49</f>
        <v>4</v>
      </c>
      <c r="AG13" s="12">
        <f>STAFF_CWS!AL49</f>
        <v>4</v>
      </c>
      <c r="AH13" s="12">
        <f>STAFF_CWS!AM49</f>
        <v>4</v>
      </c>
      <c r="AI13" s="12">
        <f>STAFF_CWS!AN49</f>
        <v>4</v>
      </c>
      <c r="AJ13" s="12">
        <f>STAFF_CWS!AO49</f>
        <v>4</v>
      </c>
      <c r="AK13" s="12">
        <f>STAFF_CWS!AP49</f>
        <v>4</v>
      </c>
      <c r="AL13" s="12">
        <f>STAFF_CWS!AQ49</f>
        <v>4</v>
      </c>
      <c r="AM13" s="12">
        <f>STAFF_CWS!AR49</f>
        <v>6</v>
      </c>
      <c r="AN13" s="12">
        <f>STAFF_CWS!AS49</f>
        <v>6</v>
      </c>
      <c r="AO13" s="12">
        <f>STAFF_CWS!AT49</f>
        <v>6</v>
      </c>
      <c r="AP13" s="12">
        <f>STAFF_CWS!AU49</f>
        <v>6</v>
      </c>
      <c r="AQ13" s="12">
        <f>STAFF_CWS!AV49</f>
        <v>6</v>
      </c>
      <c r="AR13" s="12">
        <f>STAFF_CWS!AW49</f>
        <v>6</v>
      </c>
      <c r="AS13" s="12">
        <f>STAFF_CWS!AX49</f>
        <v>6</v>
      </c>
      <c r="AT13" s="12">
        <f>STAFF_CWS!AY49</f>
        <v>6</v>
      </c>
      <c r="AU13" s="12">
        <f>STAFF_CWS!AZ49</f>
        <v>6</v>
      </c>
      <c r="AV13" s="12">
        <f>STAFF_CWS!BA49</f>
        <v>6</v>
      </c>
      <c r="AW13" s="12">
        <f>STAFF_CWS!BB49</f>
        <v>6</v>
      </c>
      <c r="AX13" s="12">
        <f>STAFF_CWS!BC49</f>
        <v>6</v>
      </c>
      <c r="AY13" s="12">
        <f>STAFF_CWS!BD49</f>
        <v>6</v>
      </c>
      <c r="AZ13" s="12">
        <f>STAFF_CWS!BE49</f>
        <v>6</v>
      </c>
      <c r="BA13" s="12">
        <f>STAFF_CWS!BF49</f>
        <v>6</v>
      </c>
      <c r="BB13" s="12">
        <f>STAFF_CWS!BG49</f>
        <v>6</v>
      </c>
      <c r="BC13" s="12">
        <f>STAFF_CWS!BH49</f>
        <v>6</v>
      </c>
      <c r="BD13" s="12">
        <f>STAFF_CWS!BI49</f>
        <v>6</v>
      </c>
      <c r="BE13" s="12">
        <f>STAFF_CWS!BJ49</f>
        <v>6</v>
      </c>
      <c r="BF13" s="12">
        <f>STAFF_CWS!BK49</f>
        <v>6</v>
      </c>
      <c r="BG13" s="12">
        <f>STAFF_CWS!BL49</f>
        <v>6</v>
      </c>
      <c r="BH13" s="12">
        <f>STAFF_CWS!BM49</f>
        <v>6</v>
      </c>
      <c r="BI13" s="12">
        <f>STAFF_CWS!BN49</f>
        <v>6</v>
      </c>
      <c r="BJ13" s="12">
        <f>STAFF_CWS!BO49</f>
        <v>6</v>
      </c>
    </row>
    <row r="14" spans="1:62" x14ac:dyDescent="0.15">
      <c r="B14" s="35" t="s">
        <v>165</v>
      </c>
      <c r="C14" s="12">
        <f>STAFF_CWS!H77</f>
        <v>1.25</v>
      </c>
      <c r="D14" s="12">
        <f>STAFF_CWS!I77</f>
        <v>1.25</v>
      </c>
      <c r="E14" s="12">
        <f>STAFF_CWS!J77</f>
        <v>1.25</v>
      </c>
      <c r="F14" s="12">
        <f>STAFF_CWS!K77</f>
        <v>1.25</v>
      </c>
      <c r="G14" s="12">
        <f>STAFF_CWS!L77</f>
        <v>2.25</v>
      </c>
      <c r="H14" s="12">
        <f>STAFF_CWS!M77</f>
        <v>2.25</v>
      </c>
      <c r="I14" s="12">
        <f>STAFF_CWS!N77</f>
        <v>2.75</v>
      </c>
      <c r="J14" s="12">
        <f>STAFF_CWS!O77</f>
        <v>2.75</v>
      </c>
      <c r="K14" s="12">
        <f>STAFF_CWS!P77</f>
        <v>2.75</v>
      </c>
      <c r="L14" s="12">
        <f>STAFF_CWS!Q77</f>
        <v>3.75</v>
      </c>
      <c r="M14" s="12">
        <f>STAFF_CWS!R77</f>
        <v>3.75</v>
      </c>
      <c r="N14" s="12">
        <f>STAFF_CWS!S77</f>
        <v>3.75</v>
      </c>
      <c r="O14" s="12">
        <f>STAFF_CWS!T77</f>
        <v>6</v>
      </c>
      <c r="P14" s="12">
        <f>STAFF_CWS!U77</f>
        <v>6</v>
      </c>
      <c r="Q14" s="12">
        <f>STAFF_CWS!V77</f>
        <v>6</v>
      </c>
      <c r="R14" s="12">
        <f>STAFF_CWS!W77</f>
        <v>8.5</v>
      </c>
      <c r="S14" s="12">
        <f>STAFF_CWS!X77</f>
        <v>8.5</v>
      </c>
      <c r="T14" s="12">
        <f>STAFF_CWS!Y77</f>
        <v>8.5</v>
      </c>
      <c r="U14" s="12">
        <f>STAFF_CWS!Z77</f>
        <v>8.5</v>
      </c>
      <c r="V14" s="12">
        <f>STAFF_CWS!AA77</f>
        <v>8.5</v>
      </c>
      <c r="W14" s="12">
        <f>STAFF_CWS!AB77</f>
        <v>8.5</v>
      </c>
      <c r="X14" s="12">
        <f>STAFF_CWS!AC77</f>
        <v>8.5</v>
      </c>
      <c r="Y14" s="12">
        <f>STAFF_CWS!AD77</f>
        <v>8.5</v>
      </c>
      <c r="Z14" s="12">
        <f>STAFF_CWS!AE77</f>
        <v>8.5</v>
      </c>
      <c r="AA14" s="12">
        <f>STAFF_CWS!AF77</f>
        <v>10</v>
      </c>
      <c r="AB14" s="12">
        <f>STAFF_CWS!AG77</f>
        <v>10</v>
      </c>
      <c r="AC14" s="12">
        <f>STAFF_CWS!AH77</f>
        <v>10</v>
      </c>
      <c r="AD14" s="12">
        <f>STAFF_CWS!AI77</f>
        <v>10</v>
      </c>
      <c r="AE14" s="12">
        <f>STAFF_CWS!AJ77</f>
        <v>10</v>
      </c>
      <c r="AF14" s="12">
        <f>STAFF_CWS!AK77</f>
        <v>10</v>
      </c>
      <c r="AG14" s="12">
        <f>STAFF_CWS!AL77</f>
        <v>10</v>
      </c>
      <c r="AH14" s="12">
        <f>STAFF_CWS!AM77</f>
        <v>10</v>
      </c>
      <c r="AI14" s="12">
        <f>STAFF_CWS!AN77</f>
        <v>10</v>
      </c>
      <c r="AJ14" s="12">
        <f>STAFF_CWS!AO77</f>
        <v>10</v>
      </c>
      <c r="AK14" s="12">
        <f>STAFF_CWS!AP77</f>
        <v>10</v>
      </c>
      <c r="AL14" s="12">
        <f>STAFF_CWS!AQ77</f>
        <v>10</v>
      </c>
      <c r="AM14" s="12">
        <f>STAFF_CWS!AR77</f>
        <v>14</v>
      </c>
      <c r="AN14" s="12">
        <f>STAFF_CWS!AS77</f>
        <v>14</v>
      </c>
      <c r="AO14" s="12">
        <f>STAFF_CWS!AT77</f>
        <v>14</v>
      </c>
      <c r="AP14" s="12">
        <f>STAFF_CWS!AU77</f>
        <v>14</v>
      </c>
      <c r="AQ14" s="12">
        <f>STAFF_CWS!AV77</f>
        <v>14</v>
      </c>
      <c r="AR14" s="12">
        <f>STAFF_CWS!AW77</f>
        <v>14</v>
      </c>
      <c r="AS14" s="12">
        <f>STAFF_CWS!AX77</f>
        <v>14</v>
      </c>
      <c r="AT14" s="12">
        <f>STAFF_CWS!AY77</f>
        <v>14</v>
      </c>
      <c r="AU14" s="12">
        <f>STAFF_CWS!AZ77</f>
        <v>14</v>
      </c>
      <c r="AV14" s="12">
        <f>STAFF_CWS!BA77</f>
        <v>14</v>
      </c>
      <c r="AW14" s="12">
        <f>STAFF_CWS!BB77</f>
        <v>14</v>
      </c>
      <c r="AX14" s="12">
        <f>STAFF_CWS!BC77</f>
        <v>14</v>
      </c>
      <c r="AY14" s="12">
        <f>STAFF_CWS!BD77</f>
        <v>14</v>
      </c>
      <c r="AZ14" s="12">
        <f>STAFF_CWS!BE77</f>
        <v>14</v>
      </c>
      <c r="BA14" s="12">
        <f>STAFF_CWS!BF77</f>
        <v>14</v>
      </c>
      <c r="BB14" s="12">
        <f>STAFF_CWS!BG77</f>
        <v>14</v>
      </c>
      <c r="BC14" s="12">
        <f>STAFF_CWS!BH77</f>
        <v>14</v>
      </c>
      <c r="BD14" s="12">
        <f>STAFF_CWS!BI77</f>
        <v>14</v>
      </c>
      <c r="BE14" s="12">
        <f>STAFF_CWS!BJ77</f>
        <v>14</v>
      </c>
      <c r="BF14" s="12">
        <f>STAFF_CWS!BK77</f>
        <v>14</v>
      </c>
      <c r="BG14" s="12">
        <f>STAFF_CWS!BL77</f>
        <v>14</v>
      </c>
      <c r="BH14" s="12">
        <f>STAFF_CWS!BM77</f>
        <v>14</v>
      </c>
      <c r="BI14" s="12">
        <f>STAFF_CWS!BN77</f>
        <v>14</v>
      </c>
      <c r="BJ14" s="12">
        <f>STAFF_CWS!BO77</f>
        <v>14</v>
      </c>
    </row>
    <row r="15" spans="1:62" x14ac:dyDescent="0.15">
      <c r="B15" s="35" t="s">
        <v>168</v>
      </c>
      <c r="C15" s="12">
        <f>STAFF_CWS!H136</f>
        <v>10.25</v>
      </c>
      <c r="D15" s="12">
        <f>STAFF_CWS!I136</f>
        <v>10.25</v>
      </c>
      <c r="E15" s="12">
        <f>STAFF_CWS!J136</f>
        <v>10.25</v>
      </c>
      <c r="F15" s="12">
        <f>STAFF_CWS!K136</f>
        <v>11.25</v>
      </c>
      <c r="G15" s="12">
        <f>STAFF_CWS!L136</f>
        <v>12.25</v>
      </c>
      <c r="H15" s="12">
        <f>STAFF_CWS!M136</f>
        <v>12.25</v>
      </c>
      <c r="I15" s="12">
        <f>STAFF_CWS!N136</f>
        <v>12.25</v>
      </c>
      <c r="J15" s="12">
        <f>STAFF_CWS!O136</f>
        <v>13.25</v>
      </c>
      <c r="K15" s="12">
        <f>STAFF_CWS!P136</f>
        <v>13.25</v>
      </c>
      <c r="L15" s="12">
        <f>STAFF_CWS!Q136</f>
        <v>13.25</v>
      </c>
      <c r="M15" s="12">
        <f>STAFF_CWS!R136</f>
        <v>13.25</v>
      </c>
      <c r="N15" s="12">
        <f>STAFF_CWS!S136</f>
        <v>13.25</v>
      </c>
      <c r="O15" s="12">
        <f>STAFF_CWS!T136</f>
        <v>14.25</v>
      </c>
      <c r="P15" s="12">
        <f>STAFF_CWS!U136</f>
        <v>14.25</v>
      </c>
      <c r="Q15" s="12">
        <f>STAFF_CWS!V136</f>
        <v>14.25</v>
      </c>
      <c r="R15" s="12">
        <f>STAFF_CWS!W136</f>
        <v>14.25</v>
      </c>
      <c r="S15" s="12">
        <f>STAFF_CWS!X136</f>
        <v>14.25</v>
      </c>
      <c r="T15" s="12">
        <f>STAFF_CWS!Y136</f>
        <v>14.25</v>
      </c>
      <c r="U15" s="12">
        <f>STAFF_CWS!Z136</f>
        <v>14.25</v>
      </c>
      <c r="V15" s="12">
        <f>STAFF_CWS!AA136</f>
        <v>14.25</v>
      </c>
      <c r="W15" s="12">
        <f>STAFF_CWS!AB136</f>
        <v>14.25</v>
      </c>
      <c r="X15" s="12">
        <f>STAFF_CWS!AC136</f>
        <v>14.25</v>
      </c>
      <c r="Y15" s="12">
        <f>STAFF_CWS!AD136</f>
        <v>14.25</v>
      </c>
      <c r="Z15" s="12">
        <f>STAFF_CWS!AE136</f>
        <v>14.25</v>
      </c>
      <c r="AA15" s="12">
        <f>STAFF_CWS!AF136</f>
        <v>16</v>
      </c>
      <c r="AB15" s="12">
        <f>STAFF_CWS!AG136</f>
        <v>16</v>
      </c>
      <c r="AC15" s="12">
        <f>STAFF_CWS!AH136</f>
        <v>16</v>
      </c>
      <c r="AD15" s="12">
        <f>STAFF_CWS!AI136</f>
        <v>16</v>
      </c>
      <c r="AE15" s="12">
        <f>STAFF_CWS!AJ136</f>
        <v>16</v>
      </c>
      <c r="AF15" s="12">
        <f>STAFF_CWS!AK136</f>
        <v>16</v>
      </c>
      <c r="AG15" s="12">
        <f>STAFF_CWS!AL136</f>
        <v>16</v>
      </c>
      <c r="AH15" s="12">
        <f>STAFF_CWS!AM136</f>
        <v>16</v>
      </c>
      <c r="AI15" s="12">
        <f>STAFF_CWS!AN136</f>
        <v>16</v>
      </c>
      <c r="AJ15" s="12">
        <f>STAFF_CWS!AO136</f>
        <v>16</v>
      </c>
      <c r="AK15" s="12">
        <f>STAFF_CWS!AP136</f>
        <v>16</v>
      </c>
      <c r="AL15" s="12">
        <f>STAFF_CWS!AQ136</f>
        <v>16</v>
      </c>
      <c r="AM15" s="12">
        <f>STAFF_CWS!AR136</f>
        <v>18</v>
      </c>
      <c r="AN15" s="12">
        <f>STAFF_CWS!AS136</f>
        <v>18</v>
      </c>
      <c r="AO15" s="12">
        <f>STAFF_CWS!AT136</f>
        <v>18</v>
      </c>
      <c r="AP15" s="12">
        <f>STAFF_CWS!AU136</f>
        <v>18</v>
      </c>
      <c r="AQ15" s="12">
        <f>STAFF_CWS!AV136</f>
        <v>18</v>
      </c>
      <c r="AR15" s="12">
        <f>STAFF_CWS!AW136</f>
        <v>18</v>
      </c>
      <c r="AS15" s="12">
        <f>STAFF_CWS!AX136</f>
        <v>18</v>
      </c>
      <c r="AT15" s="12">
        <f>STAFF_CWS!AY136</f>
        <v>18</v>
      </c>
      <c r="AU15" s="12">
        <f>STAFF_CWS!AZ136</f>
        <v>18</v>
      </c>
      <c r="AV15" s="12">
        <f>STAFF_CWS!BA136</f>
        <v>18</v>
      </c>
      <c r="AW15" s="12">
        <f>STAFF_CWS!BB136</f>
        <v>18</v>
      </c>
      <c r="AX15" s="12">
        <f>STAFF_CWS!BC136</f>
        <v>18</v>
      </c>
      <c r="AY15" s="12">
        <f>STAFF_CWS!BD136</f>
        <v>18</v>
      </c>
      <c r="AZ15" s="12">
        <f>STAFF_CWS!BE136</f>
        <v>18</v>
      </c>
      <c r="BA15" s="12">
        <f>STAFF_CWS!BF136</f>
        <v>18</v>
      </c>
      <c r="BB15" s="12">
        <f>STAFF_CWS!BG136</f>
        <v>18</v>
      </c>
      <c r="BC15" s="12">
        <f>STAFF_CWS!BH136</f>
        <v>18</v>
      </c>
      <c r="BD15" s="12">
        <f>STAFF_CWS!BI136</f>
        <v>18</v>
      </c>
      <c r="BE15" s="12">
        <f>STAFF_CWS!BJ136</f>
        <v>18</v>
      </c>
      <c r="BF15" s="12">
        <f>STAFF_CWS!BK136</f>
        <v>18</v>
      </c>
      <c r="BG15" s="12">
        <f>STAFF_CWS!BL136</f>
        <v>18</v>
      </c>
      <c r="BH15" s="12">
        <f>STAFF_CWS!BM136</f>
        <v>18</v>
      </c>
      <c r="BI15" s="12">
        <f>STAFF_CWS!BN136</f>
        <v>18</v>
      </c>
      <c r="BJ15" s="12">
        <f>STAFF_CWS!BO136</f>
        <v>18</v>
      </c>
    </row>
    <row r="16" spans="1:62" x14ac:dyDescent="0.15">
      <c r="B16" s="35" t="s">
        <v>166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606</v>
      </c>
    </row>
    <row r="19" spans="1:62" x14ac:dyDescent="0.15">
      <c r="C19" s="353" t="s">
        <v>35</v>
      </c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 t="s">
        <v>36</v>
      </c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  <c r="AA19" s="353" t="s">
        <v>37</v>
      </c>
      <c r="AB19" s="353"/>
      <c r="AC19" s="353"/>
      <c r="AD19" s="353"/>
      <c r="AE19" s="353"/>
      <c r="AF19" s="353"/>
      <c r="AG19" s="353"/>
      <c r="AH19" s="353"/>
      <c r="AI19" s="353"/>
      <c r="AJ19" s="353"/>
      <c r="AK19" s="353"/>
      <c r="AL19" s="353"/>
      <c r="AM19" s="353" t="s">
        <v>38</v>
      </c>
      <c r="AN19" s="353"/>
      <c r="AO19" s="353"/>
      <c r="AP19" s="353"/>
      <c r="AQ19" s="353"/>
      <c r="AR19" s="353"/>
      <c r="AS19" s="353"/>
      <c r="AT19" s="353"/>
      <c r="AU19" s="353"/>
      <c r="AV19" s="353"/>
      <c r="AW19" s="353"/>
      <c r="AX19" s="353"/>
      <c r="AY19" s="353" t="s">
        <v>39</v>
      </c>
      <c r="AZ19" s="353"/>
      <c r="BA19" s="353"/>
      <c r="BB19" s="353"/>
      <c r="BC19" s="353"/>
      <c r="BD19" s="353"/>
      <c r="BE19" s="353"/>
      <c r="BF19" s="353"/>
      <c r="BG19" s="353"/>
      <c r="BH19" s="353"/>
      <c r="BI19" s="353"/>
      <c r="BJ19" s="353"/>
    </row>
    <row r="20" spans="1:62" x14ac:dyDescent="0.15">
      <c r="C20" s="83" t="s">
        <v>40</v>
      </c>
      <c r="D20" s="83" t="s">
        <v>41</v>
      </c>
      <c r="E20" s="83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3" t="s">
        <v>40</v>
      </c>
      <c r="P20" s="83" t="s">
        <v>41</v>
      </c>
      <c r="Q20" s="83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3" t="s">
        <v>40</v>
      </c>
      <c r="AB20" s="83" t="s">
        <v>41</v>
      </c>
      <c r="AC20" s="83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3" t="s">
        <v>40</v>
      </c>
      <c r="AN20" s="83" t="s">
        <v>41</v>
      </c>
      <c r="AO20" s="83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3" t="s">
        <v>40</v>
      </c>
      <c r="AZ20" s="83" t="s">
        <v>41</v>
      </c>
      <c r="BA20" s="83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5" t="s">
        <v>224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328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610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1</v>
      </c>
      <c r="H23" s="12">
        <f>STAFF_CWS!M63+STAFF_CWS!M66</f>
        <v>1</v>
      </c>
      <c r="I23" s="12">
        <f>STAFF_CWS!N63+STAFF_CWS!N66</f>
        <v>2</v>
      </c>
      <c r="J23" s="12">
        <f>STAFF_CWS!O63+STAFF_CWS!O66</f>
        <v>2</v>
      </c>
      <c r="K23" s="12">
        <f>STAFF_CWS!P63+STAFF_CWS!P66</f>
        <v>2</v>
      </c>
      <c r="L23" s="12">
        <f>STAFF_CWS!Q63+STAFF_CWS!Q66</f>
        <v>2</v>
      </c>
      <c r="M23" s="12">
        <f>STAFF_CWS!R63+STAFF_CWS!R66</f>
        <v>2</v>
      </c>
      <c r="N23" s="12">
        <f>STAFF_CWS!S63+STAFF_CWS!S66</f>
        <v>2</v>
      </c>
      <c r="O23" s="12">
        <f>STAFF_CWS!T63+STAFF_CWS!T66</f>
        <v>3</v>
      </c>
      <c r="P23" s="12">
        <f>STAFF_CWS!U63+STAFF_CWS!U66</f>
        <v>3</v>
      </c>
      <c r="Q23" s="12">
        <f>STAFF_CWS!V63+STAFF_CWS!V66</f>
        <v>3</v>
      </c>
      <c r="R23" s="12">
        <f>STAFF_CWS!W63+STAFF_CWS!W66</f>
        <v>5</v>
      </c>
      <c r="S23" s="12">
        <f>STAFF_CWS!X63+STAFF_CWS!X66</f>
        <v>5</v>
      </c>
      <c r="T23" s="12">
        <f>STAFF_CWS!Y63+STAFF_CWS!Y66</f>
        <v>5</v>
      </c>
      <c r="U23" s="12">
        <f>STAFF_CWS!Z63+STAFF_CWS!Z66</f>
        <v>5</v>
      </c>
      <c r="V23" s="12">
        <f>STAFF_CWS!AA63+STAFF_CWS!AA66</f>
        <v>5</v>
      </c>
      <c r="W23" s="12">
        <f>STAFF_CWS!AB63+STAFF_CWS!AB66</f>
        <v>5</v>
      </c>
      <c r="X23" s="12">
        <f>STAFF_CWS!AC63+STAFF_CWS!AC66</f>
        <v>5</v>
      </c>
      <c r="Y23" s="12">
        <f>STAFF_CWS!AD63+STAFF_CWS!AD66</f>
        <v>5</v>
      </c>
      <c r="Z23" s="12">
        <f>STAFF_CWS!AE63+STAFF_CWS!AE66</f>
        <v>5</v>
      </c>
      <c r="AA23" s="12">
        <f>STAFF_CWS!AF63+STAFF_CWS!AF66</f>
        <v>5</v>
      </c>
      <c r="AB23" s="12">
        <f>STAFF_CWS!AG63+STAFF_CWS!AG66</f>
        <v>5</v>
      </c>
      <c r="AC23" s="12">
        <f>STAFF_CWS!AH63+STAFF_CWS!AH66</f>
        <v>5</v>
      </c>
      <c r="AD23" s="12">
        <f>STAFF_CWS!AI63+STAFF_CWS!AI66</f>
        <v>5</v>
      </c>
      <c r="AE23" s="12">
        <f>STAFF_CWS!AJ63+STAFF_CWS!AJ66</f>
        <v>5</v>
      </c>
      <c r="AF23" s="12">
        <f>STAFF_CWS!AK63+STAFF_CWS!AK66</f>
        <v>5</v>
      </c>
      <c r="AG23" s="12">
        <f>STAFF_CWS!AL63+STAFF_CWS!AL66</f>
        <v>5</v>
      </c>
      <c r="AH23" s="12">
        <f>STAFF_CWS!AM63+STAFF_CWS!AM66</f>
        <v>5</v>
      </c>
      <c r="AI23" s="12">
        <f>STAFF_CWS!AN63+STAFF_CWS!AN66</f>
        <v>5</v>
      </c>
      <c r="AJ23" s="12">
        <f>STAFF_CWS!AO63+STAFF_CWS!AO66</f>
        <v>5</v>
      </c>
      <c r="AK23" s="12">
        <f>STAFF_CWS!AP63+STAFF_CWS!AP66</f>
        <v>5</v>
      </c>
      <c r="AL23" s="12">
        <f>STAFF_CWS!AQ63+STAFF_CWS!AQ66</f>
        <v>5</v>
      </c>
      <c r="AM23" s="12">
        <f>STAFF_CWS!AR63+STAFF_CWS!AR66</f>
        <v>7</v>
      </c>
      <c r="AN23" s="12">
        <f>STAFF_CWS!AS63+STAFF_CWS!AS66</f>
        <v>7</v>
      </c>
      <c r="AO23" s="12">
        <f>STAFF_CWS!AT63+STAFF_CWS!AT66</f>
        <v>7</v>
      </c>
      <c r="AP23" s="12">
        <f>STAFF_CWS!AU63+STAFF_CWS!AU66</f>
        <v>7</v>
      </c>
      <c r="AQ23" s="12">
        <f>STAFF_CWS!AV63+STAFF_CWS!AV66</f>
        <v>7</v>
      </c>
      <c r="AR23" s="12">
        <f>STAFF_CWS!AW63+STAFF_CWS!AW66</f>
        <v>7</v>
      </c>
      <c r="AS23" s="12">
        <f>STAFF_CWS!AX63+STAFF_CWS!AX66</f>
        <v>7</v>
      </c>
      <c r="AT23" s="12">
        <f>STAFF_CWS!AY63+STAFF_CWS!AY66</f>
        <v>7</v>
      </c>
      <c r="AU23" s="12">
        <f>STAFF_CWS!AZ63+STAFF_CWS!AZ66</f>
        <v>7</v>
      </c>
      <c r="AV23" s="12">
        <f>STAFF_CWS!BA63+STAFF_CWS!BA66</f>
        <v>7</v>
      </c>
      <c r="AW23" s="12">
        <f>STAFF_CWS!BB63+STAFF_CWS!BB66</f>
        <v>7</v>
      </c>
      <c r="AX23" s="12">
        <f>STAFF_CWS!BC63+STAFF_CWS!BC66</f>
        <v>7</v>
      </c>
      <c r="AY23" s="12">
        <f>STAFF_CWS!BD63+STAFF_CWS!BD66</f>
        <v>7</v>
      </c>
      <c r="AZ23" s="12">
        <f>STAFF_CWS!BE63+STAFF_CWS!BE66</f>
        <v>7</v>
      </c>
      <c r="BA23" s="12">
        <f>STAFF_CWS!BF63+STAFF_CWS!BF66</f>
        <v>7</v>
      </c>
      <c r="BB23" s="12">
        <f>STAFF_CWS!BG63+STAFF_CWS!BG66</f>
        <v>7</v>
      </c>
      <c r="BC23" s="12">
        <f>STAFF_CWS!BH63+STAFF_CWS!BH66</f>
        <v>7</v>
      </c>
      <c r="BD23" s="12">
        <f>STAFF_CWS!BI63+STAFF_CWS!BI66</f>
        <v>7</v>
      </c>
      <c r="BE23" s="12">
        <f>STAFF_CWS!BJ63+STAFF_CWS!BJ66</f>
        <v>7</v>
      </c>
      <c r="BF23" s="12">
        <f>STAFF_CWS!BK63+STAFF_CWS!BK66</f>
        <v>7</v>
      </c>
      <c r="BG23" s="12">
        <f>STAFF_CWS!BL63+STAFF_CWS!BL66</f>
        <v>7</v>
      </c>
      <c r="BH23" s="12">
        <f>STAFF_CWS!BM63+STAFF_CWS!BM66</f>
        <v>7</v>
      </c>
      <c r="BI23" s="12">
        <f>STAFF_CWS!BN63+STAFF_CWS!BN66</f>
        <v>7</v>
      </c>
      <c r="BJ23" s="12">
        <f>STAFF_CWS!BO63+STAFF_CWS!BO66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607</v>
      </c>
      <c r="C26" s="353" t="s">
        <v>35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36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37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38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39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1:62" x14ac:dyDescent="0.15">
      <c r="C27" s="83" t="s">
        <v>40</v>
      </c>
      <c r="D27" s="83" t="s">
        <v>41</v>
      </c>
      <c r="E27" s="83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3" t="s">
        <v>40</v>
      </c>
      <c r="P27" s="83" t="s">
        <v>41</v>
      </c>
      <c r="Q27" s="83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3" t="s">
        <v>40</v>
      </c>
      <c r="AB27" s="83" t="s">
        <v>41</v>
      </c>
      <c r="AC27" s="83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3" t="s">
        <v>40</v>
      </c>
      <c r="AN27" s="83" t="s">
        <v>41</v>
      </c>
      <c r="AO27" s="83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3" t="s">
        <v>40</v>
      </c>
      <c r="AZ27" s="83" t="s">
        <v>41</v>
      </c>
      <c r="BA27" s="83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5" t="s">
        <v>608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609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53" t="s">
        <v>35</v>
      </c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 t="s">
        <v>36</v>
      </c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 t="s">
        <v>37</v>
      </c>
      <c r="AB31" s="353"/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 t="s">
        <v>38</v>
      </c>
      <c r="AN31" s="353"/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 t="s">
        <v>39</v>
      </c>
      <c r="AZ31" s="353"/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40</v>
      </c>
      <c r="D33" s="83" t="s">
        <v>41</v>
      </c>
      <c r="E33" s="83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3" t="s">
        <v>40</v>
      </c>
      <c r="P33" s="83" t="s">
        <v>41</v>
      </c>
      <c r="Q33" s="83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3" t="s">
        <v>40</v>
      </c>
      <c r="AB33" s="83" t="s">
        <v>41</v>
      </c>
      <c r="AC33" s="83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3" t="s">
        <v>40</v>
      </c>
      <c r="AN33" s="83" t="s">
        <v>41</v>
      </c>
      <c r="AO33" s="83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3" t="s">
        <v>40</v>
      </c>
      <c r="AZ33" s="83" t="s">
        <v>41</v>
      </c>
      <c r="BA33" s="83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1051</v>
      </c>
      <c r="C40" s="77" t="s">
        <v>156</v>
      </c>
      <c r="D40" s="353" t="s">
        <v>35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36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37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38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39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1:64" x14ac:dyDescent="0.15">
      <c r="C41" s="77"/>
      <c r="D41" s="83" t="s">
        <v>40</v>
      </c>
      <c r="E41" s="83" t="s">
        <v>41</v>
      </c>
      <c r="F41" s="83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820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1139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1141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1140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980</v>
      </c>
      <c r="C47" s="77" t="s">
        <v>156</v>
      </c>
      <c r="D47" s="353" t="s">
        <v>35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36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37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38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39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</row>
    <row r="48" spans="1:64" x14ac:dyDescent="0.15">
      <c r="C48" s="77"/>
      <c r="D48" s="83" t="s">
        <v>40</v>
      </c>
      <c r="E48" s="83" t="s">
        <v>41</v>
      </c>
      <c r="F48" s="83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820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979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1052</v>
      </c>
    </row>
    <row r="53" spans="1:64" x14ac:dyDescent="0.15">
      <c r="A53"/>
      <c r="C53" s="77" t="s">
        <v>156</v>
      </c>
      <c r="D53" s="353" t="s">
        <v>35</v>
      </c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 t="s">
        <v>36</v>
      </c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 t="s">
        <v>37</v>
      </c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 t="s">
        <v>38</v>
      </c>
      <c r="AO53" s="353"/>
      <c r="AP53" s="353"/>
      <c r="AQ53" s="353"/>
      <c r="AR53" s="353"/>
      <c r="AS53" s="353"/>
      <c r="AT53" s="353"/>
      <c r="AU53" s="353"/>
      <c r="AV53" s="353"/>
      <c r="AW53" s="353"/>
      <c r="AX53" s="353"/>
      <c r="AY53" s="353"/>
      <c r="AZ53" s="353" t="s">
        <v>39</v>
      </c>
      <c r="BA53" s="353"/>
      <c r="BB53" s="353"/>
      <c r="BC53" s="353"/>
      <c r="BD53" s="353"/>
      <c r="BE53" s="353"/>
      <c r="BF53" s="353"/>
      <c r="BG53" s="353"/>
      <c r="BH53" s="353"/>
      <c r="BI53" s="353"/>
      <c r="BJ53" s="353"/>
      <c r="BK53" s="353"/>
    </row>
    <row r="54" spans="1:64" x14ac:dyDescent="0.15">
      <c r="C54" s="77"/>
      <c r="D54" s="83" t="s">
        <v>40</v>
      </c>
      <c r="E54" s="83" t="s">
        <v>41</v>
      </c>
      <c r="F54" s="83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820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1139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979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1140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1142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53" t="s">
        <v>327</v>
      </c>
      <c r="B2" s="353"/>
      <c r="C2" s="200"/>
    </row>
    <row r="3" spans="1:62" x14ac:dyDescent="0.15">
      <c r="A3" s="10"/>
      <c r="B3" s="10" t="s">
        <v>772</v>
      </c>
      <c r="C3" s="200"/>
    </row>
    <row r="4" spans="1:62" x14ac:dyDescent="0.15">
      <c r="C4" s="353" t="s">
        <v>35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36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37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38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39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28" t="s">
        <v>40</v>
      </c>
      <c r="D5" s="28" t="s">
        <v>41</v>
      </c>
      <c r="E5" s="28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8" t="s">
        <v>40</v>
      </c>
      <c r="P5" s="28" t="s">
        <v>41</v>
      </c>
      <c r="Q5" s="28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8" t="s">
        <v>40</v>
      </c>
      <c r="AB5" s="28" t="s">
        <v>41</v>
      </c>
      <c r="AC5" s="28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8" t="s">
        <v>40</v>
      </c>
      <c r="AN5" s="28" t="s">
        <v>41</v>
      </c>
      <c r="AO5" s="28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8" t="s">
        <v>40</v>
      </c>
      <c r="AZ5" s="28" t="s">
        <v>41</v>
      </c>
      <c r="BA5" s="28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30" t="s">
        <v>430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433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431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763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434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764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773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9" t="s">
        <v>771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675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385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390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31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115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32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29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30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116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28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55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117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56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57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118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58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59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60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166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1147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712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723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721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724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725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769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726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751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430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433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431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763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434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764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767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765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53" t="s">
        <v>36</v>
      </c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 t="s">
        <v>37</v>
      </c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 t="s">
        <v>38</v>
      </c>
      <c r="AO41" s="353"/>
      <c r="AP41" s="353"/>
      <c r="AQ41" s="353"/>
      <c r="AR41" s="353"/>
      <c r="AS41" s="353"/>
      <c r="AT41" s="353"/>
      <c r="AU41" s="353"/>
      <c r="AV41" s="353"/>
      <c r="AW41" s="353"/>
      <c r="AX41" s="353"/>
      <c r="AY41" s="353"/>
      <c r="AZ41" s="353" t="s">
        <v>39</v>
      </c>
      <c r="BA41" s="353"/>
      <c r="BB41" s="353"/>
      <c r="BC41" s="353"/>
      <c r="BD41" s="353"/>
      <c r="BE41" s="353"/>
      <c r="BF41" s="353"/>
      <c r="BG41" s="353"/>
      <c r="BH41" s="353"/>
      <c r="BI41" s="353"/>
      <c r="BJ41" s="353"/>
      <c r="BK41" s="353"/>
      <c r="BL41" s="38"/>
      <c r="BM41" s="215"/>
    </row>
    <row r="42" spans="2:75" s="14" customFormat="1" x14ac:dyDescent="0.15">
      <c r="B42" s="76" t="s">
        <v>728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53" t="s">
        <v>35</v>
      </c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 t="s">
        <v>36</v>
      </c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 t="s">
        <v>37</v>
      </c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 t="s">
        <v>38</v>
      </c>
      <c r="AP44" s="353"/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 t="s">
        <v>39</v>
      </c>
      <c r="BB44" s="353"/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68"/>
    </row>
    <row r="45" spans="2:75" customFormat="1" x14ac:dyDescent="0.15">
      <c r="B45" s="14" t="s">
        <v>762</v>
      </c>
      <c r="C45" s="77" t="s">
        <v>156</v>
      </c>
      <c r="D45" s="28" t="s">
        <v>40</v>
      </c>
      <c r="E45" s="28" t="s">
        <v>41</v>
      </c>
      <c r="F45" s="28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40"/>
      <c r="BM45" s="68"/>
    </row>
    <row r="46" spans="2:75" customFormat="1" x14ac:dyDescent="0.15">
      <c r="B46" s="14" t="s">
        <v>430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437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440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441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439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406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407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436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438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442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433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437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559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604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605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441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439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406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407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436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438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443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431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437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440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441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439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406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407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436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438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444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445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437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777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778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441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439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406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407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436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438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446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434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437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440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195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441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439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406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407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436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438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447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475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408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429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430</v>
      </c>
    </row>
    <row r="122" spans="1:65" x14ac:dyDescent="0.15">
      <c r="A122" s="78"/>
      <c r="B122" s="50" t="s">
        <v>200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194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199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433</v>
      </c>
    </row>
    <row r="127" spans="1:65" x14ac:dyDescent="0.15">
      <c r="A127" s="78"/>
      <c r="B127" s="50" t="s">
        <v>196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197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198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431</v>
      </c>
    </row>
    <row r="132" spans="1:75" x14ac:dyDescent="0.15">
      <c r="A132" s="78"/>
      <c r="B132" s="50" t="s">
        <v>448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449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432</v>
      </c>
    </row>
    <row r="136" spans="1:75" x14ac:dyDescent="0.15">
      <c r="A136" s="78"/>
      <c r="B136" s="50" t="s">
        <v>450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195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434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451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57" t="s">
        <v>35</v>
      </c>
      <c r="E143" s="357"/>
      <c r="F143" s="357"/>
      <c r="G143" s="357"/>
      <c r="H143" s="357"/>
      <c r="I143" s="357"/>
      <c r="J143" s="357"/>
      <c r="K143" s="357"/>
      <c r="L143" s="357"/>
      <c r="M143" s="357"/>
      <c r="N143" s="357"/>
      <c r="O143" s="35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156</v>
      </c>
      <c r="D144" s="28" t="s">
        <v>40</v>
      </c>
      <c r="E144" s="28" t="s">
        <v>41</v>
      </c>
      <c r="F144" s="28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9" t="s">
        <v>717</v>
      </c>
      <c r="BM144" s="184" t="s">
        <v>633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25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STAFF_CWS!G86</f>
        <v>0</v>
      </c>
      <c r="D149" s="213">
        <f>STAFF_CWS!H86</f>
        <v>0</v>
      </c>
      <c r="E149" s="213">
        <f>STAFF_CWS!I86</f>
        <v>0</v>
      </c>
      <c r="F149" s="213">
        <f>STAFF_CWS!J86</f>
        <v>0</v>
      </c>
      <c r="G149" s="213">
        <f>STAFF_CWS!K86</f>
        <v>0</v>
      </c>
      <c r="H149" s="213">
        <f>STAFF_CWS!L86</f>
        <v>0</v>
      </c>
      <c r="I149" s="213">
        <f>STAFF_CWS!M86</f>
        <v>0</v>
      </c>
      <c r="J149" s="213">
        <f>STAFF_CWS!N86</f>
        <v>0</v>
      </c>
      <c r="K149" s="213">
        <f>STAFF_CWS!O86</f>
        <v>0</v>
      </c>
      <c r="L149" s="213">
        <f>STAFF_CWS!P86</f>
        <v>0</v>
      </c>
      <c r="M149" s="213">
        <f>STAFF_CWS!Q86</f>
        <v>0</v>
      </c>
      <c r="N149" s="213">
        <f>STAFF_CWS!R86</f>
        <v>0</v>
      </c>
      <c r="O149" s="213">
        <f>STAFF_CWS!S86</f>
        <v>0</v>
      </c>
      <c r="P149" s="213">
        <f>STAFF_CWS!T86</f>
        <v>0</v>
      </c>
      <c r="Q149" s="213">
        <f>STAFF_CWS!U86</f>
        <v>0</v>
      </c>
      <c r="R149" s="213">
        <f>STAFF_CWS!V86</f>
        <v>0</v>
      </c>
      <c r="S149" s="213">
        <f>STAFF_CWS!W86</f>
        <v>0</v>
      </c>
      <c r="T149" s="213">
        <f>STAFF_CWS!X86</f>
        <v>0</v>
      </c>
      <c r="U149" s="213">
        <f>STAFF_CWS!Y86</f>
        <v>0</v>
      </c>
      <c r="V149" s="213">
        <f>STAFF_CWS!Z86</f>
        <v>0</v>
      </c>
      <c r="W149" s="213">
        <f>STAFF_CWS!AA86</f>
        <v>0</v>
      </c>
      <c r="X149" s="213">
        <f>STAFF_CWS!AB86</f>
        <v>0</v>
      </c>
      <c r="Y149" s="213">
        <f>STAFF_CWS!AC86</f>
        <v>0</v>
      </c>
      <c r="Z149" s="213">
        <f>STAFF_CWS!AD86</f>
        <v>0</v>
      </c>
      <c r="AA149" s="213">
        <f>STAFF_CWS!AE86</f>
        <v>0</v>
      </c>
      <c r="AB149" s="213">
        <f>STAFF_CWS!AF86</f>
        <v>1</v>
      </c>
      <c r="AC149" s="213">
        <f>STAFF_CWS!AG86</f>
        <v>1</v>
      </c>
      <c r="AD149" s="213">
        <f>STAFF_CWS!AH86</f>
        <v>1</v>
      </c>
      <c r="AE149" s="213">
        <f>STAFF_CWS!AI86</f>
        <v>1</v>
      </c>
      <c r="AF149" s="213">
        <f>STAFF_CWS!AJ86</f>
        <v>1</v>
      </c>
      <c r="AG149" s="213">
        <f>STAFF_CWS!AK86</f>
        <v>1</v>
      </c>
      <c r="AH149" s="213">
        <f>STAFF_CWS!AL86</f>
        <v>1</v>
      </c>
      <c r="AI149" s="213">
        <f>STAFF_CWS!AM86</f>
        <v>1</v>
      </c>
      <c r="AJ149" s="213">
        <f>STAFF_CWS!AN86</f>
        <v>1</v>
      </c>
      <c r="AK149" s="213">
        <f>STAFF_CWS!AO86</f>
        <v>1</v>
      </c>
      <c r="AL149" s="213">
        <f>STAFF_CWS!AP86</f>
        <v>1</v>
      </c>
      <c r="AM149" s="213">
        <f>STAFF_CWS!AQ86</f>
        <v>1</v>
      </c>
      <c r="AN149" s="213">
        <f>STAFF_CWS!AR86</f>
        <v>1</v>
      </c>
      <c r="AO149" s="213">
        <f>STAFF_CWS!AS86</f>
        <v>1</v>
      </c>
      <c r="AP149" s="213">
        <f>STAFF_CWS!AT86</f>
        <v>1</v>
      </c>
      <c r="AQ149" s="213">
        <f>STAFF_CWS!AU86</f>
        <v>1</v>
      </c>
      <c r="AR149" s="213">
        <f>STAFF_CWS!AV86</f>
        <v>1</v>
      </c>
      <c r="AS149" s="213">
        <f>STAFF_CWS!AW86</f>
        <v>1</v>
      </c>
      <c r="AT149" s="213">
        <f>STAFF_CWS!AX86</f>
        <v>1</v>
      </c>
      <c r="AU149" s="213">
        <f>STAFF_CWS!AY86</f>
        <v>1</v>
      </c>
      <c r="AV149" s="213">
        <f>STAFF_CWS!AZ86</f>
        <v>1</v>
      </c>
      <c r="AW149" s="213">
        <f>STAFF_CWS!BA86</f>
        <v>1</v>
      </c>
      <c r="AX149" s="213">
        <f>STAFF_CWS!BB86</f>
        <v>1</v>
      </c>
      <c r="AY149" s="213">
        <f>STAFF_CWS!BC86</f>
        <v>1</v>
      </c>
      <c r="AZ149" s="213">
        <f>STAFF_CWS!BD86</f>
        <v>1</v>
      </c>
      <c r="BA149" s="213">
        <f>STAFF_CWS!BE86</f>
        <v>1</v>
      </c>
      <c r="BB149" s="213">
        <f>STAFF_CWS!BF86</f>
        <v>1</v>
      </c>
      <c r="BC149" s="213">
        <f>STAFF_CWS!BG86</f>
        <v>1</v>
      </c>
      <c r="BD149" s="213">
        <f>STAFF_CWS!BH86</f>
        <v>1</v>
      </c>
      <c r="BE149" s="213">
        <f>STAFF_CWS!BI86</f>
        <v>1</v>
      </c>
      <c r="BF149" s="213">
        <f>STAFF_CWS!BJ86</f>
        <v>1</v>
      </c>
      <c r="BG149" s="213">
        <f>STAFF_CWS!BK86</f>
        <v>1</v>
      </c>
      <c r="BH149" s="213">
        <f>STAFF_CWS!BL86</f>
        <v>1</v>
      </c>
      <c r="BI149" s="213">
        <f>STAFF_CWS!BM86</f>
        <v>1</v>
      </c>
      <c r="BJ149" s="213">
        <f>STAFF_CWS!BN86</f>
        <v>1</v>
      </c>
      <c r="BK149" s="213">
        <f>STAFF_CWS!BO86</f>
        <v>1</v>
      </c>
    </row>
    <row r="150" spans="1:75" x14ac:dyDescent="0.15">
      <c r="B150" s="18" t="s">
        <v>86</v>
      </c>
      <c r="C150" s="213">
        <f>STAFF_CWS!G87</f>
        <v>0</v>
      </c>
      <c r="D150" s="213">
        <f>STAFF_CWS!H87</f>
        <v>0.25</v>
      </c>
      <c r="E150" s="213">
        <f>STAFF_CWS!I87</f>
        <v>0.25</v>
      </c>
      <c r="F150" s="213">
        <f>STAFF_CWS!J87</f>
        <v>0.25</v>
      </c>
      <c r="G150" s="213">
        <f>STAFF_CWS!K87</f>
        <v>0.25</v>
      </c>
      <c r="H150" s="213">
        <f>STAFF_CWS!L87</f>
        <v>0.25</v>
      </c>
      <c r="I150" s="213">
        <f>STAFF_CWS!M87</f>
        <v>0.25</v>
      </c>
      <c r="J150" s="213">
        <f>STAFF_CWS!N87</f>
        <v>0.25</v>
      </c>
      <c r="K150" s="213">
        <f>STAFF_CWS!O87</f>
        <v>0.25</v>
      </c>
      <c r="L150" s="213">
        <f>STAFF_CWS!P87</f>
        <v>0.25</v>
      </c>
      <c r="M150" s="213">
        <f>STAFF_CWS!Q87</f>
        <v>0.25</v>
      </c>
      <c r="N150" s="213">
        <f>STAFF_CWS!R87</f>
        <v>0.25</v>
      </c>
      <c r="O150" s="213">
        <f>STAFF_CWS!S87</f>
        <v>0.25</v>
      </c>
      <c r="P150" s="213">
        <f>STAFF_CWS!T87</f>
        <v>0.25</v>
      </c>
      <c r="Q150" s="213">
        <f>STAFF_CWS!U87</f>
        <v>0.25</v>
      </c>
      <c r="R150" s="213">
        <f>STAFF_CWS!V87</f>
        <v>0.25</v>
      </c>
      <c r="S150" s="213">
        <f>STAFF_CWS!W87</f>
        <v>0.25</v>
      </c>
      <c r="T150" s="213">
        <f>STAFF_CWS!X87</f>
        <v>0.25</v>
      </c>
      <c r="U150" s="213">
        <f>STAFF_CWS!Y87</f>
        <v>0.25</v>
      </c>
      <c r="V150" s="213">
        <f>STAFF_CWS!Z87</f>
        <v>0.25</v>
      </c>
      <c r="W150" s="213">
        <f>STAFF_CWS!AA87</f>
        <v>0.25</v>
      </c>
      <c r="X150" s="213">
        <f>STAFF_CWS!AB87</f>
        <v>0.25</v>
      </c>
      <c r="Y150" s="213">
        <f>STAFF_CWS!AC87</f>
        <v>0.25</v>
      </c>
      <c r="Z150" s="213">
        <f>STAFF_CWS!AD87</f>
        <v>0.25</v>
      </c>
      <c r="AA150" s="213">
        <f>STAFF_CWS!AE87</f>
        <v>0.25</v>
      </c>
      <c r="AB150" s="213">
        <f>STAFF_CWS!AF87</f>
        <v>0</v>
      </c>
      <c r="AC150" s="213">
        <f>STAFF_CWS!AG87</f>
        <v>0</v>
      </c>
      <c r="AD150" s="213">
        <f>STAFF_CWS!AH87</f>
        <v>0</v>
      </c>
      <c r="AE150" s="213">
        <f>STAFF_CWS!AI87</f>
        <v>0</v>
      </c>
      <c r="AF150" s="213">
        <f>STAFF_CWS!AJ87</f>
        <v>0</v>
      </c>
      <c r="AG150" s="213">
        <f>STAFF_CWS!AK87</f>
        <v>0</v>
      </c>
      <c r="AH150" s="213">
        <f>STAFF_CWS!AL87</f>
        <v>0</v>
      </c>
      <c r="AI150" s="213">
        <f>STAFF_CWS!AM87</f>
        <v>0</v>
      </c>
      <c r="AJ150" s="213">
        <f>STAFF_CWS!AN87</f>
        <v>0</v>
      </c>
      <c r="AK150" s="213">
        <f>STAFF_CWS!AO87</f>
        <v>0</v>
      </c>
      <c r="AL150" s="213">
        <f>STAFF_CWS!AP87</f>
        <v>0</v>
      </c>
      <c r="AM150" s="213">
        <f>STAFF_CWS!AQ87</f>
        <v>0</v>
      </c>
      <c r="AN150" s="213">
        <f>STAFF_CWS!AR87</f>
        <v>0</v>
      </c>
      <c r="AO150" s="213">
        <f>STAFF_CWS!AS87</f>
        <v>0</v>
      </c>
      <c r="AP150" s="213">
        <f>STAFF_CWS!AT87</f>
        <v>0</v>
      </c>
      <c r="AQ150" s="213">
        <f>STAFF_CWS!AU87</f>
        <v>0</v>
      </c>
      <c r="AR150" s="213">
        <f>STAFF_CWS!AV87</f>
        <v>0</v>
      </c>
      <c r="AS150" s="213">
        <f>STAFF_CWS!AW87</f>
        <v>0</v>
      </c>
      <c r="AT150" s="213">
        <f>STAFF_CWS!AX87</f>
        <v>0</v>
      </c>
      <c r="AU150" s="213">
        <f>STAFF_CWS!AY87</f>
        <v>0</v>
      </c>
      <c r="AV150" s="213">
        <f>STAFF_CWS!AZ87</f>
        <v>0</v>
      </c>
      <c r="AW150" s="213">
        <f>STAFF_CWS!BA87</f>
        <v>0</v>
      </c>
      <c r="AX150" s="213">
        <f>STAFF_CWS!BB87</f>
        <v>0</v>
      </c>
      <c r="AY150" s="213">
        <f>STAFF_CWS!BC87</f>
        <v>0</v>
      </c>
      <c r="AZ150" s="213">
        <f>STAFF_CWS!BD87</f>
        <v>0</v>
      </c>
      <c r="BA150" s="213">
        <f>STAFF_CWS!BE87</f>
        <v>0</v>
      </c>
      <c r="BB150" s="213">
        <f>STAFF_CWS!BF87</f>
        <v>0</v>
      </c>
      <c r="BC150" s="213">
        <f>STAFF_CWS!BG87</f>
        <v>0</v>
      </c>
      <c r="BD150" s="213">
        <f>STAFF_CWS!BH87</f>
        <v>0</v>
      </c>
      <c r="BE150" s="213">
        <f>STAFF_CWS!BI87</f>
        <v>0</v>
      </c>
      <c r="BF150" s="213">
        <f>STAFF_CWS!BJ87</f>
        <v>0</v>
      </c>
      <c r="BG150" s="213">
        <f>STAFF_CWS!BK87</f>
        <v>0</v>
      </c>
      <c r="BH150" s="213">
        <f>STAFF_CWS!BL87</f>
        <v>0</v>
      </c>
      <c r="BI150" s="213">
        <f>STAFF_CWS!BM87</f>
        <v>0</v>
      </c>
      <c r="BJ150" s="213">
        <f>STAFF_CWS!BN87</f>
        <v>0</v>
      </c>
      <c r="BK150" s="213">
        <f>STAFF_CWS!BO87</f>
        <v>0</v>
      </c>
    </row>
    <row r="151" spans="1:75" x14ac:dyDescent="0.15">
      <c r="B151" s="18"/>
    </row>
    <row r="152" spans="1:75" x14ac:dyDescent="0.15">
      <c r="B152" s="2" t="s">
        <v>31</v>
      </c>
      <c r="C152" s="213">
        <f>STAFF_CWS!G89</f>
        <v>0</v>
      </c>
      <c r="D152" s="213">
        <f>STAFF_CWS!H89</f>
        <v>1</v>
      </c>
      <c r="E152" s="213">
        <f>STAFF_CWS!I89</f>
        <v>1</v>
      </c>
      <c r="F152" s="213">
        <f>STAFF_CWS!J89</f>
        <v>1</v>
      </c>
      <c r="G152" s="213">
        <f>STAFF_CWS!K89</f>
        <v>1</v>
      </c>
      <c r="H152" s="213">
        <f>STAFF_CWS!L89</f>
        <v>1</v>
      </c>
      <c r="I152" s="213">
        <f>STAFF_CWS!M89</f>
        <v>1</v>
      </c>
      <c r="J152" s="213">
        <f>STAFF_CWS!N89</f>
        <v>1</v>
      </c>
      <c r="K152" s="213">
        <f>STAFF_CWS!O89</f>
        <v>1</v>
      </c>
      <c r="L152" s="213">
        <f>STAFF_CWS!P89</f>
        <v>1</v>
      </c>
      <c r="M152" s="213">
        <f>STAFF_CWS!Q89</f>
        <v>1</v>
      </c>
      <c r="N152" s="213">
        <f>STAFF_CWS!R89</f>
        <v>1</v>
      </c>
      <c r="O152" s="213">
        <f>STAFF_CWS!S89</f>
        <v>1</v>
      </c>
      <c r="P152" s="213">
        <f>STAFF_CWS!T89</f>
        <v>1</v>
      </c>
      <c r="Q152" s="213">
        <f>STAFF_CWS!U89</f>
        <v>1</v>
      </c>
      <c r="R152" s="213">
        <f>STAFF_CWS!V89</f>
        <v>1</v>
      </c>
      <c r="S152" s="213">
        <f>STAFF_CWS!W89</f>
        <v>1</v>
      </c>
      <c r="T152" s="213">
        <f>STAFF_CWS!X89</f>
        <v>1</v>
      </c>
      <c r="U152" s="213">
        <f>STAFF_CWS!Y89</f>
        <v>1</v>
      </c>
      <c r="V152" s="213">
        <f>STAFF_CWS!Z89</f>
        <v>1</v>
      </c>
      <c r="W152" s="213">
        <f>STAFF_CWS!AA89</f>
        <v>1</v>
      </c>
      <c r="X152" s="213">
        <f>STAFF_CWS!AB89</f>
        <v>1</v>
      </c>
      <c r="Y152" s="213">
        <f>STAFF_CWS!AC89</f>
        <v>1</v>
      </c>
      <c r="Z152" s="213">
        <f>STAFF_CWS!AD89</f>
        <v>1</v>
      </c>
      <c r="AA152" s="213">
        <f>STAFF_CWS!AE89</f>
        <v>1</v>
      </c>
      <c r="AB152" s="213">
        <f>STAFF_CWS!AF89</f>
        <v>1</v>
      </c>
      <c r="AC152" s="213">
        <f>STAFF_CWS!AG89</f>
        <v>1</v>
      </c>
      <c r="AD152" s="213">
        <f>STAFF_CWS!AH89</f>
        <v>1</v>
      </c>
      <c r="AE152" s="213">
        <f>STAFF_CWS!AI89</f>
        <v>1</v>
      </c>
      <c r="AF152" s="213">
        <f>STAFF_CWS!AJ89</f>
        <v>1</v>
      </c>
      <c r="AG152" s="213">
        <f>STAFF_CWS!AK89</f>
        <v>1</v>
      </c>
      <c r="AH152" s="213">
        <f>STAFF_CWS!AL89</f>
        <v>1</v>
      </c>
      <c r="AI152" s="213">
        <f>STAFF_CWS!AM89</f>
        <v>1</v>
      </c>
      <c r="AJ152" s="213">
        <f>STAFF_CWS!AN89</f>
        <v>1</v>
      </c>
      <c r="AK152" s="213">
        <f>STAFF_CWS!AO89</f>
        <v>1</v>
      </c>
      <c r="AL152" s="213">
        <f>STAFF_CWS!AP89</f>
        <v>1</v>
      </c>
      <c r="AM152" s="213">
        <f>STAFF_CWS!AQ89</f>
        <v>1</v>
      </c>
      <c r="AN152" s="213">
        <f>STAFF_CWS!AR89</f>
        <v>1</v>
      </c>
      <c r="AO152" s="213">
        <f>STAFF_CWS!AS89</f>
        <v>1</v>
      </c>
      <c r="AP152" s="213">
        <f>STAFF_CWS!AT89</f>
        <v>1</v>
      </c>
      <c r="AQ152" s="213">
        <f>STAFF_CWS!AU89</f>
        <v>1</v>
      </c>
      <c r="AR152" s="213">
        <f>STAFF_CWS!AV89</f>
        <v>1</v>
      </c>
      <c r="AS152" s="213">
        <f>STAFF_CWS!AW89</f>
        <v>1</v>
      </c>
      <c r="AT152" s="213">
        <f>STAFF_CWS!AX89</f>
        <v>1</v>
      </c>
      <c r="AU152" s="213">
        <f>STAFF_CWS!AY89</f>
        <v>1</v>
      </c>
      <c r="AV152" s="213">
        <f>STAFF_CWS!AZ89</f>
        <v>1</v>
      </c>
      <c r="AW152" s="213">
        <f>STAFF_CWS!BA89</f>
        <v>1</v>
      </c>
      <c r="AX152" s="213">
        <f>STAFF_CWS!BB89</f>
        <v>1</v>
      </c>
      <c r="AY152" s="213">
        <f>STAFF_CWS!BC89</f>
        <v>1</v>
      </c>
      <c r="AZ152" s="213">
        <f>STAFF_CWS!BD89</f>
        <v>1</v>
      </c>
      <c r="BA152" s="213">
        <f>STAFF_CWS!BE89</f>
        <v>1</v>
      </c>
      <c r="BB152" s="213">
        <f>STAFF_CWS!BF89</f>
        <v>1</v>
      </c>
      <c r="BC152" s="213">
        <f>STAFF_CWS!BG89</f>
        <v>1</v>
      </c>
      <c r="BD152" s="213">
        <f>STAFF_CWS!BH89</f>
        <v>1</v>
      </c>
      <c r="BE152" s="213">
        <f>STAFF_CWS!BI89</f>
        <v>1</v>
      </c>
      <c r="BF152" s="213">
        <f>STAFF_CWS!BJ89</f>
        <v>1</v>
      </c>
      <c r="BG152" s="213">
        <f>STAFF_CWS!BK89</f>
        <v>1</v>
      </c>
      <c r="BH152" s="213">
        <f>STAFF_CWS!BL89</f>
        <v>1</v>
      </c>
      <c r="BI152" s="213">
        <f>STAFF_CWS!BM89</f>
        <v>1</v>
      </c>
      <c r="BJ152" s="213">
        <f>STAFF_CWS!BN89</f>
        <v>1</v>
      </c>
      <c r="BK152" s="213">
        <f>STAFF_CWS!BO89</f>
        <v>1</v>
      </c>
    </row>
    <row r="153" spans="1:75" x14ac:dyDescent="0.15">
      <c r="B153" s="18" t="s">
        <v>86</v>
      </c>
      <c r="C153" s="213">
        <f>STAFF_CWS!G90</f>
        <v>0.25</v>
      </c>
      <c r="D153" s="213">
        <f>STAFF_CWS!H90</f>
        <v>0</v>
      </c>
      <c r="E153" s="213">
        <f>STAFF_CWS!I90</f>
        <v>0</v>
      </c>
      <c r="F153" s="213">
        <f>STAFF_CWS!J90</f>
        <v>0</v>
      </c>
      <c r="G153" s="213">
        <f>STAFF_CWS!K90</f>
        <v>0</v>
      </c>
      <c r="H153" s="213">
        <f>STAFF_CWS!L90</f>
        <v>0</v>
      </c>
      <c r="I153" s="213">
        <f>STAFF_CWS!M90</f>
        <v>0</v>
      </c>
      <c r="J153" s="213">
        <f>STAFF_CWS!N90</f>
        <v>0</v>
      </c>
      <c r="K153" s="213">
        <f>STAFF_CWS!O90</f>
        <v>0</v>
      </c>
      <c r="L153" s="213">
        <f>STAFF_CWS!P90</f>
        <v>0</v>
      </c>
      <c r="M153" s="213">
        <f>STAFF_CWS!Q90</f>
        <v>0</v>
      </c>
      <c r="N153" s="213">
        <f>STAFF_CWS!R90</f>
        <v>0</v>
      </c>
      <c r="O153" s="213">
        <f>STAFF_CWS!S90</f>
        <v>0</v>
      </c>
      <c r="P153" s="213">
        <f>STAFF_CWS!T90</f>
        <v>0</v>
      </c>
      <c r="Q153" s="213">
        <f>STAFF_CWS!U90</f>
        <v>0</v>
      </c>
      <c r="R153" s="213">
        <f>STAFF_CWS!V90</f>
        <v>0</v>
      </c>
      <c r="S153" s="213">
        <f>STAFF_CWS!W90</f>
        <v>0</v>
      </c>
      <c r="T153" s="213">
        <f>STAFF_CWS!X90</f>
        <v>0</v>
      </c>
      <c r="U153" s="213">
        <f>STAFF_CWS!Y90</f>
        <v>0</v>
      </c>
      <c r="V153" s="213">
        <f>STAFF_CWS!Z90</f>
        <v>0</v>
      </c>
      <c r="W153" s="213">
        <f>STAFF_CWS!AA90</f>
        <v>0</v>
      </c>
      <c r="X153" s="213">
        <f>STAFF_CWS!AB90</f>
        <v>0</v>
      </c>
      <c r="Y153" s="213">
        <f>STAFF_CWS!AC90</f>
        <v>0</v>
      </c>
      <c r="Z153" s="213">
        <f>STAFF_CWS!AD90</f>
        <v>0</v>
      </c>
      <c r="AA153" s="213">
        <f>STAFF_CWS!AE90</f>
        <v>0</v>
      </c>
      <c r="AB153" s="213">
        <f>STAFF_CWS!AF90</f>
        <v>0</v>
      </c>
      <c r="AC153" s="213">
        <f>STAFF_CWS!AG90</f>
        <v>0</v>
      </c>
      <c r="AD153" s="213">
        <f>STAFF_CWS!AH90</f>
        <v>0</v>
      </c>
      <c r="AE153" s="213">
        <f>STAFF_CWS!AI90</f>
        <v>0</v>
      </c>
      <c r="AF153" s="213">
        <f>STAFF_CWS!AJ90</f>
        <v>0</v>
      </c>
      <c r="AG153" s="213">
        <f>STAFF_CWS!AK90</f>
        <v>0</v>
      </c>
      <c r="AH153" s="213">
        <f>STAFF_CWS!AL90</f>
        <v>0</v>
      </c>
      <c r="AI153" s="213">
        <f>STAFF_CWS!AM90</f>
        <v>0</v>
      </c>
      <c r="AJ153" s="213">
        <f>STAFF_CWS!AN90</f>
        <v>0</v>
      </c>
      <c r="AK153" s="213">
        <f>STAFF_CWS!AO90</f>
        <v>0</v>
      </c>
      <c r="AL153" s="213">
        <f>STAFF_CWS!AP90</f>
        <v>0</v>
      </c>
      <c r="AM153" s="213">
        <f>STAFF_CWS!AQ90</f>
        <v>0</v>
      </c>
      <c r="AN153" s="213">
        <f>STAFF_CWS!AR90</f>
        <v>0</v>
      </c>
      <c r="AO153" s="213">
        <f>STAFF_CWS!AS90</f>
        <v>0</v>
      </c>
      <c r="AP153" s="213">
        <f>STAFF_CWS!AT90</f>
        <v>0</v>
      </c>
      <c r="AQ153" s="213">
        <f>STAFF_CWS!AU90</f>
        <v>0</v>
      </c>
      <c r="AR153" s="213">
        <f>STAFF_CWS!AV90</f>
        <v>0</v>
      </c>
      <c r="AS153" s="213">
        <f>STAFF_CWS!AW90</f>
        <v>0</v>
      </c>
      <c r="AT153" s="213">
        <f>STAFF_CWS!AX90</f>
        <v>0</v>
      </c>
      <c r="AU153" s="213">
        <f>STAFF_CWS!AY90</f>
        <v>0</v>
      </c>
      <c r="AV153" s="213">
        <f>STAFF_CWS!AZ90</f>
        <v>0</v>
      </c>
      <c r="AW153" s="213">
        <f>STAFF_CWS!BA90</f>
        <v>0</v>
      </c>
      <c r="AX153" s="213">
        <f>STAFF_CWS!BB90</f>
        <v>0</v>
      </c>
      <c r="AY153" s="213">
        <f>STAFF_CWS!BC90</f>
        <v>0</v>
      </c>
      <c r="AZ153" s="213">
        <f>STAFF_CWS!BD90</f>
        <v>0</v>
      </c>
      <c r="BA153" s="213">
        <f>STAFF_CWS!BE90</f>
        <v>0</v>
      </c>
      <c r="BB153" s="213">
        <f>STAFF_CWS!BF90</f>
        <v>0</v>
      </c>
      <c r="BC153" s="213">
        <f>STAFF_CWS!BG90</f>
        <v>0</v>
      </c>
      <c r="BD153" s="213">
        <f>STAFF_CWS!BH90</f>
        <v>0</v>
      </c>
      <c r="BE153" s="213">
        <f>STAFF_CWS!BI90</f>
        <v>0</v>
      </c>
      <c r="BF153" s="213">
        <f>STAFF_CWS!BJ90</f>
        <v>0</v>
      </c>
      <c r="BG153" s="213">
        <f>STAFF_CWS!BK90</f>
        <v>0</v>
      </c>
      <c r="BH153" s="213">
        <f>STAFF_CWS!BL90</f>
        <v>0</v>
      </c>
      <c r="BI153" s="213">
        <f>STAFF_CWS!BM90</f>
        <v>0</v>
      </c>
      <c r="BJ153" s="213">
        <f>STAFF_CWS!BN90</f>
        <v>0</v>
      </c>
      <c r="BK153" s="213">
        <f>STAFF_CWS!BO90</f>
        <v>0</v>
      </c>
    </row>
    <row r="154" spans="1:75" x14ac:dyDescent="0.15">
      <c r="B154" s="2"/>
    </row>
    <row r="155" spans="1:75" x14ac:dyDescent="0.15">
      <c r="B155" s="35" t="s">
        <v>115</v>
      </c>
      <c r="C155" s="213">
        <f>STAFF_CWS!G92</f>
        <v>0</v>
      </c>
      <c r="D155" s="213">
        <f>STAFF_CWS!H92</f>
        <v>0</v>
      </c>
      <c r="E155" s="213">
        <f>STAFF_CWS!I92</f>
        <v>0</v>
      </c>
      <c r="F155" s="213">
        <f>STAFF_CWS!J92</f>
        <v>0</v>
      </c>
      <c r="G155" s="213">
        <f>STAFF_CWS!K92</f>
        <v>0</v>
      </c>
      <c r="H155" s="213">
        <f>STAFF_CWS!L92</f>
        <v>0</v>
      </c>
      <c r="I155" s="213">
        <f>STAFF_CWS!M92</f>
        <v>0</v>
      </c>
      <c r="J155" s="213">
        <f>STAFF_CWS!N92</f>
        <v>0</v>
      </c>
      <c r="K155" s="213">
        <f>STAFF_CWS!O92</f>
        <v>0</v>
      </c>
      <c r="L155" s="213">
        <f>STAFF_CWS!P92</f>
        <v>0</v>
      </c>
      <c r="M155" s="213">
        <f>STAFF_CWS!Q92</f>
        <v>0</v>
      </c>
      <c r="N155" s="213">
        <f>STAFF_CWS!R92</f>
        <v>0</v>
      </c>
      <c r="O155" s="213">
        <f>STAFF_CWS!S92</f>
        <v>0</v>
      </c>
      <c r="P155" s="213">
        <f>STAFF_CWS!T92</f>
        <v>1</v>
      </c>
      <c r="Q155" s="213">
        <f>STAFF_CWS!U92</f>
        <v>1</v>
      </c>
      <c r="R155" s="213">
        <f>STAFF_CWS!V92</f>
        <v>1</v>
      </c>
      <c r="S155" s="213">
        <f>STAFF_CWS!W92</f>
        <v>1</v>
      </c>
      <c r="T155" s="213">
        <f>STAFF_CWS!X92</f>
        <v>1</v>
      </c>
      <c r="U155" s="213">
        <f>STAFF_CWS!Y92</f>
        <v>1</v>
      </c>
      <c r="V155" s="213">
        <f>STAFF_CWS!Z92</f>
        <v>1</v>
      </c>
      <c r="W155" s="213">
        <f>STAFF_CWS!AA92</f>
        <v>1</v>
      </c>
      <c r="X155" s="213">
        <f>STAFF_CWS!AB92</f>
        <v>1</v>
      </c>
      <c r="Y155" s="213">
        <f>STAFF_CWS!AC92</f>
        <v>1</v>
      </c>
      <c r="Z155" s="213">
        <f>STAFF_CWS!AD92</f>
        <v>1</v>
      </c>
      <c r="AA155" s="213">
        <f>STAFF_CWS!AE92</f>
        <v>1</v>
      </c>
      <c r="AB155" s="213">
        <f>STAFF_CWS!AF92</f>
        <v>1</v>
      </c>
      <c r="AC155" s="213">
        <f>STAFF_CWS!AG92</f>
        <v>1</v>
      </c>
      <c r="AD155" s="213">
        <f>STAFF_CWS!AH92</f>
        <v>1</v>
      </c>
      <c r="AE155" s="213">
        <f>STAFF_CWS!AI92</f>
        <v>1</v>
      </c>
      <c r="AF155" s="213">
        <f>STAFF_CWS!AJ92</f>
        <v>1</v>
      </c>
      <c r="AG155" s="213">
        <f>STAFF_CWS!AK92</f>
        <v>1</v>
      </c>
      <c r="AH155" s="213">
        <f>STAFF_CWS!AL92</f>
        <v>1</v>
      </c>
      <c r="AI155" s="213">
        <f>STAFF_CWS!AM92</f>
        <v>1</v>
      </c>
      <c r="AJ155" s="213">
        <f>STAFF_CWS!AN92</f>
        <v>1</v>
      </c>
      <c r="AK155" s="213">
        <f>STAFF_CWS!AO92</f>
        <v>1</v>
      </c>
      <c r="AL155" s="213">
        <f>STAFF_CWS!AP92</f>
        <v>1</v>
      </c>
      <c r="AM155" s="213">
        <f>STAFF_CWS!AQ92</f>
        <v>1</v>
      </c>
      <c r="AN155" s="213">
        <f>STAFF_CWS!AR92</f>
        <v>1</v>
      </c>
      <c r="AO155" s="213">
        <f>STAFF_CWS!AS92</f>
        <v>1</v>
      </c>
      <c r="AP155" s="213">
        <f>STAFF_CWS!AT92</f>
        <v>1</v>
      </c>
      <c r="AQ155" s="213">
        <f>STAFF_CWS!AU92</f>
        <v>1</v>
      </c>
      <c r="AR155" s="213">
        <f>STAFF_CWS!AV92</f>
        <v>1</v>
      </c>
      <c r="AS155" s="213">
        <f>STAFF_CWS!AW92</f>
        <v>1</v>
      </c>
      <c r="AT155" s="213">
        <f>STAFF_CWS!AX92</f>
        <v>1</v>
      </c>
      <c r="AU155" s="213">
        <f>STAFF_CWS!AY92</f>
        <v>1</v>
      </c>
      <c r="AV155" s="213">
        <f>STAFF_CWS!AZ92</f>
        <v>1</v>
      </c>
      <c r="AW155" s="213">
        <f>STAFF_CWS!BA92</f>
        <v>1</v>
      </c>
      <c r="AX155" s="213">
        <f>STAFF_CWS!BB92</f>
        <v>1</v>
      </c>
      <c r="AY155" s="213">
        <f>STAFF_CWS!BC92</f>
        <v>1</v>
      </c>
      <c r="AZ155" s="213">
        <f>STAFF_CWS!BD92</f>
        <v>1</v>
      </c>
      <c r="BA155" s="213">
        <f>STAFF_CWS!BE92</f>
        <v>1</v>
      </c>
      <c r="BB155" s="213">
        <f>STAFF_CWS!BF92</f>
        <v>1</v>
      </c>
      <c r="BC155" s="213">
        <f>STAFF_CWS!BG92</f>
        <v>1</v>
      </c>
      <c r="BD155" s="213">
        <f>STAFF_CWS!BH92</f>
        <v>1</v>
      </c>
      <c r="BE155" s="213">
        <f>STAFF_CWS!BI92</f>
        <v>1</v>
      </c>
      <c r="BF155" s="213">
        <f>STAFF_CWS!BJ92</f>
        <v>1</v>
      </c>
      <c r="BG155" s="213">
        <f>STAFF_CWS!BK92</f>
        <v>1</v>
      </c>
      <c r="BH155" s="213">
        <f>STAFF_CWS!BL92</f>
        <v>1</v>
      </c>
      <c r="BI155" s="213">
        <f>STAFF_CWS!BM92</f>
        <v>1</v>
      </c>
      <c r="BJ155" s="213">
        <f>STAFF_CWS!BN92</f>
        <v>1</v>
      </c>
      <c r="BK155" s="213">
        <f>STAFF_CWS!BO92</f>
        <v>1</v>
      </c>
    </row>
    <row r="156" spans="1:75" x14ac:dyDescent="0.15">
      <c r="B156" s="18" t="s">
        <v>86</v>
      </c>
      <c r="C156" s="213">
        <f>STAFF_CWS!G93</f>
        <v>0</v>
      </c>
      <c r="D156" s="213">
        <f>STAFF_CWS!H93</f>
        <v>0.5</v>
      </c>
      <c r="E156" s="213">
        <f>STAFF_CWS!I93</f>
        <v>0.5</v>
      </c>
      <c r="F156" s="213">
        <f>STAFF_CWS!J93</f>
        <v>0.5</v>
      </c>
      <c r="G156" s="213">
        <f>STAFF_CWS!K93</f>
        <v>0.5</v>
      </c>
      <c r="H156" s="213">
        <f>STAFF_CWS!L93</f>
        <v>0.5</v>
      </c>
      <c r="I156" s="213">
        <f>STAFF_CWS!M93</f>
        <v>0.5</v>
      </c>
      <c r="J156" s="213">
        <f>STAFF_CWS!N93</f>
        <v>0.5</v>
      </c>
      <c r="K156" s="213">
        <f>STAFF_CWS!O93</f>
        <v>0.5</v>
      </c>
      <c r="L156" s="213">
        <f>STAFF_CWS!P93</f>
        <v>0.5</v>
      </c>
      <c r="M156" s="213">
        <f>STAFF_CWS!Q93</f>
        <v>0.5</v>
      </c>
      <c r="N156" s="213">
        <f>STAFF_CWS!R93</f>
        <v>0.5</v>
      </c>
      <c r="O156" s="213">
        <f>STAFF_CWS!S93</f>
        <v>0.5</v>
      </c>
      <c r="P156" s="213">
        <f>STAFF_CWS!T93</f>
        <v>0</v>
      </c>
      <c r="Q156" s="213">
        <f>STAFF_CWS!U93</f>
        <v>0</v>
      </c>
      <c r="R156" s="213">
        <f>STAFF_CWS!V93</f>
        <v>0</v>
      </c>
      <c r="S156" s="213">
        <f>STAFF_CWS!W93</f>
        <v>0</v>
      </c>
      <c r="T156" s="213">
        <f>STAFF_CWS!X93</f>
        <v>0</v>
      </c>
      <c r="U156" s="213">
        <f>STAFF_CWS!Y93</f>
        <v>0</v>
      </c>
      <c r="V156" s="213">
        <f>STAFF_CWS!Z93</f>
        <v>0</v>
      </c>
      <c r="W156" s="213">
        <f>STAFF_CWS!AA93</f>
        <v>0</v>
      </c>
      <c r="X156" s="213">
        <f>STAFF_CWS!AB93</f>
        <v>0</v>
      </c>
      <c r="Y156" s="213">
        <f>STAFF_CWS!AC93</f>
        <v>0</v>
      </c>
      <c r="Z156" s="213">
        <f>STAFF_CWS!AD93</f>
        <v>0</v>
      </c>
      <c r="AA156" s="213">
        <f>STAFF_CWS!AE93</f>
        <v>0</v>
      </c>
      <c r="AB156" s="213">
        <f>STAFF_CWS!AF93</f>
        <v>0</v>
      </c>
      <c r="AC156" s="213">
        <f>STAFF_CWS!AG93</f>
        <v>0</v>
      </c>
      <c r="AD156" s="213">
        <f>STAFF_CWS!AH93</f>
        <v>0</v>
      </c>
      <c r="AE156" s="213">
        <f>STAFF_CWS!AI93</f>
        <v>0</v>
      </c>
      <c r="AF156" s="213">
        <f>STAFF_CWS!AJ93</f>
        <v>0</v>
      </c>
      <c r="AG156" s="213">
        <f>STAFF_CWS!AK93</f>
        <v>0</v>
      </c>
      <c r="AH156" s="213">
        <f>STAFF_CWS!AL93</f>
        <v>0</v>
      </c>
      <c r="AI156" s="213">
        <f>STAFF_CWS!AM93</f>
        <v>0</v>
      </c>
      <c r="AJ156" s="213">
        <f>STAFF_CWS!AN93</f>
        <v>0</v>
      </c>
      <c r="AK156" s="213">
        <f>STAFF_CWS!AO93</f>
        <v>0</v>
      </c>
      <c r="AL156" s="213">
        <f>STAFF_CWS!AP93</f>
        <v>0</v>
      </c>
      <c r="AM156" s="213">
        <f>STAFF_CWS!AQ93</f>
        <v>0</v>
      </c>
      <c r="AN156" s="213">
        <f>STAFF_CWS!AR93</f>
        <v>0</v>
      </c>
      <c r="AO156" s="213">
        <f>STAFF_CWS!AS93</f>
        <v>0</v>
      </c>
      <c r="AP156" s="213">
        <f>STAFF_CWS!AT93</f>
        <v>0</v>
      </c>
      <c r="AQ156" s="213">
        <f>STAFF_CWS!AU93</f>
        <v>0</v>
      </c>
      <c r="AR156" s="213">
        <f>STAFF_CWS!AV93</f>
        <v>0</v>
      </c>
      <c r="AS156" s="213">
        <f>STAFF_CWS!AW93</f>
        <v>0</v>
      </c>
      <c r="AT156" s="213">
        <f>STAFF_CWS!AX93</f>
        <v>0</v>
      </c>
      <c r="AU156" s="213">
        <f>STAFF_CWS!AY93</f>
        <v>0</v>
      </c>
      <c r="AV156" s="213">
        <f>STAFF_CWS!AZ93</f>
        <v>0</v>
      </c>
      <c r="AW156" s="213">
        <f>STAFF_CWS!BA93</f>
        <v>0</v>
      </c>
      <c r="AX156" s="213">
        <f>STAFF_CWS!BB93</f>
        <v>0</v>
      </c>
      <c r="AY156" s="213">
        <f>STAFF_CWS!BC93</f>
        <v>0</v>
      </c>
      <c r="AZ156" s="213">
        <f>STAFF_CWS!BD93</f>
        <v>0</v>
      </c>
      <c r="BA156" s="213">
        <f>STAFF_CWS!BE93</f>
        <v>0</v>
      </c>
      <c r="BB156" s="213">
        <f>STAFF_CWS!BF93</f>
        <v>0</v>
      </c>
      <c r="BC156" s="213">
        <f>STAFF_CWS!BG93</f>
        <v>0</v>
      </c>
      <c r="BD156" s="213">
        <f>STAFF_CWS!BH93</f>
        <v>0</v>
      </c>
      <c r="BE156" s="213">
        <f>STAFF_CWS!BI93</f>
        <v>0</v>
      </c>
      <c r="BF156" s="213">
        <f>STAFF_CWS!BJ93</f>
        <v>0</v>
      </c>
      <c r="BG156" s="213">
        <f>STAFF_CWS!BK93</f>
        <v>0</v>
      </c>
      <c r="BH156" s="213">
        <f>STAFF_CWS!BL93</f>
        <v>0</v>
      </c>
      <c r="BI156" s="213">
        <f>STAFF_CWS!BM93</f>
        <v>0</v>
      </c>
      <c r="BJ156" s="213">
        <f>STAFF_CWS!BN93</f>
        <v>0</v>
      </c>
      <c r="BK156" s="213">
        <f>STAFF_CWS!BO93</f>
        <v>0</v>
      </c>
    </row>
    <row r="157" spans="1:75" x14ac:dyDescent="0.15">
      <c r="B157"/>
    </row>
    <row r="158" spans="1:75" x14ac:dyDescent="0.15">
      <c r="B158" t="s">
        <v>32</v>
      </c>
      <c r="C158" s="213">
        <f>STAFF_CWS!G95</f>
        <v>0</v>
      </c>
      <c r="D158" s="213">
        <f>STAFF_CWS!H95</f>
        <v>0</v>
      </c>
      <c r="E158" s="213">
        <f>STAFF_CWS!I95</f>
        <v>0</v>
      </c>
      <c r="F158" s="213">
        <f>STAFF_CWS!J95</f>
        <v>0</v>
      </c>
      <c r="G158" s="213">
        <f>STAFF_CWS!K95</f>
        <v>0</v>
      </c>
      <c r="H158" s="213">
        <f>STAFF_CWS!L95</f>
        <v>0</v>
      </c>
      <c r="I158" s="213">
        <f>STAFF_CWS!M95</f>
        <v>0</v>
      </c>
      <c r="J158" s="213">
        <f>STAFF_CWS!N95</f>
        <v>0</v>
      </c>
      <c r="K158" s="213">
        <f>STAFF_CWS!O95</f>
        <v>1</v>
      </c>
      <c r="L158" s="213">
        <f>STAFF_CWS!P95</f>
        <v>1</v>
      </c>
      <c r="M158" s="213">
        <f>STAFF_CWS!Q95</f>
        <v>1</v>
      </c>
      <c r="N158" s="213">
        <f>STAFF_CWS!R95</f>
        <v>1</v>
      </c>
      <c r="O158" s="213">
        <f>STAFF_CWS!S95</f>
        <v>1</v>
      </c>
      <c r="P158" s="213">
        <f>STAFF_CWS!T95</f>
        <v>1</v>
      </c>
      <c r="Q158" s="213">
        <f>STAFF_CWS!U95</f>
        <v>1</v>
      </c>
      <c r="R158" s="213">
        <f>STAFF_CWS!V95</f>
        <v>1</v>
      </c>
      <c r="S158" s="213">
        <f>STAFF_CWS!W95</f>
        <v>1</v>
      </c>
      <c r="T158" s="213">
        <f>STAFF_CWS!X95</f>
        <v>1</v>
      </c>
      <c r="U158" s="213">
        <f>STAFF_CWS!Y95</f>
        <v>1</v>
      </c>
      <c r="V158" s="213">
        <f>STAFF_CWS!Z95</f>
        <v>1</v>
      </c>
      <c r="W158" s="213">
        <f>STAFF_CWS!AA95</f>
        <v>1</v>
      </c>
      <c r="X158" s="213">
        <f>STAFF_CWS!AB95</f>
        <v>1</v>
      </c>
      <c r="Y158" s="213">
        <f>STAFF_CWS!AC95</f>
        <v>1</v>
      </c>
      <c r="Z158" s="213">
        <f>STAFF_CWS!AD95</f>
        <v>1</v>
      </c>
      <c r="AA158" s="213">
        <f>STAFF_CWS!AE95</f>
        <v>1</v>
      </c>
      <c r="AB158" s="213">
        <f>STAFF_CWS!AF95</f>
        <v>1</v>
      </c>
      <c r="AC158" s="213">
        <f>STAFF_CWS!AG95</f>
        <v>1</v>
      </c>
      <c r="AD158" s="213">
        <f>STAFF_CWS!AH95</f>
        <v>1</v>
      </c>
      <c r="AE158" s="213">
        <f>STAFF_CWS!AI95</f>
        <v>1</v>
      </c>
      <c r="AF158" s="213">
        <f>STAFF_CWS!AJ95</f>
        <v>1</v>
      </c>
      <c r="AG158" s="213">
        <f>STAFF_CWS!AK95</f>
        <v>1</v>
      </c>
      <c r="AH158" s="213">
        <f>STAFF_CWS!AL95</f>
        <v>1</v>
      </c>
      <c r="AI158" s="213">
        <f>STAFF_CWS!AM95</f>
        <v>1</v>
      </c>
      <c r="AJ158" s="213">
        <f>STAFF_CWS!AN95</f>
        <v>1</v>
      </c>
      <c r="AK158" s="213">
        <f>STAFF_CWS!AO95</f>
        <v>1</v>
      </c>
      <c r="AL158" s="213">
        <f>STAFF_CWS!AP95</f>
        <v>1</v>
      </c>
      <c r="AM158" s="213">
        <f>STAFF_CWS!AQ95</f>
        <v>1</v>
      </c>
      <c r="AN158" s="213">
        <f>STAFF_CWS!AR95</f>
        <v>2</v>
      </c>
      <c r="AO158" s="213">
        <f>STAFF_CWS!AS95</f>
        <v>2</v>
      </c>
      <c r="AP158" s="213">
        <f>STAFF_CWS!AT95</f>
        <v>2</v>
      </c>
      <c r="AQ158" s="213">
        <f>STAFF_CWS!AU95</f>
        <v>2</v>
      </c>
      <c r="AR158" s="213">
        <f>STAFF_CWS!AV95</f>
        <v>2</v>
      </c>
      <c r="AS158" s="213">
        <f>STAFF_CWS!AW95</f>
        <v>2</v>
      </c>
      <c r="AT158" s="213">
        <f>STAFF_CWS!AX95</f>
        <v>2</v>
      </c>
      <c r="AU158" s="213">
        <f>STAFF_CWS!AY95</f>
        <v>2</v>
      </c>
      <c r="AV158" s="213">
        <f>STAFF_CWS!AZ95</f>
        <v>2</v>
      </c>
      <c r="AW158" s="213">
        <f>STAFF_CWS!BA95</f>
        <v>2</v>
      </c>
      <c r="AX158" s="213">
        <f>STAFF_CWS!BB95</f>
        <v>2</v>
      </c>
      <c r="AY158" s="213">
        <f>STAFF_CWS!BC95</f>
        <v>2</v>
      </c>
      <c r="AZ158" s="213">
        <f>STAFF_CWS!BD95</f>
        <v>2</v>
      </c>
      <c r="BA158" s="213">
        <f>STAFF_CWS!BE95</f>
        <v>2</v>
      </c>
      <c r="BB158" s="213">
        <f>STAFF_CWS!BF95</f>
        <v>2</v>
      </c>
      <c r="BC158" s="213">
        <f>STAFF_CWS!BG95</f>
        <v>2</v>
      </c>
      <c r="BD158" s="213">
        <f>STAFF_CWS!BH95</f>
        <v>2</v>
      </c>
      <c r="BE158" s="213">
        <f>STAFF_CWS!BI95</f>
        <v>2</v>
      </c>
      <c r="BF158" s="213">
        <f>STAFF_CWS!BJ95</f>
        <v>2</v>
      </c>
      <c r="BG158" s="213">
        <f>STAFF_CWS!BK95</f>
        <v>2</v>
      </c>
      <c r="BH158" s="213">
        <f>STAFF_CWS!BL95</f>
        <v>2</v>
      </c>
      <c r="BI158" s="213">
        <f>STAFF_CWS!BM95</f>
        <v>2</v>
      </c>
      <c r="BJ158" s="213">
        <f>STAFF_CWS!BN95</f>
        <v>2</v>
      </c>
      <c r="BK158" s="213">
        <f>STAFF_CWS!BO95</f>
        <v>2</v>
      </c>
    </row>
    <row r="159" spans="1:75" x14ac:dyDescent="0.15">
      <c r="B159" s="18" t="s">
        <v>86</v>
      </c>
      <c r="C159" s="213">
        <f>STAFF_CWS!G96</f>
        <v>0.5</v>
      </c>
      <c r="D159" s="213">
        <f>STAFF_CWS!H96</f>
        <v>0.5</v>
      </c>
      <c r="E159" s="213">
        <f>STAFF_CWS!I96</f>
        <v>0.5</v>
      </c>
      <c r="F159" s="213">
        <f>STAFF_CWS!J96</f>
        <v>0.5</v>
      </c>
      <c r="G159" s="213">
        <f>STAFF_CWS!K96</f>
        <v>0.5</v>
      </c>
      <c r="H159" s="213">
        <f>STAFF_CWS!L96</f>
        <v>0.5</v>
      </c>
      <c r="I159" s="213">
        <f>STAFF_CWS!M96</f>
        <v>0.5</v>
      </c>
      <c r="J159" s="213">
        <f>STAFF_CWS!N96</f>
        <v>0.5</v>
      </c>
      <c r="K159" s="213">
        <f>STAFF_CWS!O96</f>
        <v>0.5</v>
      </c>
      <c r="L159" s="213">
        <f>STAFF_CWS!P96</f>
        <v>0.5</v>
      </c>
      <c r="M159" s="213">
        <f>STAFF_CWS!Q96</f>
        <v>0.5</v>
      </c>
      <c r="N159" s="213">
        <f>STAFF_CWS!R96</f>
        <v>0.5</v>
      </c>
      <c r="O159" s="213">
        <f>STAFF_CWS!S96</f>
        <v>0.5</v>
      </c>
      <c r="P159" s="213">
        <f>STAFF_CWS!T96</f>
        <v>0</v>
      </c>
      <c r="Q159" s="213">
        <f>STAFF_CWS!U96</f>
        <v>0</v>
      </c>
      <c r="R159" s="213">
        <f>STAFF_CWS!V96</f>
        <v>0</v>
      </c>
      <c r="S159" s="213">
        <f>STAFF_CWS!W96</f>
        <v>0</v>
      </c>
      <c r="T159" s="213">
        <f>STAFF_CWS!X96</f>
        <v>0</v>
      </c>
      <c r="U159" s="213">
        <f>STAFF_CWS!Y96</f>
        <v>0</v>
      </c>
      <c r="V159" s="213">
        <f>STAFF_CWS!Z96</f>
        <v>0</v>
      </c>
      <c r="W159" s="213">
        <f>STAFF_CWS!AA96</f>
        <v>0</v>
      </c>
      <c r="X159" s="213">
        <f>STAFF_CWS!AB96</f>
        <v>0</v>
      </c>
      <c r="Y159" s="213">
        <f>STAFF_CWS!AC96</f>
        <v>0</v>
      </c>
      <c r="Z159" s="213">
        <f>STAFF_CWS!AD96</f>
        <v>0</v>
      </c>
      <c r="AA159" s="213">
        <f>STAFF_CWS!AE96</f>
        <v>0</v>
      </c>
      <c r="AB159" s="213">
        <f>STAFF_CWS!AF96</f>
        <v>0</v>
      </c>
      <c r="AC159" s="213">
        <f>STAFF_CWS!AG96</f>
        <v>0</v>
      </c>
      <c r="AD159" s="213">
        <f>STAFF_CWS!AH96</f>
        <v>0</v>
      </c>
      <c r="AE159" s="213">
        <f>STAFF_CWS!AI96</f>
        <v>0</v>
      </c>
      <c r="AF159" s="213">
        <f>STAFF_CWS!AJ96</f>
        <v>0</v>
      </c>
      <c r="AG159" s="213">
        <f>STAFF_CWS!AK96</f>
        <v>0</v>
      </c>
      <c r="AH159" s="213">
        <f>STAFF_CWS!AL96</f>
        <v>0</v>
      </c>
      <c r="AI159" s="213">
        <f>STAFF_CWS!AM96</f>
        <v>0</v>
      </c>
      <c r="AJ159" s="213">
        <f>STAFF_CWS!AN96</f>
        <v>0</v>
      </c>
      <c r="AK159" s="213">
        <f>STAFF_CWS!AO96</f>
        <v>0</v>
      </c>
      <c r="AL159" s="213">
        <f>STAFF_CWS!AP96</f>
        <v>0</v>
      </c>
      <c r="AM159" s="213">
        <f>STAFF_CWS!AQ96</f>
        <v>0</v>
      </c>
      <c r="AN159" s="213">
        <f>STAFF_CWS!AR96</f>
        <v>0</v>
      </c>
      <c r="AO159" s="213">
        <f>STAFF_CWS!AS96</f>
        <v>0</v>
      </c>
      <c r="AP159" s="213">
        <f>STAFF_CWS!AT96</f>
        <v>0</v>
      </c>
      <c r="AQ159" s="213">
        <f>STAFF_CWS!AU96</f>
        <v>0</v>
      </c>
      <c r="AR159" s="213">
        <f>STAFF_CWS!AV96</f>
        <v>0</v>
      </c>
      <c r="AS159" s="213">
        <f>STAFF_CWS!AW96</f>
        <v>0</v>
      </c>
      <c r="AT159" s="213">
        <f>STAFF_CWS!AX96</f>
        <v>0</v>
      </c>
      <c r="AU159" s="213">
        <f>STAFF_CWS!AY96</f>
        <v>0</v>
      </c>
      <c r="AV159" s="213">
        <f>STAFF_CWS!AZ96</f>
        <v>0</v>
      </c>
      <c r="AW159" s="213">
        <f>STAFF_CWS!BA96</f>
        <v>0</v>
      </c>
      <c r="AX159" s="213">
        <f>STAFF_CWS!BB96</f>
        <v>0</v>
      </c>
      <c r="AY159" s="213">
        <f>STAFF_CWS!BC96</f>
        <v>0</v>
      </c>
      <c r="AZ159" s="213">
        <f>STAFF_CWS!BD96</f>
        <v>0</v>
      </c>
      <c r="BA159" s="213">
        <f>STAFF_CWS!BE96</f>
        <v>0</v>
      </c>
      <c r="BB159" s="213">
        <f>STAFF_CWS!BF96</f>
        <v>0</v>
      </c>
      <c r="BC159" s="213">
        <f>STAFF_CWS!BG96</f>
        <v>0</v>
      </c>
      <c r="BD159" s="213">
        <f>STAFF_CWS!BH96</f>
        <v>0</v>
      </c>
      <c r="BE159" s="213">
        <f>STAFF_CWS!BI96</f>
        <v>0</v>
      </c>
      <c r="BF159" s="213">
        <f>STAFF_CWS!BJ96</f>
        <v>0</v>
      </c>
      <c r="BG159" s="213">
        <f>STAFF_CWS!BK96</f>
        <v>0</v>
      </c>
      <c r="BH159" s="213">
        <f>STAFF_CWS!BL96</f>
        <v>0</v>
      </c>
      <c r="BI159" s="213">
        <f>STAFF_CWS!BM96</f>
        <v>0</v>
      </c>
      <c r="BJ159" s="213">
        <f>STAFF_CWS!BN96</f>
        <v>0</v>
      </c>
      <c r="BK159" s="213">
        <f>STAFF_CWS!BO96</f>
        <v>0</v>
      </c>
    </row>
    <row r="160" spans="1:75" x14ac:dyDescent="0.15">
      <c r="B160"/>
    </row>
    <row r="161" spans="2:63" x14ac:dyDescent="0.15">
      <c r="B161" s="2" t="s">
        <v>29</v>
      </c>
      <c r="C161" s="213">
        <f>STAFF_CWS!G98</f>
        <v>0</v>
      </c>
      <c r="D161" s="213">
        <f>STAFF_CWS!H98</f>
        <v>0</v>
      </c>
      <c r="E161" s="213">
        <f>STAFF_CWS!I98</f>
        <v>0</v>
      </c>
      <c r="F161" s="213">
        <f>STAFF_CWS!J98</f>
        <v>0</v>
      </c>
      <c r="G161" s="213">
        <f>STAFF_CWS!K98</f>
        <v>0</v>
      </c>
      <c r="H161" s="213">
        <f>STAFF_CWS!L98</f>
        <v>0</v>
      </c>
      <c r="I161" s="213">
        <f>STAFF_CWS!M98</f>
        <v>0</v>
      </c>
      <c r="J161" s="213">
        <f>STAFF_CWS!N98</f>
        <v>0</v>
      </c>
      <c r="K161" s="213">
        <f>STAFF_CWS!O98</f>
        <v>0</v>
      </c>
      <c r="L161" s="213">
        <f>STAFF_CWS!P98</f>
        <v>0</v>
      </c>
      <c r="M161" s="213">
        <f>STAFF_CWS!Q98</f>
        <v>0</v>
      </c>
      <c r="N161" s="213">
        <f>STAFF_CWS!R98</f>
        <v>0</v>
      </c>
      <c r="O161" s="213">
        <f>STAFF_CWS!S98</f>
        <v>0</v>
      </c>
      <c r="P161" s="213">
        <f>STAFF_CWS!T98</f>
        <v>1</v>
      </c>
      <c r="Q161" s="213">
        <f>STAFF_CWS!U98</f>
        <v>1</v>
      </c>
      <c r="R161" s="213">
        <f>STAFF_CWS!V98</f>
        <v>1</v>
      </c>
      <c r="S161" s="213">
        <f>STAFF_CWS!W98</f>
        <v>1</v>
      </c>
      <c r="T161" s="213">
        <f>STAFF_CWS!X98</f>
        <v>1</v>
      </c>
      <c r="U161" s="213">
        <f>STAFF_CWS!Y98</f>
        <v>1</v>
      </c>
      <c r="V161" s="213">
        <f>STAFF_CWS!Z98</f>
        <v>1</v>
      </c>
      <c r="W161" s="213">
        <f>STAFF_CWS!AA98</f>
        <v>1</v>
      </c>
      <c r="X161" s="213">
        <f>STAFF_CWS!AB98</f>
        <v>1</v>
      </c>
      <c r="Y161" s="213">
        <f>STAFF_CWS!AC98</f>
        <v>1</v>
      </c>
      <c r="Z161" s="213">
        <f>STAFF_CWS!AD98</f>
        <v>1</v>
      </c>
      <c r="AA161" s="213">
        <f>STAFF_CWS!AE98</f>
        <v>1</v>
      </c>
      <c r="AB161" s="213">
        <f>STAFF_CWS!AF98</f>
        <v>1</v>
      </c>
      <c r="AC161" s="213">
        <f>STAFF_CWS!AG98</f>
        <v>1</v>
      </c>
      <c r="AD161" s="213">
        <f>STAFF_CWS!AH98</f>
        <v>1</v>
      </c>
      <c r="AE161" s="213">
        <f>STAFF_CWS!AI98</f>
        <v>1</v>
      </c>
      <c r="AF161" s="213">
        <f>STAFF_CWS!AJ98</f>
        <v>1</v>
      </c>
      <c r="AG161" s="213">
        <f>STAFF_CWS!AK98</f>
        <v>1</v>
      </c>
      <c r="AH161" s="213">
        <f>STAFF_CWS!AL98</f>
        <v>1</v>
      </c>
      <c r="AI161" s="213">
        <f>STAFF_CWS!AM98</f>
        <v>1</v>
      </c>
      <c r="AJ161" s="213">
        <f>STAFF_CWS!AN98</f>
        <v>1</v>
      </c>
      <c r="AK161" s="213">
        <f>STAFF_CWS!AO98</f>
        <v>1</v>
      </c>
      <c r="AL161" s="213">
        <f>STAFF_CWS!AP98</f>
        <v>1</v>
      </c>
      <c r="AM161" s="213">
        <f>STAFF_CWS!AQ98</f>
        <v>1</v>
      </c>
      <c r="AN161" s="213">
        <f>STAFF_CWS!AR98</f>
        <v>1</v>
      </c>
      <c r="AO161" s="213">
        <f>STAFF_CWS!AS98</f>
        <v>1</v>
      </c>
      <c r="AP161" s="213">
        <f>STAFF_CWS!AT98</f>
        <v>1</v>
      </c>
      <c r="AQ161" s="213">
        <f>STAFF_CWS!AU98</f>
        <v>1</v>
      </c>
      <c r="AR161" s="213">
        <f>STAFF_CWS!AV98</f>
        <v>1</v>
      </c>
      <c r="AS161" s="213">
        <f>STAFF_CWS!AW98</f>
        <v>1</v>
      </c>
      <c r="AT161" s="213">
        <f>STAFF_CWS!AX98</f>
        <v>1</v>
      </c>
      <c r="AU161" s="213">
        <f>STAFF_CWS!AY98</f>
        <v>1</v>
      </c>
      <c r="AV161" s="213">
        <f>STAFF_CWS!AZ98</f>
        <v>1</v>
      </c>
      <c r="AW161" s="213">
        <f>STAFF_CWS!BA98</f>
        <v>1</v>
      </c>
      <c r="AX161" s="213">
        <f>STAFF_CWS!BB98</f>
        <v>1</v>
      </c>
      <c r="AY161" s="213">
        <f>STAFF_CWS!BC98</f>
        <v>1</v>
      </c>
      <c r="AZ161" s="213">
        <f>STAFF_CWS!BD98</f>
        <v>1</v>
      </c>
      <c r="BA161" s="213">
        <f>STAFF_CWS!BE98</f>
        <v>1</v>
      </c>
      <c r="BB161" s="213">
        <f>STAFF_CWS!BF98</f>
        <v>1</v>
      </c>
      <c r="BC161" s="213">
        <f>STAFF_CWS!BG98</f>
        <v>1</v>
      </c>
      <c r="BD161" s="213">
        <f>STAFF_CWS!BH98</f>
        <v>1</v>
      </c>
      <c r="BE161" s="213">
        <f>STAFF_CWS!BI98</f>
        <v>1</v>
      </c>
      <c r="BF161" s="213">
        <f>STAFF_CWS!BJ98</f>
        <v>1</v>
      </c>
      <c r="BG161" s="213">
        <f>STAFF_CWS!BK98</f>
        <v>1</v>
      </c>
      <c r="BH161" s="213">
        <f>STAFF_CWS!BL98</f>
        <v>1</v>
      </c>
      <c r="BI161" s="213">
        <f>STAFF_CWS!BM98</f>
        <v>1</v>
      </c>
      <c r="BJ161" s="213">
        <f>STAFF_CWS!BN98</f>
        <v>1</v>
      </c>
      <c r="BK161" s="213">
        <f>STAFF_CWS!BO98</f>
        <v>1</v>
      </c>
    </row>
    <row r="162" spans="2:63" x14ac:dyDescent="0.15">
      <c r="B162" s="18" t="s">
        <v>86</v>
      </c>
      <c r="C162" s="213">
        <f>STAFF_CWS!G99</f>
        <v>0</v>
      </c>
      <c r="D162" s="213">
        <f>STAFF_CWS!H99</f>
        <v>0.5</v>
      </c>
      <c r="E162" s="213">
        <f>STAFF_CWS!I99</f>
        <v>0.5</v>
      </c>
      <c r="F162" s="213">
        <f>STAFF_CWS!J99</f>
        <v>0.5</v>
      </c>
      <c r="G162" s="213">
        <f>STAFF_CWS!K99</f>
        <v>0.5</v>
      </c>
      <c r="H162" s="213">
        <f>STAFF_CWS!L99</f>
        <v>0.5</v>
      </c>
      <c r="I162" s="213">
        <f>STAFF_CWS!M99</f>
        <v>0.5</v>
      </c>
      <c r="J162" s="213">
        <f>STAFF_CWS!N99</f>
        <v>0.5</v>
      </c>
      <c r="K162" s="213">
        <f>STAFF_CWS!O99</f>
        <v>0.5</v>
      </c>
      <c r="L162" s="213">
        <f>STAFF_CWS!P99</f>
        <v>0.5</v>
      </c>
      <c r="M162" s="213">
        <f>STAFF_CWS!Q99</f>
        <v>0.5</v>
      </c>
      <c r="N162" s="213">
        <f>STAFF_CWS!R99</f>
        <v>0.5</v>
      </c>
      <c r="O162" s="213">
        <f>STAFF_CWS!S99</f>
        <v>0.5</v>
      </c>
      <c r="P162" s="213">
        <f>STAFF_CWS!T99</f>
        <v>0</v>
      </c>
      <c r="Q162" s="213">
        <f>STAFF_CWS!U99</f>
        <v>0</v>
      </c>
      <c r="R162" s="213">
        <f>STAFF_CWS!V99</f>
        <v>0</v>
      </c>
      <c r="S162" s="213">
        <f>STAFF_CWS!W99</f>
        <v>0</v>
      </c>
      <c r="T162" s="213">
        <f>STAFF_CWS!X99</f>
        <v>0</v>
      </c>
      <c r="U162" s="213">
        <f>STAFF_CWS!Y99</f>
        <v>0</v>
      </c>
      <c r="V162" s="213">
        <f>STAFF_CWS!Z99</f>
        <v>0</v>
      </c>
      <c r="W162" s="213">
        <f>STAFF_CWS!AA99</f>
        <v>0</v>
      </c>
      <c r="X162" s="213">
        <f>STAFF_CWS!AB99</f>
        <v>0</v>
      </c>
      <c r="Y162" s="213">
        <f>STAFF_CWS!AC99</f>
        <v>0</v>
      </c>
      <c r="Z162" s="213">
        <f>STAFF_CWS!AD99</f>
        <v>0</v>
      </c>
      <c r="AA162" s="213">
        <f>STAFF_CWS!AE99</f>
        <v>0</v>
      </c>
      <c r="AB162" s="213">
        <f>STAFF_CWS!AF99</f>
        <v>0</v>
      </c>
      <c r="AC162" s="213">
        <f>STAFF_CWS!AG99</f>
        <v>0</v>
      </c>
      <c r="AD162" s="213">
        <f>STAFF_CWS!AH99</f>
        <v>0</v>
      </c>
      <c r="AE162" s="213">
        <f>STAFF_CWS!AI99</f>
        <v>0</v>
      </c>
      <c r="AF162" s="213">
        <f>STAFF_CWS!AJ99</f>
        <v>0</v>
      </c>
      <c r="AG162" s="213">
        <f>STAFF_CWS!AK99</f>
        <v>0</v>
      </c>
      <c r="AH162" s="213">
        <f>STAFF_CWS!AL99</f>
        <v>0</v>
      </c>
      <c r="AI162" s="213">
        <f>STAFF_CWS!AM99</f>
        <v>0</v>
      </c>
      <c r="AJ162" s="213">
        <f>STAFF_CWS!AN99</f>
        <v>0</v>
      </c>
      <c r="AK162" s="213">
        <f>STAFF_CWS!AO99</f>
        <v>0</v>
      </c>
      <c r="AL162" s="213">
        <f>STAFF_CWS!AP99</f>
        <v>0</v>
      </c>
      <c r="AM162" s="213">
        <f>STAFF_CWS!AQ99</f>
        <v>0</v>
      </c>
      <c r="AN162" s="213">
        <f>STAFF_CWS!AR99</f>
        <v>0</v>
      </c>
      <c r="AO162" s="213">
        <f>STAFF_CWS!AS99</f>
        <v>0</v>
      </c>
      <c r="AP162" s="213">
        <f>STAFF_CWS!AT99</f>
        <v>0</v>
      </c>
      <c r="AQ162" s="213">
        <f>STAFF_CWS!AU99</f>
        <v>0</v>
      </c>
      <c r="AR162" s="213">
        <f>STAFF_CWS!AV99</f>
        <v>0</v>
      </c>
      <c r="AS162" s="213">
        <f>STAFF_CWS!AW99</f>
        <v>0</v>
      </c>
      <c r="AT162" s="213">
        <f>STAFF_CWS!AX99</f>
        <v>0</v>
      </c>
      <c r="AU162" s="213">
        <f>STAFF_CWS!AY99</f>
        <v>0</v>
      </c>
      <c r="AV162" s="213">
        <f>STAFF_CWS!AZ99</f>
        <v>0</v>
      </c>
      <c r="AW162" s="213">
        <f>STAFF_CWS!BA99</f>
        <v>0</v>
      </c>
      <c r="AX162" s="213">
        <f>STAFF_CWS!BB99</f>
        <v>0</v>
      </c>
      <c r="AY162" s="213">
        <f>STAFF_CWS!BC99</f>
        <v>0</v>
      </c>
      <c r="AZ162" s="213">
        <f>STAFF_CWS!BD99</f>
        <v>0</v>
      </c>
      <c r="BA162" s="213">
        <f>STAFF_CWS!BE99</f>
        <v>0</v>
      </c>
      <c r="BB162" s="213">
        <f>STAFF_CWS!BF99</f>
        <v>0</v>
      </c>
      <c r="BC162" s="213">
        <f>STAFF_CWS!BG99</f>
        <v>0</v>
      </c>
      <c r="BD162" s="213">
        <f>STAFF_CWS!BH99</f>
        <v>0</v>
      </c>
      <c r="BE162" s="213">
        <f>STAFF_CWS!BI99</f>
        <v>0</v>
      </c>
      <c r="BF162" s="213">
        <f>STAFF_CWS!BJ99</f>
        <v>0</v>
      </c>
      <c r="BG162" s="213">
        <f>STAFF_CWS!BK99</f>
        <v>0</v>
      </c>
      <c r="BH162" s="213">
        <f>STAFF_CWS!BL99</f>
        <v>0</v>
      </c>
      <c r="BI162" s="213">
        <f>STAFF_CWS!BM99</f>
        <v>0</v>
      </c>
      <c r="BJ162" s="213">
        <f>STAFF_CWS!BN99</f>
        <v>0</v>
      </c>
      <c r="BK162" s="213">
        <f>STAFF_CWS!BO99</f>
        <v>0</v>
      </c>
    </row>
    <row r="163" spans="2:63" x14ac:dyDescent="0.15">
      <c r="B163" s="2"/>
    </row>
    <row r="164" spans="2:63" x14ac:dyDescent="0.15">
      <c r="B164" s="2" t="s">
        <v>30</v>
      </c>
      <c r="C164" s="213">
        <f>STAFF_CWS!G101</f>
        <v>0</v>
      </c>
      <c r="D164" s="213">
        <f>STAFF_CWS!H101</f>
        <v>0</v>
      </c>
      <c r="E164" s="213">
        <f>STAFF_CWS!I101</f>
        <v>0</v>
      </c>
      <c r="F164" s="213">
        <f>STAFF_CWS!J101</f>
        <v>0</v>
      </c>
      <c r="G164" s="213">
        <f>STAFF_CWS!K101</f>
        <v>0</v>
      </c>
      <c r="H164" s="213">
        <f>STAFF_CWS!L101</f>
        <v>0</v>
      </c>
      <c r="I164" s="213">
        <f>STAFF_CWS!M101</f>
        <v>0</v>
      </c>
      <c r="J164" s="213">
        <f>STAFF_CWS!N101</f>
        <v>0</v>
      </c>
      <c r="K164" s="213">
        <f>STAFF_CWS!O101</f>
        <v>0</v>
      </c>
      <c r="L164" s="213">
        <f>STAFF_CWS!P101</f>
        <v>0</v>
      </c>
      <c r="M164" s="213">
        <f>STAFF_CWS!Q101</f>
        <v>0</v>
      </c>
      <c r="N164" s="213">
        <f>STAFF_CWS!R101</f>
        <v>0</v>
      </c>
      <c r="O164" s="213">
        <f>STAFF_CWS!S101</f>
        <v>0</v>
      </c>
      <c r="P164" s="213">
        <f>STAFF_CWS!T101</f>
        <v>0</v>
      </c>
      <c r="Q164" s="213">
        <f>STAFF_CWS!U101</f>
        <v>0</v>
      </c>
      <c r="R164" s="213">
        <f>STAFF_CWS!V101</f>
        <v>0</v>
      </c>
      <c r="S164" s="213">
        <f>STAFF_CWS!W101</f>
        <v>0</v>
      </c>
      <c r="T164" s="213">
        <f>STAFF_CWS!X101</f>
        <v>0</v>
      </c>
      <c r="U164" s="213">
        <f>STAFF_CWS!Y101</f>
        <v>0</v>
      </c>
      <c r="V164" s="213">
        <f>STAFF_CWS!Z101</f>
        <v>0</v>
      </c>
      <c r="W164" s="213">
        <f>STAFF_CWS!AA101</f>
        <v>0</v>
      </c>
      <c r="X164" s="213">
        <f>STAFF_CWS!AB101</f>
        <v>0</v>
      </c>
      <c r="Y164" s="213">
        <f>STAFF_CWS!AC101</f>
        <v>0</v>
      </c>
      <c r="Z164" s="213">
        <f>STAFF_CWS!AD101</f>
        <v>0</v>
      </c>
      <c r="AA164" s="213">
        <f>STAFF_CWS!AE101</f>
        <v>0</v>
      </c>
      <c r="AB164" s="213">
        <f>STAFF_CWS!AF101</f>
        <v>1</v>
      </c>
      <c r="AC164" s="213">
        <f>STAFF_CWS!AG101</f>
        <v>1</v>
      </c>
      <c r="AD164" s="213">
        <f>STAFF_CWS!AH101</f>
        <v>1</v>
      </c>
      <c r="AE164" s="213">
        <f>STAFF_CWS!AI101</f>
        <v>1</v>
      </c>
      <c r="AF164" s="213">
        <f>STAFF_CWS!AJ101</f>
        <v>1</v>
      </c>
      <c r="AG164" s="213">
        <f>STAFF_CWS!AK101</f>
        <v>1</v>
      </c>
      <c r="AH164" s="213">
        <f>STAFF_CWS!AL101</f>
        <v>1</v>
      </c>
      <c r="AI164" s="213">
        <f>STAFF_CWS!AM101</f>
        <v>1</v>
      </c>
      <c r="AJ164" s="213">
        <f>STAFF_CWS!AN101</f>
        <v>1</v>
      </c>
      <c r="AK164" s="213">
        <f>STAFF_CWS!AO101</f>
        <v>1</v>
      </c>
      <c r="AL164" s="213">
        <f>STAFF_CWS!AP101</f>
        <v>1</v>
      </c>
      <c r="AM164" s="213">
        <f>STAFF_CWS!AQ101</f>
        <v>1</v>
      </c>
      <c r="AN164" s="213">
        <f>STAFF_CWS!AR101</f>
        <v>1</v>
      </c>
      <c r="AO164" s="213">
        <f>STAFF_CWS!AS101</f>
        <v>1</v>
      </c>
      <c r="AP164" s="213">
        <f>STAFF_CWS!AT101</f>
        <v>1</v>
      </c>
      <c r="AQ164" s="213">
        <f>STAFF_CWS!AU101</f>
        <v>1</v>
      </c>
      <c r="AR164" s="213">
        <f>STAFF_CWS!AV101</f>
        <v>1</v>
      </c>
      <c r="AS164" s="213">
        <f>STAFF_CWS!AW101</f>
        <v>1</v>
      </c>
      <c r="AT164" s="213">
        <f>STAFF_CWS!AX101</f>
        <v>1</v>
      </c>
      <c r="AU164" s="213">
        <f>STAFF_CWS!AY101</f>
        <v>1</v>
      </c>
      <c r="AV164" s="213">
        <f>STAFF_CWS!AZ101</f>
        <v>1</v>
      </c>
      <c r="AW164" s="213">
        <f>STAFF_CWS!BA101</f>
        <v>1</v>
      </c>
      <c r="AX164" s="213">
        <f>STAFF_CWS!BB101</f>
        <v>1</v>
      </c>
      <c r="AY164" s="213">
        <f>STAFF_CWS!BC101</f>
        <v>1</v>
      </c>
      <c r="AZ164" s="213">
        <f>STAFF_CWS!BD101</f>
        <v>1</v>
      </c>
      <c r="BA164" s="213">
        <f>STAFF_CWS!BE101</f>
        <v>1</v>
      </c>
      <c r="BB164" s="213">
        <f>STAFF_CWS!BF101</f>
        <v>1</v>
      </c>
      <c r="BC164" s="213">
        <f>STAFF_CWS!BG101</f>
        <v>1</v>
      </c>
      <c r="BD164" s="213">
        <f>STAFF_CWS!BH101</f>
        <v>1</v>
      </c>
      <c r="BE164" s="213">
        <f>STAFF_CWS!BI101</f>
        <v>1</v>
      </c>
      <c r="BF164" s="213">
        <f>STAFF_CWS!BJ101</f>
        <v>1</v>
      </c>
      <c r="BG164" s="213">
        <f>STAFF_CWS!BK101</f>
        <v>1</v>
      </c>
      <c r="BH164" s="213">
        <f>STAFF_CWS!BL101</f>
        <v>1</v>
      </c>
      <c r="BI164" s="213">
        <f>STAFF_CWS!BM101</f>
        <v>1</v>
      </c>
      <c r="BJ164" s="213">
        <f>STAFF_CWS!BN101</f>
        <v>1</v>
      </c>
      <c r="BK164" s="213">
        <f>STAFF_CWS!BO101</f>
        <v>1</v>
      </c>
    </row>
    <row r="165" spans="2:63" x14ac:dyDescent="0.15">
      <c r="B165" s="18" t="s">
        <v>86</v>
      </c>
      <c r="C165" s="213">
        <f>STAFF_CWS!G102</f>
        <v>0</v>
      </c>
      <c r="D165" s="213">
        <f>STAFF_CWS!H102</f>
        <v>0</v>
      </c>
      <c r="E165" s="213">
        <f>STAFF_CWS!I102</f>
        <v>0</v>
      </c>
      <c r="F165" s="213">
        <f>STAFF_CWS!J102</f>
        <v>0</v>
      </c>
      <c r="G165" s="213">
        <f>STAFF_CWS!K102</f>
        <v>0</v>
      </c>
      <c r="H165" s="213">
        <f>STAFF_CWS!L102</f>
        <v>0</v>
      </c>
      <c r="I165" s="213">
        <f>STAFF_CWS!M102</f>
        <v>0</v>
      </c>
      <c r="J165" s="213">
        <f>STAFF_CWS!N102</f>
        <v>0</v>
      </c>
      <c r="K165" s="213">
        <f>STAFF_CWS!O102</f>
        <v>0</v>
      </c>
      <c r="L165" s="213">
        <f>STAFF_CWS!P102</f>
        <v>0</v>
      </c>
      <c r="M165" s="213">
        <f>STAFF_CWS!Q102</f>
        <v>0</v>
      </c>
      <c r="N165" s="213">
        <f>STAFF_CWS!R102</f>
        <v>0</v>
      </c>
      <c r="O165" s="213">
        <f>STAFF_CWS!S102</f>
        <v>0</v>
      </c>
      <c r="P165" s="213">
        <f>STAFF_CWS!T102</f>
        <v>0</v>
      </c>
      <c r="Q165" s="213">
        <f>STAFF_CWS!U102</f>
        <v>0</v>
      </c>
      <c r="R165" s="213">
        <f>STAFF_CWS!V102</f>
        <v>0</v>
      </c>
      <c r="S165" s="213">
        <f>STAFF_CWS!W102</f>
        <v>0</v>
      </c>
      <c r="T165" s="213">
        <f>STAFF_CWS!X102</f>
        <v>0</v>
      </c>
      <c r="U165" s="213">
        <f>STAFF_CWS!Y102</f>
        <v>0</v>
      </c>
      <c r="V165" s="213">
        <f>STAFF_CWS!Z102</f>
        <v>0</v>
      </c>
      <c r="W165" s="213">
        <f>STAFF_CWS!AA102</f>
        <v>0</v>
      </c>
      <c r="X165" s="213">
        <f>STAFF_CWS!AB102</f>
        <v>0</v>
      </c>
      <c r="Y165" s="213">
        <f>STAFF_CWS!AC102</f>
        <v>0</v>
      </c>
      <c r="Z165" s="213">
        <f>STAFF_CWS!AD102</f>
        <v>0</v>
      </c>
      <c r="AA165" s="213">
        <f>STAFF_CWS!AE102</f>
        <v>0</v>
      </c>
      <c r="AB165" s="213">
        <f>STAFF_CWS!AF102</f>
        <v>0</v>
      </c>
      <c r="AC165" s="213">
        <f>STAFF_CWS!AG102</f>
        <v>0</v>
      </c>
      <c r="AD165" s="213">
        <f>STAFF_CWS!AH102</f>
        <v>0</v>
      </c>
      <c r="AE165" s="213">
        <f>STAFF_CWS!AI102</f>
        <v>0</v>
      </c>
      <c r="AF165" s="213">
        <f>STAFF_CWS!AJ102</f>
        <v>0</v>
      </c>
      <c r="AG165" s="213">
        <f>STAFF_CWS!AK102</f>
        <v>0</v>
      </c>
      <c r="AH165" s="213">
        <f>STAFF_CWS!AL102</f>
        <v>0</v>
      </c>
      <c r="AI165" s="213">
        <f>STAFF_CWS!AM102</f>
        <v>0</v>
      </c>
      <c r="AJ165" s="213">
        <f>STAFF_CWS!AN102</f>
        <v>0</v>
      </c>
      <c r="AK165" s="213">
        <f>STAFF_CWS!AO102</f>
        <v>0</v>
      </c>
      <c r="AL165" s="213">
        <f>STAFF_CWS!AP102</f>
        <v>0</v>
      </c>
      <c r="AM165" s="213">
        <f>STAFF_CWS!AQ102</f>
        <v>0</v>
      </c>
      <c r="AN165" s="213">
        <f>STAFF_CWS!AR102</f>
        <v>0</v>
      </c>
      <c r="AO165" s="213">
        <f>STAFF_CWS!AS102</f>
        <v>0</v>
      </c>
      <c r="AP165" s="213">
        <f>STAFF_CWS!AT102</f>
        <v>0</v>
      </c>
      <c r="AQ165" s="213">
        <f>STAFF_CWS!AU102</f>
        <v>0</v>
      </c>
      <c r="AR165" s="213">
        <f>STAFF_CWS!AV102</f>
        <v>0</v>
      </c>
      <c r="AS165" s="213">
        <f>STAFF_CWS!AW102</f>
        <v>0</v>
      </c>
      <c r="AT165" s="213">
        <f>STAFF_CWS!AX102</f>
        <v>0</v>
      </c>
      <c r="AU165" s="213">
        <f>STAFF_CWS!AY102</f>
        <v>0</v>
      </c>
      <c r="AV165" s="213">
        <f>STAFF_CWS!AZ102</f>
        <v>0</v>
      </c>
      <c r="AW165" s="213">
        <f>STAFF_CWS!BA102</f>
        <v>0</v>
      </c>
      <c r="AX165" s="213">
        <f>STAFF_CWS!BB102</f>
        <v>0</v>
      </c>
      <c r="AY165" s="213">
        <f>STAFF_CWS!BC102</f>
        <v>0</v>
      </c>
      <c r="AZ165" s="213">
        <f>STAFF_CWS!BD102</f>
        <v>0</v>
      </c>
      <c r="BA165" s="213">
        <f>STAFF_CWS!BE102</f>
        <v>0</v>
      </c>
      <c r="BB165" s="213">
        <f>STAFF_CWS!BF102</f>
        <v>0</v>
      </c>
      <c r="BC165" s="213">
        <f>STAFF_CWS!BG102</f>
        <v>0</v>
      </c>
      <c r="BD165" s="213">
        <f>STAFF_CWS!BH102</f>
        <v>0</v>
      </c>
      <c r="BE165" s="213">
        <f>STAFF_CWS!BI102</f>
        <v>0</v>
      </c>
      <c r="BF165" s="213">
        <f>STAFF_CWS!BJ102</f>
        <v>0</v>
      </c>
      <c r="BG165" s="213">
        <f>STAFF_CWS!BK102</f>
        <v>0</v>
      </c>
      <c r="BH165" s="213">
        <f>STAFF_CWS!BL102</f>
        <v>0</v>
      </c>
      <c r="BI165" s="213">
        <f>STAFF_CWS!BM102</f>
        <v>0</v>
      </c>
      <c r="BJ165" s="213">
        <f>STAFF_CWS!BN102</f>
        <v>0</v>
      </c>
      <c r="BK165" s="213">
        <f>STAFF_CWS!BO102</f>
        <v>0</v>
      </c>
    </row>
    <row r="166" spans="2:63" x14ac:dyDescent="0.15">
      <c r="B166" s="2"/>
    </row>
    <row r="167" spans="2:63" x14ac:dyDescent="0.15">
      <c r="B167" s="35" t="s">
        <v>116</v>
      </c>
      <c r="C167" s="213">
        <f>STAFF_CWS!G104</f>
        <v>0</v>
      </c>
      <c r="D167" s="213">
        <f>STAFF_CWS!H104</f>
        <v>1</v>
      </c>
      <c r="E167" s="213">
        <f>STAFF_CWS!I104</f>
        <v>1</v>
      </c>
      <c r="F167" s="213">
        <f>STAFF_CWS!J104</f>
        <v>1</v>
      </c>
      <c r="G167" s="213">
        <f>STAFF_CWS!K104</f>
        <v>1</v>
      </c>
      <c r="H167" s="213">
        <f>STAFF_CWS!L104</f>
        <v>1</v>
      </c>
      <c r="I167" s="213">
        <f>STAFF_CWS!M104</f>
        <v>1</v>
      </c>
      <c r="J167" s="213">
        <f>STAFF_CWS!N104</f>
        <v>1</v>
      </c>
      <c r="K167" s="213">
        <f>STAFF_CWS!O104</f>
        <v>1</v>
      </c>
      <c r="L167" s="213">
        <f>STAFF_CWS!P104</f>
        <v>1</v>
      </c>
      <c r="M167" s="213">
        <f>STAFF_CWS!Q104</f>
        <v>1</v>
      </c>
      <c r="N167" s="213">
        <f>STAFF_CWS!R104</f>
        <v>1</v>
      </c>
      <c r="O167" s="213">
        <f>STAFF_CWS!S104</f>
        <v>1</v>
      </c>
      <c r="P167" s="213">
        <f>STAFF_CWS!T104</f>
        <v>1</v>
      </c>
      <c r="Q167" s="213">
        <f>STAFF_CWS!U104</f>
        <v>1</v>
      </c>
      <c r="R167" s="213">
        <f>STAFF_CWS!V104</f>
        <v>1</v>
      </c>
      <c r="S167" s="213">
        <f>STAFF_CWS!W104</f>
        <v>1</v>
      </c>
      <c r="T167" s="213">
        <f>STAFF_CWS!X104</f>
        <v>1</v>
      </c>
      <c r="U167" s="213">
        <f>STAFF_CWS!Y104</f>
        <v>1</v>
      </c>
      <c r="V167" s="213">
        <f>STAFF_CWS!Z104</f>
        <v>1</v>
      </c>
      <c r="W167" s="213">
        <f>STAFF_CWS!AA104</f>
        <v>1</v>
      </c>
      <c r="X167" s="213">
        <f>STAFF_CWS!AB104</f>
        <v>1</v>
      </c>
      <c r="Y167" s="213">
        <f>STAFF_CWS!AC104</f>
        <v>1</v>
      </c>
      <c r="Z167" s="213">
        <f>STAFF_CWS!AD104</f>
        <v>1</v>
      </c>
      <c r="AA167" s="213">
        <f>STAFF_CWS!AE104</f>
        <v>1</v>
      </c>
      <c r="AB167" s="213">
        <f>STAFF_CWS!AF104</f>
        <v>1</v>
      </c>
      <c r="AC167" s="213">
        <f>STAFF_CWS!AG104</f>
        <v>1</v>
      </c>
      <c r="AD167" s="213">
        <f>STAFF_CWS!AH104</f>
        <v>1</v>
      </c>
      <c r="AE167" s="213">
        <f>STAFF_CWS!AI104</f>
        <v>1</v>
      </c>
      <c r="AF167" s="213">
        <f>STAFF_CWS!AJ104</f>
        <v>1</v>
      </c>
      <c r="AG167" s="213">
        <f>STAFF_CWS!AK104</f>
        <v>1</v>
      </c>
      <c r="AH167" s="213">
        <f>STAFF_CWS!AL104</f>
        <v>1</v>
      </c>
      <c r="AI167" s="213">
        <f>STAFF_CWS!AM104</f>
        <v>1</v>
      </c>
      <c r="AJ167" s="213">
        <f>STAFF_CWS!AN104</f>
        <v>1</v>
      </c>
      <c r="AK167" s="213">
        <f>STAFF_CWS!AO104</f>
        <v>1</v>
      </c>
      <c r="AL167" s="213">
        <f>STAFF_CWS!AP104</f>
        <v>1</v>
      </c>
      <c r="AM167" s="213">
        <f>STAFF_CWS!AQ104</f>
        <v>1</v>
      </c>
      <c r="AN167" s="213">
        <f>STAFF_CWS!AR104</f>
        <v>1</v>
      </c>
      <c r="AO167" s="213">
        <f>STAFF_CWS!AS104</f>
        <v>1</v>
      </c>
      <c r="AP167" s="213">
        <f>STAFF_CWS!AT104</f>
        <v>1</v>
      </c>
      <c r="AQ167" s="213">
        <f>STAFF_CWS!AU104</f>
        <v>1</v>
      </c>
      <c r="AR167" s="213">
        <f>STAFF_CWS!AV104</f>
        <v>1</v>
      </c>
      <c r="AS167" s="213">
        <f>STAFF_CWS!AW104</f>
        <v>1</v>
      </c>
      <c r="AT167" s="213">
        <f>STAFF_CWS!AX104</f>
        <v>1</v>
      </c>
      <c r="AU167" s="213">
        <f>STAFF_CWS!AY104</f>
        <v>1</v>
      </c>
      <c r="AV167" s="213">
        <f>STAFF_CWS!AZ104</f>
        <v>1</v>
      </c>
      <c r="AW167" s="213">
        <f>STAFF_CWS!BA104</f>
        <v>1</v>
      </c>
      <c r="AX167" s="213">
        <f>STAFF_CWS!BB104</f>
        <v>1</v>
      </c>
      <c r="AY167" s="213">
        <f>STAFF_CWS!BC104</f>
        <v>1</v>
      </c>
      <c r="AZ167" s="213">
        <f>STAFF_CWS!BD104</f>
        <v>1</v>
      </c>
      <c r="BA167" s="213">
        <f>STAFF_CWS!BE104</f>
        <v>1</v>
      </c>
      <c r="BB167" s="213">
        <f>STAFF_CWS!BF104</f>
        <v>1</v>
      </c>
      <c r="BC167" s="213">
        <f>STAFF_CWS!BG104</f>
        <v>1</v>
      </c>
      <c r="BD167" s="213">
        <f>STAFF_CWS!BH104</f>
        <v>1</v>
      </c>
      <c r="BE167" s="213">
        <f>STAFF_CWS!BI104</f>
        <v>1</v>
      </c>
      <c r="BF167" s="213">
        <f>STAFF_CWS!BJ104</f>
        <v>1</v>
      </c>
      <c r="BG167" s="213">
        <f>STAFF_CWS!BK104</f>
        <v>1</v>
      </c>
      <c r="BH167" s="213">
        <f>STAFF_CWS!BL104</f>
        <v>1</v>
      </c>
      <c r="BI167" s="213">
        <f>STAFF_CWS!BM104</f>
        <v>1</v>
      </c>
      <c r="BJ167" s="213">
        <f>STAFF_CWS!BN104</f>
        <v>1</v>
      </c>
      <c r="BK167" s="213">
        <f>STAFF_CWS!BO104</f>
        <v>1</v>
      </c>
    </row>
    <row r="168" spans="2:63" x14ac:dyDescent="0.15">
      <c r="B168" s="18" t="s">
        <v>86</v>
      </c>
      <c r="C168" s="213">
        <f>STAFF_CWS!G105</f>
        <v>0.5</v>
      </c>
      <c r="D168" s="213">
        <f>STAFF_CWS!H105</f>
        <v>0</v>
      </c>
      <c r="E168" s="213">
        <f>STAFF_CWS!I105</f>
        <v>0</v>
      </c>
      <c r="F168" s="213">
        <f>STAFF_CWS!J105</f>
        <v>0</v>
      </c>
      <c r="G168" s="213">
        <f>STAFF_CWS!K105</f>
        <v>0</v>
      </c>
      <c r="H168" s="213">
        <f>STAFF_CWS!L105</f>
        <v>0</v>
      </c>
      <c r="I168" s="213">
        <f>STAFF_CWS!M105</f>
        <v>0</v>
      </c>
      <c r="J168" s="213">
        <f>STAFF_CWS!N105</f>
        <v>0</v>
      </c>
      <c r="K168" s="213">
        <f>STAFF_CWS!O105</f>
        <v>0</v>
      </c>
      <c r="L168" s="213">
        <f>STAFF_CWS!P105</f>
        <v>0</v>
      </c>
      <c r="M168" s="213">
        <f>STAFF_CWS!Q105</f>
        <v>0</v>
      </c>
      <c r="N168" s="213">
        <f>STAFF_CWS!R105</f>
        <v>0</v>
      </c>
      <c r="O168" s="213">
        <f>STAFF_CWS!S105</f>
        <v>0</v>
      </c>
      <c r="P168" s="213">
        <f>STAFF_CWS!T105</f>
        <v>0</v>
      </c>
      <c r="Q168" s="213">
        <f>STAFF_CWS!U105</f>
        <v>0</v>
      </c>
      <c r="R168" s="213">
        <f>STAFF_CWS!V105</f>
        <v>0</v>
      </c>
      <c r="S168" s="213">
        <f>STAFF_CWS!W105</f>
        <v>0</v>
      </c>
      <c r="T168" s="213">
        <f>STAFF_CWS!X105</f>
        <v>0</v>
      </c>
      <c r="U168" s="213">
        <f>STAFF_CWS!Y105</f>
        <v>0</v>
      </c>
      <c r="V168" s="213">
        <f>STAFF_CWS!Z105</f>
        <v>0</v>
      </c>
      <c r="W168" s="213">
        <f>STAFF_CWS!AA105</f>
        <v>0</v>
      </c>
      <c r="X168" s="213">
        <f>STAFF_CWS!AB105</f>
        <v>0</v>
      </c>
      <c r="Y168" s="213">
        <f>STAFF_CWS!AC105</f>
        <v>0</v>
      </c>
      <c r="Z168" s="213">
        <f>STAFF_CWS!AD105</f>
        <v>0</v>
      </c>
      <c r="AA168" s="213">
        <f>STAFF_CWS!AE105</f>
        <v>0</v>
      </c>
      <c r="AB168" s="213">
        <f>STAFF_CWS!AF105</f>
        <v>0</v>
      </c>
      <c r="AC168" s="213">
        <f>STAFF_CWS!AG105</f>
        <v>0</v>
      </c>
      <c r="AD168" s="213">
        <f>STAFF_CWS!AH105</f>
        <v>0</v>
      </c>
      <c r="AE168" s="213">
        <f>STAFF_CWS!AI105</f>
        <v>0</v>
      </c>
      <c r="AF168" s="213">
        <f>STAFF_CWS!AJ105</f>
        <v>0</v>
      </c>
      <c r="AG168" s="213">
        <f>STAFF_CWS!AK105</f>
        <v>0</v>
      </c>
      <c r="AH168" s="213">
        <f>STAFF_CWS!AL105</f>
        <v>0</v>
      </c>
      <c r="AI168" s="213">
        <f>STAFF_CWS!AM105</f>
        <v>0</v>
      </c>
      <c r="AJ168" s="213">
        <f>STAFF_CWS!AN105</f>
        <v>0</v>
      </c>
      <c r="AK168" s="213">
        <f>STAFF_CWS!AO105</f>
        <v>0</v>
      </c>
      <c r="AL168" s="213">
        <f>STAFF_CWS!AP105</f>
        <v>0</v>
      </c>
      <c r="AM168" s="213">
        <f>STAFF_CWS!AQ105</f>
        <v>0</v>
      </c>
      <c r="AN168" s="213">
        <f>STAFF_CWS!AR105</f>
        <v>0</v>
      </c>
      <c r="AO168" s="213">
        <f>STAFF_CWS!AS105</f>
        <v>0</v>
      </c>
      <c r="AP168" s="213">
        <f>STAFF_CWS!AT105</f>
        <v>0</v>
      </c>
      <c r="AQ168" s="213">
        <f>STAFF_CWS!AU105</f>
        <v>0</v>
      </c>
      <c r="AR168" s="213">
        <f>STAFF_CWS!AV105</f>
        <v>0</v>
      </c>
      <c r="AS168" s="213">
        <f>STAFF_CWS!AW105</f>
        <v>0</v>
      </c>
      <c r="AT168" s="213">
        <f>STAFF_CWS!AX105</f>
        <v>0</v>
      </c>
      <c r="AU168" s="213">
        <f>STAFF_CWS!AY105</f>
        <v>0</v>
      </c>
      <c r="AV168" s="213">
        <f>STAFF_CWS!AZ105</f>
        <v>0</v>
      </c>
      <c r="AW168" s="213">
        <f>STAFF_CWS!BA105</f>
        <v>0</v>
      </c>
      <c r="AX168" s="213">
        <f>STAFF_CWS!BB105</f>
        <v>0</v>
      </c>
      <c r="AY168" s="213">
        <f>STAFF_CWS!BC105</f>
        <v>0</v>
      </c>
      <c r="AZ168" s="213">
        <f>STAFF_CWS!BD105</f>
        <v>0</v>
      </c>
      <c r="BA168" s="213">
        <f>STAFF_CWS!BE105</f>
        <v>0</v>
      </c>
      <c r="BB168" s="213">
        <f>STAFF_CWS!BF105</f>
        <v>0</v>
      </c>
      <c r="BC168" s="213">
        <f>STAFF_CWS!BG105</f>
        <v>0</v>
      </c>
      <c r="BD168" s="213">
        <f>STAFF_CWS!BH105</f>
        <v>0</v>
      </c>
      <c r="BE168" s="213">
        <f>STAFF_CWS!BI105</f>
        <v>0</v>
      </c>
      <c r="BF168" s="213">
        <f>STAFF_CWS!BJ105</f>
        <v>0</v>
      </c>
      <c r="BG168" s="213">
        <f>STAFF_CWS!BK105</f>
        <v>0</v>
      </c>
      <c r="BH168" s="213">
        <f>STAFF_CWS!BL105</f>
        <v>0</v>
      </c>
      <c r="BI168" s="213">
        <f>STAFF_CWS!BM105</f>
        <v>0</v>
      </c>
      <c r="BJ168" s="213">
        <f>STAFF_CWS!BN105</f>
        <v>0</v>
      </c>
      <c r="BK168" s="213">
        <f>STAFF_CWS!BO105</f>
        <v>0</v>
      </c>
    </row>
    <row r="169" spans="2:63" x14ac:dyDescent="0.15">
      <c r="B169" s="2"/>
    </row>
    <row r="170" spans="2:63" x14ac:dyDescent="0.15">
      <c r="B170" s="2" t="s">
        <v>28</v>
      </c>
      <c r="C170" s="213">
        <f>STAFF_CWS!G107</f>
        <v>0</v>
      </c>
      <c r="D170" s="213">
        <f>STAFF_CWS!H107</f>
        <v>0</v>
      </c>
      <c r="E170" s="213">
        <f>STAFF_CWS!I107</f>
        <v>0</v>
      </c>
      <c r="F170" s="213">
        <f>STAFF_CWS!J107</f>
        <v>0</v>
      </c>
      <c r="G170" s="213">
        <f>STAFF_CWS!K107</f>
        <v>0</v>
      </c>
      <c r="H170" s="213">
        <f>STAFF_CWS!L107</f>
        <v>0</v>
      </c>
      <c r="I170" s="213">
        <f>STAFF_CWS!M107</f>
        <v>0</v>
      </c>
      <c r="J170" s="213">
        <f>STAFF_CWS!N107</f>
        <v>0</v>
      </c>
      <c r="K170" s="213">
        <f>STAFF_CWS!O107</f>
        <v>0</v>
      </c>
      <c r="L170" s="213">
        <f>STAFF_CWS!P107</f>
        <v>0</v>
      </c>
      <c r="M170" s="213">
        <f>STAFF_CWS!Q107</f>
        <v>0</v>
      </c>
      <c r="N170" s="213">
        <f>STAFF_CWS!R107</f>
        <v>0</v>
      </c>
      <c r="O170" s="213">
        <f>STAFF_CWS!S107</f>
        <v>0</v>
      </c>
      <c r="P170" s="213">
        <f>STAFF_CWS!T107</f>
        <v>1</v>
      </c>
      <c r="Q170" s="213">
        <f>STAFF_CWS!U107</f>
        <v>1</v>
      </c>
      <c r="R170" s="213">
        <f>STAFF_CWS!V107</f>
        <v>1</v>
      </c>
      <c r="S170" s="213">
        <f>STAFF_CWS!W107</f>
        <v>1</v>
      </c>
      <c r="T170" s="213">
        <f>STAFF_CWS!X107</f>
        <v>1</v>
      </c>
      <c r="U170" s="213">
        <f>STAFF_CWS!Y107</f>
        <v>1</v>
      </c>
      <c r="V170" s="213">
        <f>STAFF_CWS!Z107</f>
        <v>1</v>
      </c>
      <c r="W170" s="213">
        <f>STAFF_CWS!AA107</f>
        <v>1</v>
      </c>
      <c r="X170" s="213">
        <f>STAFF_CWS!AB107</f>
        <v>1</v>
      </c>
      <c r="Y170" s="213">
        <f>STAFF_CWS!AC107</f>
        <v>1</v>
      </c>
      <c r="Z170" s="213">
        <f>STAFF_CWS!AD107</f>
        <v>1</v>
      </c>
      <c r="AA170" s="213">
        <f>STAFF_CWS!AE107</f>
        <v>1</v>
      </c>
      <c r="AB170" s="213">
        <f>STAFF_CWS!AF107</f>
        <v>1</v>
      </c>
      <c r="AC170" s="213">
        <f>STAFF_CWS!AG107</f>
        <v>1</v>
      </c>
      <c r="AD170" s="213">
        <f>STAFF_CWS!AH107</f>
        <v>1</v>
      </c>
      <c r="AE170" s="213">
        <f>STAFF_CWS!AI107</f>
        <v>1</v>
      </c>
      <c r="AF170" s="213">
        <f>STAFF_CWS!AJ107</f>
        <v>1</v>
      </c>
      <c r="AG170" s="213">
        <f>STAFF_CWS!AK107</f>
        <v>1</v>
      </c>
      <c r="AH170" s="213">
        <f>STAFF_CWS!AL107</f>
        <v>1</v>
      </c>
      <c r="AI170" s="213">
        <f>STAFF_CWS!AM107</f>
        <v>1</v>
      </c>
      <c r="AJ170" s="213">
        <f>STAFF_CWS!AN107</f>
        <v>1</v>
      </c>
      <c r="AK170" s="213">
        <f>STAFF_CWS!AO107</f>
        <v>1</v>
      </c>
      <c r="AL170" s="213">
        <f>STAFF_CWS!AP107</f>
        <v>1</v>
      </c>
      <c r="AM170" s="213">
        <f>STAFF_CWS!AQ107</f>
        <v>1</v>
      </c>
      <c r="AN170" s="213">
        <f>STAFF_CWS!AR107</f>
        <v>2</v>
      </c>
      <c r="AO170" s="213">
        <f>STAFF_CWS!AS107</f>
        <v>2</v>
      </c>
      <c r="AP170" s="213">
        <f>STAFF_CWS!AT107</f>
        <v>2</v>
      </c>
      <c r="AQ170" s="213">
        <f>STAFF_CWS!AU107</f>
        <v>2</v>
      </c>
      <c r="AR170" s="213">
        <f>STAFF_CWS!AV107</f>
        <v>2</v>
      </c>
      <c r="AS170" s="213">
        <f>STAFF_CWS!AW107</f>
        <v>2</v>
      </c>
      <c r="AT170" s="213">
        <f>STAFF_CWS!AX107</f>
        <v>2</v>
      </c>
      <c r="AU170" s="213">
        <f>STAFF_CWS!AY107</f>
        <v>2</v>
      </c>
      <c r="AV170" s="213">
        <f>STAFF_CWS!AZ107</f>
        <v>2</v>
      </c>
      <c r="AW170" s="213">
        <f>STAFF_CWS!BA107</f>
        <v>2</v>
      </c>
      <c r="AX170" s="213">
        <f>STAFF_CWS!BB107</f>
        <v>2</v>
      </c>
      <c r="AY170" s="213">
        <f>STAFF_CWS!BC107</f>
        <v>2</v>
      </c>
      <c r="AZ170" s="213">
        <f>STAFF_CWS!BD107</f>
        <v>2</v>
      </c>
      <c r="BA170" s="213">
        <f>STAFF_CWS!BE107</f>
        <v>2</v>
      </c>
      <c r="BB170" s="213">
        <f>STAFF_CWS!BF107</f>
        <v>2</v>
      </c>
      <c r="BC170" s="213">
        <f>STAFF_CWS!BG107</f>
        <v>2</v>
      </c>
      <c r="BD170" s="213">
        <f>STAFF_CWS!BH107</f>
        <v>2</v>
      </c>
      <c r="BE170" s="213">
        <f>STAFF_CWS!BI107</f>
        <v>2</v>
      </c>
      <c r="BF170" s="213">
        <f>STAFF_CWS!BJ107</f>
        <v>2</v>
      </c>
      <c r="BG170" s="213">
        <f>STAFF_CWS!BK107</f>
        <v>2</v>
      </c>
      <c r="BH170" s="213">
        <f>STAFF_CWS!BL107</f>
        <v>2</v>
      </c>
      <c r="BI170" s="213">
        <f>STAFF_CWS!BM107</f>
        <v>2</v>
      </c>
      <c r="BJ170" s="213">
        <f>STAFF_CWS!BN107</f>
        <v>2</v>
      </c>
      <c r="BK170" s="213">
        <f>STAFF_CWS!BO107</f>
        <v>2</v>
      </c>
    </row>
    <row r="171" spans="2:63" x14ac:dyDescent="0.15">
      <c r="B171" s="18" t="s">
        <v>86</v>
      </c>
      <c r="C171" s="213">
        <f>STAFF_CWS!G108</f>
        <v>0</v>
      </c>
      <c r="D171" s="213">
        <f>STAFF_CWS!H108</f>
        <v>0</v>
      </c>
      <c r="E171" s="213">
        <f>STAFF_CWS!I108</f>
        <v>0</v>
      </c>
      <c r="F171" s="213">
        <f>STAFF_CWS!J108</f>
        <v>0</v>
      </c>
      <c r="G171" s="213">
        <f>STAFF_CWS!K108</f>
        <v>0</v>
      </c>
      <c r="H171" s="213">
        <f>STAFF_CWS!L108</f>
        <v>0</v>
      </c>
      <c r="I171" s="213">
        <f>STAFF_CWS!M108</f>
        <v>0</v>
      </c>
      <c r="J171" s="213">
        <f>STAFF_CWS!N108</f>
        <v>0</v>
      </c>
      <c r="K171" s="213">
        <f>STAFF_CWS!O108</f>
        <v>0</v>
      </c>
      <c r="L171" s="213">
        <f>STAFF_CWS!P108</f>
        <v>0</v>
      </c>
      <c r="M171" s="213">
        <f>STAFF_CWS!Q108</f>
        <v>0</v>
      </c>
      <c r="N171" s="213">
        <f>STAFF_CWS!R108</f>
        <v>0</v>
      </c>
      <c r="O171" s="213">
        <f>STAFF_CWS!S108</f>
        <v>0</v>
      </c>
      <c r="P171" s="213">
        <f>STAFF_CWS!T108</f>
        <v>0</v>
      </c>
      <c r="Q171" s="213">
        <f>STAFF_CWS!U108</f>
        <v>0</v>
      </c>
      <c r="R171" s="213">
        <f>STAFF_CWS!V108</f>
        <v>0</v>
      </c>
      <c r="S171" s="213">
        <f>STAFF_CWS!W108</f>
        <v>0</v>
      </c>
      <c r="T171" s="213">
        <f>STAFF_CWS!X108</f>
        <v>0</v>
      </c>
      <c r="U171" s="213">
        <f>STAFF_CWS!Y108</f>
        <v>0</v>
      </c>
      <c r="V171" s="213">
        <f>STAFF_CWS!Z108</f>
        <v>0</v>
      </c>
      <c r="W171" s="213">
        <f>STAFF_CWS!AA108</f>
        <v>0</v>
      </c>
      <c r="X171" s="213">
        <f>STAFF_CWS!AB108</f>
        <v>0</v>
      </c>
      <c r="Y171" s="213">
        <f>STAFF_CWS!AC108</f>
        <v>0</v>
      </c>
      <c r="Z171" s="213">
        <f>STAFF_CWS!AD108</f>
        <v>0</v>
      </c>
      <c r="AA171" s="213">
        <f>STAFF_CWS!AE108</f>
        <v>0</v>
      </c>
      <c r="AB171" s="213">
        <f>STAFF_CWS!AF108</f>
        <v>0</v>
      </c>
      <c r="AC171" s="213">
        <f>STAFF_CWS!AG108</f>
        <v>0</v>
      </c>
      <c r="AD171" s="213">
        <f>STAFF_CWS!AH108</f>
        <v>0</v>
      </c>
      <c r="AE171" s="213">
        <f>STAFF_CWS!AI108</f>
        <v>0</v>
      </c>
      <c r="AF171" s="213">
        <f>STAFF_CWS!AJ108</f>
        <v>0</v>
      </c>
      <c r="AG171" s="213">
        <f>STAFF_CWS!AK108</f>
        <v>0</v>
      </c>
      <c r="AH171" s="213">
        <f>STAFF_CWS!AL108</f>
        <v>0</v>
      </c>
      <c r="AI171" s="213">
        <f>STAFF_CWS!AM108</f>
        <v>0</v>
      </c>
      <c r="AJ171" s="213">
        <f>STAFF_CWS!AN108</f>
        <v>0</v>
      </c>
      <c r="AK171" s="213">
        <f>STAFF_CWS!AO108</f>
        <v>0</v>
      </c>
      <c r="AL171" s="213">
        <f>STAFF_CWS!AP108</f>
        <v>0</v>
      </c>
      <c r="AM171" s="213">
        <f>STAFF_CWS!AQ108</f>
        <v>0</v>
      </c>
      <c r="AN171" s="213">
        <f>STAFF_CWS!AR108</f>
        <v>0</v>
      </c>
      <c r="AO171" s="213">
        <f>STAFF_CWS!AS108</f>
        <v>0</v>
      </c>
      <c r="AP171" s="213">
        <f>STAFF_CWS!AT108</f>
        <v>0</v>
      </c>
      <c r="AQ171" s="213">
        <f>STAFF_CWS!AU108</f>
        <v>0</v>
      </c>
      <c r="AR171" s="213">
        <f>STAFF_CWS!AV108</f>
        <v>0</v>
      </c>
      <c r="AS171" s="213">
        <f>STAFF_CWS!AW108</f>
        <v>0</v>
      </c>
      <c r="AT171" s="213">
        <f>STAFF_CWS!AX108</f>
        <v>0</v>
      </c>
      <c r="AU171" s="213">
        <f>STAFF_CWS!AY108</f>
        <v>0</v>
      </c>
      <c r="AV171" s="213">
        <f>STAFF_CWS!AZ108</f>
        <v>0</v>
      </c>
      <c r="AW171" s="213">
        <f>STAFF_CWS!BA108</f>
        <v>0</v>
      </c>
      <c r="AX171" s="213">
        <f>STAFF_CWS!BB108</f>
        <v>0</v>
      </c>
      <c r="AY171" s="213">
        <f>STAFF_CWS!BC108</f>
        <v>0</v>
      </c>
      <c r="AZ171" s="213">
        <f>STAFF_CWS!BD108</f>
        <v>0</v>
      </c>
      <c r="BA171" s="213">
        <f>STAFF_CWS!BE108</f>
        <v>0</v>
      </c>
      <c r="BB171" s="213">
        <f>STAFF_CWS!BF108</f>
        <v>0</v>
      </c>
      <c r="BC171" s="213">
        <f>STAFF_CWS!BG108</f>
        <v>0</v>
      </c>
      <c r="BD171" s="213">
        <f>STAFF_CWS!BH108</f>
        <v>0</v>
      </c>
      <c r="BE171" s="213">
        <f>STAFF_CWS!BI108</f>
        <v>0</v>
      </c>
      <c r="BF171" s="213">
        <f>STAFF_CWS!BJ108</f>
        <v>0</v>
      </c>
      <c r="BG171" s="213">
        <f>STAFF_CWS!BK108</f>
        <v>0</v>
      </c>
      <c r="BH171" s="213">
        <f>STAFF_CWS!BL108</f>
        <v>0</v>
      </c>
      <c r="BI171" s="213">
        <f>STAFF_CWS!BM108</f>
        <v>0</v>
      </c>
      <c r="BJ171" s="213">
        <f>STAFF_CWS!BN108</f>
        <v>0</v>
      </c>
      <c r="BK171" s="213">
        <f>STAFF_CWS!BO108</f>
        <v>0</v>
      </c>
    </row>
    <row r="172" spans="2:63" x14ac:dyDescent="0.15">
      <c r="B172" s="2"/>
    </row>
    <row r="173" spans="2:63" x14ac:dyDescent="0.15">
      <c r="B173" s="2" t="s">
        <v>55</v>
      </c>
      <c r="C173" s="213">
        <f>STAFF_CWS!G110</f>
        <v>0.5</v>
      </c>
      <c r="D173" s="213">
        <f>STAFF_CWS!H110</f>
        <v>1</v>
      </c>
      <c r="E173" s="213">
        <f>STAFF_CWS!I110</f>
        <v>1</v>
      </c>
      <c r="F173" s="213">
        <f>STAFF_CWS!J110</f>
        <v>1</v>
      </c>
      <c r="G173" s="213">
        <f>STAFF_CWS!K110</f>
        <v>1</v>
      </c>
      <c r="H173" s="213">
        <f>STAFF_CWS!L110</f>
        <v>1</v>
      </c>
      <c r="I173" s="213">
        <f>STAFF_CWS!M110</f>
        <v>1</v>
      </c>
      <c r="J173" s="213">
        <f>STAFF_CWS!N110</f>
        <v>1</v>
      </c>
      <c r="K173" s="213">
        <f>STAFF_CWS!O110</f>
        <v>1</v>
      </c>
      <c r="L173" s="213">
        <f>STAFF_CWS!P110</f>
        <v>1</v>
      </c>
      <c r="M173" s="213">
        <f>STAFF_CWS!Q110</f>
        <v>1</v>
      </c>
      <c r="N173" s="213">
        <f>STAFF_CWS!R110</f>
        <v>1</v>
      </c>
      <c r="O173" s="213">
        <f>STAFF_CWS!S110</f>
        <v>1</v>
      </c>
      <c r="P173" s="213">
        <f>STAFF_CWS!T110</f>
        <v>1</v>
      </c>
      <c r="Q173" s="213">
        <f>STAFF_CWS!U110</f>
        <v>1</v>
      </c>
      <c r="R173" s="213">
        <f>STAFF_CWS!V110</f>
        <v>1</v>
      </c>
      <c r="S173" s="213">
        <f>STAFF_CWS!W110</f>
        <v>1</v>
      </c>
      <c r="T173" s="213">
        <f>STAFF_CWS!X110</f>
        <v>1</v>
      </c>
      <c r="U173" s="213">
        <f>STAFF_CWS!Y110</f>
        <v>1</v>
      </c>
      <c r="V173" s="213">
        <f>STAFF_CWS!Z110</f>
        <v>1</v>
      </c>
      <c r="W173" s="213">
        <f>STAFF_CWS!AA110</f>
        <v>1</v>
      </c>
      <c r="X173" s="213">
        <f>STAFF_CWS!AB110</f>
        <v>1</v>
      </c>
      <c r="Y173" s="213">
        <f>STAFF_CWS!AC110</f>
        <v>1</v>
      </c>
      <c r="Z173" s="213">
        <f>STAFF_CWS!AD110</f>
        <v>1</v>
      </c>
      <c r="AA173" s="213">
        <f>STAFF_CWS!AE110</f>
        <v>1</v>
      </c>
      <c r="AB173" s="213">
        <f>STAFF_CWS!AF110</f>
        <v>1</v>
      </c>
      <c r="AC173" s="213">
        <f>STAFF_CWS!AG110</f>
        <v>1</v>
      </c>
      <c r="AD173" s="213">
        <f>STAFF_CWS!AH110</f>
        <v>1</v>
      </c>
      <c r="AE173" s="213">
        <f>STAFF_CWS!AI110</f>
        <v>1</v>
      </c>
      <c r="AF173" s="213">
        <f>STAFF_CWS!AJ110</f>
        <v>1</v>
      </c>
      <c r="AG173" s="213">
        <f>STAFF_CWS!AK110</f>
        <v>1</v>
      </c>
      <c r="AH173" s="213">
        <f>STAFF_CWS!AL110</f>
        <v>1</v>
      </c>
      <c r="AI173" s="213">
        <f>STAFF_CWS!AM110</f>
        <v>1</v>
      </c>
      <c r="AJ173" s="213">
        <f>STAFF_CWS!AN110</f>
        <v>1</v>
      </c>
      <c r="AK173" s="213">
        <f>STAFF_CWS!AO110</f>
        <v>1</v>
      </c>
      <c r="AL173" s="213">
        <f>STAFF_CWS!AP110</f>
        <v>1</v>
      </c>
      <c r="AM173" s="213">
        <f>STAFF_CWS!AQ110</f>
        <v>1</v>
      </c>
      <c r="AN173" s="213">
        <f>STAFF_CWS!AR110</f>
        <v>1</v>
      </c>
      <c r="AO173" s="213">
        <f>STAFF_CWS!AS110</f>
        <v>1</v>
      </c>
      <c r="AP173" s="213">
        <f>STAFF_CWS!AT110</f>
        <v>1</v>
      </c>
      <c r="AQ173" s="213">
        <f>STAFF_CWS!AU110</f>
        <v>1</v>
      </c>
      <c r="AR173" s="213">
        <f>STAFF_CWS!AV110</f>
        <v>1</v>
      </c>
      <c r="AS173" s="213">
        <f>STAFF_CWS!AW110</f>
        <v>1</v>
      </c>
      <c r="AT173" s="213">
        <f>STAFF_CWS!AX110</f>
        <v>1</v>
      </c>
      <c r="AU173" s="213">
        <f>STAFF_CWS!AY110</f>
        <v>1</v>
      </c>
      <c r="AV173" s="213">
        <f>STAFF_CWS!AZ110</f>
        <v>1</v>
      </c>
      <c r="AW173" s="213">
        <f>STAFF_CWS!BA110</f>
        <v>1</v>
      </c>
      <c r="AX173" s="213">
        <f>STAFF_CWS!BB110</f>
        <v>1</v>
      </c>
      <c r="AY173" s="213">
        <f>STAFF_CWS!BC110</f>
        <v>1</v>
      </c>
      <c r="AZ173" s="213">
        <f>STAFF_CWS!BD110</f>
        <v>1</v>
      </c>
      <c r="BA173" s="213">
        <f>STAFF_CWS!BE110</f>
        <v>1</v>
      </c>
      <c r="BB173" s="213">
        <f>STAFF_CWS!BF110</f>
        <v>1</v>
      </c>
      <c r="BC173" s="213">
        <f>STAFF_CWS!BG110</f>
        <v>1</v>
      </c>
      <c r="BD173" s="213">
        <f>STAFF_CWS!BH110</f>
        <v>1</v>
      </c>
      <c r="BE173" s="213">
        <f>STAFF_CWS!BI110</f>
        <v>1</v>
      </c>
      <c r="BF173" s="213">
        <f>STAFF_CWS!BJ110</f>
        <v>1</v>
      </c>
      <c r="BG173" s="213">
        <f>STAFF_CWS!BK110</f>
        <v>1</v>
      </c>
      <c r="BH173" s="213">
        <f>STAFF_CWS!BL110</f>
        <v>1</v>
      </c>
      <c r="BI173" s="213">
        <f>STAFF_CWS!BM110</f>
        <v>1</v>
      </c>
      <c r="BJ173" s="213">
        <f>STAFF_CWS!BN110</f>
        <v>1</v>
      </c>
      <c r="BK173" s="213">
        <f>STAFF_CWS!BO110</f>
        <v>1</v>
      </c>
    </row>
    <row r="174" spans="2:63" x14ac:dyDescent="0.15">
      <c r="B174" s="18" t="s">
        <v>86</v>
      </c>
      <c r="C174" s="213">
        <f>STAFF_CWS!G111</f>
        <v>0</v>
      </c>
      <c r="D174" s="213">
        <f>STAFF_CWS!H111</f>
        <v>1</v>
      </c>
      <c r="E174" s="213">
        <f>STAFF_CWS!I111</f>
        <v>1</v>
      </c>
      <c r="F174" s="213">
        <f>STAFF_CWS!J111</f>
        <v>1</v>
      </c>
      <c r="G174" s="213">
        <f>STAFF_CWS!K111</f>
        <v>1</v>
      </c>
      <c r="H174" s="213">
        <f>STAFF_CWS!L111</f>
        <v>1</v>
      </c>
      <c r="I174" s="213">
        <f>STAFF_CWS!M111</f>
        <v>1</v>
      </c>
      <c r="J174" s="213">
        <f>STAFF_CWS!N111</f>
        <v>1</v>
      </c>
      <c r="K174" s="213">
        <f>STAFF_CWS!O111</f>
        <v>1</v>
      </c>
      <c r="L174" s="213">
        <f>STAFF_CWS!P111</f>
        <v>1</v>
      </c>
      <c r="M174" s="213">
        <f>STAFF_CWS!Q111</f>
        <v>1</v>
      </c>
      <c r="N174" s="213">
        <f>STAFF_CWS!R111</f>
        <v>1</v>
      </c>
      <c r="O174" s="213">
        <f>STAFF_CWS!S111</f>
        <v>1</v>
      </c>
      <c r="P174" s="213">
        <f>STAFF_CWS!T111</f>
        <v>0</v>
      </c>
      <c r="Q174" s="213">
        <f>STAFF_CWS!U111</f>
        <v>0</v>
      </c>
      <c r="R174" s="213">
        <f>STAFF_CWS!V111</f>
        <v>0</v>
      </c>
      <c r="S174" s="213">
        <f>STAFF_CWS!W111</f>
        <v>0</v>
      </c>
      <c r="T174" s="213">
        <f>STAFF_CWS!X111</f>
        <v>0</v>
      </c>
      <c r="U174" s="213">
        <f>STAFF_CWS!Y111</f>
        <v>0</v>
      </c>
      <c r="V174" s="213">
        <f>STAFF_CWS!Z111</f>
        <v>0</v>
      </c>
      <c r="W174" s="213">
        <f>STAFF_CWS!AA111</f>
        <v>0</v>
      </c>
      <c r="X174" s="213">
        <f>STAFF_CWS!AB111</f>
        <v>0</v>
      </c>
      <c r="Y174" s="213">
        <f>STAFF_CWS!AC111</f>
        <v>0</v>
      </c>
      <c r="Z174" s="213">
        <f>STAFF_CWS!AD111</f>
        <v>0</v>
      </c>
      <c r="AA174" s="213">
        <f>STAFF_CWS!AE111</f>
        <v>0</v>
      </c>
      <c r="AB174" s="213">
        <f>STAFF_CWS!AF111</f>
        <v>0</v>
      </c>
      <c r="AC174" s="213">
        <f>STAFF_CWS!AG111</f>
        <v>0</v>
      </c>
      <c r="AD174" s="213">
        <f>STAFF_CWS!AH111</f>
        <v>0</v>
      </c>
      <c r="AE174" s="213">
        <f>STAFF_CWS!AI111</f>
        <v>0</v>
      </c>
      <c r="AF174" s="213">
        <f>STAFF_CWS!AJ111</f>
        <v>0</v>
      </c>
      <c r="AG174" s="213">
        <f>STAFF_CWS!AK111</f>
        <v>0</v>
      </c>
      <c r="AH174" s="213">
        <f>STAFF_CWS!AL111</f>
        <v>0</v>
      </c>
      <c r="AI174" s="213">
        <f>STAFF_CWS!AM111</f>
        <v>0</v>
      </c>
      <c r="AJ174" s="213">
        <f>STAFF_CWS!AN111</f>
        <v>0</v>
      </c>
      <c r="AK174" s="213">
        <f>STAFF_CWS!AO111</f>
        <v>0</v>
      </c>
      <c r="AL174" s="213">
        <f>STAFF_CWS!AP111</f>
        <v>0</v>
      </c>
      <c r="AM174" s="213">
        <f>STAFF_CWS!AQ111</f>
        <v>0</v>
      </c>
      <c r="AN174" s="213">
        <f>STAFF_CWS!AR111</f>
        <v>0</v>
      </c>
      <c r="AO174" s="213">
        <f>STAFF_CWS!AS111</f>
        <v>0</v>
      </c>
      <c r="AP174" s="213">
        <f>STAFF_CWS!AT111</f>
        <v>0</v>
      </c>
      <c r="AQ174" s="213">
        <f>STAFF_CWS!AU111</f>
        <v>0</v>
      </c>
      <c r="AR174" s="213">
        <f>STAFF_CWS!AV111</f>
        <v>0</v>
      </c>
      <c r="AS174" s="213">
        <f>STAFF_CWS!AW111</f>
        <v>0</v>
      </c>
      <c r="AT174" s="213">
        <f>STAFF_CWS!AX111</f>
        <v>0</v>
      </c>
      <c r="AU174" s="213">
        <f>STAFF_CWS!AY111</f>
        <v>0</v>
      </c>
      <c r="AV174" s="213">
        <f>STAFF_CWS!AZ111</f>
        <v>0</v>
      </c>
      <c r="AW174" s="213">
        <f>STAFF_CWS!BA111</f>
        <v>0</v>
      </c>
      <c r="AX174" s="213">
        <f>STAFF_CWS!BB111</f>
        <v>0</v>
      </c>
      <c r="AY174" s="213">
        <f>STAFF_CWS!BC111</f>
        <v>0</v>
      </c>
      <c r="AZ174" s="213">
        <f>STAFF_CWS!BD111</f>
        <v>0</v>
      </c>
      <c r="BA174" s="213">
        <f>STAFF_CWS!BE111</f>
        <v>0</v>
      </c>
      <c r="BB174" s="213">
        <f>STAFF_CWS!BF111</f>
        <v>0</v>
      </c>
      <c r="BC174" s="213">
        <f>STAFF_CWS!BG111</f>
        <v>0</v>
      </c>
      <c r="BD174" s="213">
        <f>STAFF_CWS!BH111</f>
        <v>0</v>
      </c>
      <c r="BE174" s="213">
        <f>STAFF_CWS!BI111</f>
        <v>0</v>
      </c>
      <c r="BF174" s="213">
        <f>STAFF_CWS!BJ111</f>
        <v>0</v>
      </c>
      <c r="BG174" s="213">
        <f>STAFF_CWS!BK111</f>
        <v>0</v>
      </c>
      <c r="BH174" s="213">
        <f>STAFF_CWS!BL111</f>
        <v>0</v>
      </c>
      <c r="BI174" s="213">
        <f>STAFF_CWS!BM111</f>
        <v>0</v>
      </c>
      <c r="BJ174" s="213">
        <f>STAFF_CWS!BN111</f>
        <v>0</v>
      </c>
      <c r="BK174" s="213">
        <f>STAFF_CWS!BO111</f>
        <v>0</v>
      </c>
    </row>
    <row r="175" spans="2:63" x14ac:dyDescent="0.15">
      <c r="B175" s="2"/>
    </row>
    <row r="176" spans="2:63" x14ac:dyDescent="0.15">
      <c r="B176" s="35" t="s">
        <v>117</v>
      </c>
      <c r="C176" s="213">
        <f>STAFF_CWS!G113</f>
        <v>0</v>
      </c>
      <c r="D176" s="213">
        <f>STAFF_CWS!H113</f>
        <v>1</v>
      </c>
      <c r="E176" s="213">
        <f>STAFF_CWS!I113</f>
        <v>1</v>
      </c>
      <c r="F176" s="213">
        <f>STAFF_CWS!J113</f>
        <v>1</v>
      </c>
      <c r="G176" s="213">
        <f>STAFF_CWS!K113</f>
        <v>1</v>
      </c>
      <c r="H176" s="213">
        <f>STAFF_CWS!L113</f>
        <v>1</v>
      </c>
      <c r="I176" s="213">
        <f>STAFF_CWS!M113</f>
        <v>1</v>
      </c>
      <c r="J176" s="213">
        <f>STAFF_CWS!N113</f>
        <v>1</v>
      </c>
      <c r="K176" s="213">
        <f>STAFF_CWS!O113</f>
        <v>1</v>
      </c>
      <c r="L176" s="213">
        <f>STAFF_CWS!P113</f>
        <v>1</v>
      </c>
      <c r="M176" s="213">
        <f>STAFF_CWS!Q113</f>
        <v>1</v>
      </c>
      <c r="N176" s="213">
        <f>STAFF_CWS!R113</f>
        <v>1</v>
      </c>
      <c r="O176" s="213">
        <f>STAFF_CWS!S113</f>
        <v>1</v>
      </c>
      <c r="P176" s="213">
        <f>STAFF_CWS!T113</f>
        <v>1</v>
      </c>
      <c r="Q176" s="213">
        <f>STAFF_CWS!U113</f>
        <v>1</v>
      </c>
      <c r="R176" s="213">
        <f>STAFF_CWS!V113</f>
        <v>1</v>
      </c>
      <c r="S176" s="213">
        <f>STAFF_CWS!W113</f>
        <v>1</v>
      </c>
      <c r="T176" s="213">
        <f>STAFF_CWS!X113</f>
        <v>1</v>
      </c>
      <c r="U176" s="213">
        <f>STAFF_CWS!Y113</f>
        <v>1</v>
      </c>
      <c r="V176" s="213">
        <f>STAFF_CWS!Z113</f>
        <v>1</v>
      </c>
      <c r="W176" s="213">
        <f>STAFF_CWS!AA113</f>
        <v>1</v>
      </c>
      <c r="X176" s="213">
        <f>STAFF_CWS!AB113</f>
        <v>1</v>
      </c>
      <c r="Y176" s="213">
        <f>STAFF_CWS!AC113</f>
        <v>1</v>
      </c>
      <c r="Z176" s="213">
        <f>STAFF_CWS!AD113</f>
        <v>1</v>
      </c>
      <c r="AA176" s="213">
        <f>STAFF_CWS!AE113</f>
        <v>1</v>
      </c>
      <c r="AB176" s="213">
        <f>STAFF_CWS!AF113</f>
        <v>1</v>
      </c>
      <c r="AC176" s="213">
        <f>STAFF_CWS!AG113</f>
        <v>1</v>
      </c>
      <c r="AD176" s="213">
        <f>STAFF_CWS!AH113</f>
        <v>1</v>
      </c>
      <c r="AE176" s="213">
        <f>STAFF_CWS!AI113</f>
        <v>1</v>
      </c>
      <c r="AF176" s="213">
        <f>STAFF_CWS!AJ113</f>
        <v>1</v>
      </c>
      <c r="AG176" s="213">
        <f>STAFF_CWS!AK113</f>
        <v>1</v>
      </c>
      <c r="AH176" s="213">
        <f>STAFF_CWS!AL113</f>
        <v>1</v>
      </c>
      <c r="AI176" s="213">
        <f>STAFF_CWS!AM113</f>
        <v>1</v>
      </c>
      <c r="AJ176" s="213">
        <f>STAFF_CWS!AN113</f>
        <v>1</v>
      </c>
      <c r="AK176" s="213">
        <f>STAFF_CWS!AO113</f>
        <v>1</v>
      </c>
      <c r="AL176" s="213">
        <f>STAFF_CWS!AP113</f>
        <v>1</v>
      </c>
      <c r="AM176" s="213">
        <f>STAFF_CWS!AQ113</f>
        <v>1</v>
      </c>
      <c r="AN176" s="213">
        <f>STAFF_CWS!AR113</f>
        <v>1</v>
      </c>
      <c r="AO176" s="213">
        <f>STAFF_CWS!AS113</f>
        <v>1</v>
      </c>
      <c r="AP176" s="213">
        <f>STAFF_CWS!AT113</f>
        <v>1</v>
      </c>
      <c r="AQ176" s="213">
        <f>STAFF_CWS!AU113</f>
        <v>1</v>
      </c>
      <c r="AR176" s="213">
        <f>STAFF_CWS!AV113</f>
        <v>1</v>
      </c>
      <c r="AS176" s="213">
        <f>STAFF_CWS!AW113</f>
        <v>1</v>
      </c>
      <c r="AT176" s="213">
        <f>STAFF_CWS!AX113</f>
        <v>1</v>
      </c>
      <c r="AU176" s="213">
        <f>STAFF_CWS!AY113</f>
        <v>1</v>
      </c>
      <c r="AV176" s="213">
        <f>STAFF_CWS!AZ113</f>
        <v>1</v>
      </c>
      <c r="AW176" s="213">
        <f>STAFF_CWS!BA113</f>
        <v>1</v>
      </c>
      <c r="AX176" s="213">
        <f>STAFF_CWS!BB113</f>
        <v>1</v>
      </c>
      <c r="AY176" s="213">
        <f>STAFF_CWS!BC113</f>
        <v>1</v>
      </c>
      <c r="AZ176" s="213">
        <f>STAFF_CWS!BD113</f>
        <v>1</v>
      </c>
      <c r="BA176" s="213">
        <f>STAFF_CWS!BE113</f>
        <v>1</v>
      </c>
      <c r="BB176" s="213">
        <f>STAFF_CWS!BF113</f>
        <v>1</v>
      </c>
      <c r="BC176" s="213">
        <f>STAFF_CWS!BG113</f>
        <v>1</v>
      </c>
      <c r="BD176" s="213">
        <f>STAFF_CWS!BH113</f>
        <v>1</v>
      </c>
      <c r="BE176" s="213">
        <f>STAFF_CWS!BI113</f>
        <v>1</v>
      </c>
      <c r="BF176" s="213">
        <f>STAFF_CWS!BJ113</f>
        <v>1</v>
      </c>
      <c r="BG176" s="213">
        <f>STAFF_CWS!BK113</f>
        <v>1</v>
      </c>
      <c r="BH176" s="213">
        <f>STAFF_CWS!BL113</f>
        <v>1</v>
      </c>
      <c r="BI176" s="213">
        <f>STAFF_CWS!BM113</f>
        <v>1</v>
      </c>
      <c r="BJ176" s="213">
        <f>STAFF_CWS!BN113</f>
        <v>1</v>
      </c>
      <c r="BK176" s="213">
        <f>STAFF_CWS!BO113</f>
        <v>1</v>
      </c>
    </row>
    <row r="177" spans="2:63" x14ac:dyDescent="0.15">
      <c r="B177" s="18" t="s">
        <v>86</v>
      </c>
      <c r="C177" s="213">
        <f>STAFF_CWS!G114</f>
        <v>0.5</v>
      </c>
      <c r="D177" s="213">
        <f>STAFF_CWS!H114</f>
        <v>0.5</v>
      </c>
      <c r="E177" s="213">
        <f>STAFF_CWS!I114</f>
        <v>0.5</v>
      </c>
      <c r="F177" s="213">
        <f>STAFF_CWS!J114</f>
        <v>0.5</v>
      </c>
      <c r="G177" s="213">
        <f>STAFF_CWS!K114</f>
        <v>0.5</v>
      </c>
      <c r="H177" s="213">
        <f>STAFF_CWS!L114</f>
        <v>0.5</v>
      </c>
      <c r="I177" s="213">
        <f>STAFF_CWS!M114</f>
        <v>0.5</v>
      </c>
      <c r="J177" s="213">
        <f>STAFF_CWS!N114</f>
        <v>0.5</v>
      </c>
      <c r="K177" s="213">
        <f>STAFF_CWS!O114</f>
        <v>0.5</v>
      </c>
      <c r="L177" s="213">
        <f>STAFF_CWS!P114</f>
        <v>0.5</v>
      </c>
      <c r="M177" s="213">
        <f>STAFF_CWS!Q114</f>
        <v>0.5</v>
      </c>
      <c r="N177" s="213">
        <f>STAFF_CWS!R114</f>
        <v>0.5</v>
      </c>
      <c r="O177" s="213">
        <f>STAFF_CWS!S114</f>
        <v>0.5</v>
      </c>
      <c r="P177" s="213">
        <f>STAFF_CWS!T114</f>
        <v>0</v>
      </c>
      <c r="Q177" s="213">
        <f>STAFF_CWS!U114</f>
        <v>0</v>
      </c>
      <c r="R177" s="213">
        <f>STAFF_CWS!V114</f>
        <v>0</v>
      </c>
      <c r="S177" s="213">
        <f>STAFF_CWS!W114</f>
        <v>0</v>
      </c>
      <c r="T177" s="213">
        <f>STAFF_CWS!X114</f>
        <v>0</v>
      </c>
      <c r="U177" s="213">
        <f>STAFF_CWS!Y114</f>
        <v>0</v>
      </c>
      <c r="V177" s="213">
        <f>STAFF_CWS!Z114</f>
        <v>0</v>
      </c>
      <c r="W177" s="213">
        <f>STAFF_CWS!AA114</f>
        <v>0</v>
      </c>
      <c r="X177" s="213">
        <f>STAFF_CWS!AB114</f>
        <v>0</v>
      </c>
      <c r="Y177" s="213">
        <f>STAFF_CWS!AC114</f>
        <v>0</v>
      </c>
      <c r="Z177" s="213">
        <f>STAFF_CWS!AD114</f>
        <v>0</v>
      </c>
      <c r="AA177" s="213">
        <f>STAFF_CWS!AE114</f>
        <v>0</v>
      </c>
      <c r="AB177" s="213">
        <f>STAFF_CWS!AF114</f>
        <v>0</v>
      </c>
      <c r="AC177" s="213">
        <f>STAFF_CWS!AG114</f>
        <v>0</v>
      </c>
      <c r="AD177" s="213">
        <f>STAFF_CWS!AH114</f>
        <v>0</v>
      </c>
      <c r="AE177" s="213">
        <f>STAFF_CWS!AI114</f>
        <v>0</v>
      </c>
      <c r="AF177" s="213">
        <f>STAFF_CWS!AJ114</f>
        <v>0</v>
      </c>
      <c r="AG177" s="213">
        <f>STAFF_CWS!AK114</f>
        <v>0</v>
      </c>
      <c r="AH177" s="213">
        <f>STAFF_CWS!AL114</f>
        <v>0</v>
      </c>
      <c r="AI177" s="213">
        <f>STAFF_CWS!AM114</f>
        <v>0</v>
      </c>
      <c r="AJ177" s="213">
        <f>STAFF_CWS!AN114</f>
        <v>0</v>
      </c>
      <c r="AK177" s="213">
        <f>STAFF_CWS!AO114</f>
        <v>0</v>
      </c>
      <c r="AL177" s="213">
        <f>STAFF_CWS!AP114</f>
        <v>0</v>
      </c>
      <c r="AM177" s="213">
        <f>STAFF_CWS!AQ114</f>
        <v>0</v>
      </c>
      <c r="AN177" s="213">
        <f>STAFF_CWS!AR114</f>
        <v>0</v>
      </c>
      <c r="AO177" s="213">
        <f>STAFF_CWS!AS114</f>
        <v>0</v>
      </c>
      <c r="AP177" s="213">
        <f>STAFF_CWS!AT114</f>
        <v>0</v>
      </c>
      <c r="AQ177" s="213">
        <f>STAFF_CWS!AU114</f>
        <v>0</v>
      </c>
      <c r="AR177" s="213">
        <f>STAFF_CWS!AV114</f>
        <v>0</v>
      </c>
      <c r="AS177" s="213">
        <f>STAFF_CWS!AW114</f>
        <v>0</v>
      </c>
      <c r="AT177" s="213">
        <f>STAFF_CWS!AX114</f>
        <v>0</v>
      </c>
      <c r="AU177" s="213">
        <f>STAFF_CWS!AY114</f>
        <v>0</v>
      </c>
      <c r="AV177" s="213">
        <f>STAFF_CWS!AZ114</f>
        <v>0</v>
      </c>
      <c r="AW177" s="213">
        <f>STAFF_CWS!BA114</f>
        <v>0</v>
      </c>
      <c r="AX177" s="213">
        <f>STAFF_CWS!BB114</f>
        <v>0</v>
      </c>
      <c r="AY177" s="213">
        <f>STAFF_CWS!BC114</f>
        <v>0</v>
      </c>
      <c r="AZ177" s="213">
        <f>STAFF_CWS!BD114</f>
        <v>0</v>
      </c>
      <c r="BA177" s="213">
        <f>STAFF_CWS!BE114</f>
        <v>0</v>
      </c>
      <c r="BB177" s="213">
        <f>STAFF_CWS!BF114</f>
        <v>0</v>
      </c>
      <c r="BC177" s="213">
        <f>STAFF_CWS!BG114</f>
        <v>0</v>
      </c>
      <c r="BD177" s="213">
        <f>STAFF_CWS!BH114</f>
        <v>0</v>
      </c>
      <c r="BE177" s="213">
        <f>STAFF_CWS!BI114</f>
        <v>0</v>
      </c>
      <c r="BF177" s="213">
        <f>STAFF_CWS!BJ114</f>
        <v>0</v>
      </c>
      <c r="BG177" s="213">
        <f>STAFF_CWS!BK114</f>
        <v>0</v>
      </c>
      <c r="BH177" s="213">
        <f>STAFF_CWS!BL114</f>
        <v>0</v>
      </c>
      <c r="BI177" s="213">
        <f>STAFF_CWS!BM114</f>
        <v>0</v>
      </c>
      <c r="BJ177" s="213">
        <f>STAFF_CWS!BN114</f>
        <v>0</v>
      </c>
      <c r="BK177" s="213">
        <f>STAFF_CWS!BO114</f>
        <v>0</v>
      </c>
    </row>
    <row r="178" spans="2:63" x14ac:dyDescent="0.15">
      <c r="B178" s="2"/>
    </row>
    <row r="179" spans="2:63" x14ac:dyDescent="0.15">
      <c r="B179" s="2" t="s">
        <v>56</v>
      </c>
      <c r="C179" s="213">
        <f>STAFF_CWS!G116</f>
        <v>0</v>
      </c>
      <c r="D179" s="213">
        <f>STAFF_CWS!H116</f>
        <v>1</v>
      </c>
      <c r="E179" s="213">
        <f>STAFF_CWS!I116</f>
        <v>1</v>
      </c>
      <c r="F179" s="213">
        <f>STAFF_CWS!J116</f>
        <v>1</v>
      </c>
      <c r="G179" s="213">
        <f>STAFF_CWS!K116</f>
        <v>1</v>
      </c>
      <c r="H179" s="213">
        <f>STAFF_CWS!L116</f>
        <v>1</v>
      </c>
      <c r="I179" s="213">
        <f>STAFF_CWS!M116</f>
        <v>1</v>
      </c>
      <c r="J179" s="213">
        <f>STAFF_CWS!N116</f>
        <v>1</v>
      </c>
      <c r="K179" s="213">
        <f>STAFF_CWS!O116</f>
        <v>1</v>
      </c>
      <c r="L179" s="213">
        <f>STAFF_CWS!P116</f>
        <v>1</v>
      </c>
      <c r="M179" s="213">
        <f>STAFF_CWS!Q116</f>
        <v>1</v>
      </c>
      <c r="N179" s="213">
        <f>STAFF_CWS!R116</f>
        <v>1</v>
      </c>
      <c r="O179" s="213">
        <f>STAFF_CWS!S116</f>
        <v>1</v>
      </c>
      <c r="P179" s="213">
        <f>STAFF_CWS!T116</f>
        <v>1</v>
      </c>
      <c r="Q179" s="213">
        <f>STAFF_CWS!U116</f>
        <v>1</v>
      </c>
      <c r="R179" s="213">
        <f>STAFF_CWS!V116</f>
        <v>1</v>
      </c>
      <c r="S179" s="213">
        <f>STAFF_CWS!W116</f>
        <v>1</v>
      </c>
      <c r="T179" s="213">
        <f>STAFF_CWS!X116</f>
        <v>1</v>
      </c>
      <c r="U179" s="213">
        <f>STAFF_CWS!Y116</f>
        <v>1</v>
      </c>
      <c r="V179" s="213">
        <f>STAFF_CWS!Z116</f>
        <v>1</v>
      </c>
      <c r="W179" s="213">
        <f>STAFF_CWS!AA116</f>
        <v>1</v>
      </c>
      <c r="X179" s="213">
        <f>STAFF_CWS!AB116</f>
        <v>1</v>
      </c>
      <c r="Y179" s="213">
        <f>STAFF_CWS!AC116</f>
        <v>1</v>
      </c>
      <c r="Z179" s="213">
        <f>STAFF_CWS!AD116</f>
        <v>1</v>
      </c>
      <c r="AA179" s="213">
        <f>STAFF_CWS!AE116</f>
        <v>1</v>
      </c>
      <c r="AB179" s="213">
        <f>STAFF_CWS!AF116</f>
        <v>1</v>
      </c>
      <c r="AC179" s="213">
        <f>STAFF_CWS!AG116</f>
        <v>1</v>
      </c>
      <c r="AD179" s="213">
        <f>STAFF_CWS!AH116</f>
        <v>1</v>
      </c>
      <c r="AE179" s="213">
        <f>STAFF_CWS!AI116</f>
        <v>1</v>
      </c>
      <c r="AF179" s="213">
        <f>STAFF_CWS!AJ116</f>
        <v>1</v>
      </c>
      <c r="AG179" s="213">
        <f>STAFF_CWS!AK116</f>
        <v>1</v>
      </c>
      <c r="AH179" s="213">
        <f>STAFF_CWS!AL116</f>
        <v>1</v>
      </c>
      <c r="AI179" s="213">
        <f>STAFF_CWS!AM116</f>
        <v>1</v>
      </c>
      <c r="AJ179" s="213">
        <f>STAFF_CWS!AN116</f>
        <v>1</v>
      </c>
      <c r="AK179" s="213">
        <f>STAFF_CWS!AO116</f>
        <v>1</v>
      </c>
      <c r="AL179" s="213">
        <f>STAFF_CWS!AP116</f>
        <v>1</v>
      </c>
      <c r="AM179" s="213">
        <f>STAFF_CWS!AQ116</f>
        <v>1</v>
      </c>
      <c r="AN179" s="213">
        <f>STAFF_CWS!AR116</f>
        <v>1</v>
      </c>
      <c r="AO179" s="213">
        <f>STAFF_CWS!AS116</f>
        <v>1</v>
      </c>
      <c r="AP179" s="213">
        <f>STAFF_CWS!AT116</f>
        <v>1</v>
      </c>
      <c r="AQ179" s="213">
        <f>STAFF_CWS!AU116</f>
        <v>1</v>
      </c>
      <c r="AR179" s="213">
        <f>STAFF_CWS!AV116</f>
        <v>1</v>
      </c>
      <c r="AS179" s="213">
        <f>STAFF_CWS!AW116</f>
        <v>1</v>
      </c>
      <c r="AT179" s="213">
        <f>STAFF_CWS!AX116</f>
        <v>1</v>
      </c>
      <c r="AU179" s="213">
        <f>STAFF_CWS!AY116</f>
        <v>1</v>
      </c>
      <c r="AV179" s="213">
        <f>STAFF_CWS!AZ116</f>
        <v>1</v>
      </c>
      <c r="AW179" s="213">
        <f>STAFF_CWS!BA116</f>
        <v>1</v>
      </c>
      <c r="AX179" s="213">
        <f>STAFF_CWS!BB116</f>
        <v>1</v>
      </c>
      <c r="AY179" s="213">
        <f>STAFF_CWS!BC116</f>
        <v>1</v>
      </c>
      <c r="AZ179" s="213">
        <f>STAFF_CWS!BD116</f>
        <v>1</v>
      </c>
      <c r="BA179" s="213">
        <f>STAFF_CWS!BE116</f>
        <v>1</v>
      </c>
      <c r="BB179" s="213">
        <f>STAFF_CWS!BF116</f>
        <v>1</v>
      </c>
      <c r="BC179" s="213">
        <f>STAFF_CWS!BG116</f>
        <v>1</v>
      </c>
      <c r="BD179" s="213">
        <f>STAFF_CWS!BH116</f>
        <v>1</v>
      </c>
      <c r="BE179" s="213">
        <f>STAFF_CWS!BI116</f>
        <v>1</v>
      </c>
      <c r="BF179" s="213">
        <f>STAFF_CWS!BJ116</f>
        <v>1</v>
      </c>
      <c r="BG179" s="213">
        <f>STAFF_CWS!BK116</f>
        <v>1</v>
      </c>
      <c r="BH179" s="213">
        <f>STAFF_CWS!BL116</f>
        <v>1</v>
      </c>
      <c r="BI179" s="213">
        <f>STAFF_CWS!BM116</f>
        <v>1</v>
      </c>
      <c r="BJ179" s="213">
        <f>STAFF_CWS!BN116</f>
        <v>1</v>
      </c>
      <c r="BK179" s="213">
        <f>STAFF_CWS!BO116</f>
        <v>1</v>
      </c>
    </row>
    <row r="180" spans="2:63" x14ac:dyDescent="0.15">
      <c r="B180" s="18" t="s">
        <v>86</v>
      </c>
      <c r="C180" s="213">
        <f>STAFF_CWS!G117</f>
        <v>0</v>
      </c>
      <c r="D180" s="213">
        <f>STAFF_CWS!H117</f>
        <v>0.5</v>
      </c>
      <c r="E180" s="213">
        <f>STAFF_CWS!I117</f>
        <v>0.5</v>
      </c>
      <c r="F180" s="213">
        <f>STAFF_CWS!J117</f>
        <v>0.5</v>
      </c>
      <c r="G180" s="213">
        <f>STAFF_CWS!K117</f>
        <v>0.5</v>
      </c>
      <c r="H180" s="213">
        <f>STAFF_CWS!L117</f>
        <v>0.5</v>
      </c>
      <c r="I180" s="213">
        <f>STAFF_CWS!M117</f>
        <v>0.5</v>
      </c>
      <c r="J180" s="213">
        <f>STAFF_CWS!N117</f>
        <v>0.5</v>
      </c>
      <c r="K180" s="213">
        <f>STAFF_CWS!O117</f>
        <v>0.5</v>
      </c>
      <c r="L180" s="213">
        <f>STAFF_CWS!P117</f>
        <v>0.5</v>
      </c>
      <c r="M180" s="213">
        <f>STAFF_CWS!Q117</f>
        <v>0.5</v>
      </c>
      <c r="N180" s="213">
        <f>STAFF_CWS!R117</f>
        <v>0.5</v>
      </c>
      <c r="O180" s="213">
        <f>STAFF_CWS!S117</f>
        <v>0.5</v>
      </c>
      <c r="P180" s="213">
        <f>STAFF_CWS!T117</f>
        <v>0</v>
      </c>
      <c r="Q180" s="213">
        <f>STAFF_CWS!U117</f>
        <v>0</v>
      </c>
      <c r="R180" s="213">
        <f>STAFF_CWS!V117</f>
        <v>0</v>
      </c>
      <c r="S180" s="213">
        <f>STAFF_CWS!W117</f>
        <v>0</v>
      </c>
      <c r="T180" s="213">
        <f>STAFF_CWS!X117</f>
        <v>0</v>
      </c>
      <c r="U180" s="213">
        <f>STAFF_CWS!Y117</f>
        <v>0</v>
      </c>
      <c r="V180" s="213">
        <f>STAFF_CWS!Z117</f>
        <v>0</v>
      </c>
      <c r="W180" s="213">
        <f>STAFF_CWS!AA117</f>
        <v>0</v>
      </c>
      <c r="X180" s="213">
        <f>STAFF_CWS!AB117</f>
        <v>0</v>
      </c>
      <c r="Y180" s="213">
        <f>STAFF_CWS!AC117</f>
        <v>0</v>
      </c>
      <c r="Z180" s="213">
        <f>STAFF_CWS!AD117</f>
        <v>0</v>
      </c>
      <c r="AA180" s="213">
        <f>STAFF_CWS!AE117</f>
        <v>0</v>
      </c>
      <c r="AB180" s="213">
        <f>STAFF_CWS!AF117</f>
        <v>0</v>
      </c>
      <c r="AC180" s="213">
        <f>STAFF_CWS!AG117</f>
        <v>0</v>
      </c>
      <c r="AD180" s="213">
        <f>STAFF_CWS!AH117</f>
        <v>0</v>
      </c>
      <c r="AE180" s="213">
        <f>STAFF_CWS!AI117</f>
        <v>0</v>
      </c>
      <c r="AF180" s="213">
        <f>STAFF_CWS!AJ117</f>
        <v>0</v>
      </c>
      <c r="AG180" s="213">
        <f>STAFF_CWS!AK117</f>
        <v>0</v>
      </c>
      <c r="AH180" s="213">
        <f>STAFF_CWS!AL117</f>
        <v>0</v>
      </c>
      <c r="AI180" s="213">
        <f>STAFF_CWS!AM117</f>
        <v>0</v>
      </c>
      <c r="AJ180" s="213">
        <f>STAFF_CWS!AN117</f>
        <v>0</v>
      </c>
      <c r="AK180" s="213">
        <f>STAFF_CWS!AO117</f>
        <v>0</v>
      </c>
      <c r="AL180" s="213">
        <f>STAFF_CWS!AP117</f>
        <v>0</v>
      </c>
      <c r="AM180" s="213">
        <f>STAFF_CWS!AQ117</f>
        <v>0</v>
      </c>
      <c r="AN180" s="213">
        <f>STAFF_CWS!AR117</f>
        <v>0</v>
      </c>
      <c r="AO180" s="213">
        <f>STAFF_CWS!AS117</f>
        <v>0</v>
      </c>
      <c r="AP180" s="213">
        <f>STAFF_CWS!AT117</f>
        <v>0</v>
      </c>
      <c r="AQ180" s="213">
        <f>STAFF_CWS!AU117</f>
        <v>0</v>
      </c>
      <c r="AR180" s="213">
        <f>STAFF_CWS!AV117</f>
        <v>0</v>
      </c>
      <c r="AS180" s="213">
        <f>STAFF_CWS!AW117</f>
        <v>0</v>
      </c>
      <c r="AT180" s="213">
        <f>STAFF_CWS!AX117</f>
        <v>0</v>
      </c>
      <c r="AU180" s="213">
        <f>STAFF_CWS!AY117</f>
        <v>0</v>
      </c>
      <c r="AV180" s="213">
        <f>STAFF_CWS!AZ117</f>
        <v>0</v>
      </c>
      <c r="AW180" s="213">
        <f>STAFF_CWS!BA117</f>
        <v>0</v>
      </c>
      <c r="AX180" s="213">
        <f>STAFF_CWS!BB117</f>
        <v>0</v>
      </c>
      <c r="AY180" s="213">
        <f>STAFF_CWS!BC117</f>
        <v>0</v>
      </c>
      <c r="AZ180" s="213">
        <f>STAFF_CWS!BD117</f>
        <v>0</v>
      </c>
      <c r="BA180" s="213">
        <f>STAFF_CWS!BE117</f>
        <v>0</v>
      </c>
      <c r="BB180" s="213">
        <f>STAFF_CWS!BF117</f>
        <v>0</v>
      </c>
      <c r="BC180" s="213">
        <f>STAFF_CWS!BG117</f>
        <v>0</v>
      </c>
      <c r="BD180" s="213">
        <f>STAFF_CWS!BH117</f>
        <v>0</v>
      </c>
      <c r="BE180" s="213">
        <f>STAFF_CWS!BI117</f>
        <v>0</v>
      </c>
      <c r="BF180" s="213">
        <f>STAFF_CWS!BJ117</f>
        <v>0</v>
      </c>
      <c r="BG180" s="213">
        <f>STAFF_CWS!BK117</f>
        <v>0</v>
      </c>
      <c r="BH180" s="213">
        <f>STAFF_CWS!BL117</f>
        <v>0</v>
      </c>
      <c r="BI180" s="213">
        <f>STAFF_CWS!BM117</f>
        <v>0</v>
      </c>
      <c r="BJ180" s="213">
        <f>STAFF_CWS!BN117</f>
        <v>0</v>
      </c>
      <c r="BK180" s="213">
        <f>STAFF_CWS!BO117</f>
        <v>0</v>
      </c>
    </row>
    <row r="181" spans="2:63" x14ac:dyDescent="0.15">
      <c r="B181" s="2"/>
    </row>
    <row r="182" spans="2:63" x14ac:dyDescent="0.15">
      <c r="B182" s="2" t="s">
        <v>57</v>
      </c>
      <c r="C182" s="213">
        <f>STAFF_CWS!G119</f>
        <v>0.5</v>
      </c>
      <c r="D182" s="213">
        <f>STAFF_CWS!H119</f>
        <v>1</v>
      </c>
      <c r="E182" s="213">
        <f>STAFF_CWS!I119</f>
        <v>1</v>
      </c>
      <c r="F182" s="213">
        <f>STAFF_CWS!J119</f>
        <v>1</v>
      </c>
      <c r="G182" s="213">
        <f>STAFF_CWS!K119</f>
        <v>1</v>
      </c>
      <c r="H182" s="213">
        <f>STAFF_CWS!L119</f>
        <v>1</v>
      </c>
      <c r="I182" s="213">
        <f>STAFF_CWS!M119</f>
        <v>1</v>
      </c>
      <c r="J182" s="213">
        <f>STAFF_CWS!N119</f>
        <v>1</v>
      </c>
      <c r="K182" s="213">
        <f>STAFF_CWS!O119</f>
        <v>1</v>
      </c>
      <c r="L182" s="213">
        <f>STAFF_CWS!P119</f>
        <v>1</v>
      </c>
      <c r="M182" s="213">
        <f>STAFF_CWS!Q119</f>
        <v>1</v>
      </c>
      <c r="N182" s="213">
        <f>STAFF_CWS!R119</f>
        <v>1</v>
      </c>
      <c r="O182" s="213">
        <f>STAFF_CWS!S119</f>
        <v>1</v>
      </c>
      <c r="P182" s="213">
        <f>STAFF_CWS!T119</f>
        <v>1</v>
      </c>
      <c r="Q182" s="213">
        <f>STAFF_CWS!U119</f>
        <v>1</v>
      </c>
      <c r="R182" s="213">
        <f>STAFF_CWS!V119</f>
        <v>1</v>
      </c>
      <c r="S182" s="213">
        <f>STAFF_CWS!W119</f>
        <v>1</v>
      </c>
      <c r="T182" s="213">
        <f>STAFF_CWS!X119</f>
        <v>1</v>
      </c>
      <c r="U182" s="213">
        <f>STAFF_CWS!Y119</f>
        <v>1</v>
      </c>
      <c r="V182" s="213">
        <f>STAFF_CWS!Z119</f>
        <v>1</v>
      </c>
      <c r="W182" s="213">
        <f>STAFF_CWS!AA119</f>
        <v>1</v>
      </c>
      <c r="X182" s="213">
        <f>STAFF_CWS!AB119</f>
        <v>1</v>
      </c>
      <c r="Y182" s="213">
        <f>STAFF_CWS!AC119</f>
        <v>1</v>
      </c>
      <c r="Z182" s="213">
        <f>STAFF_CWS!AD119</f>
        <v>1</v>
      </c>
      <c r="AA182" s="213">
        <f>STAFF_CWS!AE119</f>
        <v>1</v>
      </c>
      <c r="AB182" s="213">
        <f>STAFF_CWS!AF119</f>
        <v>1</v>
      </c>
      <c r="AC182" s="213">
        <f>STAFF_CWS!AG119</f>
        <v>1</v>
      </c>
      <c r="AD182" s="213">
        <f>STAFF_CWS!AH119</f>
        <v>1</v>
      </c>
      <c r="AE182" s="213">
        <f>STAFF_CWS!AI119</f>
        <v>1</v>
      </c>
      <c r="AF182" s="213">
        <f>STAFF_CWS!AJ119</f>
        <v>1</v>
      </c>
      <c r="AG182" s="213">
        <f>STAFF_CWS!AK119</f>
        <v>1</v>
      </c>
      <c r="AH182" s="213">
        <f>STAFF_CWS!AL119</f>
        <v>1</v>
      </c>
      <c r="AI182" s="213">
        <f>STAFF_CWS!AM119</f>
        <v>1</v>
      </c>
      <c r="AJ182" s="213">
        <f>STAFF_CWS!AN119</f>
        <v>1</v>
      </c>
      <c r="AK182" s="213">
        <f>STAFF_CWS!AO119</f>
        <v>1</v>
      </c>
      <c r="AL182" s="213">
        <f>STAFF_CWS!AP119</f>
        <v>1</v>
      </c>
      <c r="AM182" s="213">
        <f>STAFF_CWS!AQ119</f>
        <v>1</v>
      </c>
      <c r="AN182" s="213">
        <f>STAFF_CWS!AR119</f>
        <v>1</v>
      </c>
      <c r="AO182" s="213">
        <f>STAFF_CWS!AS119</f>
        <v>1</v>
      </c>
      <c r="AP182" s="213">
        <f>STAFF_CWS!AT119</f>
        <v>1</v>
      </c>
      <c r="AQ182" s="213">
        <f>STAFF_CWS!AU119</f>
        <v>1</v>
      </c>
      <c r="AR182" s="213">
        <f>STAFF_CWS!AV119</f>
        <v>1</v>
      </c>
      <c r="AS182" s="213">
        <f>STAFF_CWS!AW119</f>
        <v>1</v>
      </c>
      <c r="AT182" s="213">
        <f>STAFF_CWS!AX119</f>
        <v>1</v>
      </c>
      <c r="AU182" s="213">
        <f>STAFF_CWS!AY119</f>
        <v>1</v>
      </c>
      <c r="AV182" s="213">
        <f>STAFF_CWS!AZ119</f>
        <v>1</v>
      </c>
      <c r="AW182" s="213">
        <f>STAFF_CWS!BA119</f>
        <v>1</v>
      </c>
      <c r="AX182" s="213">
        <f>STAFF_CWS!BB119</f>
        <v>1</v>
      </c>
      <c r="AY182" s="213">
        <f>STAFF_CWS!BC119</f>
        <v>1</v>
      </c>
      <c r="AZ182" s="213">
        <f>STAFF_CWS!BD119</f>
        <v>1</v>
      </c>
      <c r="BA182" s="213">
        <f>STAFF_CWS!BE119</f>
        <v>1</v>
      </c>
      <c r="BB182" s="213">
        <f>STAFF_CWS!BF119</f>
        <v>1</v>
      </c>
      <c r="BC182" s="213">
        <f>STAFF_CWS!BG119</f>
        <v>1</v>
      </c>
      <c r="BD182" s="213">
        <f>STAFF_CWS!BH119</f>
        <v>1</v>
      </c>
      <c r="BE182" s="213">
        <f>STAFF_CWS!BI119</f>
        <v>1</v>
      </c>
      <c r="BF182" s="213">
        <f>STAFF_CWS!BJ119</f>
        <v>1</v>
      </c>
      <c r="BG182" s="213">
        <f>STAFF_CWS!BK119</f>
        <v>1</v>
      </c>
      <c r="BH182" s="213">
        <f>STAFF_CWS!BL119</f>
        <v>1</v>
      </c>
      <c r="BI182" s="213">
        <f>STAFF_CWS!BM119</f>
        <v>1</v>
      </c>
      <c r="BJ182" s="213">
        <f>STAFF_CWS!BN119</f>
        <v>1</v>
      </c>
      <c r="BK182" s="213">
        <f>STAFF_CWS!BO119</f>
        <v>1</v>
      </c>
    </row>
    <row r="183" spans="2:63" x14ac:dyDescent="0.15">
      <c r="B183" s="18" t="s">
        <v>86</v>
      </c>
      <c r="C183" s="213">
        <f>STAFF_CWS!G120</f>
        <v>0</v>
      </c>
      <c r="D183" s="213">
        <f>STAFF_CWS!H120</f>
        <v>0.5</v>
      </c>
      <c r="E183" s="213">
        <f>STAFF_CWS!I120</f>
        <v>0.5</v>
      </c>
      <c r="F183" s="213">
        <f>STAFF_CWS!J120</f>
        <v>0.5</v>
      </c>
      <c r="G183" s="213">
        <f>STAFF_CWS!K120</f>
        <v>0.5</v>
      </c>
      <c r="H183" s="213">
        <f>STAFF_CWS!L120</f>
        <v>0.5</v>
      </c>
      <c r="I183" s="213">
        <f>STAFF_CWS!M120</f>
        <v>0.5</v>
      </c>
      <c r="J183" s="213">
        <f>STAFF_CWS!N120</f>
        <v>0.5</v>
      </c>
      <c r="K183" s="213">
        <f>STAFF_CWS!O120</f>
        <v>0.5</v>
      </c>
      <c r="L183" s="213">
        <f>STAFF_CWS!P120</f>
        <v>0.5</v>
      </c>
      <c r="M183" s="213">
        <f>STAFF_CWS!Q120</f>
        <v>0.5</v>
      </c>
      <c r="N183" s="213">
        <f>STAFF_CWS!R120</f>
        <v>0.5</v>
      </c>
      <c r="O183" s="213">
        <f>STAFF_CWS!S120</f>
        <v>0.5</v>
      </c>
      <c r="P183" s="213">
        <f>STAFF_CWS!T120</f>
        <v>0</v>
      </c>
      <c r="Q183" s="213">
        <f>STAFF_CWS!U120</f>
        <v>0</v>
      </c>
      <c r="R183" s="213">
        <f>STAFF_CWS!V120</f>
        <v>0</v>
      </c>
      <c r="S183" s="213">
        <f>STAFF_CWS!W120</f>
        <v>0</v>
      </c>
      <c r="T183" s="213">
        <f>STAFF_CWS!X120</f>
        <v>0</v>
      </c>
      <c r="U183" s="213">
        <f>STAFF_CWS!Y120</f>
        <v>0</v>
      </c>
      <c r="V183" s="213">
        <f>STAFF_CWS!Z120</f>
        <v>0</v>
      </c>
      <c r="W183" s="213">
        <f>STAFF_CWS!AA120</f>
        <v>0</v>
      </c>
      <c r="X183" s="213">
        <f>STAFF_CWS!AB120</f>
        <v>0</v>
      </c>
      <c r="Y183" s="213">
        <f>STAFF_CWS!AC120</f>
        <v>0</v>
      </c>
      <c r="Z183" s="213">
        <f>STAFF_CWS!AD120</f>
        <v>0</v>
      </c>
      <c r="AA183" s="213">
        <f>STAFF_CWS!AE120</f>
        <v>0</v>
      </c>
      <c r="AB183" s="213">
        <f>STAFF_CWS!AF120</f>
        <v>0</v>
      </c>
      <c r="AC183" s="213">
        <f>STAFF_CWS!AG120</f>
        <v>0</v>
      </c>
      <c r="AD183" s="213">
        <f>STAFF_CWS!AH120</f>
        <v>0</v>
      </c>
      <c r="AE183" s="213">
        <f>STAFF_CWS!AI120</f>
        <v>0</v>
      </c>
      <c r="AF183" s="213">
        <f>STAFF_CWS!AJ120</f>
        <v>0</v>
      </c>
      <c r="AG183" s="213">
        <f>STAFF_CWS!AK120</f>
        <v>0</v>
      </c>
      <c r="AH183" s="213">
        <f>STAFF_CWS!AL120</f>
        <v>0</v>
      </c>
      <c r="AI183" s="213">
        <f>STAFF_CWS!AM120</f>
        <v>0</v>
      </c>
      <c r="AJ183" s="213">
        <f>STAFF_CWS!AN120</f>
        <v>0</v>
      </c>
      <c r="AK183" s="213">
        <f>STAFF_CWS!AO120</f>
        <v>0</v>
      </c>
      <c r="AL183" s="213">
        <f>STAFF_CWS!AP120</f>
        <v>0</v>
      </c>
      <c r="AM183" s="213">
        <f>STAFF_CWS!AQ120</f>
        <v>0</v>
      </c>
      <c r="AN183" s="213">
        <f>STAFF_CWS!AR120</f>
        <v>0</v>
      </c>
      <c r="AO183" s="213">
        <f>STAFF_CWS!AS120</f>
        <v>0</v>
      </c>
      <c r="AP183" s="213">
        <f>STAFF_CWS!AT120</f>
        <v>0</v>
      </c>
      <c r="AQ183" s="213">
        <f>STAFF_CWS!AU120</f>
        <v>0</v>
      </c>
      <c r="AR183" s="213">
        <f>STAFF_CWS!AV120</f>
        <v>0</v>
      </c>
      <c r="AS183" s="213">
        <f>STAFF_CWS!AW120</f>
        <v>0</v>
      </c>
      <c r="AT183" s="213">
        <f>STAFF_CWS!AX120</f>
        <v>0</v>
      </c>
      <c r="AU183" s="213">
        <f>STAFF_CWS!AY120</f>
        <v>0</v>
      </c>
      <c r="AV183" s="213">
        <f>STAFF_CWS!AZ120</f>
        <v>0</v>
      </c>
      <c r="AW183" s="213">
        <f>STAFF_CWS!BA120</f>
        <v>0</v>
      </c>
      <c r="AX183" s="213">
        <f>STAFF_CWS!BB120</f>
        <v>0</v>
      </c>
      <c r="AY183" s="213">
        <f>STAFF_CWS!BC120</f>
        <v>0</v>
      </c>
      <c r="AZ183" s="213">
        <f>STAFF_CWS!BD120</f>
        <v>0</v>
      </c>
      <c r="BA183" s="213">
        <f>STAFF_CWS!BE120</f>
        <v>0</v>
      </c>
      <c r="BB183" s="213">
        <f>STAFF_CWS!BF120</f>
        <v>0</v>
      </c>
      <c r="BC183" s="213">
        <f>STAFF_CWS!BG120</f>
        <v>0</v>
      </c>
      <c r="BD183" s="213">
        <f>STAFF_CWS!BH120</f>
        <v>0</v>
      </c>
      <c r="BE183" s="213">
        <f>STAFF_CWS!BI120</f>
        <v>0</v>
      </c>
      <c r="BF183" s="213">
        <f>STAFF_CWS!BJ120</f>
        <v>0</v>
      </c>
      <c r="BG183" s="213">
        <f>STAFF_CWS!BK120</f>
        <v>0</v>
      </c>
      <c r="BH183" s="213">
        <f>STAFF_CWS!BL120</f>
        <v>0</v>
      </c>
      <c r="BI183" s="213">
        <f>STAFF_CWS!BM120</f>
        <v>0</v>
      </c>
      <c r="BJ183" s="213">
        <f>STAFF_CWS!BN120</f>
        <v>0</v>
      </c>
      <c r="BK183" s="213">
        <f>STAFF_CWS!BO120</f>
        <v>0</v>
      </c>
    </row>
    <row r="184" spans="2:63" x14ac:dyDescent="0.15">
      <c r="B184" s="2"/>
    </row>
    <row r="185" spans="2:63" x14ac:dyDescent="0.15">
      <c r="B185" s="2" t="s">
        <v>118</v>
      </c>
      <c r="C185" s="213">
        <f>STAFF_CWS!G122</f>
        <v>0</v>
      </c>
      <c r="D185" s="213">
        <f>STAFF_CWS!H122</f>
        <v>0</v>
      </c>
      <c r="E185" s="213">
        <f>STAFF_CWS!I122</f>
        <v>0</v>
      </c>
      <c r="F185" s="213">
        <f>STAFF_CWS!J122</f>
        <v>0</v>
      </c>
      <c r="G185" s="213">
        <f>STAFF_CWS!K122</f>
        <v>0</v>
      </c>
      <c r="H185" s="213">
        <f>STAFF_CWS!L122</f>
        <v>0</v>
      </c>
      <c r="I185" s="213">
        <f>STAFF_CWS!M122</f>
        <v>0</v>
      </c>
      <c r="J185" s="213">
        <f>STAFF_CWS!N122</f>
        <v>0</v>
      </c>
      <c r="K185" s="213">
        <f>STAFF_CWS!O122</f>
        <v>0</v>
      </c>
      <c r="L185" s="213">
        <f>STAFF_CWS!P122</f>
        <v>0</v>
      </c>
      <c r="M185" s="213">
        <f>STAFF_CWS!Q122</f>
        <v>0</v>
      </c>
      <c r="N185" s="213">
        <f>STAFF_CWS!R122</f>
        <v>0</v>
      </c>
      <c r="O185" s="213">
        <f>STAFF_CWS!S122</f>
        <v>0</v>
      </c>
      <c r="P185" s="213">
        <f>STAFF_CWS!T122</f>
        <v>1</v>
      </c>
      <c r="Q185" s="213">
        <f>STAFF_CWS!U122</f>
        <v>1</v>
      </c>
      <c r="R185" s="213">
        <f>STAFF_CWS!V122</f>
        <v>1</v>
      </c>
      <c r="S185" s="213">
        <f>STAFF_CWS!W122</f>
        <v>1</v>
      </c>
      <c r="T185" s="213">
        <f>STAFF_CWS!X122</f>
        <v>1</v>
      </c>
      <c r="U185" s="213">
        <f>STAFF_CWS!Y122</f>
        <v>1</v>
      </c>
      <c r="V185" s="213">
        <f>STAFF_CWS!Z122</f>
        <v>1</v>
      </c>
      <c r="W185" s="213">
        <f>STAFF_CWS!AA122</f>
        <v>1</v>
      </c>
      <c r="X185" s="213">
        <f>STAFF_CWS!AB122</f>
        <v>1</v>
      </c>
      <c r="Y185" s="213">
        <f>STAFF_CWS!AC122</f>
        <v>1</v>
      </c>
      <c r="Z185" s="213">
        <f>STAFF_CWS!AD122</f>
        <v>1</v>
      </c>
      <c r="AA185" s="213">
        <f>STAFF_CWS!AE122</f>
        <v>1</v>
      </c>
      <c r="AB185" s="213">
        <f>STAFF_CWS!AF122</f>
        <v>1</v>
      </c>
      <c r="AC185" s="213">
        <f>STAFF_CWS!AG122</f>
        <v>1</v>
      </c>
      <c r="AD185" s="213">
        <f>STAFF_CWS!AH122</f>
        <v>1</v>
      </c>
      <c r="AE185" s="213">
        <f>STAFF_CWS!AI122</f>
        <v>1</v>
      </c>
      <c r="AF185" s="213">
        <f>STAFF_CWS!AJ122</f>
        <v>1</v>
      </c>
      <c r="AG185" s="213">
        <f>STAFF_CWS!AK122</f>
        <v>1</v>
      </c>
      <c r="AH185" s="213">
        <f>STAFF_CWS!AL122</f>
        <v>1</v>
      </c>
      <c r="AI185" s="213">
        <f>STAFF_CWS!AM122</f>
        <v>1</v>
      </c>
      <c r="AJ185" s="213">
        <f>STAFF_CWS!AN122</f>
        <v>1</v>
      </c>
      <c r="AK185" s="213">
        <f>STAFF_CWS!AO122</f>
        <v>1</v>
      </c>
      <c r="AL185" s="213">
        <f>STAFF_CWS!AP122</f>
        <v>1</v>
      </c>
      <c r="AM185" s="213">
        <f>STAFF_CWS!AQ122</f>
        <v>1</v>
      </c>
      <c r="AN185" s="213">
        <f>STAFF_CWS!AR122</f>
        <v>1</v>
      </c>
      <c r="AO185" s="213">
        <f>STAFF_CWS!AS122</f>
        <v>1</v>
      </c>
      <c r="AP185" s="213">
        <f>STAFF_CWS!AT122</f>
        <v>1</v>
      </c>
      <c r="AQ185" s="213">
        <f>STAFF_CWS!AU122</f>
        <v>1</v>
      </c>
      <c r="AR185" s="213">
        <f>STAFF_CWS!AV122</f>
        <v>1</v>
      </c>
      <c r="AS185" s="213">
        <f>STAFF_CWS!AW122</f>
        <v>1</v>
      </c>
      <c r="AT185" s="213">
        <f>STAFF_CWS!AX122</f>
        <v>1</v>
      </c>
      <c r="AU185" s="213">
        <f>STAFF_CWS!AY122</f>
        <v>1</v>
      </c>
      <c r="AV185" s="213">
        <f>STAFF_CWS!AZ122</f>
        <v>1</v>
      </c>
      <c r="AW185" s="213">
        <f>STAFF_CWS!BA122</f>
        <v>1</v>
      </c>
      <c r="AX185" s="213">
        <f>STAFF_CWS!BB122</f>
        <v>1</v>
      </c>
      <c r="AY185" s="213">
        <f>STAFF_CWS!BC122</f>
        <v>1</v>
      </c>
      <c r="AZ185" s="213">
        <f>STAFF_CWS!BD122</f>
        <v>1</v>
      </c>
      <c r="BA185" s="213">
        <f>STAFF_CWS!BE122</f>
        <v>1</v>
      </c>
      <c r="BB185" s="213">
        <f>STAFF_CWS!BF122</f>
        <v>1</v>
      </c>
      <c r="BC185" s="213">
        <f>STAFF_CWS!BG122</f>
        <v>1</v>
      </c>
      <c r="BD185" s="213">
        <f>STAFF_CWS!BH122</f>
        <v>1</v>
      </c>
      <c r="BE185" s="213">
        <f>STAFF_CWS!BI122</f>
        <v>1</v>
      </c>
      <c r="BF185" s="213">
        <f>STAFF_CWS!BJ122</f>
        <v>1</v>
      </c>
      <c r="BG185" s="213">
        <f>STAFF_CWS!BK122</f>
        <v>1</v>
      </c>
      <c r="BH185" s="213">
        <f>STAFF_CWS!BL122</f>
        <v>1</v>
      </c>
      <c r="BI185" s="213">
        <f>STAFF_CWS!BM122</f>
        <v>1</v>
      </c>
      <c r="BJ185" s="213">
        <f>STAFF_CWS!BN122</f>
        <v>1</v>
      </c>
      <c r="BK185" s="213">
        <f>STAFF_CWS!BO122</f>
        <v>1</v>
      </c>
    </row>
    <row r="186" spans="2:63" x14ac:dyDescent="0.15">
      <c r="B186" s="18" t="s">
        <v>86</v>
      </c>
      <c r="C186" s="213">
        <f>STAFF_CWS!G123</f>
        <v>0</v>
      </c>
      <c r="D186" s="213">
        <f>STAFF_CWS!H123</f>
        <v>0</v>
      </c>
      <c r="E186" s="213">
        <f>STAFF_CWS!I123</f>
        <v>0</v>
      </c>
      <c r="F186" s="213">
        <f>STAFF_CWS!J123</f>
        <v>0</v>
      </c>
      <c r="G186" s="213">
        <f>STAFF_CWS!K123</f>
        <v>0</v>
      </c>
      <c r="H186" s="213">
        <f>STAFF_CWS!L123</f>
        <v>0</v>
      </c>
      <c r="I186" s="213">
        <f>STAFF_CWS!M123</f>
        <v>0</v>
      </c>
      <c r="J186" s="213">
        <f>STAFF_CWS!N123</f>
        <v>0</v>
      </c>
      <c r="K186" s="213">
        <f>STAFF_CWS!O123</f>
        <v>0</v>
      </c>
      <c r="L186" s="213">
        <f>STAFF_CWS!P123</f>
        <v>0</v>
      </c>
      <c r="M186" s="213">
        <f>STAFF_CWS!Q123</f>
        <v>0</v>
      </c>
      <c r="N186" s="213">
        <f>STAFF_CWS!R123</f>
        <v>0</v>
      </c>
      <c r="O186" s="213">
        <f>STAFF_CWS!S123</f>
        <v>0</v>
      </c>
      <c r="P186" s="213">
        <f>STAFF_CWS!T123</f>
        <v>0</v>
      </c>
      <c r="Q186" s="213">
        <f>STAFF_CWS!U123</f>
        <v>0</v>
      </c>
      <c r="R186" s="213">
        <f>STAFF_CWS!V123</f>
        <v>0</v>
      </c>
      <c r="S186" s="213">
        <f>STAFF_CWS!W123</f>
        <v>0</v>
      </c>
      <c r="T186" s="213">
        <f>STAFF_CWS!X123</f>
        <v>0</v>
      </c>
      <c r="U186" s="213">
        <f>STAFF_CWS!Y123</f>
        <v>0</v>
      </c>
      <c r="V186" s="213">
        <f>STAFF_CWS!Z123</f>
        <v>0</v>
      </c>
      <c r="W186" s="213">
        <f>STAFF_CWS!AA123</f>
        <v>0</v>
      </c>
      <c r="X186" s="213">
        <f>STAFF_CWS!AB123</f>
        <v>0</v>
      </c>
      <c r="Y186" s="213">
        <f>STAFF_CWS!AC123</f>
        <v>0</v>
      </c>
      <c r="Z186" s="213">
        <f>STAFF_CWS!AD123</f>
        <v>0</v>
      </c>
      <c r="AA186" s="213">
        <f>STAFF_CWS!AE123</f>
        <v>0</v>
      </c>
      <c r="AB186" s="213">
        <f>STAFF_CWS!AF123</f>
        <v>0</v>
      </c>
      <c r="AC186" s="213">
        <f>STAFF_CWS!AG123</f>
        <v>0</v>
      </c>
      <c r="AD186" s="213">
        <f>STAFF_CWS!AH123</f>
        <v>0</v>
      </c>
      <c r="AE186" s="213">
        <f>STAFF_CWS!AI123</f>
        <v>0</v>
      </c>
      <c r="AF186" s="213">
        <f>STAFF_CWS!AJ123</f>
        <v>0</v>
      </c>
      <c r="AG186" s="213">
        <f>STAFF_CWS!AK123</f>
        <v>0</v>
      </c>
      <c r="AH186" s="213">
        <f>STAFF_CWS!AL123</f>
        <v>0</v>
      </c>
      <c r="AI186" s="213">
        <f>STAFF_CWS!AM123</f>
        <v>0</v>
      </c>
      <c r="AJ186" s="213">
        <f>STAFF_CWS!AN123</f>
        <v>0</v>
      </c>
      <c r="AK186" s="213">
        <f>STAFF_CWS!AO123</f>
        <v>0</v>
      </c>
      <c r="AL186" s="213">
        <f>STAFF_CWS!AP123</f>
        <v>0</v>
      </c>
      <c r="AM186" s="213">
        <f>STAFF_CWS!AQ123</f>
        <v>0</v>
      </c>
      <c r="AN186" s="213">
        <f>STAFF_CWS!AR123</f>
        <v>0</v>
      </c>
      <c r="AO186" s="213">
        <f>STAFF_CWS!AS123</f>
        <v>0</v>
      </c>
      <c r="AP186" s="213">
        <f>STAFF_CWS!AT123</f>
        <v>0</v>
      </c>
      <c r="AQ186" s="213">
        <f>STAFF_CWS!AU123</f>
        <v>0</v>
      </c>
      <c r="AR186" s="213">
        <f>STAFF_CWS!AV123</f>
        <v>0</v>
      </c>
      <c r="AS186" s="213">
        <f>STAFF_CWS!AW123</f>
        <v>0</v>
      </c>
      <c r="AT186" s="213">
        <f>STAFF_CWS!AX123</f>
        <v>0</v>
      </c>
      <c r="AU186" s="213">
        <f>STAFF_CWS!AY123</f>
        <v>0</v>
      </c>
      <c r="AV186" s="213">
        <f>STAFF_CWS!AZ123</f>
        <v>0</v>
      </c>
      <c r="AW186" s="213">
        <f>STAFF_CWS!BA123</f>
        <v>0</v>
      </c>
      <c r="AX186" s="213">
        <f>STAFF_CWS!BB123</f>
        <v>0</v>
      </c>
      <c r="AY186" s="213">
        <f>STAFF_CWS!BC123</f>
        <v>0</v>
      </c>
      <c r="AZ186" s="213">
        <f>STAFF_CWS!BD123</f>
        <v>0</v>
      </c>
      <c r="BA186" s="213">
        <f>STAFF_CWS!BE123</f>
        <v>0</v>
      </c>
      <c r="BB186" s="213">
        <f>STAFF_CWS!BF123</f>
        <v>0</v>
      </c>
      <c r="BC186" s="213">
        <f>STAFF_CWS!BG123</f>
        <v>0</v>
      </c>
      <c r="BD186" s="213">
        <f>STAFF_CWS!BH123</f>
        <v>0</v>
      </c>
      <c r="BE186" s="213">
        <f>STAFF_CWS!BI123</f>
        <v>0</v>
      </c>
      <c r="BF186" s="213">
        <f>STAFF_CWS!BJ123</f>
        <v>0</v>
      </c>
      <c r="BG186" s="213">
        <f>STAFF_CWS!BK123</f>
        <v>0</v>
      </c>
      <c r="BH186" s="213">
        <f>STAFF_CWS!BL123</f>
        <v>0</v>
      </c>
      <c r="BI186" s="213">
        <f>STAFF_CWS!BM123</f>
        <v>0</v>
      </c>
      <c r="BJ186" s="213">
        <f>STAFF_CWS!BN123</f>
        <v>0</v>
      </c>
      <c r="BK186" s="213">
        <f>STAFF_CWS!BO123</f>
        <v>0</v>
      </c>
    </row>
    <row r="187" spans="2:63" x14ac:dyDescent="0.15">
      <c r="B187" s="2"/>
    </row>
    <row r="188" spans="2:63" x14ac:dyDescent="0.15">
      <c r="B188" s="2" t="s">
        <v>58</v>
      </c>
      <c r="C188" s="213">
        <f>STAFF_CWS!G125</f>
        <v>0</v>
      </c>
      <c r="D188" s="213">
        <f>STAFF_CWS!H125</f>
        <v>0</v>
      </c>
      <c r="E188" s="213">
        <f>STAFF_CWS!I125</f>
        <v>0</v>
      </c>
      <c r="F188" s="213">
        <f>STAFF_CWS!J125</f>
        <v>0</v>
      </c>
      <c r="G188" s="213">
        <f>STAFF_CWS!K125</f>
        <v>0</v>
      </c>
      <c r="H188" s="213">
        <f>STAFF_CWS!L125</f>
        <v>0</v>
      </c>
      <c r="I188" s="213">
        <f>STAFF_CWS!M125</f>
        <v>0</v>
      </c>
      <c r="J188" s="213">
        <f>STAFF_CWS!N125</f>
        <v>0</v>
      </c>
      <c r="K188" s="213">
        <f>STAFF_CWS!O125</f>
        <v>0</v>
      </c>
      <c r="L188" s="213">
        <f>STAFF_CWS!P125</f>
        <v>0</v>
      </c>
      <c r="M188" s="213">
        <f>STAFF_CWS!Q125</f>
        <v>0</v>
      </c>
      <c r="N188" s="213">
        <f>STAFF_CWS!R125</f>
        <v>0</v>
      </c>
      <c r="O188" s="213">
        <f>STAFF_CWS!S125</f>
        <v>0</v>
      </c>
      <c r="P188" s="213">
        <f>STAFF_CWS!T125</f>
        <v>1</v>
      </c>
      <c r="Q188" s="213">
        <f>STAFF_CWS!U125</f>
        <v>1</v>
      </c>
      <c r="R188" s="213">
        <f>STAFF_CWS!V125</f>
        <v>1</v>
      </c>
      <c r="S188" s="213">
        <f>STAFF_CWS!W125</f>
        <v>1</v>
      </c>
      <c r="T188" s="213">
        <f>STAFF_CWS!X125</f>
        <v>1</v>
      </c>
      <c r="U188" s="213">
        <f>STAFF_CWS!Y125</f>
        <v>1</v>
      </c>
      <c r="V188" s="213">
        <f>STAFF_CWS!Z125</f>
        <v>1</v>
      </c>
      <c r="W188" s="213">
        <f>STAFF_CWS!AA125</f>
        <v>1</v>
      </c>
      <c r="X188" s="213">
        <f>STAFF_CWS!AB125</f>
        <v>1</v>
      </c>
      <c r="Y188" s="213">
        <f>STAFF_CWS!AC125</f>
        <v>1</v>
      </c>
      <c r="Z188" s="213">
        <f>STAFF_CWS!AD125</f>
        <v>1</v>
      </c>
      <c r="AA188" s="213">
        <f>STAFF_CWS!AE125</f>
        <v>1</v>
      </c>
      <c r="AB188" s="213">
        <f>STAFF_CWS!AF125</f>
        <v>1</v>
      </c>
      <c r="AC188" s="213">
        <f>STAFF_CWS!AG125</f>
        <v>1</v>
      </c>
      <c r="AD188" s="213">
        <f>STAFF_CWS!AH125</f>
        <v>1</v>
      </c>
      <c r="AE188" s="213">
        <f>STAFF_CWS!AI125</f>
        <v>1</v>
      </c>
      <c r="AF188" s="213">
        <f>STAFF_CWS!AJ125</f>
        <v>1</v>
      </c>
      <c r="AG188" s="213">
        <f>STAFF_CWS!AK125</f>
        <v>1</v>
      </c>
      <c r="AH188" s="213">
        <f>STAFF_CWS!AL125</f>
        <v>1</v>
      </c>
      <c r="AI188" s="213">
        <f>STAFF_CWS!AM125</f>
        <v>1</v>
      </c>
      <c r="AJ188" s="213">
        <f>STAFF_CWS!AN125</f>
        <v>1</v>
      </c>
      <c r="AK188" s="213">
        <f>STAFF_CWS!AO125</f>
        <v>1</v>
      </c>
      <c r="AL188" s="213">
        <f>STAFF_CWS!AP125</f>
        <v>1</v>
      </c>
      <c r="AM188" s="213">
        <f>STAFF_CWS!AQ125</f>
        <v>1</v>
      </c>
      <c r="AN188" s="213">
        <f>STAFF_CWS!AR125</f>
        <v>1</v>
      </c>
      <c r="AO188" s="213">
        <f>STAFF_CWS!AS125</f>
        <v>1</v>
      </c>
      <c r="AP188" s="213">
        <f>STAFF_CWS!AT125</f>
        <v>1</v>
      </c>
      <c r="AQ188" s="213">
        <f>STAFF_CWS!AU125</f>
        <v>1</v>
      </c>
      <c r="AR188" s="213">
        <f>STAFF_CWS!AV125</f>
        <v>1</v>
      </c>
      <c r="AS188" s="213">
        <f>STAFF_CWS!AW125</f>
        <v>1</v>
      </c>
      <c r="AT188" s="213">
        <f>STAFF_CWS!AX125</f>
        <v>1</v>
      </c>
      <c r="AU188" s="213">
        <f>STAFF_CWS!AY125</f>
        <v>1</v>
      </c>
      <c r="AV188" s="213">
        <f>STAFF_CWS!AZ125</f>
        <v>1</v>
      </c>
      <c r="AW188" s="213">
        <f>STAFF_CWS!BA125</f>
        <v>1</v>
      </c>
      <c r="AX188" s="213">
        <f>STAFF_CWS!BB125</f>
        <v>1</v>
      </c>
      <c r="AY188" s="213">
        <f>STAFF_CWS!BC125</f>
        <v>1</v>
      </c>
      <c r="AZ188" s="213">
        <f>STAFF_CWS!BD125</f>
        <v>1</v>
      </c>
      <c r="BA188" s="213">
        <f>STAFF_CWS!BE125</f>
        <v>1</v>
      </c>
      <c r="BB188" s="213">
        <f>STAFF_CWS!BF125</f>
        <v>1</v>
      </c>
      <c r="BC188" s="213">
        <f>STAFF_CWS!BG125</f>
        <v>1</v>
      </c>
      <c r="BD188" s="213">
        <f>STAFF_CWS!BH125</f>
        <v>1</v>
      </c>
      <c r="BE188" s="213">
        <f>STAFF_CWS!BI125</f>
        <v>1</v>
      </c>
      <c r="BF188" s="213">
        <f>STAFF_CWS!BJ125</f>
        <v>1</v>
      </c>
      <c r="BG188" s="213">
        <f>STAFF_CWS!BK125</f>
        <v>1</v>
      </c>
      <c r="BH188" s="213">
        <f>STAFF_CWS!BL125</f>
        <v>1</v>
      </c>
      <c r="BI188" s="213">
        <f>STAFF_CWS!BM125</f>
        <v>1</v>
      </c>
      <c r="BJ188" s="213">
        <f>STAFF_CWS!BN125</f>
        <v>1</v>
      </c>
      <c r="BK188" s="213">
        <f>STAFF_CWS!BO125</f>
        <v>1</v>
      </c>
    </row>
    <row r="189" spans="2:63" x14ac:dyDescent="0.15">
      <c r="B189" s="18" t="s">
        <v>86</v>
      </c>
      <c r="C189" s="213">
        <f>STAFF_CWS!G126</f>
        <v>0</v>
      </c>
      <c r="D189" s="213">
        <f>STAFF_CWS!H126</f>
        <v>0</v>
      </c>
      <c r="E189" s="213">
        <f>STAFF_CWS!I126</f>
        <v>0</v>
      </c>
      <c r="F189" s="213">
        <f>STAFF_CWS!J126</f>
        <v>0</v>
      </c>
      <c r="G189" s="213">
        <f>STAFF_CWS!K126</f>
        <v>0</v>
      </c>
      <c r="H189" s="213">
        <f>STAFF_CWS!L126</f>
        <v>0</v>
      </c>
      <c r="I189" s="213">
        <f>STAFF_CWS!M126</f>
        <v>0</v>
      </c>
      <c r="J189" s="213">
        <f>STAFF_CWS!N126</f>
        <v>0</v>
      </c>
      <c r="K189" s="213">
        <f>STAFF_CWS!O126</f>
        <v>0</v>
      </c>
      <c r="L189" s="213">
        <f>STAFF_CWS!P126</f>
        <v>0</v>
      </c>
      <c r="M189" s="213">
        <f>STAFF_CWS!Q126</f>
        <v>0</v>
      </c>
      <c r="N189" s="213">
        <f>STAFF_CWS!R126</f>
        <v>0</v>
      </c>
      <c r="O189" s="213">
        <f>STAFF_CWS!S126</f>
        <v>0</v>
      </c>
      <c r="P189" s="213">
        <f>STAFF_CWS!T126</f>
        <v>0</v>
      </c>
      <c r="Q189" s="213">
        <f>STAFF_CWS!U126</f>
        <v>0</v>
      </c>
      <c r="R189" s="213">
        <f>STAFF_CWS!V126</f>
        <v>0</v>
      </c>
      <c r="S189" s="213">
        <f>STAFF_CWS!W126</f>
        <v>0</v>
      </c>
      <c r="T189" s="213">
        <f>STAFF_CWS!X126</f>
        <v>0</v>
      </c>
      <c r="U189" s="213">
        <f>STAFF_CWS!Y126</f>
        <v>0</v>
      </c>
      <c r="V189" s="213">
        <f>STAFF_CWS!Z126</f>
        <v>0</v>
      </c>
      <c r="W189" s="213">
        <f>STAFF_CWS!AA126</f>
        <v>0</v>
      </c>
      <c r="X189" s="213">
        <f>STAFF_CWS!AB126</f>
        <v>0</v>
      </c>
      <c r="Y189" s="213">
        <f>STAFF_CWS!AC126</f>
        <v>0</v>
      </c>
      <c r="Z189" s="213">
        <f>STAFF_CWS!AD126</f>
        <v>0</v>
      </c>
      <c r="AA189" s="213">
        <f>STAFF_CWS!AE126</f>
        <v>0</v>
      </c>
      <c r="AB189" s="213">
        <f>STAFF_CWS!AF126</f>
        <v>0</v>
      </c>
      <c r="AC189" s="213">
        <f>STAFF_CWS!AG126</f>
        <v>0</v>
      </c>
      <c r="AD189" s="213">
        <f>STAFF_CWS!AH126</f>
        <v>0</v>
      </c>
      <c r="AE189" s="213">
        <f>STAFF_CWS!AI126</f>
        <v>0</v>
      </c>
      <c r="AF189" s="213">
        <f>STAFF_CWS!AJ126</f>
        <v>0</v>
      </c>
      <c r="AG189" s="213">
        <f>STAFF_CWS!AK126</f>
        <v>0</v>
      </c>
      <c r="AH189" s="213">
        <f>STAFF_CWS!AL126</f>
        <v>0</v>
      </c>
      <c r="AI189" s="213">
        <f>STAFF_CWS!AM126</f>
        <v>0</v>
      </c>
      <c r="AJ189" s="213">
        <f>STAFF_CWS!AN126</f>
        <v>0</v>
      </c>
      <c r="AK189" s="213">
        <f>STAFF_CWS!AO126</f>
        <v>0</v>
      </c>
      <c r="AL189" s="213">
        <f>STAFF_CWS!AP126</f>
        <v>0</v>
      </c>
      <c r="AM189" s="213">
        <f>STAFF_CWS!AQ126</f>
        <v>0</v>
      </c>
      <c r="AN189" s="213">
        <f>STAFF_CWS!AR126</f>
        <v>0</v>
      </c>
      <c r="AO189" s="213">
        <f>STAFF_CWS!AS126</f>
        <v>0</v>
      </c>
      <c r="AP189" s="213">
        <f>STAFF_CWS!AT126</f>
        <v>0</v>
      </c>
      <c r="AQ189" s="213">
        <f>STAFF_CWS!AU126</f>
        <v>0</v>
      </c>
      <c r="AR189" s="213">
        <f>STAFF_CWS!AV126</f>
        <v>0</v>
      </c>
      <c r="AS189" s="213">
        <f>STAFF_CWS!AW126</f>
        <v>0</v>
      </c>
      <c r="AT189" s="213">
        <f>STAFF_CWS!AX126</f>
        <v>0</v>
      </c>
      <c r="AU189" s="213">
        <f>STAFF_CWS!AY126</f>
        <v>0</v>
      </c>
      <c r="AV189" s="213">
        <f>STAFF_CWS!AZ126</f>
        <v>0</v>
      </c>
      <c r="AW189" s="213">
        <f>STAFF_CWS!BA126</f>
        <v>0</v>
      </c>
      <c r="AX189" s="213">
        <f>STAFF_CWS!BB126</f>
        <v>0</v>
      </c>
      <c r="AY189" s="213">
        <f>STAFF_CWS!BC126</f>
        <v>0</v>
      </c>
      <c r="AZ189" s="213">
        <f>STAFF_CWS!BD126</f>
        <v>0</v>
      </c>
      <c r="BA189" s="213">
        <f>STAFF_CWS!BE126</f>
        <v>0</v>
      </c>
      <c r="BB189" s="213">
        <f>STAFF_CWS!BF126</f>
        <v>0</v>
      </c>
      <c r="BC189" s="213">
        <f>STAFF_CWS!BG126</f>
        <v>0</v>
      </c>
      <c r="BD189" s="213">
        <f>STAFF_CWS!BH126</f>
        <v>0</v>
      </c>
      <c r="BE189" s="213">
        <f>STAFF_CWS!BI126</f>
        <v>0</v>
      </c>
      <c r="BF189" s="213">
        <f>STAFF_CWS!BJ126</f>
        <v>0</v>
      </c>
      <c r="BG189" s="213">
        <f>STAFF_CWS!BK126</f>
        <v>0</v>
      </c>
      <c r="BH189" s="213">
        <f>STAFF_CWS!BL126</f>
        <v>0</v>
      </c>
      <c r="BI189" s="213">
        <f>STAFF_CWS!BM126</f>
        <v>0</v>
      </c>
      <c r="BJ189" s="213">
        <f>STAFF_CWS!BN126</f>
        <v>0</v>
      </c>
      <c r="BK189" s="213">
        <f>STAFF_CWS!BO126</f>
        <v>0</v>
      </c>
    </row>
    <row r="190" spans="2:63" x14ac:dyDescent="0.15">
      <c r="B190" s="2"/>
    </row>
    <row r="191" spans="2:63" x14ac:dyDescent="0.15">
      <c r="B191" s="2" t="s">
        <v>59</v>
      </c>
      <c r="C191" s="213">
        <f>STAFF_CWS!G128</f>
        <v>0</v>
      </c>
      <c r="D191" s="213">
        <f>STAFF_CWS!H128</f>
        <v>0</v>
      </c>
      <c r="E191" s="213">
        <f>STAFF_CWS!I128</f>
        <v>0</v>
      </c>
      <c r="F191" s="213">
        <f>STAFF_CWS!J128</f>
        <v>0</v>
      </c>
      <c r="G191" s="213">
        <f>STAFF_CWS!K128</f>
        <v>1</v>
      </c>
      <c r="H191" s="213">
        <f>STAFF_CWS!L128</f>
        <v>1</v>
      </c>
      <c r="I191" s="213">
        <f>STAFF_CWS!M128</f>
        <v>1</v>
      </c>
      <c r="J191" s="213">
        <f>STAFF_CWS!N128</f>
        <v>1</v>
      </c>
      <c r="K191" s="213">
        <f>STAFF_CWS!O128</f>
        <v>1</v>
      </c>
      <c r="L191" s="213">
        <f>STAFF_CWS!P128</f>
        <v>1</v>
      </c>
      <c r="M191" s="213">
        <f>STAFF_CWS!Q128</f>
        <v>1</v>
      </c>
      <c r="N191" s="213">
        <f>STAFF_CWS!R128</f>
        <v>1</v>
      </c>
      <c r="O191" s="213">
        <f>STAFF_CWS!S128</f>
        <v>1</v>
      </c>
      <c r="P191" s="213">
        <f>STAFF_CWS!T128</f>
        <v>1</v>
      </c>
      <c r="Q191" s="213">
        <f>STAFF_CWS!U128</f>
        <v>1</v>
      </c>
      <c r="R191" s="213">
        <f>STAFF_CWS!V128</f>
        <v>1</v>
      </c>
      <c r="S191" s="213">
        <f>STAFF_CWS!W128</f>
        <v>1</v>
      </c>
      <c r="T191" s="213">
        <f>STAFF_CWS!X128</f>
        <v>1</v>
      </c>
      <c r="U191" s="213">
        <f>STAFF_CWS!Y128</f>
        <v>1</v>
      </c>
      <c r="V191" s="213">
        <f>STAFF_CWS!Z128</f>
        <v>1</v>
      </c>
      <c r="W191" s="213">
        <f>STAFF_CWS!AA128</f>
        <v>1</v>
      </c>
      <c r="X191" s="213">
        <f>STAFF_CWS!AB128</f>
        <v>1</v>
      </c>
      <c r="Y191" s="213">
        <f>STAFF_CWS!AC128</f>
        <v>1</v>
      </c>
      <c r="Z191" s="213">
        <f>STAFF_CWS!AD128</f>
        <v>1</v>
      </c>
      <c r="AA191" s="213">
        <f>STAFF_CWS!AE128</f>
        <v>1</v>
      </c>
      <c r="AB191" s="213">
        <f>STAFF_CWS!AF128</f>
        <v>1</v>
      </c>
      <c r="AC191" s="213">
        <f>STAFF_CWS!AG128</f>
        <v>1</v>
      </c>
      <c r="AD191" s="213">
        <f>STAFF_CWS!AH128</f>
        <v>1</v>
      </c>
      <c r="AE191" s="213">
        <f>STAFF_CWS!AI128</f>
        <v>1</v>
      </c>
      <c r="AF191" s="213">
        <f>STAFF_CWS!AJ128</f>
        <v>1</v>
      </c>
      <c r="AG191" s="213">
        <f>STAFF_CWS!AK128</f>
        <v>1</v>
      </c>
      <c r="AH191" s="213">
        <f>STAFF_CWS!AL128</f>
        <v>1</v>
      </c>
      <c r="AI191" s="213">
        <f>STAFF_CWS!AM128</f>
        <v>1</v>
      </c>
      <c r="AJ191" s="213">
        <f>STAFF_CWS!AN128</f>
        <v>1</v>
      </c>
      <c r="AK191" s="213">
        <f>STAFF_CWS!AO128</f>
        <v>1</v>
      </c>
      <c r="AL191" s="213">
        <f>STAFF_CWS!AP128</f>
        <v>1</v>
      </c>
      <c r="AM191" s="213">
        <f>STAFF_CWS!AQ128</f>
        <v>1</v>
      </c>
      <c r="AN191" s="213">
        <f>STAFF_CWS!AR128</f>
        <v>1</v>
      </c>
      <c r="AO191" s="213">
        <f>STAFF_CWS!AS128</f>
        <v>1</v>
      </c>
      <c r="AP191" s="213">
        <f>STAFF_CWS!AT128</f>
        <v>1</v>
      </c>
      <c r="AQ191" s="213">
        <f>STAFF_CWS!AU128</f>
        <v>1</v>
      </c>
      <c r="AR191" s="213">
        <f>STAFF_CWS!AV128</f>
        <v>1</v>
      </c>
      <c r="AS191" s="213">
        <f>STAFF_CWS!AW128</f>
        <v>1</v>
      </c>
      <c r="AT191" s="213">
        <f>STAFF_CWS!AX128</f>
        <v>1</v>
      </c>
      <c r="AU191" s="213">
        <f>STAFF_CWS!AY128</f>
        <v>1</v>
      </c>
      <c r="AV191" s="213">
        <f>STAFF_CWS!AZ128</f>
        <v>1</v>
      </c>
      <c r="AW191" s="213">
        <f>STAFF_CWS!BA128</f>
        <v>1</v>
      </c>
      <c r="AX191" s="213">
        <f>STAFF_CWS!BB128</f>
        <v>1</v>
      </c>
      <c r="AY191" s="213">
        <f>STAFF_CWS!BC128</f>
        <v>1</v>
      </c>
      <c r="AZ191" s="213">
        <f>STAFF_CWS!BD128</f>
        <v>1</v>
      </c>
      <c r="BA191" s="213">
        <f>STAFF_CWS!BE128</f>
        <v>1</v>
      </c>
      <c r="BB191" s="213">
        <f>STAFF_CWS!BF128</f>
        <v>1</v>
      </c>
      <c r="BC191" s="213">
        <f>STAFF_CWS!BG128</f>
        <v>1</v>
      </c>
      <c r="BD191" s="213">
        <f>STAFF_CWS!BH128</f>
        <v>1</v>
      </c>
      <c r="BE191" s="213">
        <f>STAFF_CWS!BI128</f>
        <v>1</v>
      </c>
      <c r="BF191" s="213">
        <f>STAFF_CWS!BJ128</f>
        <v>1</v>
      </c>
      <c r="BG191" s="213">
        <f>STAFF_CWS!BK128</f>
        <v>1</v>
      </c>
      <c r="BH191" s="213">
        <f>STAFF_CWS!BL128</f>
        <v>1</v>
      </c>
      <c r="BI191" s="213">
        <f>STAFF_CWS!BM128</f>
        <v>1</v>
      </c>
      <c r="BJ191" s="213">
        <f>STAFF_CWS!BN128</f>
        <v>1</v>
      </c>
      <c r="BK191" s="213">
        <f>STAFF_CWS!BO128</f>
        <v>1</v>
      </c>
    </row>
    <row r="192" spans="2:63" x14ac:dyDescent="0.15">
      <c r="B192" s="18" t="s">
        <v>86</v>
      </c>
      <c r="C192" s="213">
        <f>STAFF_CWS!G129</f>
        <v>0</v>
      </c>
      <c r="D192" s="213">
        <f>STAFF_CWS!H129</f>
        <v>0</v>
      </c>
      <c r="E192" s="213">
        <f>STAFF_CWS!I129</f>
        <v>0</v>
      </c>
      <c r="F192" s="213">
        <f>STAFF_CWS!J129</f>
        <v>0</v>
      </c>
      <c r="G192" s="213">
        <f>STAFF_CWS!K129</f>
        <v>0</v>
      </c>
      <c r="H192" s="213">
        <f>STAFF_CWS!L129</f>
        <v>0</v>
      </c>
      <c r="I192" s="213">
        <f>STAFF_CWS!M129</f>
        <v>0</v>
      </c>
      <c r="J192" s="213">
        <f>STAFF_CWS!N129</f>
        <v>0</v>
      </c>
      <c r="K192" s="213">
        <f>STAFF_CWS!O129</f>
        <v>0</v>
      </c>
      <c r="L192" s="213">
        <f>STAFF_CWS!P129</f>
        <v>0</v>
      </c>
      <c r="M192" s="213">
        <f>STAFF_CWS!Q129</f>
        <v>0</v>
      </c>
      <c r="N192" s="213">
        <f>STAFF_CWS!R129</f>
        <v>0</v>
      </c>
      <c r="O192" s="213">
        <f>STAFF_CWS!S129</f>
        <v>0</v>
      </c>
      <c r="P192" s="213">
        <f>STAFF_CWS!T129</f>
        <v>0</v>
      </c>
      <c r="Q192" s="213">
        <f>STAFF_CWS!U129</f>
        <v>0</v>
      </c>
      <c r="R192" s="213">
        <f>STAFF_CWS!V129</f>
        <v>0</v>
      </c>
      <c r="S192" s="213">
        <f>STAFF_CWS!W129</f>
        <v>0</v>
      </c>
      <c r="T192" s="213">
        <f>STAFF_CWS!X129</f>
        <v>0</v>
      </c>
      <c r="U192" s="213">
        <f>STAFF_CWS!Y129</f>
        <v>0</v>
      </c>
      <c r="V192" s="213">
        <f>STAFF_CWS!Z129</f>
        <v>0</v>
      </c>
      <c r="W192" s="213">
        <f>STAFF_CWS!AA129</f>
        <v>0</v>
      </c>
      <c r="X192" s="213">
        <f>STAFF_CWS!AB129</f>
        <v>0</v>
      </c>
      <c r="Y192" s="213">
        <f>STAFF_CWS!AC129</f>
        <v>0</v>
      </c>
      <c r="Z192" s="213">
        <f>STAFF_CWS!AD129</f>
        <v>0</v>
      </c>
      <c r="AA192" s="213">
        <f>STAFF_CWS!AE129</f>
        <v>0</v>
      </c>
      <c r="AB192" s="213">
        <f>STAFF_CWS!AF129</f>
        <v>0</v>
      </c>
      <c r="AC192" s="213">
        <f>STAFF_CWS!AG129</f>
        <v>0</v>
      </c>
      <c r="AD192" s="213">
        <f>STAFF_CWS!AH129</f>
        <v>0</v>
      </c>
      <c r="AE192" s="213">
        <f>STAFF_CWS!AI129</f>
        <v>0</v>
      </c>
      <c r="AF192" s="213">
        <f>STAFF_CWS!AJ129</f>
        <v>0</v>
      </c>
      <c r="AG192" s="213">
        <f>STAFF_CWS!AK129</f>
        <v>0</v>
      </c>
      <c r="AH192" s="213">
        <f>STAFF_CWS!AL129</f>
        <v>0</v>
      </c>
      <c r="AI192" s="213">
        <f>STAFF_CWS!AM129</f>
        <v>0</v>
      </c>
      <c r="AJ192" s="213">
        <f>STAFF_CWS!AN129</f>
        <v>0</v>
      </c>
      <c r="AK192" s="213">
        <f>STAFF_CWS!AO129</f>
        <v>0</v>
      </c>
      <c r="AL192" s="213">
        <f>STAFF_CWS!AP129</f>
        <v>0</v>
      </c>
      <c r="AM192" s="213">
        <f>STAFF_CWS!AQ129</f>
        <v>0</v>
      </c>
      <c r="AN192" s="213">
        <f>STAFF_CWS!AR129</f>
        <v>0</v>
      </c>
      <c r="AO192" s="213">
        <f>STAFF_CWS!AS129</f>
        <v>0</v>
      </c>
      <c r="AP192" s="213">
        <f>STAFF_CWS!AT129</f>
        <v>0</v>
      </c>
      <c r="AQ192" s="213">
        <f>STAFF_CWS!AU129</f>
        <v>0</v>
      </c>
      <c r="AR192" s="213">
        <f>STAFF_CWS!AV129</f>
        <v>0</v>
      </c>
      <c r="AS192" s="213">
        <f>STAFF_CWS!AW129</f>
        <v>0</v>
      </c>
      <c r="AT192" s="213">
        <f>STAFF_CWS!AX129</f>
        <v>0</v>
      </c>
      <c r="AU192" s="213">
        <f>STAFF_CWS!AY129</f>
        <v>0</v>
      </c>
      <c r="AV192" s="213">
        <f>STAFF_CWS!AZ129</f>
        <v>0</v>
      </c>
      <c r="AW192" s="213">
        <f>STAFF_CWS!BA129</f>
        <v>0</v>
      </c>
      <c r="AX192" s="213">
        <f>STAFF_CWS!BB129</f>
        <v>0</v>
      </c>
      <c r="AY192" s="213">
        <f>STAFF_CWS!BC129</f>
        <v>0</v>
      </c>
      <c r="AZ192" s="213">
        <f>STAFF_CWS!BD129</f>
        <v>0</v>
      </c>
      <c r="BA192" s="213">
        <f>STAFF_CWS!BE129</f>
        <v>0</v>
      </c>
      <c r="BB192" s="213">
        <f>STAFF_CWS!BF129</f>
        <v>0</v>
      </c>
      <c r="BC192" s="213">
        <f>STAFF_CWS!BG129</f>
        <v>0</v>
      </c>
      <c r="BD192" s="213">
        <f>STAFF_CWS!BH129</f>
        <v>0</v>
      </c>
      <c r="BE192" s="213">
        <f>STAFF_CWS!BI129</f>
        <v>0</v>
      </c>
      <c r="BF192" s="213">
        <f>STAFF_CWS!BJ129</f>
        <v>0</v>
      </c>
      <c r="BG192" s="213">
        <f>STAFF_CWS!BK129</f>
        <v>0</v>
      </c>
      <c r="BH192" s="213">
        <f>STAFF_CWS!BL129</f>
        <v>0</v>
      </c>
      <c r="BI192" s="213">
        <f>STAFF_CWS!BM129</f>
        <v>0</v>
      </c>
      <c r="BJ192" s="213">
        <f>STAFF_CWS!BN129</f>
        <v>0</v>
      </c>
      <c r="BK192" s="213">
        <f>STAFF_CWS!BO129</f>
        <v>0</v>
      </c>
    </row>
    <row r="193" spans="2:63" x14ac:dyDescent="0.15">
      <c r="B193" s="2"/>
    </row>
    <row r="194" spans="2:63" x14ac:dyDescent="0.15">
      <c r="B194" s="2" t="s">
        <v>60</v>
      </c>
      <c r="C194" s="213">
        <f>STAFF_CWS!G131</f>
        <v>0</v>
      </c>
      <c r="D194" s="213">
        <f>STAFF_CWS!H131</f>
        <v>0</v>
      </c>
      <c r="E194" s="213">
        <f>STAFF_CWS!I131</f>
        <v>0</v>
      </c>
      <c r="F194" s="213">
        <f>STAFF_CWS!J131</f>
        <v>0</v>
      </c>
      <c r="G194" s="213">
        <f>STAFF_CWS!K131</f>
        <v>0</v>
      </c>
      <c r="H194" s="213">
        <f>STAFF_CWS!L131</f>
        <v>1</v>
      </c>
      <c r="I194" s="213">
        <f>STAFF_CWS!M131</f>
        <v>1</v>
      </c>
      <c r="J194" s="213">
        <f>STAFF_CWS!N131</f>
        <v>1</v>
      </c>
      <c r="K194" s="213">
        <f>STAFF_CWS!O131</f>
        <v>1</v>
      </c>
      <c r="L194" s="213">
        <f>STAFF_CWS!P131</f>
        <v>1</v>
      </c>
      <c r="M194" s="213">
        <f>STAFF_CWS!Q131</f>
        <v>1</v>
      </c>
      <c r="N194" s="213">
        <f>STAFF_CWS!R131</f>
        <v>1</v>
      </c>
      <c r="O194" s="213">
        <f>STAFF_CWS!S131</f>
        <v>1</v>
      </c>
      <c r="P194" s="213">
        <f>STAFF_CWS!T131</f>
        <v>1</v>
      </c>
      <c r="Q194" s="213">
        <f>STAFF_CWS!U131</f>
        <v>1</v>
      </c>
      <c r="R194" s="213">
        <f>STAFF_CWS!V131</f>
        <v>1</v>
      </c>
      <c r="S194" s="213">
        <f>STAFF_CWS!W131</f>
        <v>1</v>
      </c>
      <c r="T194" s="213">
        <f>STAFF_CWS!X131</f>
        <v>1</v>
      </c>
      <c r="U194" s="213">
        <f>STAFF_CWS!Y131</f>
        <v>1</v>
      </c>
      <c r="V194" s="213">
        <f>STAFF_CWS!Z131</f>
        <v>1</v>
      </c>
      <c r="W194" s="213">
        <f>STAFF_CWS!AA131</f>
        <v>1</v>
      </c>
      <c r="X194" s="213">
        <f>STAFF_CWS!AB131</f>
        <v>1</v>
      </c>
      <c r="Y194" s="213">
        <f>STAFF_CWS!AC131</f>
        <v>1</v>
      </c>
      <c r="Z194" s="213">
        <f>STAFF_CWS!AD131</f>
        <v>1</v>
      </c>
      <c r="AA194" s="213">
        <f>STAFF_CWS!AE131</f>
        <v>1</v>
      </c>
      <c r="AB194" s="213">
        <f>STAFF_CWS!AF131</f>
        <v>1</v>
      </c>
      <c r="AC194" s="213">
        <f>STAFF_CWS!AG131</f>
        <v>1</v>
      </c>
      <c r="AD194" s="213">
        <f>STAFF_CWS!AH131</f>
        <v>1</v>
      </c>
      <c r="AE194" s="213">
        <f>STAFF_CWS!AI131</f>
        <v>1</v>
      </c>
      <c r="AF194" s="213">
        <f>STAFF_CWS!AJ131</f>
        <v>1</v>
      </c>
      <c r="AG194" s="213">
        <f>STAFF_CWS!AK131</f>
        <v>1</v>
      </c>
      <c r="AH194" s="213">
        <f>STAFF_CWS!AL131</f>
        <v>1</v>
      </c>
      <c r="AI194" s="213">
        <f>STAFF_CWS!AM131</f>
        <v>1</v>
      </c>
      <c r="AJ194" s="213">
        <f>STAFF_CWS!AN131</f>
        <v>1</v>
      </c>
      <c r="AK194" s="213">
        <f>STAFF_CWS!AO131</f>
        <v>1</v>
      </c>
      <c r="AL194" s="213">
        <f>STAFF_CWS!AP131</f>
        <v>1</v>
      </c>
      <c r="AM194" s="213">
        <f>STAFF_CWS!AQ131</f>
        <v>1</v>
      </c>
      <c r="AN194" s="213">
        <f>STAFF_CWS!AR131</f>
        <v>1</v>
      </c>
      <c r="AO194" s="213">
        <f>STAFF_CWS!AS131</f>
        <v>1</v>
      </c>
      <c r="AP194" s="213">
        <f>STAFF_CWS!AT131</f>
        <v>1</v>
      </c>
      <c r="AQ194" s="213">
        <f>STAFF_CWS!AU131</f>
        <v>1</v>
      </c>
      <c r="AR194" s="213">
        <f>STAFF_CWS!AV131</f>
        <v>1</v>
      </c>
      <c r="AS194" s="213">
        <f>STAFF_CWS!AW131</f>
        <v>1</v>
      </c>
      <c r="AT194" s="213">
        <f>STAFF_CWS!AX131</f>
        <v>1</v>
      </c>
      <c r="AU194" s="213">
        <f>STAFF_CWS!AY131</f>
        <v>1</v>
      </c>
      <c r="AV194" s="213">
        <f>STAFF_CWS!AZ131</f>
        <v>1</v>
      </c>
      <c r="AW194" s="213">
        <f>STAFF_CWS!BA131</f>
        <v>1</v>
      </c>
      <c r="AX194" s="213">
        <f>STAFF_CWS!BB131</f>
        <v>1</v>
      </c>
      <c r="AY194" s="213">
        <f>STAFF_CWS!BC131</f>
        <v>1</v>
      </c>
      <c r="AZ194" s="213">
        <f>STAFF_CWS!BD131</f>
        <v>1</v>
      </c>
      <c r="BA194" s="213">
        <f>STAFF_CWS!BE131</f>
        <v>1</v>
      </c>
      <c r="BB194" s="213">
        <f>STAFF_CWS!BF131</f>
        <v>1</v>
      </c>
      <c r="BC194" s="213">
        <f>STAFF_CWS!BG131</f>
        <v>1</v>
      </c>
      <c r="BD194" s="213">
        <f>STAFF_CWS!BH131</f>
        <v>1</v>
      </c>
      <c r="BE194" s="213">
        <f>STAFF_CWS!BI131</f>
        <v>1</v>
      </c>
      <c r="BF194" s="213">
        <f>STAFF_CWS!BJ131</f>
        <v>1</v>
      </c>
      <c r="BG194" s="213">
        <f>STAFF_CWS!BK131</f>
        <v>1</v>
      </c>
      <c r="BH194" s="213">
        <f>STAFF_CWS!BL131</f>
        <v>1</v>
      </c>
      <c r="BI194" s="213">
        <f>STAFF_CWS!BM131</f>
        <v>1</v>
      </c>
      <c r="BJ194" s="213">
        <f>STAFF_CWS!BN131</f>
        <v>1</v>
      </c>
      <c r="BK194" s="213">
        <f>STAFF_CWS!BO131</f>
        <v>1</v>
      </c>
    </row>
    <row r="195" spans="2:63" x14ac:dyDescent="0.15">
      <c r="B195" s="18" t="s">
        <v>86</v>
      </c>
      <c r="C195" s="213">
        <f>STAFF_CWS!G132</f>
        <v>0</v>
      </c>
      <c r="D195" s="213">
        <f>STAFF_CWS!H132</f>
        <v>0</v>
      </c>
      <c r="E195" s="213">
        <f>STAFF_CWS!I132</f>
        <v>0</v>
      </c>
      <c r="F195" s="213">
        <f>STAFF_CWS!J132</f>
        <v>0</v>
      </c>
      <c r="G195" s="213">
        <f>STAFF_CWS!K132</f>
        <v>0</v>
      </c>
      <c r="H195" s="213">
        <f>STAFF_CWS!L132</f>
        <v>0</v>
      </c>
      <c r="I195" s="213">
        <f>STAFF_CWS!M132</f>
        <v>0</v>
      </c>
      <c r="J195" s="213">
        <f>STAFF_CWS!N132</f>
        <v>0</v>
      </c>
      <c r="K195" s="213">
        <f>STAFF_CWS!O132</f>
        <v>0</v>
      </c>
      <c r="L195" s="213">
        <f>STAFF_CWS!P132</f>
        <v>0</v>
      </c>
      <c r="M195" s="213">
        <f>STAFF_CWS!Q132</f>
        <v>0</v>
      </c>
      <c r="N195" s="213">
        <f>STAFF_CWS!R132</f>
        <v>0</v>
      </c>
      <c r="O195" s="213">
        <f>STAFF_CWS!S132</f>
        <v>0</v>
      </c>
      <c r="P195" s="213">
        <f>STAFF_CWS!T132</f>
        <v>0</v>
      </c>
      <c r="Q195" s="213">
        <f>STAFF_CWS!U132</f>
        <v>0</v>
      </c>
      <c r="R195" s="213">
        <f>STAFF_CWS!V132</f>
        <v>0</v>
      </c>
      <c r="S195" s="213">
        <f>STAFF_CWS!W132</f>
        <v>0</v>
      </c>
      <c r="T195" s="213">
        <f>STAFF_CWS!X132</f>
        <v>0</v>
      </c>
      <c r="U195" s="213">
        <f>STAFF_CWS!Y132</f>
        <v>0</v>
      </c>
      <c r="V195" s="213">
        <f>STAFF_CWS!Z132</f>
        <v>0</v>
      </c>
      <c r="W195" s="213">
        <f>STAFF_CWS!AA132</f>
        <v>0</v>
      </c>
      <c r="X195" s="213">
        <f>STAFF_CWS!AB132</f>
        <v>0</v>
      </c>
      <c r="Y195" s="213">
        <f>STAFF_CWS!AC132</f>
        <v>0</v>
      </c>
      <c r="Z195" s="213">
        <f>STAFF_CWS!AD132</f>
        <v>0</v>
      </c>
      <c r="AA195" s="213">
        <f>STAFF_CWS!AE132</f>
        <v>0</v>
      </c>
      <c r="AB195" s="213">
        <f>STAFF_CWS!AF132</f>
        <v>0</v>
      </c>
      <c r="AC195" s="213">
        <f>STAFF_CWS!AG132</f>
        <v>0</v>
      </c>
      <c r="AD195" s="213">
        <f>STAFF_CWS!AH132</f>
        <v>0</v>
      </c>
      <c r="AE195" s="213">
        <f>STAFF_CWS!AI132</f>
        <v>0</v>
      </c>
      <c r="AF195" s="213">
        <f>STAFF_CWS!AJ132</f>
        <v>0</v>
      </c>
      <c r="AG195" s="213">
        <f>STAFF_CWS!AK132</f>
        <v>0</v>
      </c>
      <c r="AH195" s="213">
        <f>STAFF_CWS!AL132</f>
        <v>0</v>
      </c>
      <c r="AI195" s="213">
        <f>STAFF_CWS!AM132</f>
        <v>0</v>
      </c>
      <c r="AJ195" s="213">
        <f>STAFF_CWS!AN132</f>
        <v>0</v>
      </c>
      <c r="AK195" s="213">
        <f>STAFF_CWS!AO132</f>
        <v>0</v>
      </c>
      <c r="AL195" s="213">
        <f>STAFF_CWS!AP132</f>
        <v>0</v>
      </c>
      <c r="AM195" s="213">
        <f>STAFF_CWS!AQ132</f>
        <v>0</v>
      </c>
      <c r="AN195" s="213">
        <f>STAFF_CWS!AR132</f>
        <v>0</v>
      </c>
      <c r="AO195" s="213">
        <f>STAFF_CWS!AS132</f>
        <v>0</v>
      </c>
      <c r="AP195" s="213">
        <f>STAFF_CWS!AT132</f>
        <v>0</v>
      </c>
      <c r="AQ195" s="213">
        <f>STAFF_CWS!AU132</f>
        <v>0</v>
      </c>
      <c r="AR195" s="213">
        <f>STAFF_CWS!AV132</f>
        <v>0</v>
      </c>
      <c r="AS195" s="213">
        <f>STAFF_CWS!AW132</f>
        <v>0</v>
      </c>
      <c r="AT195" s="213">
        <f>STAFF_CWS!AX132</f>
        <v>0</v>
      </c>
      <c r="AU195" s="213">
        <f>STAFF_CWS!AY132</f>
        <v>0</v>
      </c>
      <c r="AV195" s="213">
        <f>STAFF_CWS!AZ132</f>
        <v>0</v>
      </c>
      <c r="AW195" s="213">
        <f>STAFF_CWS!BA132</f>
        <v>0</v>
      </c>
      <c r="AX195" s="213">
        <f>STAFF_CWS!BB132</f>
        <v>0</v>
      </c>
      <c r="AY195" s="213">
        <f>STAFF_CWS!BC132</f>
        <v>0</v>
      </c>
      <c r="AZ195" s="213">
        <f>STAFF_CWS!BD132</f>
        <v>0</v>
      </c>
      <c r="BA195" s="213">
        <f>STAFF_CWS!BE132</f>
        <v>0</v>
      </c>
      <c r="BB195" s="213">
        <f>STAFF_CWS!BF132</f>
        <v>0</v>
      </c>
      <c r="BC195" s="213">
        <f>STAFF_CWS!BG132</f>
        <v>0</v>
      </c>
      <c r="BD195" s="213">
        <f>STAFF_CWS!BH132</f>
        <v>0</v>
      </c>
      <c r="BE195" s="213">
        <f>STAFF_CWS!BI132</f>
        <v>0</v>
      </c>
      <c r="BF195" s="213">
        <f>STAFF_CWS!BJ132</f>
        <v>0</v>
      </c>
      <c r="BG195" s="213">
        <f>STAFF_CWS!BK132</f>
        <v>0</v>
      </c>
      <c r="BH195" s="213">
        <f>STAFF_CWS!BL132</f>
        <v>0</v>
      </c>
      <c r="BI195" s="213">
        <f>STAFF_CWS!BM132</f>
        <v>0</v>
      </c>
      <c r="BJ195" s="213">
        <f>STAFF_CWS!BN132</f>
        <v>0</v>
      </c>
      <c r="BK195" s="213">
        <f>STAFF_CWS!BO132</f>
        <v>0</v>
      </c>
    </row>
    <row r="196" spans="2:63" x14ac:dyDescent="0.15">
      <c r="B196" s="18"/>
    </row>
    <row r="197" spans="2:63" x14ac:dyDescent="0.15">
      <c r="B197" s="14" t="s">
        <v>52</v>
      </c>
      <c r="C197" s="213">
        <f>STAFF_CWS!G134</f>
        <v>1</v>
      </c>
      <c r="D197" s="213">
        <f>STAFF_CWS!H134</f>
        <v>6</v>
      </c>
      <c r="E197" s="213">
        <f>STAFF_CWS!I134</f>
        <v>6</v>
      </c>
      <c r="F197" s="213">
        <f>STAFF_CWS!J134</f>
        <v>6</v>
      </c>
      <c r="G197" s="213">
        <f>STAFF_CWS!K134</f>
        <v>7</v>
      </c>
      <c r="H197" s="213">
        <f>STAFF_CWS!L134</f>
        <v>8</v>
      </c>
      <c r="I197" s="213">
        <f>STAFF_CWS!M134</f>
        <v>8</v>
      </c>
      <c r="J197" s="213">
        <f>STAFF_CWS!N134</f>
        <v>8</v>
      </c>
      <c r="K197" s="213">
        <f>STAFF_CWS!O134</f>
        <v>9</v>
      </c>
      <c r="L197" s="213">
        <f>STAFF_CWS!P134</f>
        <v>9</v>
      </c>
      <c r="M197" s="213">
        <f>STAFF_CWS!Q134</f>
        <v>9</v>
      </c>
      <c r="N197" s="213">
        <f>STAFF_CWS!R134</f>
        <v>9</v>
      </c>
      <c r="O197" s="213">
        <f>STAFF_CWS!S134</f>
        <v>9</v>
      </c>
      <c r="P197" s="213">
        <f>STAFF_CWS!T134</f>
        <v>14</v>
      </c>
      <c r="Q197" s="213">
        <f>STAFF_CWS!U134</f>
        <v>14</v>
      </c>
      <c r="R197" s="213">
        <f>STAFF_CWS!V134</f>
        <v>14</v>
      </c>
      <c r="S197" s="213">
        <f>STAFF_CWS!W134</f>
        <v>14</v>
      </c>
      <c r="T197" s="213">
        <f>STAFF_CWS!X134</f>
        <v>14</v>
      </c>
      <c r="U197" s="213">
        <f>STAFF_CWS!Y134</f>
        <v>14</v>
      </c>
      <c r="V197" s="213">
        <f>STAFF_CWS!Z134</f>
        <v>14</v>
      </c>
      <c r="W197" s="213">
        <f>STAFF_CWS!AA134</f>
        <v>14</v>
      </c>
      <c r="X197" s="213">
        <f>STAFF_CWS!AB134</f>
        <v>14</v>
      </c>
      <c r="Y197" s="213">
        <f>STAFF_CWS!AC134</f>
        <v>14</v>
      </c>
      <c r="Z197" s="213">
        <f>STAFF_CWS!AD134</f>
        <v>14</v>
      </c>
      <c r="AA197" s="213">
        <f>STAFF_CWS!AE134</f>
        <v>14</v>
      </c>
      <c r="AB197" s="213">
        <f>STAFF_CWS!AF134</f>
        <v>16</v>
      </c>
      <c r="AC197" s="213">
        <f>STAFF_CWS!AG134</f>
        <v>16</v>
      </c>
      <c r="AD197" s="213">
        <f>STAFF_CWS!AH134</f>
        <v>16</v>
      </c>
      <c r="AE197" s="213">
        <f>STAFF_CWS!AI134</f>
        <v>16</v>
      </c>
      <c r="AF197" s="213">
        <f>STAFF_CWS!AJ134</f>
        <v>16</v>
      </c>
      <c r="AG197" s="213">
        <f>STAFF_CWS!AK134</f>
        <v>16</v>
      </c>
      <c r="AH197" s="213">
        <f>STAFF_CWS!AL134</f>
        <v>16</v>
      </c>
      <c r="AI197" s="213">
        <f>STAFF_CWS!AM134</f>
        <v>16</v>
      </c>
      <c r="AJ197" s="213">
        <f>STAFF_CWS!AN134</f>
        <v>16</v>
      </c>
      <c r="AK197" s="213">
        <f>STAFF_CWS!AO134</f>
        <v>16</v>
      </c>
      <c r="AL197" s="213">
        <f>STAFF_CWS!AP134</f>
        <v>16</v>
      </c>
      <c r="AM197" s="213">
        <f>STAFF_CWS!AQ134</f>
        <v>16</v>
      </c>
      <c r="AN197" s="213">
        <f>STAFF_CWS!AR134</f>
        <v>18</v>
      </c>
      <c r="AO197" s="213">
        <f>STAFF_CWS!AS134</f>
        <v>18</v>
      </c>
      <c r="AP197" s="213">
        <f>STAFF_CWS!AT134</f>
        <v>18</v>
      </c>
      <c r="AQ197" s="213">
        <f>STAFF_CWS!AU134</f>
        <v>18</v>
      </c>
      <c r="AR197" s="213">
        <f>STAFF_CWS!AV134</f>
        <v>18</v>
      </c>
      <c r="AS197" s="213">
        <f>STAFF_CWS!AW134</f>
        <v>18</v>
      </c>
      <c r="AT197" s="213">
        <f>STAFF_CWS!AX134</f>
        <v>18</v>
      </c>
      <c r="AU197" s="213">
        <f>STAFF_CWS!AY134</f>
        <v>18</v>
      </c>
      <c r="AV197" s="213">
        <f>STAFF_CWS!AZ134</f>
        <v>18</v>
      </c>
      <c r="AW197" s="213">
        <f>STAFF_CWS!BA134</f>
        <v>18</v>
      </c>
      <c r="AX197" s="213">
        <f>STAFF_CWS!BB134</f>
        <v>18</v>
      </c>
      <c r="AY197" s="213">
        <f>STAFF_CWS!BC134</f>
        <v>18</v>
      </c>
      <c r="AZ197" s="213">
        <f>STAFF_CWS!BD134</f>
        <v>18</v>
      </c>
      <c r="BA197" s="213">
        <f>STAFF_CWS!BE134</f>
        <v>18</v>
      </c>
      <c r="BB197" s="213">
        <f>STAFF_CWS!BF134</f>
        <v>18</v>
      </c>
      <c r="BC197" s="213">
        <f>STAFF_CWS!BG134</f>
        <v>18</v>
      </c>
      <c r="BD197" s="213">
        <f>STAFF_CWS!BH134</f>
        <v>18</v>
      </c>
      <c r="BE197" s="213">
        <f>STAFF_CWS!BI134</f>
        <v>18</v>
      </c>
      <c r="BF197" s="213">
        <f>STAFF_CWS!BJ134</f>
        <v>18</v>
      </c>
      <c r="BG197" s="213">
        <f>STAFF_CWS!BK134</f>
        <v>18</v>
      </c>
      <c r="BH197" s="213">
        <f>STAFF_CWS!BL134</f>
        <v>18</v>
      </c>
      <c r="BI197" s="213">
        <f>STAFF_CWS!BM134</f>
        <v>18</v>
      </c>
      <c r="BJ197" s="213">
        <f>STAFF_CWS!BN134</f>
        <v>18</v>
      </c>
      <c r="BK197" s="213">
        <f>STAFF_CWS!BO134</f>
        <v>18</v>
      </c>
    </row>
    <row r="198" spans="2:63" x14ac:dyDescent="0.15">
      <c r="B198" s="19" t="s">
        <v>87</v>
      </c>
      <c r="C198" s="213">
        <f>STAFF_CWS!G135</f>
        <v>1.75</v>
      </c>
      <c r="D198" s="213">
        <f>STAFF_CWS!H135</f>
        <v>4.25</v>
      </c>
      <c r="E198" s="213">
        <f>STAFF_CWS!I135</f>
        <v>4.25</v>
      </c>
      <c r="F198" s="213">
        <f>STAFF_CWS!J135</f>
        <v>4.25</v>
      </c>
      <c r="G198" s="213">
        <f>STAFF_CWS!K135</f>
        <v>4.25</v>
      </c>
      <c r="H198" s="213">
        <f>STAFF_CWS!L135</f>
        <v>4.25</v>
      </c>
      <c r="I198" s="213">
        <f>STAFF_CWS!M135</f>
        <v>4.25</v>
      </c>
      <c r="J198" s="213">
        <f>STAFF_CWS!N135</f>
        <v>4.25</v>
      </c>
      <c r="K198" s="213">
        <f>STAFF_CWS!O135</f>
        <v>4.25</v>
      </c>
      <c r="L198" s="213">
        <f>STAFF_CWS!P135</f>
        <v>4.25</v>
      </c>
      <c r="M198" s="213">
        <f>STAFF_CWS!Q135</f>
        <v>4.25</v>
      </c>
      <c r="N198" s="213">
        <f>STAFF_CWS!R135</f>
        <v>4.25</v>
      </c>
      <c r="O198" s="213">
        <f>STAFF_CWS!S135</f>
        <v>4.25</v>
      </c>
      <c r="P198" s="213">
        <f>STAFF_CWS!T135</f>
        <v>0.25</v>
      </c>
      <c r="Q198" s="213">
        <f>STAFF_CWS!U135</f>
        <v>0.25</v>
      </c>
      <c r="R198" s="213">
        <f>STAFF_CWS!V135</f>
        <v>0.25</v>
      </c>
      <c r="S198" s="213">
        <f>STAFF_CWS!W135</f>
        <v>0.25</v>
      </c>
      <c r="T198" s="213">
        <f>STAFF_CWS!X135</f>
        <v>0.25</v>
      </c>
      <c r="U198" s="213">
        <f>STAFF_CWS!Y135</f>
        <v>0.25</v>
      </c>
      <c r="V198" s="213">
        <f>STAFF_CWS!Z135</f>
        <v>0.25</v>
      </c>
      <c r="W198" s="213">
        <f>STAFF_CWS!AA135</f>
        <v>0.25</v>
      </c>
      <c r="X198" s="213">
        <f>STAFF_CWS!AB135</f>
        <v>0.25</v>
      </c>
      <c r="Y198" s="213">
        <f>STAFF_CWS!AC135</f>
        <v>0.25</v>
      </c>
      <c r="Z198" s="213">
        <f>STAFF_CWS!AD135</f>
        <v>0.25</v>
      </c>
      <c r="AA198" s="213">
        <f>STAFF_CWS!AE135</f>
        <v>0.25</v>
      </c>
      <c r="AB198" s="213">
        <f>STAFF_CWS!AF135</f>
        <v>0</v>
      </c>
      <c r="AC198" s="213">
        <f>STAFF_CWS!AG135</f>
        <v>0</v>
      </c>
      <c r="AD198" s="213">
        <f>STAFF_CWS!AH135</f>
        <v>0</v>
      </c>
      <c r="AE198" s="213">
        <f>STAFF_CWS!AI135</f>
        <v>0</v>
      </c>
      <c r="AF198" s="213">
        <f>STAFF_CWS!AJ135</f>
        <v>0</v>
      </c>
      <c r="AG198" s="213">
        <f>STAFF_CWS!AK135</f>
        <v>0</v>
      </c>
      <c r="AH198" s="213">
        <f>STAFF_CWS!AL135</f>
        <v>0</v>
      </c>
      <c r="AI198" s="213">
        <f>STAFF_CWS!AM135</f>
        <v>0</v>
      </c>
      <c r="AJ198" s="213">
        <f>STAFF_CWS!AN135</f>
        <v>0</v>
      </c>
      <c r="AK198" s="213">
        <f>STAFF_CWS!AO135</f>
        <v>0</v>
      </c>
      <c r="AL198" s="213">
        <f>STAFF_CWS!AP135</f>
        <v>0</v>
      </c>
      <c r="AM198" s="213">
        <f>STAFF_CWS!AQ135</f>
        <v>0</v>
      </c>
      <c r="AN198" s="213">
        <f>STAFF_CWS!AR135</f>
        <v>0</v>
      </c>
      <c r="AO198" s="213">
        <f>STAFF_CWS!AS135</f>
        <v>0</v>
      </c>
      <c r="AP198" s="213">
        <f>STAFF_CWS!AT135</f>
        <v>0</v>
      </c>
      <c r="AQ198" s="213">
        <f>STAFF_CWS!AU135</f>
        <v>0</v>
      </c>
      <c r="AR198" s="213">
        <f>STAFF_CWS!AV135</f>
        <v>0</v>
      </c>
      <c r="AS198" s="213">
        <f>STAFF_CWS!AW135</f>
        <v>0</v>
      </c>
      <c r="AT198" s="213">
        <f>STAFF_CWS!AX135</f>
        <v>0</v>
      </c>
      <c r="AU198" s="213">
        <f>STAFF_CWS!AY135</f>
        <v>0</v>
      </c>
      <c r="AV198" s="213">
        <f>STAFF_CWS!AZ135</f>
        <v>0</v>
      </c>
      <c r="AW198" s="213">
        <f>STAFF_CWS!BA135</f>
        <v>0</v>
      </c>
      <c r="AX198" s="213">
        <f>STAFF_CWS!BB135</f>
        <v>0</v>
      </c>
      <c r="AY198" s="213">
        <f>STAFF_CWS!BC135</f>
        <v>0</v>
      </c>
      <c r="AZ198" s="213">
        <f>STAFF_CWS!BD135</f>
        <v>0</v>
      </c>
      <c r="BA198" s="213">
        <f>STAFF_CWS!BE135</f>
        <v>0</v>
      </c>
      <c r="BB198" s="213">
        <f>STAFF_CWS!BF135</f>
        <v>0</v>
      </c>
      <c r="BC198" s="213">
        <f>STAFF_CWS!BG135</f>
        <v>0</v>
      </c>
      <c r="BD198" s="213">
        <f>STAFF_CWS!BH135</f>
        <v>0</v>
      </c>
      <c r="BE198" s="213">
        <f>STAFF_CWS!BI135</f>
        <v>0</v>
      </c>
      <c r="BF198" s="213">
        <f>STAFF_CWS!BJ135</f>
        <v>0</v>
      </c>
      <c r="BG198" s="213">
        <f>STAFF_CWS!BK135</f>
        <v>0</v>
      </c>
      <c r="BH198" s="213">
        <f>STAFF_CWS!BL135</f>
        <v>0</v>
      </c>
      <c r="BI198" s="213">
        <f>STAFF_CWS!BM135</f>
        <v>0</v>
      </c>
      <c r="BJ198" s="213">
        <f>STAFF_CWS!BN135</f>
        <v>0</v>
      </c>
      <c r="BK198" s="213">
        <f>STAFF_CWS!BO135</f>
        <v>0</v>
      </c>
    </row>
    <row r="199" spans="2:63" x14ac:dyDescent="0.15">
      <c r="B199" s="20" t="s">
        <v>94</v>
      </c>
      <c r="C199" s="213">
        <f>STAFF_CWS!G136</f>
        <v>2.75</v>
      </c>
      <c r="D199" s="213">
        <f>STAFF_CWS!H136</f>
        <v>10.25</v>
      </c>
      <c r="E199" s="213">
        <f>STAFF_CWS!I136</f>
        <v>10.25</v>
      </c>
      <c r="F199" s="213">
        <f>STAFF_CWS!J136</f>
        <v>10.25</v>
      </c>
      <c r="G199" s="213">
        <f>STAFF_CWS!K136</f>
        <v>11.25</v>
      </c>
      <c r="H199" s="213">
        <f>STAFF_CWS!L136</f>
        <v>12.25</v>
      </c>
      <c r="I199" s="213">
        <f>STAFF_CWS!M136</f>
        <v>12.25</v>
      </c>
      <c r="J199" s="213">
        <f>STAFF_CWS!N136</f>
        <v>12.25</v>
      </c>
      <c r="K199" s="213">
        <f>STAFF_CWS!O136</f>
        <v>13.25</v>
      </c>
      <c r="L199" s="213">
        <f>STAFF_CWS!P136</f>
        <v>13.25</v>
      </c>
      <c r="M199" s="213">
        <f>STAFF_CWS!Q136</f>
        <v>13.25</v>
      </c>
      <c r="N199" s="213">
        <f>STAFF_CWS!R136</f>
        <v>13.25</v>
      </c>
      <c r="O199" s="213">
        <f>STAFF_CWS!S136</f>
        <v>13.25</v>
      </c>
      <c r="P199" s="213">
        <f>STAFF_CWS!T136</f>
        <v>14.25</v>
      </c>
      <c r="Q199" s="213">
        <f>STAFF_CWS!U136</f>
        <v>14.25</v>
      </c>
      <c r="R199" s="213">
        <f>STAFF_CWS!V136</f>
        <v>14.25</v>
      </c>
      <c r="S199" s="213">
        <f>STAFF_CWS!W136</f>
        <v>14.25</v>
      </c>
      <c r="T199" s="213">
        <f>STAFF_CWS!X136</f>
        <v>14.25</v>
      </c>
      <c r="U199" s="213">
        <f>STAFF_CWS!Y136</f>
        <v>14.25</v>
      </c>
      <c r="V199" s="213">
        <f>STAFF_CWS!Z136</f>
        <v>14.25</v>
      </c>
      <c r="W199" s="213">
        <f>STAFF_CWS!AA136</f>
        <v>14.25</v>
      </c>
      <c r="X199" s="213">
        <f>STAFF_CWS!AB136</f>
        <v>14.25</v>
      </c>
      <c r="Y199" s="213">
        <f>STAFF_CWS!AC136</f>
        <v>14.25</v>
      </c>
      <c r="Z199" s="213">
        <f>STAFF_CWS!AD136</f>
        <v>14.25</v>
      </c>
      <c r="AA199" s="213">
        <f>STAFF_CWS!AE136</f>
        <v>14.25</v>
      </c>
      <c r="AB199" s="213">
        <f>STAFF_CWS!AF136</f>
        <v>16</v>
      </c>
      <c r="AC199" s="213">
        <f>STAFF_CWS!AG136</f>
        <v>16</v>
      </c>
      <c r="AD199" s="213">
        <f>STAFF_CWS!AH136</f>
        <v>16</v>
      </c>
      <c r="AE199" s="213">
        <f>STAFF_CWS!AI136</f>
        <v>16</v>
      </c>
      <c r="AF199" s="213">
        <f>STAFF_CWS!AJ136</f>
        <v>16</v>
      </c>
      <c r="AG199" s="213">
        <f>STAFF_CWS!AK136</f>
        <v>16</v>
      </c>
      <c r="AH199" s="213">
        <f>STAFF_CWS!AL136</f>
        <v>16</v>
      </c>
      <c r="AI199" s="213">
        <f>STAFF_CWS!AM136</f>
        <v>16</v>
      </c>
      <c r="AJ199" s="213">
        <f>STAFF_CWS!AN136</f>
        <v>16</v>
      </c>
      <c r="AK199" s="213">
        <f>STAFF_CWS!AO136</f>
        <v>16</v>
      </c>
      <c r="AL199" s="213">
        <f>STAFF_CWS!AP136</f>
        <v>16</v>
      </c>
      <c r="AM199" s="213">
        <f>STAFF_CWS!AQ136</f>
        <v>16</v>
      </c>
      <c r="AN199" s="213">
        <f>STAFF_CWS!AR136</f>
        <v>18</v>
      </c>
      <c r="AO199" s="213">
        <f>STAFF_CWS!AS136</f>
        <v>18</v>
      </c>
      <c r="AP199" s="213">
        <f>STAFF_CWS!AT136</f>
        <v>18</v>
      </c>
      <c r="AQ199" s="213">
        <f>STAFF_CWS!AU136</f>
        <v>18</v>
      </c>
      <c r="AR199" s="213">
        <f>STAFF_CWS!AV136</f>
        <v>18</v>
      </c>
      <c r="AS199" s="213">
        <f>STAFF_CWS!AW136</f>
        <v>18</v>
      </c>
      <c r="AT199" s="213">
        <f>STAFF_CWS!AX136</f>
        <v>18</v>
      </c>
      <c r="AU199" s="213">
        <f>STAFF_CWS!AY136</f>
        <v>18</v>
      </c>
      <c r="AV199" s="213">
        <f>STAFF_CWS!AZ136</f>
        <v>18</v>
      </c>
      <c r="AW199" s="213">
        <f>STAFF_CWS!BA136</f>
        <v>18</v>
      </c>
      <c r="AX199" s="213">
        <f>STAFF_CWS!BB136</f>
        <v>18</v>
      </c>
      <c r="AY199" s="213">
        <f>STAFF_CWS!BC136</f>
        <v>18</v>
      </c>
      <c r="AZ199" s="213">
        <f>STAFF_CWS!BD136</f>
        <v>18</v>
      </c>
      <c r="BA199" s="213">
        <f>STAFF_CWS!BE136</f>
        <v>18</v>
      </c>
      <c r="BB199" s="213">
        <f>STAFF_CWS!BF136</f>
        <v>18</v>
      </c>
      <c r="BC199" s="213">
        <f>STAFF_CWS!BG136</f>
        <v>18</v>
      </c>
      <c r="BD199" s="213">
        <f>STAFF_CWS!BH136</f>
        <v>18</v>
      </c>
      <c r="BE199" s="213">
        <f>STAFF_CWS!BI136</f>
        <v>18</v>
      </c>
      <c r="BF199" s="213">
        <f>STAFF_CWS!BJ136</f>
        <v>18</v>
      </c>
      <c r="BG199" s="213">
        <f>STAFF_CWS!BK136</f>
        <v>18</v>
      </c>
      <c r="BH199" s="213">
        <f>STAFF_CWS!BL136</f>
        <v>18</v>
      </c>
      <c r="BI199" s="213">
        <f>STAFF_CWS!BM136</f>
        <v>18</v>
      </c>
      <c r="BJ199" s="213">
        <f>STAFF_CWS!BN136</f>
        <v>18</v>
      </c>
      <c r="BK199" s="213">
        <f>STAFF_CWS!BO136</f>
        <v>18</v>
      </c>
    </row>
    <row r="200" spans="2:63" x14ac:dyDescent="0.15">
      <c r="B200"/>
    </row>
    <row r="201" spans="2:63" x14ac:dyDescent="0.15">
      <c r="B201" s="20" t="s">
        <v>69</v>
      </c>
      <c r="C201" s="213">
        <f>STAFF_CWS!G138</f>
        <v>2</v>
      </c>
      <c r="D201" s="213">
        <f>STAFF_CWS!H138</f>
        <v>7</v>
      </c>
      <c r="E201" s="213">
        <f>STAFF_CWS!I138</f>
        <v>7</v>
      </c>
      <c r="F201" s="213">
        <f>STAFF_CWS!J138</f>
        <v>7</v>
      </c>
      <c r="G201" s="213">
        <f>STAFF_CWS!K138</f>
        <v>8</v>
      </c>
      <c r="H201" s="213">
        <f>STAFF_CWS!L138</f>
        <v>9</v>
      </c>
      <c r="I201" s="213">
        <f>STAFF_CWS!M138</f>
        <v>9</v>
      </c>
      <c r="J201" s="213">
        <f>STAFF_CWS!N138</f>
        <v>9</v>
      </c>
      <c r="K201" s="213">
        <f>STAFF_CWS!O138</f>
        <v>10</v>
      </c>
      <c r="L201" s="213">
        <f>STAFF_CWS!P138</f>
        <v>10</v>
      </c>
      <c r="M201" s="213">
        <f>STAFF_CWS!Q138</f>
        <v>10</v>
      </c>
      <c r="N201" s="213">
        <f>STAFF_CWS!R138</f>
        <v>10</v>
      </c>
      <c r="O201" s="213">
        <f>STAFF_CWS!S138</f>
        <v>10</v>
      </c>
      <c r="P201" s="213">
        <f>STAFF_CWS!T138</f>
        <v>15</v>
      </c>
      <c r="Q201" s="213">
        <f>STAFF_CWS!U138</f>
        <v>15</v>
      </c>
      <c r="R201" s="213">
        <f>STAFF_CWS!V138</f>
        <v>15</v>
      </c>
      <c r="S201" s="213">
        <f>STAFF_CWS!W138</f>
        <v>15</v>
      </c>
      <c r="T201" s="213">
        <f>STAFF_CWS!X138</f>
        <v>15</v>
      </c>
      <c r="U201" s="213">
        <f>STAFF_CWS!Y138</f>
        <v>15</v>
      </c>
      <c r="V201" s="213">
        <f>STAFF_CWS!Z138</f>
        <v>15</v>
      </c>
      <c r="W201" s="213">
        <f>STAFF_CWS!AA138</f>
        <v>15</v>
      </c>
      <c r="X201" s="213">
        <f>STAFF_CWS!AB138</f>
        <v>15</v>
      </c>
      <c r="Y201" s="213">
        <f>STAFF_CWS!AC138</f>
        <v>15</v>
      </c>
      <c r="Z201" s="213">
        <f>STAFF_CWS!AD138</f>
        <v>15</v>
      </c>
      <c r="AA201" s="213">
        <f>STAFF_CWS!AE138</f>
        <v>15</v>
      </c>
      <c r="AB201" s="213">
        <f>STAFF_CWS!AF138</f>
        <v>16</v>
      </c>
      <c r="AC201" s="213">
        <f>STAFF_CWS!AG138</f>
        <v>16</v>
      </c>
      <c r="AD201" s="213">
        <f>STAFF_CWS!AH138</f>
        <v>16</v>
      </c>
      <c r="AE201" s="213">
        <f>STAFF_CWS!AI138</f>
        <v>16</v>
      </c>
      <c r="AF201" s="213">
        <f>STAFF_CWS!AJ138</f>
        <v>16</v>
      </c>
      <c r="AG201" s="213">
        <f>STAFF_CWS!AK138</f>
        <v>16</v>
      </c>
      <c r="AH201" s="213">
        <f>STAFF_CWS!AL138</f>
        <v>16</v>
      </c>
      <c r="AI201" s="213">
        <f>STAFF_CWS!AM138</f>
        <v>16</v>
      </c>
      <c r="AJ201" s="213">
        <f>STAFF_CWS!AN138</f>
        <v>16</v>
      </c>
      <c r="AK201" s="213">
        <f>STAFF_CWS!AO138</f>
        <v>16</v>
      </c>
      <c r="AL201" s="213">
        <f>STAFF_CWS!AP138</f>
        <v>16</v>
      </c>
      <c r="AM201" s="213">
        <f>STAFF_CWS!AQ138</f>
        <v>16</v>
      </c>
      <c r="AN201" s="213">
        <f>STAFF_CWS!AR138</f>
        <v>18</v>
      </c>
      <c r="AO201" s="213">
        <f>STAFF_CWS!AS138</f>
        <v>18</v>
      </c>
      <c r="AP201" s="213">
        <f>STAFF_CWS!AT138</f>
        <v>18</v>
      </c>
      <c r="AQ201" s="213">
        <f>STAFF_CWS!AU138</f>
        <v>18</v>
      </c>
      <c r="AR201" s="213">
        <f>STAFF_CWS!AV138</f>
        <v>18</v>
      </c>
      <c r="AS201" s="213">
        <f>STAFF_CWS!AW138</f>
        <v>18</v>
      </c>
      <c r="AT201" s="213">
        <f>STAFF_CWS!AX138</f>
        <v>18</v>
      </c>
      <c r="AU201" s="213">
        <f>STAFF_CWS!AY138</f>
        <v>18</v>
      </c>
      <c r="AV201" s="213">
        <f>STAFF_CWS!AZ138</f>
        <v>18</v>
      </c>
      <c r="AW201" s="213">
        <f>STAFF_CWS!BA138</f>
        <v>18</v>
      </c>
      <c r="AX201" s="213">
        <f>STAFF_CWS!BB138</f>
        <v>18</v>
      </c>
      <c r="AY201" s="213">
        <f>STAFF_CWS!BC138</f>
        <v>18</v>
      </c>
      <c r="AZ201" s="213">
        <f>STAFF_CWS!BD138</f>
        <v>18</v>
      </c>
      <c r="BA201" s="213">
        <f>STAFF_CWS!BE138</f>
        <v>18</v>
      </c>
      <c r="BB201" s="213">
        <f>STAFF_CWS!BF138</f>
        <v>18</v>
      </c>
      <c r="BC201" s="213">
        <f>STAFF_CWS!BG138</f>
        <v>18</v>
      </c>
      <c r="BD201" s="213">
        <f>STAFF_CWS!BH138</f>
        <v>18</v>
      </c>
      <c r="BE201" s="213">
        <f>STAFF_CWS!BI138</f>
        <v>18</v>
      </c>
      <c r="BF201" s="213">
        <f>STAFF_CWS!BJ138</f>
        <v>18</v>
      </c>
      <c r="BG201" s="213">
        <f>STAFF_CWS!BK138</f>
        <v>18</v>
      </c>
      <c r="BH201" s="213">
        <f>STAFF_CWS!BL138</f>
        <v>18</v>
      </c>
      <c r="BI201" s="213">
        <f>STAFF_CWS!BM138</f>
        <v>18</v>
      </c>
      <c r="BJ201" s="213">
        <f>STAFF_CWS!BN138</f>
        <v>18</v>
      </c>
      <c r="BK201" s="213">
        <f>STAFF_CWS!BO138</f>
        <v>18</v>
      </c>
    </row>
    <row r="202" spans="2:63" x14ac:dyDescent="0.15">
      <c r="B202" s="20" t="s">
        <v>70</v>
      </c>
      <c r="C202" s="213">
        <f>STAFF_CWS!G139</f>
        <v>3</v>
      </c>
      <c r="D202" s="213">
        <f>STAFF_CWS!H139</f>
        <v>10</v>
      </c>
      <c r="E202" s="213">
        <f>STAFF_CWS!I139</f>
        <v>10</v>
      </c>
      <c r="F202" s="213">
        <f>STAFF_CWS!J139</f>
        <v>10</v>
      </c>
      <c r="G202" s="213">
        <f>STAFF_CWS!K139</f>
        <v>11</v>
      </c>
      <c r="H202" s="213">
        <f>STAFF_CWS!L139</f>
        <v>12</v>
      </c>
      <c r="I202" s="213">
        <f>STAFF_CWS!M139</f>
        <v>12</v>
      </c>
      <c r="J202" s="213">
        <f>STAFF_CWS!N139</f>
        <v>12</v>
      </c>
      <c r="K202" s="213">
        <f>STAFF_CWS!O139</f>
        <v>13</v>
      </c>
      <c r="L202" s="213">
        <f>STAFF_CWS!P139</f>
        <v>13</v>
      </c>
      <c r="M202" s="213">
        <f>STAFF_CWS!Q139</f>
        <v>13</v>
      </c>
      <c r="N202" s="213">
        <f>STAFF_CWS!R139</f>
        <v>13</v>
      </c>
      <c r="O202" s="213">
        <f>STAFF_CWS!S139</f>
        <v>13</v>
      </c>
      <c r="P202" s="213">
        <f>STAFF_CWS!T139</f>
        <v>15</v>
      </c>
      <c r="Q202" s="213">
        <f>STAFF_CWS!U139</f>
        <v>15</v>
      </c>
      <c r="R202" s="213">
        <f>STAFF_CWS!V139</f>
        <v>15</v>
      </c>
      <c r="S202" s="213">
        <f>STAFF_CWS!W139</f>
        <v>15</v>
      </c>
      <c r="T202" s="213">
        <f>STAFF_CWS!X139</f>
        <v>15</v>
      </c>
      <c r="U202" s="213">
        <f>STAFF_CWS!Y139</f>
        <v>15</v>
      </c>
      <c r="V202" s="213">
        <f>STAFF_CWS!Z139</f>
        <v>15</v>
      </c>
      <c r="W202" s="213">
        <f>STAFF_CWS!AA139</f>
        <v>15</v>
      </c>
      <c r="X202" s="213">
        <f>STAFF_CWS!AB139</f>
        <v>15</v>
      </c>
      <c r="Y202" s="213">
        <f>STAFF_CWS!AC139</f>
        <v>15</v>
      </c>
      <c r="Z202" s="213">
        <f>STAFF_CWS!AD139</f>
        <v>15</v>
      </c>
      <c r="AA202" s="213">
        <f>STAFF_CWS!AE139</f>
        <v>15</v>
      </c>
      <c r="AB202" s="213">
        <f>STAFF_CWS!AF139</f>
        <v>16</v>
      </c>
      <c r="AC202" s="213">
        <f>STAFF_CWS!AG139</f>
        <v>16</v>
      </c>
      <c r="AD202" s="213">
        <f>STAFF_CWS!AH139</f>
        <v>16</v>
      </c>
      <c r="AE202" s="213">
        <f>STAFF_CWS!AI139</f>
        <v>16</v>
      </c>
      <c r="AF202" s="213">
        <f>STAFF_CWS!AJ139</f>
        <v>16</v>
      </c>
      <c r="AG202" s="213">
        <f>STAFF_CWS!AK139</f>
        <v>16</v>
      </c>
      <c r="AH202" s="213">
        <f>STAFF_CWS!AL139</f>
        <v>16</v>
      </c>
      <c r="AI202" s="213">
        <f>STAFF_CWS!AM139</f>
        <v>16</v>
      </c>
      <c r="AJ202" s="213">
        <f>STAFF_CWS!AN139</f>
        <v>16</v>
      </c>
      <c r="AK202" s="213">
        <f>STAFF_CWS!AO139</f>
        <v>16</v>
      </c>
      <c r="AL202" s="213">
        <f>STAFF_CWS!AP139</f>
        <v>16</v>
      </c>
      <c r="AM202" s="213">
        <f>STAFF_CWS!AQ139</f>
        <v>16</v>
      </c>
      <c r="AN202" s="213">
        <f>STAFF_CWS!AR139</f>
        <v>18</v>
      </c>
      <c r="AO202" s="213">
        <f>STAFF_CWS!AS139</f>
        <v>18</v>
      </c>
      <c r="AP202" s="213">
        <f>STAFF_CWS!AT139</f>
        <v>18</v>
      </c>
      <c r="AQ202" s="213">
        <f>STAFF_CWS!AU139</f>
        <v>18</v>
      </c>
      <c r="AR202" s="213">
        <f>STAFF_CWS!AV139</f>
        <v>18</v>
      </c>
      <c r="AS202" s="213">
        <f>STAFF_CWS!AW139</f>
        <v>18</v>
      </c>
      <c r="AT202" s="213">
        <f>STAFF_CWS!AX139</f>
        <v>18</v>
      </c>
      <c r="AU202" s="213">
        <f>STAFF_CWS!AY139</f>
        <v>18</v>
      </c>
      <c r="AV202" s="213">
        <f>STAFF_CWS!AZ139</f>
        <v>18</v>
      </c>
      <c r="AW202" s="213">
        <f>STAFF_CWS!BA139</f>
        <v>18</v>
      </c>
      <c r="AX202" s="213">
        <f>STAFF_CWS!BB139</f>
        <v>18</v>
      </c>
      <c r="AY202" s="213">
        <f>STAFF_CWS!BC139</f>
        <v>18</v>
      </c>
      <c r="AZ202" s="213">
        <f>STAFF_CWS!BD139</f>
        <v>18</v>
      </c>
      <c r="BA202" s="213">
        <f>STAFF_CWS!BE139</f>
        <v>18</v>
      </c>
      <c r="BB202" s="213">
        <f>STAFF_CWS!BF139</f>
        <v>18</v>
      </c>
      <c r="BC202" s="213">
        <f>STAFF_CWS!BG139</f>
        <v>18</v>
      </c>
      <c r="BD202" s="213">
        <f>STAFF_CWS!BH139</f>
        <v>18</v>
      </c>
      <c r="BE202" s="213">
        <f>STAFF_CWS!BI139</f>
        <v>18</v>
      </c>
      <c r="BF202" s="213">
        <f>STAFF_CWS!BJ139</f>
        <v>18</v>
      </c>
      <c r="BG202" s="213">
        <f>STAFF_CWS!BK139</f>
        <v>18</v>
      </c>
      <c r="BH202" s="213">
        <f>STAFF_CWS!BL139</f>
        <v>18</v>
      </c>
      <c r="BI202" s="213">
        <f>STAFF_CWS!BM139</f>
        <v>18</v>
      </c>
      <c r="BJ202" s="213">
        <f>STAFF_CWS!BN139</f>
        <v>18</v>
      </c>
      <c r="BK202" s="213">
        <f>STAFF_CWS!BO139</f>
        <v>18</v>
      </c>
    </row>
    <row r="203" spans="2:63" x14ac:dyDescent="0.15">
      <c r="B203" s="20" t="s">
        <v>71</v>
      </c>
      <c r="C203" s="213">
        <f>STAFF_CWS!G140</f>
        <v>3</v>
      </c>
      <c r="D203" s="213">
        <f>STAFF_CWS!H140</f>
        <v>8</v>
      </c>
      <c r="E203" s="213">
        <f>STAFF_CWS!I140</f>
        <v>8</v>
      </c>
      <c r="F203" s="213">
        <f>STAFF_CWS!J140</f>
        <v>8</v>
      </c>
      <c r="G203" s="213">
        <f>STAFF_CWS!K140</f>
        <v>9</v>
      </c>
      <c r="H203" s="213">
        <f>STAFF_CWS!L140</f>
        <v>10</v>
      </c>
      <c r="I203" s="213">
        <f>STAFF_CWS!M140</f>
        <v>10</v>
      </c>
      <c r="J203" s="213">
        <f>STAFF_CWS!N140</f>
        <v>10</v>
      </c>
      <c r="K203" s="213">
        <f>STAFF_CWS!O140</f>
        <v>11</v>
      </c>
      <c r="L203" s="213">
        <f>STAFF_CWS!P140</f>
        <v>11</v>
      </c>
      <c r="M203" s="213">
        <f>STAFF_CWS!Q140</f>
        <v>11</v>
      </c>
      <c r="N203" s="213">
        <f>STAFF_CWS!R140</f>
        <v>11</v>
      </c>
      <c r="O203" s="213">
        <f>STAFF_CWS!S140</f>
        <v>11</v>
      </c>
      <c r="P203" s="213">
        <f>STAFF_CWS!T140</f>
        <v>15</v>
      </c>
      <c r="Q203" s="213">
        <f>STAFF_CWS!U140</f>
        <v>15</v>
      </c>
      <c r="R203" s="213">
        <f>STAFF_CWS!V140</f>
        <v>15</v>
      </c>
      <c r="S203" s="213">
        <f>STAFF_CWS!W140</f>
        <v>15</v>
      </c>
      <c r="T203" s="213">
        <f>STAFF_CWS!X140</f>
        <v>15</v>
      </c>
      <c r="U203" s="213">
        <f>STAFF_CWS!Y140</f>
        <v>15</v>
      </c>
      <c r="V203" s="213">
        <f>STAFF_CWS!Z140</f>
        <v>15</v>
      </c>
      <c r="W203" s="213">
        <f>STAFF_CWS!AA140</f>
        <v>15</v>
      </c>
      <c r="X203" s="213">
        <f>STAFF_CWS!AB140</f>
        <v>15</v>
      </c>
      <c r="Y203" s="213">
        <f>STAFF_CWS!AC140</f>
        <v>15</v>
      </c>
      <c r="Z203" s="213">
        <f>STAFF_CWS!AD140</f>
        <v>15</v>
      </c>
      <c r="AA203" s="213">
        <f>STAFF_CWS!AE140</f>
        <v>15</v>
      </c>
      <c r="AB203" s="213">
        <f>STAFF_CWS!AF140</f>
        <v>16</v>
      </c>
      <c r="AC203" s="213">
        <f>STAFF_CWS!AG140</f>
        <v>16</v>
      </c>
      <c r="AD203" s="213">
        <f>STAFF_CWS!AH140</f>
        <v>16</v>
      </c>
      <c r="AE203" s="213">
        <f>STAFF_CWS!AI140</f>
        <v>16</v>
      </c>
      <c r="AF203" s="213">
        <f>STAFF_CWS!AJ140</f>
        <v>16</v>
      </c>
      <c r="AG203" s="213">
        <f>STAFF_CWS!AK140</f>
        <v>16</v>
      </c>
      <c r="AH203" s="213">
        <f>STAFF_CWS!AL140</f>
        <v>16</v>
      </c>
      <c r="AI203" s="213">
        <f>STAFF_CWS!AM140</f>
        <v>16</v>
      </c>
      <c r="AJ203" s="213">
        <f>STAFF_CWS!AN140</f>
        <v>16</v>
      </c>
      <c r="AK203" s="213">
        <f>STAFF_CWS!AO140</f>
        <v>16</v>
      </c>
      <c r="AL203" s="213">
        <f>STAFF_CWS!AP140</f>
        <v>16</v>
      </c>
      <c r="AM203" s="213">
        <f>STAFF_CWS!AQ140</f>
        <v>16</v>
      </c>
      <c r="AN203" s="213">
        <f>STAFF_CWS!AR140</f>
        <v>18</v>
      </c>
      <c r="AO203" s="213">
        <f>STAFF_CWS!AS140</f>
        <v>18</v>
      </c>
      <c r="AP203" s="213">
        <f>STAFF_CWS!AT140</f>
        <v>18</v>
      </c>
      <c r="AQ203" s="213">
        <f>STAFF_CWS!AU140</f>
        <v>18</v>
      </c>
      <c r="AR203" s="213">
        <f>STAFF_CWS!AV140</f>
        <v>18</v>
      </c>
      <c r="AS203" s="213">
        <f>STAFF_CWS!AW140</f>
        <v>18</v>
      </c>
      <c r="AT203" s="213">
        <f>STAFF_CWS!AX140</f>
        <v>18</v>
      </c>
      <c r="AU203" s="213">
        <f>STAFF_CWS!AY140</f>
        <v>18</v>
      </c>
      <c r="AV203" s="213">
        <f>STAFF_CWS!AZ140</f>
        <v>18</v>
      </c>
      <c r="AW203" s="213">
        <f>STAFF_CWS!BA140</f>
        <v>18</v>
      </c>
      <c r="AX203" s="213">
        <f>STAFF_CWS!BB140</f>
        <v>18</v>
      </c>
      <c r="AY203" s="213">
        <f>STAFF_CWS!BC140</f>
        <v>18</v>
      </c>
      <c r="AZ203" s="213">
        <f>STAFF_CWS!BD140</f>
        <v>18</v>
      </c>
      <c r="BA203" s="213">
        <f>STAFF_CWS!BE140</f>
        <v>18</v>
      </c>
      <c r="BB203" s="213">
        <f>STAFF_CWS!BF140</f>
        <v>18</v>
      </c>
      <c r="BC203" s="213">
        <f>STAFF_CWS!BG140</f>
        <v>18</v>
      </c>
      <c r="BD203" s="213">
        <f>STAFF_CWS!BH140</f>
        <v>18</v>
      </c>
      <c r="BE203" s="213">
        <f>STAFF_CWS!BI140</f>
        <v>18</v>
      </c>
      <c r="BF203" s="213">
        <f>STAFF_CWS!BJ140</f>
        <v>18</v>
      </c>
      <c r="BG203" s="213">
        <f>STAFF_CWS!BK140</f>
        <v>18</v>
      </c>
      <c r="BH203" s="213">
        <f>STAFF_CWS!BL140</f>
        <v>18</v>
      </c>
      <c r="BI203" s="213">
        <f>STAFF_CWS!BM140</f>
        <v>18</v>
      </c>
      <c r="BJ203" s="213">
        <f>STAFF_CWS!BN140</f>
        <v>18</v>
      </c>
      <c r="BK203" s="213">
        <f>STAFF_CWS!BO140</f>
        <v>18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7">
        <f>STAFF_CWS!G386</f>
        <v>0</v>
      </c>
      <c r="D208" s="27">
        <f>STAFF_CWS!H386</f>
        <v>0</v>
      </c>
      <c r="E208" s="27">
        <f>STAFF_CWS!I386</f>
        <v>0</v>
      </c>
      <c r="F208" s="27">
        <f>STAFF_CWS!J386</f>
        <v>0</v>
      </c>
      <c r="G208" s="27">
        <f>STAFF_CWS!K386</f>
        <v>0</v>
      </c>
      <c r="H208" s="27">
        <f>STAFF_CWS!L386</f>
        <v>0</v>
      </c>
      <c r="I208" s="27">
        <f>STAFF_CWS!M386</f>
        <v>0</v>
      </c>
      <c r="J208" s="27">
        <f>STAFF_CWS!N386</f>
        <v>0</v>
      </c>
      <c r="K208" s="27">
        <f>STAFF_CWS!O386</f>
        <v>0</v>
      </c>
      <c r="L208" s="27">
        <f>STAFF_CWS!P386</f>
        <v>0</v>
      </c>
      <c r="M208" s="27">
        <f>STAFF_CWS!Q386</f>
        <v>0</v>
      </c>
      <c r="N208" s="27">
        <f>STAFF_CWS!R386</f>
        <v>0</v>
      </c>
      <c r="O208" s="27">
        <f>STAFF_CWS!S386</f>
        <v>0</v>
      </c>
      <c r="P208" s="27">
        <f>STAFF_CWS!T386</f>
        <v>0</v>
      </c>
      <c r="Q208" s="27">
        <f>STAFF_CWS!U386</f>
        <v>0</v>
      </c>
      <c r="R208" s="27">
        <f>STAFF_CWS!V386</f>
        <v>0</v>
      </c>
      <c r="S208" s="27">
        <f>STAFF_CWS!W386</f>
        <v>0</v>
      </c>
      <c r="T208" s="27">
        <f>STAFF_CWS!X386</f>
        <v>0</v>
      </c>
      <c r="U208" s="27">
        <f>STAFF_CWS!Y386</f>
        <v>0</v>
      </c>
      <c r="V208" s="27">
        <f>STAFF_CWS!Z386</f>
        <v>0</v>
      </c>
      <c r="W208" s="27">
        <f>STAFF_CWS!AA386</f>
        <v>0</v>
      </c>
      <c r="X208" s="27">
        <f>STAFF_CWS!AB386</f>
        <v>0</v>
      </c>
      <c r="Y208" s="27">
        <f>STAFF_CWS!AC386</f>
        <v>0</v>
      </c>
      <c r="Z208" s="27">
        <f>STAFF_CWS!AD386</f>
        <v>0</v>
      </c>
      <c r="AA208" s="27">
        <f>STAFF_CWS!AE386</f>
        <v>0</v>
      </c>
      <c r="AB208" s="27">
        <f>STAFF_CWS!AF386</f>
        <v>7083.333333333333</v>
      </c>
      <c r="AC208" s="27">
        <f>STAFF_CWS!AG386</f>
        <v>7083.333333333333</v>
      </c>
      <c r="AD208" s="27">
        <f>STAFF_CWS!AH386</f>
        <v>7083.333333333333</v>
      </c>
      <c r="AE208" s="27">
        <f>STAFF_CWS!AI386</f>
        <v>7083.333333333333</v>
      </c>
      <c r="AF208" s="27">
        <f>STAFF_CWS!AJ386</f>
        <v>7083.333333333333</v>
      </c>
      <c r="AG208" s="27">
        <f>STAFF_CWS!AK386</f>
        <v>7083.333333333333</v>
      </c>
      <c r="AH208" s="27">
        <f>STAFF_CWS!AL386</f>
        <v>7083.333333333333</v>
      </c>
      <c r="AI208" s="27">
        <f>STAFF_CWS!AM386</f>
        <v>7083.333333333333</v>
      </c>
      <c r="AJ208" s="27">
        <f>STAFF_CWS!AN386</f>
        <v>7083.333333333333</v>
      </c>
      <c r="AK208" s="27">
        <f>STAFF_CWS!AO386</f>
        <v>7083.333333333333</v>
      </c>
      <c r="AL208" s="27">
        <f>STAFF_CWS!AP386</f>
        <v>7083.333333333333</v>
      </c>
      <c r="AM208" s="27">
        <f>STAFF_CWS!AQ386</f>
        <v>7083.333333333333</v>
      </c>
      <c r="AN208" s="27">
        <f>STAFF_CWS!AR386</f>
        <v>7083.333333333333</v>
      </c>
      <c r="AO208" s="27">
        <f>STAFF_CWS!AS386</f>
        <v>7083.333333333333</v>
      </c>
      <c r="AP208" s="27">
        <f>STAFF_CWS!AT386</f>
        <v>7083.333333333333</v>
      </c>
      <c r="AQ208" s="27">
        <f>STAFF_CWS!AU386</f>
        <v>7083.333333333333</v>
      </c>
      <c r="AR208" s="27">
        <f>STAFF_CWS!AV386</f>
        <v>7083.333333333333</v>
      </c>
      <c r="AS208" s="27">
        <f>STAFF_CWS!AW386</f>
        <v>7083.333333333333</v>
      </c>
      <c r="AT208" s="27">
        <f>STAFF_CWS!AX386</f>
        <v>7083.333333333333</v>
      </c>
      <c r="AU208" s="27">
        <f>STAFF_CWS!AY386</f>
        <v>7083.333333333333</v>
      </c>
      <c r="AV208" s="27">
        <f>STAFF_CWS!AZ386</f>
        <v>7083.333333333333</v>
      </c>
      <c r="AW208" s="27">
        <f>STAFF_CWS!BA386</f>
        <v>7083.333333333333</v>
      </c>
      <c r="AX208" s="27">
        <f>STAFF_CWS!BB386</f>
        <v>7083.333333333333</v>
      </c>
      <c r="AY208" s="27">
        <f>STAFF_CWS!BC386</f>
        <v>7083.333333333333</v>
      </c>
      <c r="AZ208" s="27">
        <f>STAFF_CWS!BD386</f>
        <v>7083.333333333333</v>
      </c>
      <c r="BA208" s="27">
        <f>STAFF_CWS!BE386</f>
        <v>7083.333333333333</v>
      </c>
      <c r="BB208" s="27">
        <f>STAFF_CWS!BF386</f>
        <v>7083.333333333333</v>
      </c>
      <c r="BC208" s="27">
        <f>STAFF_CWS!BG386</f>
        <v>7083.333333333333</v>
      </c>
      <c r="BD208" s="27">
        <f>STAFF_CWS!BH386</f>
        <v>7083.333333333333</v>
      </c>
      <c r="BE208" s="27">
        <f>STAFF_CWS!BI386</f>
        <v>7083.333333333333</v>
      </c>
      <c r="BF208" s="27">
        <f>STAFF_CWS!BJ386</f>
        <v>7083.333333333333</v>
      </c>
      <c r="BG208" s="27">
        <f>STAFF_CWS!BK386</f>
        <v>7083.333333333333</v>
      </c>
      <c r="BH208" s="27">
        <f>STAFF_CWS!BL386</f>
        <v>7083.333333333333</v>
      </c>
      <c r="BI208" s="27">
        <f>STAFF_CWS!BM386</f>
        <v>7083.333333333333</v>
      </c>
      <c r="BJ208" s="27">
        <f>STAFF_CWS!BN386</f>
        <v>7083.333333333333</v>
      </c>
      <c r="BK208" s="27">
        <f>STAFF_CWS!BO386</f>
        <v>7083.333333333333</v>
      </c>
    </row>
    <row r="209" spans="2:63" x14ac:dyDescent="0.15">
      <c r="B209" s="17" t="s">
        <v>62</v>
      </c>
      <c r="C209" s="24">
        <f>STAFF_CWS!G387</f>
        <v>0</v>
      </c>
      <c r="D209" s="24">
        <f>STAFF_CWS!H387</f>
        <v>0</v>
      </c>
      <c r="E209" s="24">
        <f>STAFF_CWS!I387</f>
        <v>0</v>
      </c>
      <c r="F209" s="24">
        <f>STAFF_CWS!J387</f>
        <v>0</v>
      </c>
      <c r="G209" s="24">
        <f>STAFF_CWS!K387</f>
        <v>0</v>
      </c>
      <c r="H209" s="24">
        <f>STAFF_CWS!L387</f>
        <v>0</v>
      </c>
      <c r="I209" s="24">
        <f>STAFF_CWS!M387</f>
        <v>0</v>
      </c>
      <c r="J209" s="24">
        <f>STAFF_CWS!N387</f>
        <v>0</v>
      </c>
      <c r="K209" s="24">
        <f>STAFF_CWS!O387</f>
        <v>0</v>
      </c>
      <c r="L209" s="24">
        <f>STAFF_CWS!P387</f>
        <v>0</v>
      </c>
      <c r="M209" s="24">
        <f>STAFF_CWS!Q387</f>
        <v>0</v>
      </c>
      <c r="N209" s="24">
        <f>STAFF_CWS!R387</f>
        <v>0</v>
      </c>
      <c r="O209" s="24">
        <f>STAFF_CWS!S387</f>
        <v>0</v>
      </c>
      <c r="P209" s="24">
        <f>STAFF_CWS!T387</f>
        <v>0</v>
      </c>
      <c r="Q209" s="24">
        <f>STAFF_CWS!U387</f>
        <v>0</v>
      </c>
      <c r="R209" s="24">
        <f>STAFF_CWS!V387</f>
        <v>0</v>
      </c>
      <c r="S209" s="24">
        <f>STAFF_CWS!W387</f>
        <v>0</v>
      </c>
      <c r="T209" s="24">
        <f>STAFF_CWS!X387</f>
        <v>0</v>
      </c>
      <c r="U209" s="24">
        <f>STAFF_CWS!Y387</f>
        <v>0</v>
      </c>
      <c r="V209" s="24">
        <f>STAFF_CWS!Z387</f>
        <v>0</v>
      </c>
      <c r="W209" s="24">
        <f>STAFF_CWS!AA387</f>
        <v>0</v>
      </c>
      <c r="X209" s="24">
        <f>STAFF_CWS!AB387</f>
        <v>0</v>
      </c>
      <c r="Y209" s="24">
        <f>STAFF_CWS!AC387</f>
        <v>0</v>
      </c>
      <c r="Z209" s="24">
        <f>STAFF_CWS!AD387</f>
        <v>0</v>
      </c>
      <c r="AA209" s="24">
        <f>STAFF_CWS!AE387</f>
        <v>0</v>
      </c>
      <c r="AB209" s="24">
        <f>STAFF_CWS!AF387</f>
        <v>0.8</v>
      </c>
      <c r="AC209" s="24">
        <f>STAFF_CWS!AG387</f>
        <v>0.8</v>
      </c>
      <c r="AD209" s="24">
        <f>STAFF_CWS!AH387</f>
        <v>0.8</v>
      </c>
      <c r="AE209" s="24">
        <f>STAFF_CWS!AI387</f>
        <v>0.8</v>
      </c>
      <c r="AF209" s="24">
        <f>STAFF_CWS!AJ387</f>
        <v>0.8</v>
      </c>
      <c r="AG209" s="24">
        <f>STAFF_CWS!AK387</f>
        <v>0.8</v>
      </c>
      <c r="AH209" s="24">
        <f>STAFF_CWS!AL387</f>
        <v>0.8</v>
      </c>
      <c r="AI209" s="24">
        <f>STAFF_CWS!AM387</f>
        <v>0.8</v>
      </c>
      <c r="AJ209" s="24">
        <f>STAFF_CWS!AN387</f>
        <v>0.8</v>
      </c>
      <c r="AK209" s="24">
        <f>STAFF_CWS!AO387</f>
        <v>0.8</v>
      </c>
      <c r="AL209" s="24">
        <f>STAFF_CWS!AP387</f>
        <v>0.8</v>
      </c>
      <c r="AM209" s="24">
        <f>STAFF_CWS!AQ387</f>
        <v>0.8</v>
      </c>
      <c r="AN209" s="24">
        <f>STAFF_CWS!AR387</f>
        <v>0.9</v>
      </c>
      <c r="AO209" s="24">
        <f>STAFF_CWS!AS387</f>
        <v>0.9</v>
      </c>
      <c r="AP209" s="24">
        <f>STAFF_CWS!AT387</f>
        <v>0.9</v>
      </c>
      <c r="AQ209" s="24">
        <f>STAFF_CWS!AU387</f>
        <v>0.9</v>
      </c>
      <c r="AR209" s="24">
        <f>STAFF_CWS!AV387</f>
        <v>0.9</v>
      </c>
      <c r="AS209" s="24">
        <f>STAFF_CWS!AW387</f>
        <v>0.9</v>
      </c>
      <c r="AT209" s="24">
        <f>STAFF_CWS!AX387</f>
        <v>0.9</v>
      </c>
      <c r="AU209" s="24">
        <f>STAFF_CWS!AY387</f>
        <v>0.9</v>
      </c>
      <c r="AV209" s="24">
        <f>STAFF_CWS!AZ387</f>
        <v>0.9</v>
      </c>
      <c r="AW209" s="24">
        <f>STAFF_CWS!BA387</f>
        <v>0.9</v>
      </c>
      <c r="AX209" s="24">
        <f>STAFF_CWS!BB387</f>
        <v>0.9</v>
      </c>
      <c r="AY209" s="24">
        <f>STAFF_CWS!BC387</f>
        <v>0.9</v>
      </c>
      <c r="AZ209" s="24">
        <f>STAFF_CWS!BD387</f>
        <v>1</v>
      </c>
      <c r="BA209" s="24">
        <f>STAFF_CWS!BE387</f>
        <v>1</v>
      </c>
      <c r="BB209" s="24">
        <f>STAFF_CWS!BF387</f>
        <v>1</v>
      </c>
      <c r="BC209" s="24">
        <f>STAFF_CWS!BG387</f>
        <v>1</v>
      </c>
      <c r="BD209" s="24">
        <f>STAFF_CWS!BH387</f>
        <v>1</v>
      </c>
      <c r="BE209" s="24">
        <f>STAFF_CWS!BI387</f>
        <v>1</v>
      </c>
      <c r="BF209" s="24">
        <f>STAFF_CWS!BJ387</f>
        <v>1</v>
      </c>
      <c r="BG209" s="24">
        <f>STAFF_CWS!BK387</f>
        <v>1</v>
      </c>
      <c r="BH209" s="24">
        <f>STAFF_CWS!BL387</f>
        <v>1</v>
      </c>
      <c r="BI209" s="24">
        <f>STAFF_CWS!BM387</f>
        <v>1</v>
      </c>
      <c r="BJ209" s="24">
        <f>STAFF_CWS!BN387</f>
        <v>1</v>
      </c>
      <c r="BK209" s="24">
        <f>STAFF_CWS!BO387</f>
        <v>1</v>
      </c>
    </row>
    <row r="210" spans="2:63" x14ac:dyDescent="0.15">
      <c r="B210" s="17" t="s">
        <v>76</v>
      </c>
      <c r="C210" s="27">
        <f>STAFF_CWS!G388</f>
        <v>0</v>
      </c>
      <c r="D210" s="27">
        <f>STAFF_CWS!H388</f>
        <v>0</v>
      </c>
      <c r="E210" s="27">
        <f>STAFF_CWS!I388</f>
        <v>0</v>
      </c>
      <c r="F210" s="27">
        <f>STAFF_CWS!J388</f>
        <v>0</v>
      </c>
      <c r="G210" s="27">
        <f>STAFF_CWS!K388</f>
        <v>0</v>
      </c>
      <c r="H210" s="27">
        <f>STAFF_CWS!L388</f>
        <v>0</v>
      </c>
      <c r="I210" s="27">
        <f>STAFF_CWS!M388</f>
        <v>0</v>
      </c>
      <c r="J210" s="27">
        <f>STAFF_CWS!N388</f>
        <v>0</v>
      </c>
      <c r="K210" s="27">
        <f>STAFF_CWS!O388</f>
        <v>0</v>
      </c>
      <c r="L210" s="27">
        <f>STAFF_CWS!P388</f>
        <v>0</v>
      </c>
      <c r="M210" s="27">
        <f>STAFF_CWS!Q388</f>
        <v>0</v>
      </c>
      <c r="N210" s="27">
        <f>STAFF_CWS!R388</f>
        <v>0</v>
      </c>
      <c r="O210" s="27">
        <f>STAFF_CWS!S388</f>
        <v>0</v>
      </c>
      <c r="P210" s="27">
        <f>STAFF_CWS!T388</f>
        <v>0</v>
      </c>
      <c r="Q210" s="27">
        <f>STAFF_CWS!U388</f>
        <v>0</v>
      </c>
      <c r="R210" s="27">
        <f>STAFF_CWS!V388</f>
        <v>0</v>
      </c>
      <c r="S210" s="27">
        <f>STAFF_CWS!W388</f>
        <v>0</v>
      </c>
      <c r="T210" s="27">
        <f>STAFF_CWS!X388</f>
        <v>0</v>
      </c>
      <c r="U210" s="27">
        <f>STAFF_CWS!Y388</f>
        <v>0</v>
      </c>
      <c r="V210" s="27">
        <f>STAFF_CWS!Z388</f>
        <v>0</v>
      </c>
      <c r="W210" s="27">
        <f>STAFF_CWS!AA388</f>
        <v>0</v>
      </c>
      <c r="X210" s="27">
        <f>STAFF_CWS!AB388</f>
        <v>0</v>
      </c>
      <c r="Y210" s="27">
        <f>STAFF_CWS!AC388</f>
        <v>0</v>
      </c>
      <c r="Z210" s="27">
        <f>STAFF_CWS!AD388</f>
        <v>0</v>
      </c>
      <c r="AA210" s="27">
        <f>STAFF_CWS!AE388</f>
        <v>0</v>
      </c>
      <c r="AB210" s="27">
        <f>STAFF_CWS!AF388</f>
        <v>5666.666666666667</v>
      </c>
      <c r="AC210" s="27">
        <f>STAFF_CWS!AG388</f>
        <v>5666.666666666667</v>
      </c>
      <c r="AD210" s="27">
        <f>STAFF_CWS!AH388</f>
        <v>5666.666666666667</v>
      </c>
      <c r="AE210" s="27">
        <f>STAFF_CWS!AI388</f>
        <v>5666.666666666667</v>
      </c>
      <c r="AF210" s="27">
        <f>STAFF_CWS!AJ388</f>
        <v>5666.666666666667</v>
      </c>
      <c r="AG210" s="27">
        <f>STAFF_CWS!AK388</f>
        <v>5666.666666666667</v>
      </c>
      <c r="AH210" s="27">
        <f>STAFF_CWS!AL388</f>
        <v>5666.666666666667</v>
      </c>
      <c r="AI210" s="27">
        <f>STAFF_CWS!AM388</f>
        <v>5666.666666666667</v>
      </c>
      <c r="AJ210" s="27">
        <f>STAFF_CWS!AN388</f>
        <v>5666.666666666667</v>
      </c>
      <c r="AK210" s="27">
        <f>STAFF_CWS!AO388</f>
        <v>5666.666666666667</v>
      </c>
      <c r="AL210" s="27">
        <f>STAFF_CWS!AP388</f>
        <v>5666.666666666667</v>
      </c>
      <c r="AM210" s="27">
        <f>STAFF_CWS!AQ388</f>
        <v>5666.666666666667</v>
      </c>
      <c r="AN210" s="27">
        <f>STAFF_CWS!AR388</f>
        <v>6375</v>
      </c>
      <c r="AO210" s="27">
        <f>STAFF_CWS!AS388</f>
        <v>6375</v>
      </c>
      <c r="AP210" s="27">
        <f>STAFF_CWS!AT388</f>
        <v>6375</v>
      </c>
      <c r="AQ210" s="27">
        <f>STAFF_CWS!AU388</f>
        <v>6375</v>
      </c>
      <c r="AR210" s="27">
        <f>STAFF_CWS!AV388</f>
        <v>6375</v>
      </c>
      <c r="AS210" s="27">
        <f>STAFF_CWS!AW388</f>
        <v>6375</v>
      </c>
      <c r="AT210" s="27">
        <f>STAFF_CWS!AX388</f>
        <v>6375</v>
      </c>
      <c r="AU210" s="27">
        <f>STAFF_CWS!AY388</f>
        <v>6375</v>
      </c>
      <c r="AV210" s="27">
        <f>STAFF_CWS!AZ388</f>
        <v>6375</v>
      </c>
      <c r="AW210" s="27">
        <f>STAFF_CWS!BA388</f>
        <v>6375</v>
      </c>
      <c r="AX210" s="27">
        <f>STAFF_CWS!BB388</f>
        <v>6375</v>
      </c>
      <c r="AY210" s="27">
        <f>STAFF_CWS!BC388</f>
        <v>6375</v>
      </c>
      <c r="AZ210" s="27">
        <f>STAFF_CWS!BD388</f>
        <v>7083.333333333333</v>
      </c>
      <c r="BA210" s="27">
        <f>STAFF_CWS!BE388</f>
        <v>7083.333333333333</v>
      </c>
      <c r="BB210" s="27">
        <f>STAFF_CWS!BF388</f>
        <v>7083.333333333333</v>
      </c>
      <c r="BC210" s="27">
        <f>STAFF_CWS!BG388</f>
        <v>7083.333333333333</v>
      </c>
      <c r="BD210" s="27">
        <f>STAFF_CWS!BH388</f>
        <v>7083.333333333333</v>
      </c>
      <c r="BE210" s="27">
        <f>STAFF_CWS!BI388</f>
        <v>7083.333333333333</v>
      </c>
      <c r="BF210" s="27">
        <f>STAFF_CWS!BJ388</f>
        <v>7083.333333333333</v>
      </c>
      <c r="BG210" s="27">
        <f>STAFF_CWS!BK388</f>
        <v>7083.333333333333</v>
      </c>
      <c r="BH210" s="27">
        <f>STAFF_CWS!BL388</f>
        <v>7083.333333333333</v>
      </c>
      <c r="BI210" s="27">
        <f>STAFF_CWS!BM388</f>
        <v>7083.333333333333</v>
      </c>
      <c r="BJ210" s="27">
        <f>STAFF_CWS!BN388</f>
        <v>7083.333333333333</v>
      </c>
      <c r="BK210" s="27">
        <f>STAFF_CWS!BO388</f>
        <v>7083.333333333333</v>
      </c>
    </row>
    <row r="211" spans="2:63" x14ac:dyDescent="0.15">
      <c r="B211" s="17" t="s">
        <v>27</v>
      </c>
      <c r="C211" s="27">
        <f>STAFF_CWS!G389</f>
        <v>0</v>
      </c>
      <c r="D211" s="27">
        <f>STAFF_CWS!H389</f>
        <v>0</v>
      </c>
      <c r="E211" s="27">
        <f>STAFF_CWS!I389</f>
        <v>0</v>
      </c>
      <c r="F211" s="27">
        <f>STAFF_CWS!J389</f>
        <v>0</v>
      </c>
      <c r="G211" s="27">
        <f>STAFF_CWS!K389</f>
        <v>0</v>
      </c>
      <c r="H211" s="27">
        <f>STAFF_CWS!L389</f>
        <v>0</v>
      </c>
      <c r="I211" s="27">
        <f>STAFF_CWS!M389</f>
        <v>0</v>
      </c>
      <c r="J211" s="27">
        <f>STAFF_CWS!N389</f>
        <v>0</v>
      </c>
      <c r="K211" s="27">
        <f>STAFF_CWS!O389</f>
        <v>0</v>
      </c>
      <c r="L211" s="27">
        <f>STAFF_CWS!P389</f>
        <v>0</v>
      </c>
      <c r="M211" s="27">
        <f>STAFF_CWS!Q389</f>
        <v>0</v>
      </c>
      <c r="N211" s="27">
        <f>STAFF_CWS!R389</f>
        <v>0</v>
      </c>
      <c r="O211" s="27">
        <f>STAFF_CWS!S389</f>
        <v>0</v>
      </c>
      <c r="P211" s="27">
        <f>STAFF_CWS!T389</f>
        <v>0</v>
      </c>
      <c r="Q211" s="27">
        <f>STAFF_CWS!U389</f>
        <v>0</v>
      </c>
      <c r="R211" s="27">
        <f>STAFF_CWS!V389</f>
        <v>0</v>
      </c>
      <c r="S211" s="27">
        <f>STAFF_CWS!W389</f>
        <v>0</v>
      </c>
      <c r="T211" s="27">
        <f>STAFF_CWS!X389</f>
        <v>0</v>
      </c>
      <c r="U211" s="27">
        <f>STAFF_CWS!Y389</f>
        <v>0</v>
      </c>
      <c r="V211" s="27">
        <f>STAFF_CWS!Z389</f>
        <v>0</v>
      </c>
      <c r="W211" s="27">
        <f>STAFF_CWS!AA389</f>
        <v>0</v>
      </c>
      <c r="X211" s="27">
        <f>STAFF_CWS!AB389</f>
        <v>0</v>
      </c>
      <c r="Y211" s="27">
        <f>STAFF_CWS!AC389</f>
        <v>0</v>
      </c>
      <c r="Z211" s="27">
        <f>STAFF_CWS!AD389</f>
        <v>0</v>
      </c>
      <c r="AA211" s="27">
        <f>STAFF_CWS!AE389</f>
        <v>0</v>
      </c>
      <c r="AB211" s="27">
        <f>STAFF_CWS!AF389</f>
        <v>0</v>
      </c>
      <c r="AC211" s="27">
        <f>STAFF_CWS!AG389</f>
        <v>0</v>
      </c>
      <c r="AD211" s="27">
        <f>STAFF_CWS!AH389</f>
        <v>0</v>
      </c>
      <c r="AE211" s="27">
        <f>STAFF_CWS!AI389</f>
        <v>0</v>
      </c>
      <c r="AF211" s="27">
        <f>STAFF_CWS!AJ389</f>
        <v>0</v>
      </c>
      <c r="AG211" s="27">
        <f>STAFF_CWS!AK389</f>
        <v>0</v>
      </c>
      <c r="AH211" s="27">
        <f>STAFF_CWS!AL389</f>
        <v>0</v>
      </c>
      <c r="AI211" s="27">
        <f>STAFF_CWS!AM389</f>
        <v>0</v>
      </c>
      <c r="AJ211" s="27">
        <f>STAFF_CWS!AN389</f>
        <v>0</v>
      </c>
      <c r="AK211" s="27">
        <f>STAFF_CWS!AO389</f>
        <v>0</v>
      </c>
      <c r="AL211" s="27">
        <f>STAFF_CWS!AP389</f>
        <v>0</v>
      </c>
      <c r="AM211" s="27">
        <f>STAFF_CWS!AQ389</f>
        <v>0</v>
      </c>
      <c r="AN211" s="27">
        <f>STAFF_CWS!AR389</f>
        <v>0</v>
      </c>
      <c r="AO211" s="27">
        <f>STAFF_CWS!AS389</f>
        <v>0</v>
      </c>
      <c r="AP211" s="27">
        <f>STAFF_CWS!AT389</f>
        <v>0</v>
      </c>
      <c r="AQ211" s="27">
        <f>STAFF_CWS!AU389</f>
        <v>0</v>
      </c>
      <c r="AR211" s="27">
        <f>STAFF_CWS!AV389</f>
        <v>0</v>
      </c>
      <c r="AS211" s="27">
        <f>STAFF_CWS!AW389</f>
        <v>0</v>
      </c>
      <c r="AT211" s="27">
        <f>STAFF_CWS!AX389</f>
        <v>0</v>
      </c>
      <c r="AU211" s="27">
        <f>STAFF_CWS!AY389</f>
        <v>0</v>
      </c>
      <c r="AV211" s="27">
        <f>STAFF_CWS!AZ389</f>
        <v>0</v>
      </c>
      <c r="AW211" s="27">
        <f>STAFF_CWS!BA389</f>
        <v>0</v>
      </c>
      <c r="AX211" s="27">
        <f>STAFF_CWS!BB389</f>
        <v>0</v>
      </c>
      <c r="AY211" s="27">
        <f>STAFF_CWS!BC389</f>
        <v>0</v>
      </c>
      <c r="AZ211" s="27">
        <f>STAFF_CWS!BD389</f>
        <v>0</v>
      </c>
      <c r="BA211" s="27">
        <f>STAFF_CWS!BE389</f>
        <v>0</v>
      </c>
      <c r="BB211" s="27">
        <f>STAFF_CWS!BF389</f>
        <v>0</v>
      </c>
      <c r="BC211" s="27">
        <f>STAFF_CWS!BG389</f>
        <v>0</v>
      </c>
      <c r="BD211" s="27">
        <f>STAFF_CWS!BH389</f>
        <v>0</v>
      </c>
      <c r="BE211" s="27">
        <f>STAFF_CWS!BI389</f>
        <v>0</v>
      </c>
      <c r="BF211" s="27">
        <f>STAFF_CWS!BJ389</f>
        <v>0</v>
      </c>
      <c r="BG211" s="27">
        <f>STAFF_CWS!BK389</f>
        <v>0</v>
      </c>
      <c r="BH211" s="27">
        <f>STAFF_CWS!BL389</f>
        <v>0</v>
      </c>
      <c r="BI211" s="27">
        <f>STAFF_CWS!BM389</f>
        <v>0</v>
      </c>
      <c r="BJ211" s="27">
        <f>STAFF_CWS!BN389</f>
        <v>0</v>
      </c>
      <c r="BK211" s="27">
        <f>STAFF_CWS!BO389</f>
        <v>0</v>
      </c>
    </row>
    <row r="212" spans="2:63" x14ac:dyDescent="0.15">
      <c r="B212" s="17" t="s">
        <v>63</v>
      </c>
      <c r="C212" s="27">
        <f>STAFF_CWS!G390</f>
        <v>0</v>
      </c>
      <c r="D212" s="27">
        <f>STAFF_CWS!H390</f>
        <v>0</v>
      </c>
      <c r="E212" s="27">
        <f>STAFF_CWS!I390</f>
        <v>0</v>
      </c>
      <c r="F212" s="27">
        <f>STAFF_CWS!J390</f>
        <v>0</v>
      </c>
      <c r="G212" s="27">
        <f>STAFF_CWS!K390</f>
        <v>0</v>
      </c>
      <c r="H212" s="27">
        <f>STAFF_CWS!L390</f>
        <v>0</v>
      </c>
      <c r="I212" s="27">
        <f>STAFF_CWS!M390</f>
        <v>0</v>
      </c>
      <c r="J212" s="27">
        <f>STAFF_CWS!N390</f>
        <v>0</v>
      </c>
      <c r="K212" s="27">
        <f>STAFF_CWS!O390</f>
        <v>0</v>
      </c>
      <c r="L212" s="27">
        <f>STAFF_CWS!P390</f>
        <v>0</v>
      </c>
      <c r="M212" s="27">
        <f>STAFF_CWS!Q390</f>
        <v>0</v>
      </c>
      <c r="N212" s="27">
        <f>STAFF_CWS!R390</f>
        <v>0</v>
      </c>
      <c r="O212" s="27">
        <f>STAFF_CWS!S390</f>
        <v>0</v>
      </c>
      <c r="P212" s="27">
        <f>STAFF_CWS!T390</f>
        <v>0</v>
      </c>
      <c r="Q212" s="27">
        <f>STAFF_CWS!U390</f>
        <v>0</v>
      </c>
      <c r="R212" s="27">
        <f>STAFF_CWS!V390</f>
        <v>0</v>
      </c>
      <c r="S212" s="27">
        <f>STAFF_CWS!W390</f>
        <v>0</v>
      </c>
      <c r="T212" s="27">
        <f>STAFF_CWS!X390</f>
        <v>0</v>
      </c>
      <c r="U212" s="27">
        <f>STAFF_CWS!Y390</f>
        <v>0</v>
      </c>
      <c r="V212" s="27">
        <f>STAFF_CWS!Z390</f>
        <v>0</v>
      </c>
      <c r="W212" s="27">
        <f>STAFF_CWS!AA390</f>
        <v>0</v>
      </c>
      <c r="X212" s="27">
        <f>STAFF_CWS!AB390</f>
        <v>0</v>
      </c>
      <c r="Y212" s="27">
        <f>STAFF_CWS!AC390</f>
        <v>0</v>
      </c>
      <c r="Z212" s="27">
        <f>STAFF_CWS!AD390</f>
        <v>0</v>
      </c>
      <c r="AA212" s="27">
        <f>STAFF_CWS!AE390</f>
        <v>0</v>
      </c>
      <c r="AB212" s="27">
        <f>STAFF_CWS!AF390</f>
        <v>5666.666666666667</v>
      </c>
      <c r="AC212" s="27">
        <f>STAFF_CWS!AG390</f>
        <v>5666.666666666667</v>
      </c>
      <c r="AD212" s="27">
        <f>STAFF_CWS!AH390</f>
        <v>5666.666666666667</v>
      </c>
      <c r="AE212" s="27">
        <f>STAFF_CWS!AI390</f>
        <v>5666.666666666667</v>
      </c>
      <c r="AF212" s="27">
        <f>STAFF_CWS!AJ390</f>
        <v>5666.666666666667</v>
      </c>
      <c r="AG212" s="27">
        <f>STAFF_CWS!AK390</f>
        <v>5666.666666666667</v>
      </c>
      <c r="AH212" s="27">
        <f>STAFF_CWS!AL390</f>
        <v>5666.666666666667</v>
      </c>
      <c r="AI212" s="27">
        <f>STAFF_CWS!AM390</f>
        <v>5666.666666666667</v>
      </c>
      <c r="AJ212" s="27">
        <f>STAFF_CWS!AN390</f>
        <v>5666.666666666667</v>
      </c>
      <c r="AK212" s="27">
        <f>STAFF_CWS!AO390</f>
        <v>5666.666666666667</v>
      </c>
      <c r="AL212" s="27">
        <f>STAFF_CWS!AP390</f>
        <v>5666.666666666667</v>
      </c>
      <c r="AM212" s="27">
        <f>STAFF_CWS!AQ390</f>
        <v>5666.666666666667</v>
      </c>
      <c r="AN212" s="27">
        <f>STAFF_CWS!AR390</f>
        <v>6375</v>
      </c>
      <c r="AO212" s="27">
        <f>STAFF_CWS!AS390</f>
        <v>6375</v>
      </c>
      <c r="AP212" s="27">
        <f>STAFF_CWS!AT390</f>
        <v>6375</v>
      </c>
      <c r="AQ212" s="27">
        <f>STAFF_CWS!AU390</f>
        <v>6375</v>
      </c>
      <c r="AR212" s="27">
        <f>STAFF_CWS!AV390</f>
        <v>6375</v>
      </c>
      <c r="AS212" s="27">
        <f>STAFF_CWS!AW390</f>
        <v>6375</v>
      </c>
      <c r="AT212" s="27">
        <f>STAFF_CWS!AX390</f>
        <v>6375</v>
      </c>
      <c r="AU212" s="27">
        <f>STAFF_CWS!AY390</f>
        <v>6375</v>
      </c>
      <c r="AV212" s="27">
        <f>STAFF_CWS!AZ390</f>
        <v>6375</v>
      </c>
      <c r="AW212" s="27">
        <f>STAFF_CWS!BA390</f>
        <v>6375</v>
      </c>
      <c r="AX212" s="27">
        <f>STAFF_CWS!BB390</f>
        <v>6375</v>
      </c>
      <c r="AY212" s="27">
        <f>STAFF_CWS!BC390</f>
        <v>6375</v>
      </c>
      <c r="AZ212" s="27">
        <f>STAFF_CWS!BD390</f>
        <v>7083.333333333333</v>
      </c>
      <c r="BA212" s="27">
        <f>STAFF_CWS!BE390</f>
        <v>7083.333333333333</v>
      </c>
      <c r="BB212" s="27">
        <f>STAFF_CWS!BF390</f>
        <v>7083.333333333333</v>
      </c>
      <c r="BC212" s="27">
        <f>STAFF_CWS!BG390</f>
        <v>7083.333333333333</v>
      </c>
      <c r="BD212" s="27">
        <f>STAFF_CWS!BH390</f>
        <v>7083.333333333333</v>
      </c>
      <c r="BE212" s="27">
        <f>STAFF_CWS!BI390</f>
        <v>7083.333333333333</v>
      </c>
      <c r="BF212" s="27">
        <f>STAFF_CWS!BJ390</f>
        <v>7083.333333333333</v>
      </c>
      <c r="BG212" s="27">
        <f>STAFF_CWS!BK390</f>
        <v>7083.333333333333</v>
      </c>
      <c r="BH212" s="27">
        <f>STAFF_CWS!BL390</f>
        <v>7083.333333333333</v>
      </c>
      <c r="BI212" s="27">
        <f>STAFF_CWS!BM390</f>
        <v>7083.333333333333</v>
      </c>
      <c r="BJ212" s="27">
        <f>STAFF_CWS!BN390</f>
        <v>7083.333333333333</v>
      </c>
      <c r="BK212" s="27">
        <f>STAFF_CWS!BO390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86</v>
      </c>
      <c r="C214" s="27">
        <f>STAFF_CWS!G392</f>
        <v>0</v>
      </c>
      <c r="D214" s="27">
        <f>STAFF_CWS!H392</f>
        <v>3400</v>
      </c>
      <c r="E214" s="27">
        <f>STAFF_CWS!I392</f>
        <v>3400</v>
      </c>
      <c r="F214" s="27">
        <f>STAFF_CWS!J392</f>
        <v>3400</v>
      </c>
      <c r="G214" s="27">
        <f>STAFF_CWS!K392</f>
        <v>3400</v>
      </c>
      <c r="H214" s="27">
        <f>STAFF_CWS!L392</f>
        <v>3400</v>
      </c>
      <c r="I214" s="27">
        <f>STAFF_CWS!M392</f>
        <v>3400</v>
      </c>
      <c r="J214" s="27">
        <f>STAFF_CWS!N392</f>
        <v>3400</v>
      </c>
      <c r="K214" s="27">
        <f>STAFF_CWS!O392</f>
        <v>3400</v>
      </c>
      <c r="L214" s="27">
        <f>STAFF_CWS!P392</f>
        <v>3400</v>
      </c>
      <c r="M214" s="27">
        <f>STAFF_CWS!Q392</f>
        <v>3400</v>
      </c>
      <c r="N214" s="27">
        <f>STAFF_CWS!R392</f>
        <v>3400</v>
      </c>
      <c r="O214" s="27">
        <f>STAFF_CWS!S392</f>
        <v>3400</v>
      </c>
      <c r="P214" s="27">
        <f>STAFF_CWS!T392</f>
        <v>3400</v>
      </c>
      <c r="Q214" s="27">
        <f>STAFF_CWS!U392</f>
        <v>3400</v>
      </c>
      <c r="R214" s="27">
        <f>STAFF_CWS!V392</f>
        <v>3400</v>
      </c>
      <c r="S214" s="27">
        <f>STAFF_CWS!W392</f>
        <v>3400</v>
      </c>
      <c r="T214" s="27">
        <f>STAFF_CWS!X392</f>
        <v>3400</v>
      </c>
      <c r="U214" s="27">
        <f>STAFF_CWS!Y392</f>
        <v>3400</v>
      </c>
      <c r="V214" s="27">
        <f>STAFF_CWS!Z392</f>
        <v>3400</v>
      </c>
      <c r="W214" s="27">
        <f>STAFF_CWS!AA392</f>
        <v>3400</v>
      </c>
      <c r="X214" s="27">
        <f>STAFF_CWS!AB392</f>
        <v>3400</v>
      </c>
      <c r="Y214" s="27">
        <f>STAFF_CWS!AC392</f>
        <v>3400</v>
      </c>
      <c r="Z214" s="27">
        <f>STAFF_CWS!AD392</f>
        <v>3400</v>
      </c>
      <c r="AA214" s="27">
        <f>STAFF_CWS!AE392</f>
        <v>3400</v>
      </c>
      <c r="AB214" s="27">
        <f>STAFF_CWS!AF392</f>
        <v>0</v>
      </c>
      <c r="AC214" s="27">
        <f>STAFF_CWS!AG392</f>
        <v>0</v>
      </c>
      <c r="AD214" s="27">
        <f>STAFF_CWS!AH392</f>
        <v>0</v>
      </c>
      <c r="AE214" s="27">
        <f>STAFF_CWS!AI392</f>
        <v>0</v>
      </c>
      <c r="AF214" s="27">
        <f>STAFF_CWS!AJ392</f>
        <v>0</v>
      </c>
      <c r="AG214" s="27">
        <f>STAFF_CWS!AK392</f>
        <v>0</v>
      </c>
      <c r="AH214" s="27">
        <f>STAFF_CWS!AL392</f>
        <v>0</v>
      </c>
      <c r="AI214" s="27">
        <f>STAFF_CWS!AM392</f>
        <v>0</v>
      </c>
      <c r="AJ214" s="27">
        <f>STAFF_CWS!AN392</f>
        <v>0</v>
      </c>
      <c r="AK214" s="27">
        <f>STAFF_CWS!AO392</f>
        <v>0</v>
      </c>
      <c r="AL214" s="27">
        <f>STAFF_CWS!AP392</f>
        <v>0</v>
      </c>
      <c r="AM214" s="27">
        <f>STAFF_CWS!AQ392</f>
        <v>0</v>
      </c>
      <c r="AN214" s="27">
        <f>STAFF_CWS!AR392</f>
        <v>0</v>
      </c>
      <c r="AO214" s="27">
        <f>STAFF_CWS!AS392</f>
        <v>0</v>
      </c>
      <c r="AP214" s="27">
        <f>STAFF_CWS!AT392</f>
        <v>0</v>
      </c>
      <c r="AQ214" s="27">
        <f>STAFF_CWS!AU392</f>
        <v>0</v>
      </c>
      <c r="AR214" s="27">
        <f>STAFF_CWS!AV392</f>
        <v>0</v>
      </c>
      <c r="AS214" s="27">
        <f>STAFF_CWS!AW392</f>
        <v>0</v>
      </c>
      <c r="AT214" s="27">
        <f>STAFF_CWS!AX392</f>
        <v>0</v>
      </c>
      <c r="AU214" s="27">
        <f>STAFF_CWS!AY392</f>
        <v>0</v>
      </c>
      <c r="AV214" s="27">
        <f>STAFF_CWS!AZ392</f>
        <v>0</v>
      </c>
      <c r="AW214" s="27">
        <f>STAFF_CWS!BA392</f>
        <v>0</v>
      </c>
      <c r="AX214" s="27">
        <f>STAFF_CWS!BB392</f>
        <v>0</v>
      </c>
      <c r="AY214" s="27">
        <f>STAFF_CWS!BC392</f>
        <v>0</v>
      </c>
      <c r="AZ214" s="27">
        <f>STAFF_CWS!BD392</f>
        <v>0</v>
      </c>
      <c r="BA214" s="27">
        <f>STAFF_CWS!BE392</f>
        <v>0</v>
      </c>
      <c r="BB214" s="27">
        <f>STAFF_CWS!BF392</f>
        <v>0</v>
      </c>
      <c r="BC214" s="27">
        <f>STAFF_CWS!BG392</f>
        <v>0</v>
      </c>
      <c r="BD214" s="27">
        <f>STAFF_CWS!BH392</f>
        <v>0</v>
      </c>
      <c r="BE214" s="27">
        <f>STAFF_CWS!BI392</f>
        <v>0</v>
      </c>
      <c r="BF214" s="27">
        <f>STAFF_CWS!BJ392</f>
        <v>0</v>
      </c>
      <c r="BG214" s="27">
        <f>STAFF_CWS!BK392</f>
        <v>0</v>
      </c>
      <c r="BH214" s="27">
        <f>STAFF_CWS!BL392</f>
        <v>0</v>
      </c>
      <c r="BI214" s="27">
        <f>STAFF_CWS!BM392</f>
        <v>0</v>
      </c>
      <c r="BJ214" s="27">
        <f>STAFF_CWS!BN392</f>
        <v>0</v>
      </c>
      <c r="BK214" s="27">
        <f>STAFF_CWS!BO392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31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75</v>
      </c>
      <c r="C217" s="27">
        <f>STAFF_CWS!G395</f>
        <v>0</v>
      </c>
      <c r="D217" s="27">
        <f>STAFF_CWS!H395</f>
        <v>5416.666666666667</v>
      </c>
      <c r="E217" s="27">
        <f>STAFF_CWS!I395</f>
        <v>5416.666666666667</v>
      </c>
      <c r="F217" s="27">
        <f>STAFF_CWS!J395</f>
        <v>5416.666666666667</v>
      </c>
      <c r="G217" s="27">
        <f>STAFF_CWS!K395</f>
        <v>5416.666666666667</v>
      </c>
      <c r="H217" s="27">
        <f>STAFF_CWS!L395</f>
        <v>5416.666666666667</v>
      </c>
      <c r="I217" s="27">
        <f>STAFF_CWS!M395</f>
        <v>5416.666666666667</v>
      </c>
      <c r="J217" s="27">
        <f>STAFF_CWS!N395</f>
        <v>5416.666666666667</v>
      </c>
      <c r="K217" s="27">
        <f>STAFF_CWS!O395</f>
        <v>5416.666666666667</v>
      </c>
      <c r="L217" s="27">
        <f>STAFF_CWS!P395</f>
        <v>5416.666666666667</v>
      </c>
      <c r="M217" s="27">
        <f>STAFF_CWS!Q395</f>
        <v>5416.666666666667</v>
      </c>
      <c r="N217" s="27">
        <f>STAFF_CWS!R395</f>
        <v>5416.666666666667</v>
      </c>
      <c r="O217" s="27">
        <f>STAFF_CWS!S395</f>
        <v>5416.666666666667</v>
      </c>
      <c r="P217" s="27">
        <f>STAFF_CWS!T395</f>
        <v>5416.666666666667</v>
      </c>
      <c r="Q217" s="27">
        <f>STAFF_CWS!U395</f>
        <v>5416.666666666667</v>
      </c>
      <c r="R217" s="27">
        <f>STAFF_CWS!V395</f>
        <v>5416.666666666667</v>
      </c>
      <c r="S217" s="27">
        <f>STAFF_CWS!W395</f>
        <v>5416.666666666667</v>
      </c>
      <c r="T217" s="27">
        <f>STAFF_CWS!X395</f>
        <v>5416.666666666667</v>
      </c>
      <c r="U217" s="27">
        <f>STAFF_CWS!Y395</f>
        <v>5416.666666666667</v>
      </c>
      <c r="V217" s="27">
        <f>STAFF_CWS!Z395</f>
        <v>5416.666666666667</v>
      </c>
      <c r="W217" s="27">
        <f>STAFF_CWS!AA395</f>
        <v>5416.666666666667</v>
      </c>
      <c r="X217" s="27">
        <f>STAFF_CWS!AB395</f>
        <v>5416.666666666667</v>
      </c>
      <c r="Y217" s="27">
        <f>STAFF_CWS!AC395</f>
        <v>5416.666666666667</v>
      </c>
      <c r="Z217" s="27">
        <f>STAFF_CWS!AD395</f>
        <v>5416.666666666667</v>
      </c>
      <c r="AA217" s="27">
        <f>STAFF_CWS!AE395</f>
        <v>5416.666666666667</v>
      </c>
      <c r="AB217" s="27">
        <f>STAFF_CWS!AF395</f>
        <v>5416.666666666667</v>
      </c>
      <c r="AC217" s="27">
        <f>STAFF_CWS!AG395</f>
        <v>5416.666666666667</v>
      </c>
      <c r="AD217" s="27">
        <f>STAFF_CWS!AH395</f>
        <v>5416.666666666667</v>
      </c>
      <c r="AE217" s="27">
        <f>STAFF_CWS!AI395</f>
        <v>5416.666666666667</v>
      </c>
      <c r="AF217" s="27">
        <f>STAFF_CWS!AJ395</f>
        <v>5416.666666666667</v>
      </c>
      <c r="AG217" s="27">
        <f>STAFF_CWS!AK395</f>
        <v>5416.666666666667</v>
      </c>
      <c r="AH217" s="27">
        <f>STAFF_CWS!AL395</f>
        <v>5416.666666666667</v>
      </c>
      <c r="AI217" s="27">
        <f>STAFF_CWS!AM395</f>
        <v>5416.666666666667</v>
      </c>
      <c r="AJ217" s="27">
        <f>STAFF_CWS!AN395</f>
        <v>5416.666666666667</v>
      </c>
      <c r="AK217" s="27">
        <f>STAFF_CWS!AO395</f>
        <v>5416.666666666667</v>
      </c>
      <c r="AL217" s="27">
        <f>STAFF_CWS!AP395</f>
        <v>5416.666666666667</v>
      </c>
      <c r="AM217" s="27">
        <f>STAFF_CWS!AQ395</f>
        <v>5416.666666666667</v>
      </c>
      <c r="AN217" s="27">
        <f>STAFF_CWS!AR395</f>
        <v>5416.666666666667</v>
      </c>
      <c r="AO217" s="27">
        <f>STAFF_CWS!AS395</f>
        <v>5416.666666666667</v>
      </c>
      <c r="AP217" s="27">
        <f>STAFF_CWS!AT395</f>
        <v>5416.666666666667</v>
      </c>
      <c r="AQ217" s="27">
        <f>STAFF_CWS!AU395</f>
        <v>5416.666666666667</v>
      </c>
      <c r="AR217" s="27">
        <f>STAFF_CWS!AV395</f>
        <v>5416.666666666667</v>
      </c>
      <c r="AS217" s="27">
        <f>STAFF_CWS!AW395</f>
        <v>5416.666666666667</v>
      </c>
      <c r="AT217" s="27">
        <f>STAFF_CWS!AX395</f>
        <v>5416.666666666667</v>
      </c>
      <c r="AU217" s="27">
        <f>STAFF_CWS!AY395</f>
        <v>5416.666666666667</v>
      </c>
      <c r="AV217" s="27">
        <f>STAFF_CWS!AZ395</f>
        <v>5416.666666666667</v>
      </c>
      <c r="AW217" s="27">
        <f>STAFF_CWS!BA395</f>
        <v>5416.666666666667</v>
      </c>
      <c r="AX217" s="27">
        <f>STAFF_CWS!BB395</f>
        <v>5416.666666666667</v>
      </c>
      <c r="AY217" s="27">
        <f>STAFF_CWS!BC395</f>
        <v>5416.666666666667</v>
      </c>
      <c r="AZ217" s="27">
        <f>STAFF_CWS!BD395</f>
        <v>5416.666666666667</v>
      </c>
      <c r="BA217" s="27">
        <f>STAFF_CWS!BE395</f>
        <v>5416.666666666667</v>
      </c>
      <c r="BB217" s="27">
        <f>STAFF_CWS!BF395</f>
        <v>5416.666666666667</v>
      </c>
      <c r="BC217" s="27">
        <f>STAFF_CWS!BG395</f>
        <v>5416.666666666667</v>
      </c>
      <c r="BD217" s="27">
        <f>STAFF_CWS!BH395</f>
        <v>5416.666666666667</v>
      </c>
      <c r="BE217" s="27">
        <f>STAFF_CWS!BI395</f>
        <v>5416.666666666667</v>
      </c>
      <c r="BF217" s="27">
        <f>STAFF_CWS!BJ395</f>
        <v>5416.666666666667</v>
      </c>
      <c r="BG217" s="27">
        <f>STAFF_CWS!BK395</f>
        <v>5416.666666666667</v>
      </c>
      <c r="BH217" s="27">
        <f>STAFF_CWS!BL395</f>
        <v>5416.666666666667</v>
      </c>
      <c r="BI217" s="27">
        <f>STAFF_CWS!BM395</f>
        <v>5416.666666666667</v>
      </c>
      <c r="BJ217" s="27">
        <f>STAFF_CWS!BN395</f>
        <v>5416.666666666667</v>
      </c>
      <c r="BK217" s="27">
        <f>STAFF_CWS!BO395</f>
        <v>5416.666666666667</v>
      </c>
    </row>
    <row r="218" spans="2:63" x14ac:dyDescent="0.15">
      <c r="B218" s="17" t="s">
        <v>62</v>
      </c>
      <c r="C218" s="24">
        <f>STAFF_CWS!G396</f>
        <v>0</v>
      </c>
      <c r="D218" s="24">
        <f>STAFF_CWS!H396</f>
        <v>1</v>
      </c>
      <c r="E218" s="24">
        <f>STAFF_CWS!I396</f>
        <v>1</v>
      </c>
      <c r="F218" s="24">
        <f>STAFF_CWS!J396</f>
        <v>1</v>
      </c>
      <c r="G218" s="24">
        <f>STAFF_CWS!K396</f>
        <v>1</v>
      </c>
      <c r="H218" s="24">
        <f>STAFF_CWS!L396</f>
        <v>1</v>
      </c>
      <c r="I218" s="24">
        <f>STAFF_CWS!M396</f>
        <v>1</v>
      </c>
      <c r="J218" s="24">
        <f>STAFF_CWS!N396</f>
        <v>1</v>
      </c>
      <c r="K218" s="24">
        <f>STAFF_CWS!O396</f>
        <v>1</v>
      </c>
      <c r="L218" s="24">
        <f>STAFF_CWS!P396</f>
        <v>1</v>
      </c>
      <c r="M218" s="24">
        <f>STAFF_CWS!Q396</f>
        <v>1</v>
      </c>
      <c r="N218" s="24">
        <f>STAFF_CWS!R396</f>
        <v>1</v>
      </c>
      <c r="O218" s="24">
        <f>STAFF_CWS!S396</f>
        <v>1</v>
      </c>
      <c r="P218" s="24">
        <f>STAFF_CWS!T396</f>
        <v>1</v>
      </c>
      <c r="Q218" s="24">
        <f>STAFF_CWS!U396</f>
        <v>1</v>
      </c>
      <c r="R218" s="24">
        <f>STAFF_CWS!V396</f>
        <v>1</v>
      </c>
      <c r="S218" s="24">
        <f>STAFF_CWS!W396</f>
        <v>1</v>
      </c>
      <c r="T218" s="24">
        <f>STAFF_CWS!X396</f>
        <v>1</v>
      </c>
      <c r="U218" s="24">
        <f>STAFF_CWS!Y396</f>
        <v>1</v>
      </c>
      <c r="V218" s="24">
        <f>STAFF_CWS!Z396</f>
        <v>1</v>
      </c>
      <c r="W218" s="24">
        <f>STAFF_CWS!AA396</f>
        <v>1</v>
      </c>
      <c r="X218" s="24">
        <f>STAFF_CWS!AB396</f>
        <v>1</v>
      </c>
      <c r="Y218" s="24">
        <f>STAFF_CWS!AC396</f>
        <v>1</v>
      </c>
      <c r="Z218" s="24">
        <f>STAFF_CWS!AD396</f>
        <v>1</v>
      </c>
      <c r="AA218" s="24">
        <f>STAFF_CWS!AE396</f>
        <v>1</v>
      </c>
      <c r="AB218" s="24">
        <f>STAFF_CWS!AF396</f>
        <v>1</v>
      </c>
      <c r="AC218" s="24">
        <f>STAFF_CWS!AG396</f>
        <v>1</v>
      </c>
      <c r="AD218" s="24">
        <f>STAFF_CWS!AH396</f>
        <v>1</v>
      </c>
      <c r="AE218" s="24">
        <f>STAFF_CWS!AI396</f>
        <v>1</v>
      </c>
      <c r="AF218" s="24">
        <f>STAFF_CWS!AJ396</f>
        <v>1</v>
      </c>
      <c r="AG218" s="24">
        <f>STAFF_CWS!AK396</f>
        <v>1</v>
      </c>
      <c r="AH218" s="24">
        <f>STAFF_CWS!AL396</f>
        <v>1</v>
      </c>
      <c r="AI218" s="24">
        <f>STAFF_CWS!AM396</f>
        <v>1</v>
      </c>
      <c r="AJ218" s="24">
        <f>STAFF_CWS!AN396</f>
        <v>1</v>
      </c>
      <c r="AK218" s="24">
        <f>STAFF_CWS!AO396</f>
        <v>1</v>
      </c>
      <c r="AL218" s="24">
        <f>STAFF_CWS!AP396</f>
        <v>1</v>
      </c>
      <c r="AM218" s="24">
        <f>STAFF_CWS!AQ396</f>
        <v>1</v>
      </c>
      <c r="AN218" s="24">
        <f>STAFF_CWS!AR396</f>
        <v>1</v>
      </c>
      <c r="AO218" s="24">
        <f>STAFF_CWS!AS396</f>
        <v>1</v>
      </c>
      <c r="AP218" s="24">
        <f>STAFF_CWS!AT396</f>
        <v>1</v>
      </c>
      <c r="AQ218" s="24">
        <f>STAFF_CWS!AU396</f>
        <v>1</v>
      </c>
      <c r="AR218" s="24">
        <f>STAFF_CWS!AV396</f>
        <v>1</v>
      </c>
      <c r="AS218" s="24">
        <f>STAFF_CWS!AW396</f>
        <v>1</v>
      </c>
      <c r="AT218" s="24">
        <f>STAFF_CWS!AX396</f>
        <v>1</v>
      </c>
      <c r="AU218" s="24">
        <f>STAFF_CWS!AY396</f>
        <v>1</v>
      </c>
      <c r="AV218" s="24">
        <f>STAFF_CWS!AZ396</f>
        <v>1</v>
      </c>
      <c r="AW218" s="24">
        <f>STAFF_CWS!BA396</f>
        <v>1</v>
      </c>
      <c r="AX218" s="24">
        <f>STAFF_CWS!BB396</f>
        <v>1</v>
      </c>
      <c r="AY218" s="24">
        <f>STAFF_CWS!BC396</f>
        <v>1</v>
      </c>
      <c r="AZ218" s="24">
        <f>STAFF_CWS!BD396</f>
        <v>1</v>
      </c>
      <c r="BA218" s="24">
        <f>STAFF_CWS!BE396</f>
        <v>1</v>
      </c>
      <c r="BB218" s="24">
        <f>STAFF_CWS!BF396</f>
        <v>1</v>
      </c>
      <c r="BC218" s="24">
        <f>STAFF_CWS!BG396</f>
        <v>1</v>
      </c>
      <c r="BD218" s="24">
        <f>STAFF_CWS!BH396</f>
        <v>1</v>
      </c>
      <c r="BE218" s="24">
        <f>STAFF_CWS!BI396</f>
        <v>1</v>
      </c>
      <c r="BF218" s="24">
        <f>STAFF_CWS!BJ396</f>
        <v>1</v>
      </c>
      <c r="BG218" s="24">
        <f>STAFF_CWS!BK396</f>
        <v>1</v>
      </c>
      <c r="BH218" s="24">
        <f>STAFF_CWS!BL396</f>
        <v>1</v>
      </c>
      <c r="BI218" s="24">
        <f>STAFF_CWS!BM396</f>
        <v>1</v>
      </c>
      <c r="BJ218" s="24">
        <f>STAFF_CWS!BN396</f>
        <v>1</v>
      </c>
      <c r="BK218" s="24">
        <f>STAFF_CWS!BO396</f>
        <v>1</v>
      </c>
    </row>
    <row r="219" spans="2:63" x14ac:dyDescent="0.15">
      <c r="B219" s="17" t="s">
        <v>76</v>
      </c>
      <c r="C219" s="27">
        <f>STAFF_CWS!G397</f>
        <v>0</v>
      </c>
      <c r="D219" s="27">
        <f>STAFF_CWS!H397</f>
        <v>5416.666666666667</v>
      </c>
      <c r="E219" s="27">
        <f>STAFF_CWS!I397</f>
        <v>5416.666666666667</v>
      </c>
      <c r="F219" s="27">
        <f>STAFF_CWS!J397</f>
        <v>5416.666666666667</v>
      </c>
      <c r="G219" s="27">
        <f>STAFF_CWS!K397</f>
        <v>5416.666666666667</v>
      </c>
      <c r="H219" s="27">
        <f>STAFF_CWS!L397</f>
        <v>5416.666666666667</v>
      </c>
      <c r="I219" s="27">
        <f>STAFF_CWS!M397</f>
        <v>5416.666666666667</v>
      </c>
      <c r="J219" s="27">
        <f>STAFF_CWS!N397</f>
        <v>5416.666666666667</v>
      </c>
      <c r="K219" s="27">
        <f>STAFF_CWS!O397</f>
        <v>5416.666666666667</v>
      </c>
      <c r="L219" s="27">
        <f>STAFF_CWS!P397</f>
        <v>5416.666666666667</v>
      </c>
      <c r="M219" s="27">
        <f>STAFF_CWS!Q397</f>
        <v>5416.666666666667</v>
      </c>
      <c r="N219" s="27">
        <f>STAFF_CWS!R397</f>
        <v>5416.666666666667</v>
      </c>
      <c r="O219" s="27">
        <f>STAFF_CWS!S397</f>
        <v>5416.666666666667</v>
      </c>
      <c r="P219" s="27">
        <f>STAFF_CWS!T397</f>
        <v>5416.666666666667</v>
      </c>
      <c r="Q219" s="27">
        <f>STAFF_CWS!U397</f>
        <v>5416.666666666667</v>
      </c>
      <c r="R219" s="27">
        <f>STAFF_CWS!V397</f>
        <v>5416.666666666667</v>
      </c>
      <c r="S219" s="27">
        <f>STAFF_CWS!W397</f>
        <v>5416.666666666667</v>
      </c>
      <c r="T219" s="27">
        <f>STAFF_CWS!X397</f>
        <v>5416.666666666667</v>
      </c>
      <c r="U219" s="27">
        <f>STAFF_CWS!Y397</f>
        <v>5416.666666666667</v>
      </c>
      <c r="V219" s="27">
        <f>STAFF_CWS!Z397</f>
        <v>5416.666666666667</v>
      </c>
      <c r="W219" s="27">
        <f>STAFF_CWS!AA397</f>
        <v>5416.666666666667</v>
      </c>
      <c r="X219" s="27">
        <f>STAFF_CWS!AB397</f>
        <v>5416.666666666667</v>
      </c>
      <c r="Y219" s="27">
        <f>STAFF_CWS!AC397</f>
        <v>5416.666666666667</v>
      </c>
      <c r="Z219" s="27">
        <f>STAFF_CWS!AD397</f>
        <v>5416.666666666667</v>
      </c>
      <c r="AA219" s="27">
        <f>STAFF_CWS!AE397</f>
        <v>5416.666666666667</v>
      </c>
      <c r="AB219" s="27">
        <f>STAFF_CWS!AF397</f>
        <v>5416.666666666667</v>
      </c>
      <c r="AC219" s="27">
        <f>STAFF_CWS!AG397</f>
        <v>5416.666666666667</v>
      </c>
      <c r="AD219" s="27">
        <f>STAFF_CWS!AH397</f>
        <v>5416.666666666667</v>
      </c>
      <c r="AE219" s="27">
        <f>STAFF_CWS!AI397</f>
        <v>5416.666666666667</v>
      </c>
      <c r="AF219" s="27">
        <f>STAFF_CWS!AJ397</f>
        <v>5416.666666666667</v>
      </c>
      <c r="AG219" s="27">
        <f>STAFF_CWS!AK397</f>
        <v>5416.666666666667</v>
      </c>
      <c r="AH219" s="27">
        <f>STAFF_CWS!AL397</f>
        <v>5416.666666666667</v>
      </c>
      <c r="AI219" s="27">
        <f>STAFF_CWS!AM397</f>
        <v>5416.666666666667</v>
      </c>
      <c r="AJ219" s="27">
        <f>STAFF_CWS!AN397</f>
        <v>5416.666666666667</v>
      </c>
      <c r="AK219" s="27">
        <f>STAFF_CWS!AO397</f>
        <v>5416.666666666667</v>
      </c>
      <c r="AL219" s="27">
        <f>STAFF_CWS!AP397</f>
        <v>5416.666666666667</v>
      </c>
      <c r="AM219" s="27">
        <f>STAFF_CWS!AQ397</f>
        <v>5416.666666666667</v>
      </c>
      <c r="AN219" s="27">
        <f>STAFF_CWS!AR397</f>
        <v>5416.666666666667</v>
      </c>
      <c r="AO219" s="27">
        <f>STAFF_CWS!AS397</f>
        <v>5416.666666666667</v>
      </c>
      <c r="AP219" s="27">
        <f>STAFF_CWS!AT397</f>
        <v>5416.666666666667</v>
      </c>
      <c r="AQ219" s="27">
        <f>STAFF_CWS!AU397</f>
        <v>5416.666666666667</v>
      </c>
      <c r="AR219" s="27">
        <f>STAFF_CWS!AV397</f>
        <v>5416.666666666667</v>
      </c>
      <c r="AS219" s="27">
        <f>STAFF_CWS!AW397</f>
        <v>5416.666666666667</v>
      </c>
      <c r="AT219" s="27">
        <f>STAFF_CWS!AX397</f>
        <v>5416.666666666667</v>
      </c>
      <c r="AU219" s="27">
        <f>STAFF_CWS!AY397</f>
        <v>5416.666666666667</v>
      </c>
      <c r="AV219" s="27">
        <f>STAFF_CWS!AZ397</f>
        <v>5416.666666666667</v>
      </c>
      <c r="AW219" s="27">
        <f>STAFF_CWS!BA397</f>
        <v>5416.666666666667</v>
      </c>
      <c r="AX219" s="27">
        <f>STAFF_CWS!BB397</f>
        <v>5416.666666666667</v>
      </c>
      <c r="AY219" s="27">
        <f>STAFF_CWS!BC397</f>
        <v>5416.666666666667</v>
      </c>
      <c r="AZ219" s="27">
        <f>STAFF_CWS!BD397</f>
        <v>5416.666666666667</v>
      </c>
      <c r="BA219" s="27">
        <f>STAFF_CWS!BE397</f>
        <v>5416.666666666667</v>
      </c>
      <c r="BB219" s="27">
        <f>STAFF_CWS!BF397</f>
        <v>5416.666666666667</v>
      </c>
      <c r="BC219" s="27">
        <f>STAFF_CWS!BG397</f>
        <v>5416.666666666667</v>
      </c>
      <c r="BD219" s="27">
        <f>STAFF_CWS!BH397</f>
        <v>5416.666666666667</v>
      </c>
      <c r="BE219" s="27">
        <f>STAFF_CWS!BI397</f>
        <v>5416.666666666667</v>
      </c>
      <c r="BF219" s="27">
        <f>STAFF_CWS!BJ397</f>
        <v>5416.666666666667</v>
      </c>
      <c r="BG219" s="27">
        <f>STAFF_CWS!BK397</f>
        <v>5416.666666666667</v>
      </c>
      <c r="BH219" s="27">
        <f>STAFF_CWS!BL397</f>
        <v>5416.666666666667</v>
      </c>
      <c r="BI219" s="27">
        <f>STAFF_CWS!BM397</f>
        <v>5416.666666666667</v>
      </c>
      <c r="BJ219" s="27">
        <f>STAFF_CWS!BN397</f>
        <v>5416.666666666667</v>
      </c>
      <c r="BK219" s="27">
        <f>STAFF_CWS!BO397</f>
        <v>5416.666666666667</v>
      </c>
    </row>
    <row r="220" spans="2:63" x14ac:dyDescent="0.15">
      <c r="B220" s="17" t="s">
        <v>27</v>
      </c>
      <c r="C220" s="27">
        <f>STAFF_CWS!G398</f>
        <v>0</v>
      </c>
      <c r="D220" s="27">
        <f>STAFF_CWS!H398</f>
        <v>0</v>
      </c>
      <c r="E220" s="27">
        <f>STAFF_CWS!I398</f>
        <v>0</v>
      </c>
      <c r="F220" s="27">
        <f>STAFF_CWS!J398</f>
        <v>0</v>
      </c>
      <c r="G220" s="27">
        <f>STAFF_CWS!K398</f>
        <v>0</v>
      </c>
      <c r="H220" s="27">
        <f>STAFF_CWS!L398</f>
        <v>0</v>
      </c>
      <c r="I220" s="27">
        <f>STAFF_CWS!M398</f>
        <v>0</v>
      </c>
      <c r="J220" s="27">
        <f>STAFF_CWS!N398</f>
        <v>0</v>
      </c>
      <c r="K220" s="27">
        <f>STAFF_CWS!O398</f>
        <v>0</v>
      </c>
      <c r="L220" s="27">
        <f>STAFF_CWS!P398</f>
        <v>0</v>
      </c>
      <c r="M220" s="27">
        <f>STAFF_CWS!Q398</f>
        <v>0</v>
      </c>
      <c r="N220" s="27">
        <f>STAFF_CWS!R398</f>
        <v>0</v>
      </c>
      <c r="O220" s="27">
        <f>STAFF_CWS!S398</f>
        <v>0</v>
      </c>
      <c r="P220" s="27">
        <f>STAFF_CWS!T398</f>
        <v>0</v>
      </c>
      <c r="Q220" s="27">
        <f>STAFF_CWS!U398</f>
        <v>0</v>
      </c>
      <c r="R220" s="27">
        <f>STAFF_CWS!V398</f>
        <v>0</v>
      </c>
      <c r="S220" s="27">
        <f>STAFF_CWS!W398</f>
        <v>0</v>
      </c>
      <c r="T220" s="27">
        <f>STAFF_CWS!X398</f>
        <v>0</v>
      </c>
      <c r="U220" s="27">
        <f>STAFF_CWS!Y398</f>
        <v>0</v>
      </c>
      <c r="V220" s="27">
        <f>STAFF_CWS!Z398</f>
        <v>0</v>
      </c>
      <c r="W220" s="27">
        <f>STAFF_CWS!AA398</f>
        <v>0</v>
      </c>
      <c r="X220" s="27">
        <f>STAFF_CWS!AB398</f>
        <v>0</v>
      </c>
      <c r="Y220" s="27">
        <f>STAFF_CWS!AC398</f>
        <v>0</v>
      </c>
      <c r="Z220" s="27">
        <f>STAFF_CWS!AD398</f>
        <v>0</v>
      </c>
      <c r="AA220" s="27">
        <f>STAFF_CWS!AE398</f>
        <v>0</v>
      </c>
      <c r="AB220" s="27">
        <f>STAFF_CWS!AF398</f>
        <v>0</v>
      </c>
      <c r="AC220" s="27">
        <f>STAFF_CWS!AG398</f>
        <v>0</v>
      </c>
      <c r="AD220" s="27">
        <f>STAFF_CWS!AH398</f>
        <v>0</v>
      </c>
      <c r="AE220" s="27">
        <f>STAFF_CWS!AI398</f>
        <v>0</v>
      </c>
      <c r="AF220" s="27">
        <f>STAFF_CWS!AJ398</f>
        <v>0</v>
      </c>
      <c r="AG220" s="27">
        <f>STAFF_CWS!AK398</f>
        <v>0</v>
      </c>
      <c r="AH220" s="27">
        <f>STAFF_CWS!AL398</f>
        <v>0</v>
      </c>
      <c r="AI220" s="27">
        <f>STAFF_CWS!AM398</f>
        <v>0</v>
      </c>
      <c r="AJ220" s="27">
        <f>STAFF_CWS!AN398</f>
        <v>0</v>
      </c>
      <c r="AK220" s="27">
        <f>STAFF_CWS!AO398</f>
        <v>0</v>
      </c>
      <c r="AL220" s="27">
        <f>STAFF_CWS!AP398</f>
        <v>0</v>
      </c>
      <c r="AM220" s="27">
        <f>STAFF_CWS!AQ398</f>
        <v>0</v>
      </c>
      <c r="AN220" s="27">
        <f>STAFF_CWS!AR398</f>
        <v>0</v>
      </c>
      <c r="AO220" s="27">
        <f>STAFF_CWS!AS398</f>
        <v>0</v>
      </c>
      <c r="AP220" s="27">
        <f>STAFF_CWS!AT398</f>
        <v>0</v>
      </c>
      <c r="AQ220" s="27">
        <f>STAFF_CWS!AU398</f>
        <v>0</v>
      </c>
      <c r="AR220" s="27">
        <f>STAFF_CWS!AV398</f>
        <v>0</v>
      </c>
      <c r="AS220" s="27">
        <f>STAFF_CWS!AW398</f>
        <v>0</v>
      </c>
      <c r="AT220" s="27">
        <f>STAFF_CWS!AX398</f>
        <v>0</v>
      </c>
      <c r="AU220" s="27">
        <f>STAFF_CWS!AY398</f>
        <v>0</v>
      </c>
      <c r="AV220" s="27">
        <f>STAFF_CWS!AZ398</f>
        <v>0</v>
      </c>
      <c r="AW220" s="27">
        <f>STAFF_CWS!BA398</f>
        <v>0</v>
      </c>
      <c r="AX220" s="27">
        <f>STAFF_CWS!BB398</f>
        <v>0</v>
      </c>
      <c r="AY220" s="27">
        <f>STAFF_CWS!BC398</f>
        <v>0</v>
      </c>
      <c r="AZ220" s="27">
        <f>STAFF_CWS!BD398</f>
        <v>0</v>
      </c>
      <c r="BA220" s="27">
        <f>STAFF_CWS!BE398</f>
        <v>0</v>
      </c>
      <c r="BB220" s="27">
        <f>STAFF_CWS!BF398</f>
        <v>0</v>
      </c>
      <c r="BC220" s="27">
        <f>STAFF_CWS!BG398</f>
        <v>0</v>
      </c>
      <c r="BD220" s="27">
        <f>STAFF_CWS!BH398</f>
        <v>0</v>
      </c>
      <c r="BE220" s="27">
        <f>STAFF_CWS!BI398</f>
        <v>0</v>
      </c>
      <c r="BF220" s="27">
        <f>STAFF_CWS!BJ398</f>
        <v>0</v>
      </c>
      <c r="BG220" s="27">
        <f>STAFF_CWS!BK398</f>
        <v>0</v>
      </c>
      <c r="BH220" s="27">
        <f>STAFF_CWS!BL398</f>
        <v>0</v>
      </c>
      <c r="BI220" s="27">
        <f>STAFF_CWS!BM398</f>
        <v>0</v>
      </c>
      <c r="BJ220" s="27">
        <f>STAFF_CWS!BN398</f>
        <v>0</v>
      </c>
      <c r="BK220" s="27">
        <f>STAFF_CWS!BO398</f>
        <v>0</v>
      </c>
    </row>
    <row r="221" spans="2:63" x14ac:dyDescent="0.15">
      <c r="B221" s="17" t="s">
        <v>63</v>
      </c>
      <c r="C221" s="27">
        <f>STAFF_CWS!G399</f>
        <v>0</v>
      </c>
      <c r="D221" s="27">
        <f>STAFF_CWS!H399</f>
        <v>5416.666666666667</v>
      </c>
      <c r="E221" s="27">
        <f>STAFF_CWS!I399</f>
        <v>5416.666666666667</v>
      </c>
      <c r="F221" s="27">
        <f>STAFF_CWS!J399</f>
        <v>5416.666666666667</v>
      </c>
      <c r="G221" s="27">
        <f>STAFF_CWS!K399</f>
        <v>5416.666666666667</v>
      </c>
      <c r="H221" s="27">
        <f>STAFF_CWS!L399</f>
        <v>5416.666666666667</v>
      </c>
      <c r="I221" s="27">
        <f>STAFF_CWS!M399</f>
        <v>5416.666666666667</v>
      </c>
      <c r="J221" s="27">
        <f>STAFF_CWS!N399</f>
        <v>5416.666666666667</v>
      </c>
      <c r="K221" s="27">
        <f>STAFF_CWS!O399</f>
        <v>5416.666666666667</v>
      </c>
      <c r="L221" s="27">
        <f>STAFF_CWS!P399</f>
        <v>5416.666666666667</v>
      </c>
      <c r="M221" s="27">
        <f>STAFF_CWS!Q399</f>
        <v>5416.666666666667</v>
      </c>
      <c r="N221" s="27">
        <f>STAFF_CWS!R399</f>
        <v>5416.666666666667</v>
      </c>
      <c r="O221" s="27">
        <f>STAFF_CWS!S399</f>
        <v>5416.666666666667</v>
      </c>
      <c r="P221" s="27">
        <f>STAFF_CWS!T399</f>
        <v>5416.666666666667</v>
      </c>
      <c r="Q221" s="27">
        <f>STAFF_CWS!U399</f>
        <v>5416.666666666667</v>
      </c>
      <c r="R221" s="27">
        <f>STAFF_CWS!V399</f>
        <v>5416.666666666667</v>
      </c>
      <c r="S221" s="27">
        <f>STAFF_CWS!W399</f>
        <v>5416.666666666667</v>
      </c>
      <c r="T221" s="27">
        <f>STAFF_CWS!X399</f>
        <v>5416.666666666667</v>
      </c>
      <c r="U221" s="27">
        <f>STAFF_CWS!Y399</f>
        <v>5416.666666666667</v>
      </c>
      <c r="V221" s="27">
        <f>STAFF_CWS!Z399</f>
        <v>5416.666666666667</v>
      </c>
      <c r="W221" s="27">
        <f>STAFF_CWS!AA399</f>
        <v>5416.666666666667</v>
      </c>
      <c r="X221" s="27">
        <f>STAFF_CWS!AB399</f>
        <v>5416.666666666667</v>
      </c>
      <c r="Y221" s="27">
        <f>STAFF_CWS!AC399</f>
        <v>5416.666666666667</v>
      </c>
      <c r="Z221" s="27">
        <f>STAFF_CWS!AD399</f>
        <v>5416.666666666667</v>
      </c>
      <c r="AA221" s="27">
        <f>STAFF_CWS!AE399</f>
        <v>5416.666666666667</v>
      </c>
      <c r="AB221" s="27">
        <f>STAFF_CWS!AF399</f>
        <v>5416.666666666667</v>
      </c>
      <c r="AC221" s="27">
        <f>STAFF_CWS!AG399</f>
        <v>5416.666666666667</v>
      </c>
      <c r="AD221" s="27">
        <f>STAFF_CWS!AH399</f>
        <v>5416.666666666667</v>
      </c>
      <c r="AE221" s="27">
        <f>STAFF_CWS!AI399</f>
        <v>5416.666666666667</v>
      </c>
      <c r="AF221" s="27">
        <f>STAFF_CWS!AJ399</f>
        <v>5416.666666666667</v>
      </c>
      <c r="AG221" s="27">
        <f>STAFF_CWS!AK399</f>
        <v>5416.666666666667</v>
      </c>
      <c r="AH221" s="27">
        <f>STAFF_CWS!AL399</f>
        <v>5416.666666666667</v>
      </c>
      <c r="AI221" s="27">
        <f>STAFF_CWS!AM399</f>
        <v>5416.666666666667</v>
      </c>
      <c r="AJ221" s="27">
        <f>STAFF_CWS!AN399</f>
        <v>5416.666666666667</v>
      </c>
      <c r="AK221" s="27">
        <f>STAFF_CWS!AO399</f>
        <v>5416.666666666667</v>
      </c>
      <c r="AL221" s="27">
        <f>STAFF_CWS!AP399</f>
        <v>5416.666666666667</v>
      </c>
      <c r="AM221" s="27">
        <f>STAFF_CWS!AQ399</f>
        <v>5416.666666666667</v>
      </c>
      <c r="AN221" s="27">
        <f>STAFF_CWS!AR399</f>
        <v>5416.666666666667</v>
      </c>
      <c r="AO221" s="27">
        <f>STAFF_CWS!AS399</f>
        <v>5416.666666666667</v>
      </c>
      <c r="AP221" s="27">
        <f>STAFF_CWS!AT399</f>
        <v>5416.666666666667</v>
      </c>
      <c r="AQ221" s="27">
        <f>STAFF_CWS!AU399</f>
        <v>5416.666666666667</v>
      </c>
      <c r="AR221" s="27">
        <f>STAFF_CWS!AV399</f>
        <v>5416.666666666667</v>
      </c>
      <c r="AS221" s="27">
        <f>STAFF_CWS!AW399</f>
        <v>5416.666666666667</v>
      </c>
      <c r="AT221" s="27">
        <f>STAFF_CWS!AX399</f>
        <v>5416.666666666667</v>
      </c>
      <c r="AU221" s="27">
        <f>STAFF_CWS!AY399</f>
        <v>5416.666666666667</v>
      </c>
      <c r="AV221" s="27">
        <f>STAFF_CWS!AZ399</f>
        <v>5416.666666666667</v>
      </c>
      <c r="AW221" s="27">
        <f>STAFF_CWS!BA399</f>
        <v>5416.666666666667</v>
      </c>
      <c r="AX221" s="27">
        <f>STAFF_CWS!BB399</f>
        <v>5416.666666666667</v>
      </c>
      <c r="AY221" s="27">
        <f>STAFF_CWS!BC399</f>
        <v>5416.666666666667</v>
      </c>
      <c r="AZ221" s="27">
        <f>STAFF_CWS!BD399</f>
        <v>5416.666666666667</v>
      </c>
      <c r="BA221" s="27">
        <f>STAFF_CWS!BE399</f>
        <v>5416.666666666667</v>
      </c>
      <c r="BB221" s="27">
        <f>STAFF_CWS!BF399</f>
        <v>5416.666666666667</v>
      </c>
      <c r="BC221" s="27">
        <f>STAFF_CWS!BG399</f>
        <v>5416.666666666667</v>
      </c>
      <c r="BD221" s="27">
        <f>STAFF_CWS!BH399</f>
        <v>5416.666666666667</v>
      </c>
      <c r="BE221" s="27">
        <f>STAFF_CWS!BI399</f>
        <v>5416.666666666667</v>
      </c>
      <c r="BF221" s="27">
        <f>STAFF_CWS!BJ399</f>
        <v>5416.666666666667</v>
      </c>
      <c r="BG221" s="27">
        <f>STAFF_CWS!BK399</f>
        <v>5416.666666666667</v>
      </c>
      <c r="BH221" s="27">
        <f>STAFF_CWS!BL399</f>
        <v>5416.666666666667</v>
      </c>
      <c r="BI221" s="27">
        <f>STAFF_CWS!BM399</f>
        <v>5416.666666666667</v>
      </c>
      <c r="BJ221" s="27">
        <f>STAFF_CWS!BN399</f>
        <v>5416.666666666667</v>
      </c>
      <c r="BK221" s="27">
        <f>STAFF_CWS!BO399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86</v>
      </c>
      <c r="C223" s="27">
        <f>STAFF_CWS!G401</f>
        <v>1400</v>
      </c>
      <c r="D223" s="27">
        <f>STAFF_CWS!H401</f>
        <v>0</v>
      </c>
      <c r="E223" s="27">
        <f>STAFF_CWS!I401</f>
        <v>0</v>
      </c>
      <c r="F223" s="27">
        <f>STAFF_CWS!J401</f>
        <v>0</v>
      </c>
      <c r="G223" s="27">
        <f>STAFF_CWS!K401</f>
        <v>0</v>
      </c>
      <c r="H223" s="27">
        <f>STAFF_CWS!L401</f>
        <v>0</v>
      </c>
      <c r="I223" s="27">
        <f>STAFF_CWS!M401</f>
        <v>0</v>
      </c>
      <c r="J223" s="27">
        <f>STAFF_CWS!N401</f>
        <v>0</v>
      </c>
      <c r="K223" s="27">
        <f>STAFF_CWS!O401</f>
        <v>0</v>
      </c>
      <c r="L223" s="27">
        <f>STAFF_CWS!P401</f>
        <v>0</v>
      </c>
      <c r="M223" s="27">
        <f>STAFF_CWS!Q401</f>
        <v>0</v>
      </c>
      <c r="N223" s="27">
        <f>STAFF_CWS!R401</f>
        <v>0</v>
      </c>
      <c r="O223" s="27">
        <f>STAFF_CWS!S401</f>
        <v>0</v>
      </c>
      <c r="P223" s="27">
        <f>STAFF_CWS!T401</f>
        <v>0</v>
      </c>
      <c r="Q223" s="27">
        <f>STAFF_CWS!U401</f>
        <v>0</v>
      </c>
      <c r="R223" s="27">
        <f>STAFF_CWS!V401</f>
        <v>0</v>
      </c>
      <c r="S223" s="27">
        <f>STAFF_CWS!W401</f>
        <v>0</v>
      </c>
      <c r="T223" s="27">
        <f>STAFF_CWS!X401</f>
        <v>0</v>
      </c>
      <c r="U223" s="27">
        <f>STAFF_CWS!Y401</f>
        <v>0</v>
      </c>
      <c r="V223" s="27">
        <f>STAFF_CWS!Z401</f>
        <v>0</v>
      </c>
      <c r="W223" s="27">
        <f>STAFF_CWS!AA401</f>
        <v>0</v>
      </c>
      <c r="X223" s="27">
        <f>STAFF_CWS!AB401</f>
        <v>0</v>
      </c>
      <c r="Y223" s="27">
        <f>STAFF_CWS!AC401</f>
        <v>0</v>
      </c>
      <c r="Z223" s="27">
        <f>STAFF_CWS!AD401</f>
        <v>0</v>
      </c>
      <c r="AA223" s="27">
        <f>STAFF_CWS!AE401</f>
        <v>0</v>
      </c>
      <c r="AB223" s="27">
        <f>STAFF_CWS!AF401</f>
        <v>0</v>
      </c>
      <c r="AC223" s="27">
        <f>STAFF_CWS!AG401</f>
        <v>0</v>
      </c>
      <c r="AD223" s="27">
        <f>STAFF_CWS!AH401</f>
        <v>0</v>
      </c>
      <c r="AE223" s="27">
        <f>STAFF_CWS!AI401</f>
        <v>0</v>
      </c>
      <c r="AF223" s="27">
        <f>STAFF_CWS!AJ401</f>
        <v>0</v>
      </c>
      <c r="AG223" s="27">
        <f>STAFF_CWS!AK401</f>
        <v>0</v>
      </c>
      <c r="AH223" s="27">
        <f>STAFF_CWS!AL401</f>
        <v>0</v>
      </c>
      <c r="AI223" s="27">
        <f>STAFF_CWS!AM401</f>
        <v>0</v>
      </c>
      <c r="AJ223" s="27">
        <f>STAFF_CWS!AN401</f>
        <v>0</v>
      </c>
      <c r="AK223" s="27">
        <f>STAFF_CWS!AO401</f>
        <v>0</v>
      </c>
      <c r="AL223" s="27">
        <f>STAFF_CWS!AP401</f>
        <v>0</v>
      </c>
      <c r="AM223" s="27">
        <f>STAFF_CWS!AQ401</f>
        <v>0</v>
      </c>
      <c r="AN223" s="27">
        <f>STAFF_CWS!AR401</f>
        <v>0</v>
      </c>
      <c r="AO223" s="27">
        <f>STAFF_CWS!AS401</f>
        <v>0</v>
      </c>
      <c r="AP223" s="27">
        <f>STAFF_CWS!AT401</f>
        <v>0</v>
      </c>
      <c r="AQ223" s="27">
        <f>STAFF_CWS!AU401</f>
        <v>0</v>
      </c>
      <c r="AR223" s="27">
        <f>STAFF_CWS!AV401</f>
        <v>0</v>
      </c>
      <c r="AS223" s="27">
        <f>STAFF_CWS!AW401</f>
        <v>0</v>
      </c>
      <c r="AT223" s="27">
        <f>STAFF_CWS!AX401</f>
        <v>0</v>
      </c>
      <c r="AU223" s="27">
        <f>STAFF_CWS!AY401</f>
        <v>0</v>
      </c>
      <c r="AV223" s="27">
        <f>STAFF_CWS!AZ401</f>
        <v>0</v>
      </c>
      <c r="AW223" s="27">
        <f>STAFF_CWS!BA401</f>
        <v>0</v>
      </c>
      <c r="AX223" s="27">
        <f>STAFF_CWS!BB401</f>
        <v>0</v>
      </c>
      <c r="AY223" s="27">
        <f>STAFF_CWS!BC401</f>
        <v>0</v>
      </c>
      <c r="AZ223" s="27">
        <f>STAFF_CWS!BD401</f>
        <v>0</v>
      </c>
      <c r="BA223" s="27">
        <f>STAFF_CWS!BE401</f>
        <v>0</v>
      </c>
      <c r="BB223" s="27">
        <f>STAFF_CWS!BF401</f>
        <v>0</v>
      </c>
      <c r="BC223" s="27">
        <f>STAFF_CWS!BG401</f>
        <v>0</v>
      </c>
      <c r="BD223" s="27">
        <f>STAFF_CWS!BH401</f>
        <v>0</v>
      </c>
      <c r="BE223" s="27">
        <f>STAFF_CWS!BI401</f>
        <v>0</v>
      </c>
      <c r="BF223" s="27">
        <f>STAFF_CWS!BJ401</f>
        <v>0</v>
      </c>
      <c r="BG223" s="27">
        <f>STAFF_CWS!BK401</f>
        <v>0</v>
      </c>
      <c r="BH223" s="27">
        <f>STAFF_CWS!BL401</f>
        <v>0</v>
      </c>
      <c r="BI223" s="27">
        <f>STAFF_CWS!BM401</f>
        <v>0</v>
      </c>
      <c r="BJ223" s="27">
        <f>STAFF_CWS!BN401</f>
        <v>0</v>
      </c>
      <c r="BK223" s="27">
        <f>STAFF_CWS!BO401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79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75</v>
      </c>
      <c r="C226" s="27">
        <f>STAFF_CWS!G404</f>
        <v>0</v>
      </c>
      <c r="D226" s="27">
        <f>STAFF_CWS!H404</f>
        <v>0</v>
      </c>
      <c r="E226" s="27">
        <f>STAFF_CWS!I404</f>
        <v>0</v>
      </c>
      <c r="F226" s="27">
        <f>STAFF_CWS!J404</f>
        <v>0</v>
      </c>
      <c r="G226" s="27">
        <f>STAFF_CWS!K404</f>
        <v>0</v>
      </c>
      <c r="H226" s="27">
        <f>STAFF_CWS!L404</f>
        <v>0</v>
      </c>
      <c r="I226" s="27">
        <f>STAFF_CWS!M404</f>
        <v>0</v>
      </c>
      <c r="J226" s="27">
        <f>STAFF_CWS!N404</f>
        <v>0</v>
      </c>
      <c r="K226" s="27">
        <f>STAFF_CWS!O404</f>
        <v>0</v>
      </c>
      <c r="L226" s="27">
        <f>STAFF_CWS!P404</f>
        <v>0</v>
      </c>
      <c r="M226" s="27">
        <f>STAFF_CWS!Q404</f>
        <v>0</v>
      </c>
      <c r="N226" s="27">
        <f>STAFF_CWS!R404</f>
        <v>0</v>
      </c>
      <c r="O226" s="27">
        <f>STAFF_CWS!S404</f>
        <v>0</v>
      </c>
      <c r="P226" s="27">
        <f>STAFF_CWS!T404</f>
        <v>9166.6666666666661</v>
      </c>
      <c r="Q226" s="27">
        <f>STAFF_CWS!U404</f>
        <v>9166.6666666666661</v>
      </c>
      <c r="R226" s="27">
        <f>STAFF_CWS!V404</f>
        <v>9166.6666666666661</v>
      </c>
      <c r="S226" s="27">
        <f>STAFF_CWS!W404</f>
        <v>9166.6666666666661</v>
      </c>
      <c r="T226" s="27">
        <f>STAFF_CWS!X404</f>
        <v>9166.6666666666661</v>
      </c>
      <c r="U226" s="27">
        <f>STAFF_CWS!Y404</f>
        <v>9166.6666666666661</v>
      </c>
      <c r="V226" s="27">
        <f>STAFF_CWS!Z404</f>
        <v>9166.6666666666661</v>
      </c>
      <c r="W226" s="27">
        <f>STAFF_CWS!AA404</f>
        <v>9166.6666666666661</v>
      </c>
      <c r="X226" s="27">
        <f>STAFF_CWS!AB404</f>
        <v>9166.6666666666661</v>
      </c>
      <c r="Y226" s="27">
        <f>STAFF_CWS!AC404</f>
        <v>9166.6666666666661</v>
      </c>
      <c r="Z226" s="27">
        <f>STAFF_CWS!AD404</f>
        <v>9166.6666666666661</v>
      </c>
      <c r="AA226" s="27">
        <f>STAFF_CWS!AE404</f>
        <v>9166.6666666666661</v>
      </c>
      <c r="AB226" s="27">
        <f>STAFF_CWS!AF404</f>
        <v>9166.6666666666661</v>
      </c>
      <c r="AC226" s="27">
        <f>STAFF_CWS!AG404</f>
        <v>9166.6666666666661</v>
      </c>
      <c r="AD226" s="27">
        <f>STAFF_CWS!AH404</f>
        <v>9166.6666666666661</v>
      </c>
      <c r="AE226" s="27">
        <f>STAFF_CWS!AI404</f>
        <v>9166.6666666666661</v>
      </c>
      <c r="AF226" s="27">
        <f>STAFF_CWS!AJ404</f>
        <v>9166.6666666666661</v>
      </c>
      <c r="AG226" s="27">
        <f>STAFF_CWS!AK404</f>
        <v>9166.6666666666661</v>
      </c>
      <c r="AH226" s="27">
        <f>STAFF_CWS!AL404</f>
        <v>9166.6666666666661</v>
      </c>
      <c r="AI226" s="27">
        <f>STAFF_CWS!AM404</f>
        <v>9166.6666666666661</v>
      </c>
      <c r="AJ226" s="27">
        <f>STAFF_CWS!AN404</f>
        <v>9166.6666666666661</v>
      </c>
      <c r="AK226" s="27">
        <f>STAFF_CWS!AO404</f>
        <v>9166.6666666666661</v>
      </c>
      <c r="AL226" s="27">
        <f>STAFF_CWS!AP404</f>
        <v>9166.6666666666661</v>
      </c>
      <c r="AM226" s="27">
        <f>STAFF_CWS!AQ404</f>
        <v>9166.6666666666661</v>
      </c>
      <c r="AN226" s="27">
        <f>STAFF_CWS!AR404</f>
        <v>9166.6666666666661</v>
      </c>
      <c r="AO226" s="27">
        <f>STAFF_CWS!AS404</f>
        <v>9166.6666666666661</v>
      </c>
      <c r="AP226" s="27">
        <f>STAFF_CWS!AT404</f>
        <v>9166.6666666666661</v>
      </c>
      <c r="AQ226" s="27">
        <f>STAFF_CWS!AU404</f>
        <v>9166.6666666666661</v>
      </c>
      <c r="AR226" s="27">
        <f>STAFF_CWS!AV404</f>
        <v>9166.6666666666661</v>
      </c>
      <c r="AS226" s="27">
        <f>STAFF_CWS!AW404</f>
        <v>9166.6666666666661</v>
      </c>
      <c r="AT226" s="27">
        <f>STAFF_CWS!AX404</f>
        <v>9166.6666666666661</v>
      </c>
      <c r="AU226" s="27">
        <f>STAFF_CWS!AY404</f>
        <v>9166.6666666666661</v>
      </c>
      <c r="AV226" s="27">
        <f>STAFF_CWS!AZ404</f>
        <v>9166.6666666666661</v>
      </c>
      <c r="AW226" s="27">
        <f>STAFF_CWS!BA404</f>
        <v>9166.6666666666661</v>
      </c>
      <c r="AX226" s="27">
        <f>STAFF_CWS!BB404</f>
        <v>9166.6666666666661</v>
      </c>
      <c r="AY226" s="27">
        <f>STAFF_CWS!BC404</f>
        <v>9166.6666666666661</v>
      </c>
      <c r="AZ226" s="27">
        <f>STAFF_CWS!BD404</f>
        <v>9166.6666666666661</v>
      </c>
      <c r="BA226" s="27">
        <f>STAFF_CWS!BE404</f>
        <v>9166.6666666666661</v>
      </c>
      <c r="BB226" s="27">
        <f>STAFF_CWS!BF404</f>
        <v>9166.6666666666661</v>
      </c>
      <c r="BC226" s="27">
        <f>STAFF_CWS!BG404</f>
        <v>9166.6666666666661</v>
      </c>
      <c r="BD226" s="27">
        <f>STAFF_CWS!BH404</f>
        <v>9166.6666666666661</v>
      </c>
      <c r="BE226" s="27">
        <f>STAFF_CWS!BI404</f>
        <v>9166.6666666666661</v>
      </c>
      <c r="BF226" s="27">
        <f>STAFF_CWS!BJ404</f>
        <v>9166.6666666666661</v>
      </c>
      <c r="BG226" s="27">
        <f>STAFF_CWS!BK404</f>
        <v>9166.6666666666661</v>
      </c>
      <c r="BH226" s="27">
        <f>STAFF_CWS!BL404</f>
        <v>9166.6666666666661</v>
      </c>
      <c r="BI226" s="27">
        <f>STAFF_CWS!BM404</f>
        <v>9166.6666666666661</v>
      </c>
      <c r="BJ226" s="27">
        <f>STAFF_CWS!BN404</f>
        <v>9166.6666666666661</v>
      </c>
      <c r="BK226" s="27">
        <f>STAFF_CWS!BO404</f>
        <v>9166.6666666666661</v>
      </c>
    </row>
    <row r="227" spans="2:63" x14ac:dyDescent="0.15">
      <c r="B227" s="17" t="s">
        <v>62</v>
      </c>
      <c r="C227" s="24">
        <f>STAFF_CWS!G405</f>
        <v>0</v>
      </c>
      <c r="D227" s="24">
        <f>STAFF_CWS!H405</f>
        <v>0</v>
      </c>
      <c r="E227" s="24">
        <f>STAFF_CWS!I405</f>
        <v>0</v>
      </c>
      <c r="F227" s="24">
        <f>STAFF_CWS!J405</f>
        <v>0</v>
      </c>
      <c r="G227" s="24">
        <f>STAFF_CWS!K405</f>
        <v>0</v>
      </c>
      <c r="H227" s="24">
        <f>STAFF_CWS!L405</f>
        <v>0</v>
      </c>
      <c r="I227" s="24">
        <f>STAFF_CWS!M405</f>
        <v>0</v>
      </c>
      <c r="J227" s="24">
        <f>STAFF_CWS!N405</f>
        <v>0</v>
      </c>
      <c r="K227" s="24">
        <f>STAFF_CWS!O405</f>
        <v>0</v>
      </c>
      <c r="L227" s="24">
        <f>STAFF_CWS!P405</f>
        <v>0</v>
      </c>
      <c r="M227" s="24">
        <f>STAFF_CWS!Q405</f>
        <v>0</v>
      </c>
      <c r="N227" s="24">
        <f>STAFF_CWS!R405</f>
        <v>0</v>
      </c>
      <c r="O227" s="24">
        <f>STAFF_CWS!S405</f>
        <v>0</v>
      </c>
      <c r="P227" s="24">
        <f>STAFF_CWS!T405</f>
        <v>0.8</v>
      </c>
      <c r="Q227" s="24">
        <f>STAFF_CWS!U405</f>
        <v>0.8</v>
      </c>
      <c r="R227" s="24">
        <f>STAFF_CWS!V405</f>
        <v>0.8</v>
      </c>
      <c r="S227" s="24">
        <f>STAFF_CWS!W405</f>
        <v>0.8</v>
      </c>
      <c r="T227" s="24">
        <f>STAFF_CWS!X405</f>
        <v>0.8</v>
      </c>
      <c r="U227" s="24">
        <f>STAFF_CWS!Y405</f>
        <v>0.8</v>
      </c>
      <c r="V227" s="24">
        <f>STAFF_CWS!Z405</f>
        <v>0.8</v>
      </c>
      <c r="W227" s="24">
        <f>STAFF_CWS!AA405</f>
        <v>0.8</v>
      </c>
      <c r="X227" s="24">
        <f>STAFF_CWS!AB405</f>
        <v>0.8</v>
      </c>
      <c r="Y227" s="24">
        <f>STAFF_CWS!AC405</f>
        <v>0.8</v>
      </c>
      <c r="Z227" s="24">
        <f>STAFF_CWS!AD405</f>
        <v>0.8</v>
      </c>
      <c r="AA227" s="24">
        <f>STAFF_CWS!AE405</f>
        <v>0.8</v>
      </c>
      <c r="AB227" s="24">
        <f>STAFF_CWS!AF405</f>
        <v>0.8</v>
      </c>
      <c r="AC227" s="24">
        <f>STAFF_CWS!AG405</f>
        <v>0.8</v>
      </c>
      <c r="AD227" s="24">
        <f>STAFF_CWS!AH405</f>
        <v>0.8</v>
      </c>
      <c r="AE227" s="24">
        <f>STAFF_CWS!AI405</f>
        <v>0.8</v>
      </c>
      <c r="AF227" s="24">
        <f>STAFF_CWS!AJ405</f>
        <v>0.8</v>
      </c>
      <c r="AG227" s="24">
        <f>STAFF_CWS!AK405</f>
        <v>0.8</v>
      </c>
      <c r="AH227" s="24">
        <f>STAFF_CWS!AL405</f>
        <v>0.8</v>
      </c>
      <c r="AI227" s="24">
        <f>STAFF_CWS!AM405</f>
        <v>0.8</v>
      </c>
      <c r="AJ227" s="24">
        <f>STAFF_CWS!AN405</f>
        <v>0.8</v>
      </c>
      <c r="AK227" s="24">
        <f>STAFF_CWS!AO405</f>
        <v>0.8</v>
      </c>
      <c r="AL227" s="24">
        <f>STAFF_CWS!AP405</f>
        <v>0.8</v>
      </c>
      <c r="AM227" s="24">
        <f>STAFF_CWS!AQ405</f>
        <v>0.8</v>
      </c>
      <c r="AN227" s="24">
        <f>STAFF_CWS!AR405</f>
        <v>0.9</v>
      </c>
      <c r="AO227" s="24">
        <f>STAFF_CWS!AS405</f>
        <v>0.9</v>
      </c>
      <c r="AP227" s="24">
        <f>STAFF_CWS!AT405</f>
        <v>0.9</v>
      </c>
      <c r="AQ227" s="24">
        <f>STAFF_CWS!AU405</f>
        <v>0.9</v>
      </c>
      <c r="AR227" s="24">
        <f>STAFF_CWS!AV405</f>
        <v>0.9</v>
      </c>
      <c r="AS227" s="24">
        <f>STAFF_CWS!AW405</f>
        <v>0.9</v>
      </c>
      <c r="AT227" s="24">
        <f>STAFF_CWS!AX405</f>
        <v>0.9</v>
      </c>
      <c r="AU227" s="24">
        <f>STAFF_CWS!AY405</f>
        <v>0.9</v>
      </c>
      <c r="AV227" s="24">
        <f>STAFF_CWS!AZ405</f>
        <v>0.9</v>
      </c>
      <c r="AW227" s="24">
        <f>STAFF_CWS!BA405</f>
        <v>0.9</v>
      </c>
      <c r="AX227" s="24">
        <f>STAFF_CWS!BB405</f>
        <v>0.9</v>
      </c>
      <c r="AY227" s="24">
        <f>STAFF_CWS!BC405</f>
        <v>0.9</v>
      </c>
      <c r="AZ227" s="24">
        <f>STAFF_CWS!BD405</f>
        <v>1</v>
      </c>
      <c r="BA227" s="24">
        <f>STAFF_CWS!BE405</f>
        <v>1</v>
      </c>
      <c r="BB227" s="24">
        <f>STAFF_CWS!BF405</f>
        <v>1</v>
      </c>
      <c r="BC227" s="24">
        <f>STAFF_CWS!BG405</f>
        <v>1</v>
      </c>
      <c r="BD227" s="24">
        <f>STAFF_CWS!BH405</f>
        <v>1</v>
      </c>
      <c r="BE227" s="24">
        <f>STAFF_CWS!BI405</f>
        <v>1</v>
      </c>
      <c r="BF227" s="24">
        <f>STAFF_CWS!BJ405</f>
        <v>1</v>
      </c>
      <c r="BG227" s="24">
        <f>STAFF_CWS!BK405</f>
        <v>1</v>
      </c>
      <c r="BH227" s="24">
        <f>STAFF_CWS!BL405</f>
        <v>1</v>
      </c>
      <c r="BI227" s="24">
        <f>STAFF_CWS!BM405</f>
        <v>1</v>
      </c>
      <c r="BJ227" s="24">
        <f>STAFF_CWS!BN405</f>
        <v>1</v>
      </c>
      <c r="BK227" s="24">
        <f>STAFF_CWS!BO405</f>
        <v>1</v>
      </c>
    </row>
    <row r="228" spans="2:63" x14ac:dyDescent="0.15">
      <c r="B228" s="17" t="s">
        <v>76</v>
      </c>
      <c r="C228" s="27">
        <f>STAFF_CWS!G406</f>
        <v>0</v>
      </c>
      <c r="D228" s="27">
        <f>STAFF_CWS!H406</f>
        <v>0</v>
      </c>
      <c r="E228" s="27">
        <f>STAFF_CWS!I406</f>
        <v>0</v>
      </c>
      <c r="F228" s="27">
        <f>STAFF_CWS!J406</f>
        <v>0</v>
      </c>
      <c r="G228" s="27">
        <f>STAFF_CWS!K406</f>
        <v>0</v>
      </c>
      <c r="H228" s="27">
        <f>STAFF_CWS!L406</f>
        <v>0</v>
      </c>
      <c r="I228" s="27">
        <f>STAFF_CWS!M406</f>
        <v>0</v>
      </c>
      <c r="J228" s="27">
        <f>STAFF_CWS!N406</f>
        <v>0</v>
      </c>
      <c r="K228" s="27">
        <f>STAFF_CWS!O406</f>
        <v>0</v>
      </c>
      <c r="L228" s="27">
        <f>STAFF_CWS!P406</f>
        <v>0</v>
      </c>
      <c r="M228" s="27">
        <f>STAFF_CWS!Q406</f>
        <v>0</v>
      </c>
      <c r="N228" s="27">
        <f>STAFF_CWS!R406</f>
        <v>0</v>
      </c>
      <c r="O228" s="27">
        <f>STAFF_CWS!S406</f>
        <v>0</v>
      </c>
      <c r="P228" s="27">
        <f>STAFF_CWS!T406</f>
        <v>7333.333333333333</v>
      </c>
      <c r="Q228" s="27">
        <f>STAFF_CWS!U406</f>
        <v>7333.333333333333</v>
      </c>
      <c r="R228" s="27">
        <f>STAFF_CWS!V406</f>
        <v>7333.333333333333</v>
      </c>
      <c r="S228" s="27">
        <f>STAFF_CWS!W406</f>
        <v>7333.333333333333</v>
      </c>
      <c r="T228" s="27">
        <f>STAFF_CWS!X406</f>
        <v>7333.333333333333</v>
      </c>
      <c r="U228" s="27">
        <f>STAFF_CWS!Y406</f>
        <v>7333.333333333333</v>
      </c>
      <c r="V228" s="27">
        <f>STAFF_CWS!Z406</f>
        <v>7333.333333333333</v>
      </c>
      <c r="W228" s="27">
        <f>STAFF_CWS!AA406</f>
        <v>7333.333333333333</v>
      </c>
      <c r="X228" s="27">
        <f>STAFF_CWS!AB406</f>
        <v>7333.333333333333</v>
      </c>
      <c r="Y228" s="27">
        <f>STAFF_CWS!AC406</f>
        <v>7333.333333333333</v>
      </c>
      <c r="Z228" s="27">
        <f>STAFF_CWS!AD406</f>
        <v>7333.333333333333</v>
      </c>
      <c r="AA228" s="27">
        <f>STAFF_CWS!AE406</f>
        <v>7333.333333333333</v>
      </c>
      <c r="AB228" s="27">
        <f>STAFF_CWS!AF406</f>
        <v>7333.333333333333</v>
      </c>
      <c r="AC228" s="27">
        <f>STAFF_CWS!AG406</f>
        <v>7333.333333333333</v>
      </c>
      <c r="AD228" s="27">
        <f>STAFF_CWS!AH406</f>
        <v>7333.333333333333</v>
      </c>
      <c r="AE228" s="27">
        <f>STAFF_CWS!AI406</f>
        <v>7333.333333333333</v>
      </c>
      <c r="AF228" s="27">
        <f>STAFF_CWS!AJ406</f>
        <v>7333.333333333333</v>
      </c>
      <c r="AG228" s="27">
        <f>STAFF_CWS!AK406</f>
        <v>7333.333333333333</v>
      </c>
      <c r="AH228" s="27">
        <f>STAFF_CWS!AL406</f>
        <v>7333.333333333333</v>
      </c>
      <c r="AI228" s="27">
        <f>STAFF_CWS!AM406</f>
        <v>7333.333333333333</v>
      </c>
      <c r="AJ228" s="27">
        <f>STAFF_CWS!AN406</f>
        <v>7333.333333333333</v>
      </c>
      <c r="AK228" s="27">
        <f>STAFF_CWS!AO406</f>
        <v>7333.333333333333</v>
      </c>
      <c r="AL228" s="27">
        <f>STAFF_CWS!AP406</f>
        <v>7333.333333333333</v>
      </c>
      <c r="AM228" s="27">
        <f>STAFF_CWS!AQ406</f>
        <v>7333.333333333333</v>
      </c>
      <c r="AN228" s="27">
        <f>STAFF_CWS!AR406</f>
        <v>8250</v>
      </c>
      <c r="AO228" s="27">
        <f>STAFF_CWS!AS406</f>
        <v>8250</v>
      </c>
      <c r="AP228" s="27">
        <f>STAFF_CWS!AT406</f>
        <v>8250</v>
      </c>
      <c r="AQ228" s="27">
        <f>STAFF_CWS!AU406</f>
        <v>8250</v>
      </c>
      <c r="AR228" s="27">
        <f>STAFF_CWS!AV406</f>
        <v>8250</v>
      </c>
      <c r="AS228" s="27">
        <f>STAFF_CWS!AW406</f>
        <v>8250</v>
      </c>
      <c r="AT228" s="27">
        <f>STAFF_CWS!AX406</f>
        <v>8250</v>
      </c>
      <c r="AU228" s="27">
        <f>STAFF_CWS!AY406</f>
        <v>8250</v>
      </c>
      <c r="AV228" s="27">
        <f>STAFF_CWS!AZ406</f>
        <v>8250</v>
      </c>
      <c r="AW228" s="27">
        <f>STAFF_CWS!BA406</f>
        <v>8250</v>
      </c>
      <c r="AX228" s="27">
        <f>STAFF_CWS!BB406</f>
        <v>8250</v>
      </c>
      <c r="AY228" s="27">
        <f>STAFF_CWS!BC406</f>
        <v>8250</v>
      </c>
      <c r="AZ228" s="27">
        <f>STAFF_CWS!BD406</f>
        <v>9166.6666666666661</v>
      </c>
      <c r="BA228" s="27">
        <f>STAFF_CWS!BE406</f>
        <v>9166.6666666666661</v>
      </c>
      <c r="BB228" s="27">
        <f>STAFF_CWS!BF406</f>
        <v>9166.6666666666661</v>
      </c>
      <c r="BC228" s="27">
        <f>STAFF_CWS!BG406</f>
        <v>9166.6666666666661</v>
      </c>
      <c r="BD228" s="27">
        <f>STAFF_CWS!BH406</f>
        <v>9166.6666666666661</v>
      </c>
      <c r="BE228" s="27">
        <f>STAFF_CWS!BI406</f>
        <v>9166.6666666666661</v>
      </c>
      <c r="BF228" s="27">
        <f>STAFF_CWS!BJ406</f>
        <v>9166.6666666666661</v>
      </c>
      <c r="BG228" s="27">
        <f>STAFF_CWS!BK406</f>
        <v>9166.6666666666661</v>
      </c>
      <c r="BH228" s="27">
        <f>STAFF_CWS!BL406</f>
        <v>9166.6666666666661</v>
      </c>
      <c r="BI228" s="27">
        <f>STAFF_CWS!BM406</f>
        <v>9166.6666666666661</v>
      </c>
      <c r="BJ228" s="27">
        <f>STAFF_CWS!BN406</f>
        <v>9166.6666666666661</v>
      </c>
      <c r="BK228" s="27">
        <f>STAFF_CWS!BO406</f>
        <v>9166.6666666666661</v>
      </c>
    </row>
    <row r="229" spans="2:63" x14ac:dyDescent="0.15">
      <c r="B229" s="17" t="s">
        <v>27</v>
      </c>
      <c r="C229" s="27">
        <f>STAFF_CWS!G407</f>
        <v>0</v>
      </c>
      <c r="D229" s="27">
        <f>STAFF_CWS!H407</f>
        <v>0</v>
      </c>
      <c r="E229" s="27">
        <f>STAFF_CWS!I407</f>
        <v>0</v>
      </c>
      <c r="F229" s="27">
        <f>STAFF_CWS!J407</f>
        <v>0</v>
      </c>
      <c r="G229" s="27">
        <f>STAFF_CWS!K407</f>
        <v>0</v>
      </c>
      <c r="H229" s="27">
        <f>STAFF_CWS!L407</f>
        <v>0</v>
      </c>
      <c r="I229" s="27">
        <f>STAFF_CWS!M407</f>
        <v>0</v>
      </c>
      <c r="J229" s="27">
        <f>STAFF_CWS!N407</f>
        <v>0</v>
      </c>
      <c r="K229" s="27">
        <f>STAFF_CWS!O407</f>
        <v>0</v>
      </c>
      <c r="L229" s="27">
        <f>STAFF_CWS!P407</f>
        <v>0</v>
      </c>
      <c r="M229" s="27">
        <f>STAFF_CWS!Q407</f>
        <v>0</v>
      </c>
      <c r="N229" s="27">
        <f>STAFF_CWS!R407</f>
        <v>0</v>
      </c>
      <c r="O229" s="27">
        <f>STAFF_CWS!S407</f>
        <v>0</v>
      </c>
      <c r="P229" s="27">
        <f>STAFF_CWS!T407</f>
        <v>360.59857142857152</v>
      </c>
      <c r="Q229" s="27">
        <f>STAFF_CWS!U407</f>
        <v>484.95214285714292</v>
      </c>
      <c r="R229" s="27">
        <f>STAFF_CWS!V407</f>
        <v>969.90428571428583</v>
      </c>
      <c r="S229" s="27">
        <f>STAFF_CWS!W407</f>
        <v>848.6662500000001</v>
      </c>
      <c r="T229" s="27">
        <f>STAFF_CWS!X407</f>
        <v>848.6662500000001</v>
      </c>
      <c r="U229" s="27">
        <f>STAFF_CWS!Y407</f>
        <v>848.6662500000001</v>
      </c>
      <c r="V229" s="27">
        <f>STAFF_CWS!Z407</f>
        <v>848.6662500000001</v>
      </c>
      <c r="W229" s="27">
        <f>STAFF_CWS!AA407</f>
        <v>957.47562500000004</v>
      </c>
      <c r="X229" s="27">
        <f>STAFF_CWS!AB407</f>
        <v>1066.2850000000001</v>
      </c>
      <c r="Y229" s="27">
        <f>STAFF_CWS!AC407</f>
        <v>1069.0975000000001</v>
      </c>
      <c r="Z229" s="27">
        <f>STAFF_CWS!AD407</f>
        <v>1275.8704687500001</v>
      </c>
      <c r="AA229" s="27">
        <f>STAFF_CWS!AE407</f>
        <v>1278.1556250000001</v>
      </c>
      <c r="AB229" s="27">
        <f>STAFF_CWS!AF407</f>
        <v>1517.0422222222221</v>
      </c>
      <c r="AC229" s="27">
        <f>STAFF_CWS!AG407</f>
        <v>2425.2286666666673</v>
      </c>
      <c r="AD229" s="27">
        <f>STAFF_CWS!AH407</f>
        <v>2737.2468333333331</v>
      </c>
      <c r="AE229" s="27">
        <f>STAFF_CWS!AI407</f>
        <v>2737.2468333333331</v>
      </c>
      <c r="AF229" s="27">
        <f>STAFF_CWS!AJ407</f>
        <v>3039.1677777777777</v>
      </c>
      <c r="AG229" s="27">
        <f>STAFF_CWS!AK407</f>
        <v>3039.1677777777777</v>
      </c>
      <c r="AH229" s="27">
        <f>STAFF_CWS!AL407</f>
        <v>3039.1677777777777</v>
      </c>
      <c r="AI229" s="27">
        <f>STAFF_CWS!AM407</f>
        <v>2739.7885000000001</v>
      </c>
      <c r="AJ229" s="27">
        <f>STAFF_CWS!AN407</f>
        <v>2742.3301666666666</v>
      </c>
      <c r="AK229" s="27">
        <f>STAFF_CWS!AO407</f>
        <v>2443.1592222222225</v>
      </c>
      <c r="AL229" s="27">
        <f>STAFF_CWS!AP407</f>
        <v>2145.8493888888893</v>
      </c>
      <c r="AM229" s="27">
        <f>STAFF_CWS!AQ407</f>
        <v>1846.1471944444445</v>
      </c>
      <c r="AN229" s="27">
        <f>STAFF_CWS!AR407</f>
        <v>2562.07708</v>
      </c>
      <c r="AO229" s="27">
        <f>STAFF_CWS!AS407</f>
        <v>4087.2667500000002</v>
      </c>
      <c r="AP229" s="27">
        <f>STAFF_CWS!AT407</f>
        <v>4613.3167050000002</v>
      </c>
      <c r="AQ229" s="27">
        <f>STAFF_CWS!AU407</f>
        <v>4613.3167050000002</v>
      </c>
      <c r="AR229" s="27">
        <f>STAFF_CWS!AV407</f>
        <v>5116.2490625000009</v>
      </c>
      <c r="AS229" s="27">
        <f>STAFF_CWS!AW407</f>
        <v>5116.2490625000009</v>
      </c>
      <c r="AT229" s="27">
        <f>STAFF_CWS!AX407</f>
        <v>5116.2490625000009</v>
      </c>
      <c r="AU229" s="27">
        <f>STAFF_CWS!AY407</f>
        <v>4615.8667050000004</v>
      </c>
      <c r="AV229" s="27">
        <f>STAFF_CWS!AZ407</f>
        <v>4618.4167050000005</v>
      </c>
      <c r="AW229" s="27">
        <f>STAFF_CWS!BA407</f>
        <v>4105.2917500000003</v>
      </c>
      <c r="AX229" s="27">
        <f>STAFF_CWS!BB407</f>
        <v>3606.5343925000002</v>
      </c>
      <c r="AY229" s="27">
        <f>STAFF_CWS!BC407</f>
        <v>3092.9031875000001</v>
      </c>
      <c r="AZ229" s="27">
        <f>STAFF_CWS!BD407</f>
        <v>4357.2210675000006</v>
      </c>
      <c r="BA229" s="27">
        <f>STAFF_CWS!BE407</f>
        <v>6969.0999580000007</v>
      </c>
      <c r="BB229" s="27">
        <f>STAFF_CWS!BF407</f>
        <v>7849.2241715</v>
      </c>
      <c r="BC229" s="27">
        <f>STAFF_CWS!BG407</f>
        <v>7849.2241715</v>
      </c>
      <c r="BD229" s="27">
        <f>STAFF_CWS!BH407</f>
        <v>8718.6171350000004</v>
      </c>
      <c r="BE229" s="27">
        <f>STAFF_CWS!BI407</f>
        <v>8718.6171350000004</v>
      </c>
      <c r="BF229" s="27">
        <f>STAFF_CWS!BJ407</f>
        <v>8718.6171350000004</v>
      </c>
      <c r="BG229" s="27">
        <f>STAFF_CWS!BK407</f>
        <v>7851.7741714999993</v>
      </c>
      <c r="BH229" s="27">
        <f>STAFF_CWS!BL407</f>
        <v>7854.3241714999995</v>
      </c>
      <c r="BI229" s="27">
        <f>STAFF_CWS!BM407</f>
        <v>6987.1249580000003</v>
      </c>
      <c r="BJ229" s="27">
        <f>STAFF_CWS!BN407</f>
        <v>6121.9069944999992</v>
      </c>
      <c r="BK229" s="27">
        <f>STAFF_CWS!BO407</f>
        <v>5254.2015310000006</v>
      </c>
    </row>
    <row r="230" spans="2:63" x14ac:dyDescent="0.15">
      <c r="B230" s="17" t="s">
        <v>63</v>
      </c>
      <c r="C230" s="27">
        <f>STAFF_CWS!G408</f>
        <v>0</v>
      </c>
      <c r="D230" s="27">
        <f>STAFF_CWS!H408</f>
        <v>0</v>
      </c>
      <c r="E230" s="27">
        <f>STAFF_CWS!I408</f>
        <v>0</v>
      </c>
      <c r="F230" s="27">
        <f>STAFF_CWS!J408</f>
        <v>0</v>
      </c>
      <c r="G230" s="27">
        <f>STAFF_CWS!K408</f>
        <v>0</v>
      </c>
      <c r="H230" s="27">
        <f>STAFF_CWS!L408</f>
        <v>0</v>
      </c>
      <c r="I230" s="27">
        <f>STAFF_CWS!M408</f>
        <v>0</v>
      </c>
      <c r="J230" s="27">
        <f>STAFF_CWS!N408</f>
        <v>0</v>
      </c>
      <c r="K230" s="27">
        <f>STAFF_CWS!O408</f>
        <v>0</v>
      </c>
      <c r="L230" s="27">
        <f>STAFF_CWS!P408</f>
        <v>0</v>
      </c>
      <c r="M230" s="27">
        <f>STAFF_CWS!Q408</f>
        <v>0</v>
      </c>
      <c r="N230" s="27">
        <f>STAFF_CWS!R408</f>
        <v>0</v>
      </c>
      <c r="O230" s="27">
        <f>STAFF_CWS!S408</f>
        <v>0</v>
      </c>
      <c r="P230" s="27">
        <f>STAFF_CWS!T408</f>
        <v>7693.9319047619047</v>
      </c>
      <c r="Q230" s="27">
        <f>STAFF_CWS!U408</f>
        <v>7818.2854761904764</v>
      </c>
      <c r="R230" s="27">
        <f>STAFF_CWS!V408</f>
        <v>8303.2376190476189</v>
      </c>
      <c r="S230" s="27">
        <f>STAFF_CWS!W408</f>
        <v>8181.9995833333332</v>
      </c>
      <c r="T230" s="27">
        <f>STAFF_CWS!X408</f>
        <v>8181.9995833333332</v>
      </c>
      <c r="U230" s="27">
        <f>STAFF_CWS!Y408</f>
        <v>8181.9995833333332</v>
      </c>
      <c r="V230" s="27">
        <f>STAFF_CWS!Z408</f>
        <v>8181.9995833333332</v>
      </c>
      <c r="W230" s="27">
        <f>STAFF_CWS!AA408</f>
        <v>8290.8089583333331</v>
      </c>
      <c r="X230" s="27">
        <f>STAFF_CWS!AB408</f>
        <v>8399.6183333333338</v>
      </c>
      <c r="Y230" s="27">
        <f>STAFF_CWS!AC408</f>
        <v>8402.4308333333338</v>
      </c>
      <c r="Z230" s="27">
        <f>STAFF_CWS!AD408</f>
        <v>8609.2038020833334</v>
      </c>
      <c r="AA230" s="27">
        <f>STAFF_CWS!AE408</f>
        <v>8611.4889583333334</v>
      </c>
      <c r="AB230" s="27">
        <f>STAFF_CWS!AF408</f>
        <v>8850.3755555555545</v>
      </c>
      <c r="AC230" s="27">
        <f>STAFF_CWS!AG408</f>
        <v>9758.5619999999999</v>
      </c>
      <c r="AD230" s="27">
        <f>STAFF_CWS!AH408</f>
        <v>10070.580166666667</v>
      </c>
      <c r="AE230" s="27">
        <f>STAFF_CWS!AI408</f>
        <v>10070.580166666667</v>
      </c>
      <c r="AF230" s="27">
        <f>STAFF_CWS!AJ408</f>
        <v>10372.501111111111</v>
      </c>
      <c r="AG230" s="27">
        <f>STAFF_CWS!AK408</f>
        <v>10372.501111111111</v>
      </c>
      <c r="AH230" s="27">
        <f>STAFF_CWS!AL408</f>
        <v>10372.501111111111</v>
      </c>
      <c r="AI230" s="27">
        <f>STAFF_CWS!AM408</f>
        <v>10073.121833333333</v>
      </c>
      <c r="AJ230" s="27">
        <f>STAFF_CWS!AN408</f>
        <v>10075.663499999999</v>
      </c>
      <c r="AK230" s="27">
        <f>STAFF_CWS!AO408</f>
        <v>9776.4925555555565</v>
      </c>
      <c r="AL230" s="27">
        <f>STAFF_CWS!AP408</f>
        <v>9479.1827222222219</v>
      </c>
      <c r="AM230" s="27">
        <f>STAFF_CWS!AQ408</f>
        <v>9179.4805277777778</v>
      </c>
      <c r="AN230" s="27">
        <f>STAFF_CWS!AR408</f>
        <v>10812.077079999999</v>
      </c>
      <c r="AO230" s="27">
        <f>STAFF_CWS!AS408</f>
        <v>12337.266750000001</v>
      </c>
      <c r="AP230" s="27">
        <f>STAFF_CWS!AT408</f>
        <v>12863.316705000001</v>
      </c>
      <c r="AQ230" s="27">
        <f>STAFF_CWS!AU408</f>
        <v>12863.316705000001</v>
      </c>
      <c r="AR230" s="27">
        <f>STAFF_CWS!AV408</f>
        <v>13366.249062500001</v>
      </c>
      <c r="AS230" s="27">
        <f>STAFF_CWS!AW408</f>
        <v>13366.249062500001</v>
      </c>
      <c r="AT230" s="27">
        <f>STAFF_CWS!AX408</f>
        <v>13366.249062500001</v>
      </c>
      <c r="AU230" s="27">
        <f>STAFF_CWS!AY408</f>
        <v>12865.866705</v>
      </c>
      <c r="AV230" s="27">
        <f>STAFF_CWS!AZ408</f>
        <v>12868.416705</v>
      </c>
      <c r="AW230" s="27">
        <f>STAFF_CWS!BA408</f>
        <v>12355.29175</v>
      </c>
      <c r="AX230" s="27">
        <f>STAFF_CWS!BB408</f>
        <v>11856.5343925</v>
      </c>
      <c r="AY230" s="27">
        <f>STAFF_CWS!BC408</f>
        <v>11342.9031875</v>
      </c>
      <c r="AZ230" s="27">
        <f>STAFF_CWS!BD408</f>
        <v>13523.887734166667</v>
      </c>
      <c r="BA230" s="27">
        <f>STAFF_CWS!BE408</f>
        <v>16135.766624666667</v>
      </c>
      <c r="BB230" s="27">
        <f>STAFF_CWS!BF408</f>
        <v>17015.890838166666</v>
      </c>
      <c r="BC230" s="27">
        <f>STAFF_CWS!BG408</f>
        <v>17015.890838166666</v>
      </c>
      <c r="BD230" s="27">
        <f>STAFF_CWS!BH408</f>
        <v>17885.283801666665</v>
      </c>
      <c r="BE230" s="27">
        <f>STAFF_CWS!BI408</f>
        <v>17885.283801666665</v>
      </c>
      <c r="BF230" s="27">
        <f>STAFF_CWS!BJ408</f>
        <v>17885.283801666665</v>
      </c>
      <c r="BG230" s="27">
        <f>STAFF_CWS!BK408</f>
        <v>17018.440838166665</v>
      </c>
      <c r="BH230" s="27">
        <f>STAFF_CWS!BL408</f>
        <v>17020.990838166665</v>
      </c>
      <c r="BI230" s="27">
        <f>STAFF_CWS!BM408</f>
        <v>16153.791624666666</v>
      </c>
      <c r="BJ230" s="27">
        <f>STAFF_CWS!BN408</f>
        <v>15288.573661166665</v>
      </c>
      <c r="BK230" s="27">
        <f>STAFF_CWS!BO408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86</v>
      </c>
      <c r="C232" s="27">
        <f>STAFF_CWS!G410</f>
        <v>0</v>
      </c>
      <c r="D232" s="27">
        <f>STAFF_CWS!H410</f>
        <v>6800</v>
      </c>
      <c r="E232" s="27">
        <f>STAFF_CWS!I410</f>
        <v>6800</v>
      </c>
      <c r="F232" s="27">
        <f>STAFF_CWS!J410</f>
        <v>6800</v>
      </c>
      <c r="G232" s="27">
        <f>STAFF_CWS!K410</f>
        <v>6800</v>
      </c>
      <c r="H232" s="27">
        <f>STAFF_CWS!L410</f>
        <v>6800</v>
      </c>
      <c r="I232" s="27">
        <f>STAFF_CWS!M410</f>
        <v>6800</v>
      </c>
      <c r="J232" s="27">
        <f>STAFF_CWS!N410</f>
        <v>6800</v>
      </c>
      <c r="K232" s="27">
        <f>STAFF_CWS!O410</f>
        <v>6800</v>
      </c>
      <c r="L232" s="27">
        <f>STAFF_CWS!P410</f>
        <v>6800</v>
      </c>
      <c r="M232" s="27">
        <f>STAFF_CWS!Q410</f>
        <v>6800</v>
      </c>
      <c r="N232" s="27">
        <f>STAFF_CWS!R410</f>
        <v>6800</v>
      </c>
      <c r="O232" s="27">
        <f>STAFF_CWS!S410</f>
        <v>6800</v>
      </c>
      <c r="P232" s="27">
        <f>STAFF_CWS!T410</f>
        <v>0</v>
      </c>
      <c r="Q232" s="27">
        <f>STAFF_CWS!U410</f>
        <v>0</v>
      </c>
      <c r="R232" s="27">
        <f>STAFF_CWS!V410</f>
        <v>0</v>
      </c>
      <c r="S232" s="27">
        <f>STAFF_CWS!W410</f>
        <v>0</v>
      </c>
      <c r="T232" s="27">
        <f>STAFF_CWS!X410</f>
        <v>0</v>
      </c>
      <c r="U232" s="27">
        <f>STAFF_CWS!Y410</f>
        <v>0</v>
      </c>
      <c r="V232" s="27">
        <f>STAFF_CWS!Z410</f>
        <v>0</v>
      </c>
      <c r="W232" s="27">
        <f>STAFF_CWS!AA410</f>
        <v>0</v>
      </c>
      <c r="X232" s="27">
        <f>STAFF_CWS!AB410</f>
        <v>0</v>
      </c>
      <c r="Y232" s="27">
        <f>STAFF_CWS!AC410</f>
        <v>0</v>
      </c>
      <c r="Z232" s="27">
        <f>STAFF_CWS!AD410</f>
        <v>0</v>
      </c>
      <c r="AA232" s="27">
        <f>STAFF_CWS!AE410</f>
        <v>0</v>
      </c>
      <c r="AB232" s="27">
        <f>STAFF_CWS!AF410</f>
        <v>0</v>
      </c>
      <c r="AC232" s="27">
        <f>STAFF_CWS!AG410</f>
        <v>0</v>
      </c>
      <c r="AD232" s="27">
        <f>STAFF_CWS!AH410</f>
        <v>0</v>
      </c>
      <c r="AE232" s="27">
        <f>STAFF_CWS!AI410</f>
        <v>0</v>
      </c>
      <c r="AF232" s="27">
        <f>STAFF_CWS!AJ410</f>
        <v>0</v>
      </c>
      <c r="AG232" s="27">
        <f>STAFF_CWS!AK410</f>
        <v>0</v>
      </c>
      <c r="AH232" s="27">
        <f>STAFF_CWS!AL410</f>
        <v>0</v>
      </c>
      <c r="AI232" s="27">
        <f>STAFF_CWS!AM410</f>
        <v>0</v>
      </c>
      <c r="AJ232" s="27">
        <f>STAFF_CWS!AN410</f>
        <v>0</v>
      </c>
      <c r="AK232" s="27">
        <f>STAFF_CWS!AO410</f>
        <v>0</v>
      </c>
      <c r="AL232" s="27">
        <f>STAFF_CWS!AP410</f>
        <v>0</v>
      </c>
      <c r="AM232" s="27">
        <f>STAFF_CWS!AQ410</f>
        <v>0</v>
      </c>
      <c r="AN232" s="27">
        <f>STAFF_CWS!AR410</f>
        <v>0</v>
      </c>
      <c r="AO232" s="27">
        <f>STAFF_CWS!AS410</f>
        <v>0</v>
      </c>
      <c r="AP232" s="27">
        <f>STAFF_CWS!AT410</f>
        <v>0</v>
      </c>
      <c r="AQ232" s="27">
        <f>STAFF_CWS!AU410</f>
        <v>0</v>
      </c>
      <c r="AR232" s="27">
        <f>STAFF_CWS!AV410</f>
        <v>0</v>
      </c>
      <c r="AS232" s="27">
        <f>STAFF_CWS!AW410</f>
        <v>0</v>
      </c>
      <c r="AT232" s="27">
        <f>STAFF_CWS!AX410</f>
        <v>0</v>
      </c>
      <c r="AU232" s="27">
        <f>STAFF_CWS!AY410</f>
        <v>0</v>
      </c>
      <c r="AV232" s="27">
        <f>STAFF_CWS!AZ410</f>
        <v>0</v>
      </c>
      <c r="AW232" s="27">
        <f>STAFF_CWS!BA410</f>
        <v>0</v>
      </c>
      <c r="AX232" s="27">
        <f>STAFF_CWS!BB410</f>
        <v>0</v>
      </c>
      <c r="AY232" s="27">
        <f>STAFF_CWS!BC410</f>
        <v>0</v>
      </c>
      <c r="AZ232" s="27">
        <f>STAFF_CWS!BD410</f>
        <v>0</v>
      </c>
      <c r="BA232" s="27">
        <f>STAFF_CWS!BE410</f>
        <v>0</v>
      </c>
      <c r="BB232" s="27">
        <f>STAFF_CWS!BF410</f>
        <v>0</v>
      </c>
      <c r="BC232" s="27">
        <f>STAFF_CWS!BG410</f>
        <v>0</v>
      </c>
      <c r="BD232" s="27">
        <f>STAFF_CWS!BH410</f>
        <v>0</v>
      </c>
      <c r="BE232" s="27">
        <f>STAFF_CWS!BI410</f>
        <v>0</v>
      </c>
      <c r="BF232" s="27">
        <f>STAFF_CWS!BJ410</f>
        <v>0</v>
      </c>
      <c r="BG232" s="27">
        <f>STAFF_CWS!BK410</f>
        <v>0</v>
      </c>
      <c r="BH232" s="27">
        <f>STAFF_CWS!BL410</f>
        <v>0</v>
      </c>
      <c r="BI232" s="27">
        <f>STAFF_CWS!BM410</f>
        <v>0</v>
      </c>
      <c r="BJ232" s="27">
        <f>STAFF_CWS!BN410</f>
        <v>0</v>
      </c>
      <c r="BK232" s="27">
        <f>STAFF_CWS!BO410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32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75</v>
      </c>
      <c r="C235" s="27">
        <f>STAFF_CWS!G413</f>
        <v>0</v>
      </c>
      <c r="D235" s="27">
        <f>STAFF_CWS!H413</f>
        <v>0</v>
      </c>
      <c r="E235" s="27">
        <f>STAFF_CWS!I413</f>
        <v>0</v>
      </c>
      <c r="F235" s="27">
        <f>STAFF_CWS!J413</f>
        <v>0</v>
      </c>
      <c r="G235" s="27">
        <f>STAFF_CWS!K413</f>
        <v>0</v>
      </c>
      <c r="H235" s="27">
        <f>STAFF_CWS!L413</f>
        <v>0</v>
      </c>
      <c r="I235" s="27">
        <f>STAFF_CWS!M413</f>
        <v>0</v>
      </c>
      <c r="J235" s="27">
        <f>STAFF_CWS!N413</f>
        <v>0</v>
      </c>
      <c r="K235" s="27">
        <f>STAFF_CWS!O413</f>
        <v>5416.666666666667</v>
      </c>
      <c r="L235" s="27">
        <f>STAFF_CWS!P413</f>
        <v>5416.666666666667</v>
      </c>
      <c r="M235" s="27">
        <f>STAFF_CWS!Q413</f>
        <v>5416.666666666667</v>
      </c>
      <c r="N235" s="27">
        <f>STAFF_CWS!R413</f>
        <v>5416.666666666667</v>
      </c>
      <c r="O235" s="27">
        <f>STAFF_CWS!S413</f>
        <v>5416.666666666667</v>
      </c>
      <c r="P235" s="27">
        <f>STAFF_CWS!T413</f>
        <v>5416.666666666667</v>
      </c>
      <c r="Q235" s="27">
        <f>STAFF_CWS!U413</f>
        <v>5416.666666666667</v>
      </c>
      <c r="R235" s="27">
        <f>STAFF_CWS!V413</f>
        <v>5416.666666666667</v>
      </c>
      <c r="S235" s="27">
        <f>STAFF_CWS!W413</f>
        <v>5416.666666666667</v>
      </c>
      <c r="T235" s="27">
        <f>STAFF_CWS!X413</f>
        <v>5416.666666666667</v>
      </c>
      <c r="U235" s="27">
        <f>STAFF_CWS!Y413</f>
        <v>5416.666666666667</v>
      </c>
      <c r="V235" s="27">
        <f>STAFF_CWS!Z413</f>
        <v>5416.666666666667</v>
      </c>
      <c r="W235" s="27">
        <f>STAFF_CWS!AA413</f>
        <v>5416.666666666667</v>
      </c>
      <c r="X235" s="27">
        <f>STAFF_CWS!AB413</f>
        <v>5416.666666666667</v>
      </c>
      <c r="Y235" s="27">
        <f>STAFF_CWS!AC413</f>
        <v>5416.666666666667</v>
      </c>
      <c r="Z235" s="27">
        <f>STAFF_CWS!AD413</f>
        <v>5416.666666666667</v>
      </c>
      <c r="AA235" s="27">
        <f>STAFF_CWS!AE413</f>
        <v>5416.666666666667</v>
      </c>
      <c r="AB235" s="27">
        <f>STAFF_CWS!AF413</f>
        <v>5416.666666666667</v>
      </c>
      <c r="AC235" s="27">
        <f>STAFF_CWS!AG413</f>
        <v>5416.666666666667</v>
      </c>
      <c r="AD235" s="27">
        <f>STAFF_CWS!AH413</f>
        <v>5416.666666666667</v>
      </c>
      <c r="AE235" s="27">
        <f>STAFF_CWS!AI413</f>
        <v>5416.666666666667</v>
      </c>
      <c r="AF235" s="27">
        <f>STAFF_CWS!AJ413</f>
        <v>5416.666666666667</v>
      </c>
      <c r="AG235" s="27">
        <f>STAFF_CWS!AK413</f>
        <v>5416.666666666667</v>
      </c>
      <c r="AH235" s="27">
        <f>STAFF_CWS!AL413</f>
        <v>5416.666666666667</v>
      </c>
      <c r="AI235" s="27">
        <f>STAFF_CWS!AM413</f>
        <v>5416.666666666667</v>
      </c>
      <c r="AJ235" s="27">
        <f>STAFF_CWS!AN413</f>
        <v>5416.666666666667</v>
      </c>
      <c r="AK235" s="27">
        <f>STAFF_CWS!AO413</f>
        <v>5416.666666666667</v>
      </c>
      <c r="AL235" s="27">
        <f>STAFF_CWS!AP413</f>
        <v>5416.666666666667</v>
      </c>
      <c r="AM235" s="27">
        <f>STAFF_CWS!AQ413</f>
        <v>5416.666666666667</v>
      </c>
      <c r="AN235" s="27">
        <f>STAFF_CWS!AR413</f>
        <v>10833.333333333334</v>
      </c>
      <c r="AO235" s="27">
        <f>STAFF_CWS!AS413</f>
        <v>10833.333333333334</v>
      </c>
      <c r="AP235" s="27">
        <f>STAFF_CWS!AT413</f>
        <v>10833.333333333334</v>
      </c>
      <c r="AQ235" s="27">
        <f>STAFF_CWS!AU413</f>
        <v>10833.333333333334</v>
      </c>
      <c r="AR235" s="27">
        <f>STAFF_CWS!AV413</f>
        <v>10833.333333333334</v>
      </c>
      <c r="AS235" s="27">
        <f>STAFF_CWS!AW413</f>
        <v>10833.333333333334</v>
      </c>
      <c r="AT235" s="27">
        <f>STAFF_CWS!AX413</f>
        <v>10833.333333333334</v>
      </c>
      <c r="AU235" s="27">
        <f>STAFF_CWS!AY413</f>
        <v>10833.333333333334</v>
      </c>
      <c r="AV235" s="27">
        <f>STAFF_CWS!AZ413</f>
        <v>10833.333333333334</v>
      </c>
      <c r="AW235" s="27">
        <f>STAFF_CWS!BA413</f>
        <v>10833.333333333334</v>
      </c>
      <c r="AX235" s="27">
        <f>STAFF_CWS!BB413</f>
        <v>10833.333333333334</v>
      </c>
      <c r="AY235" s="27">
        <f>STAFF_CWS!BC413</f>
        <v>10833.333333333334</v>
      </c>
      <c r="AZ235" s="27">
        <f>STAFF_CWS!BD413</f>
        <v>10833.333333333334</v>
      </c>
      <c r="BA235" s="27">
        <f>STAFF_CWS!BE413</f>
        <v>10833.333333333334</v>
      </c>
      <c r="BB235" s="27">
        <f>STAFF_CWS!BF413</f>
        <v>10833.333333333334</v>
      </c>
      <c r="BC235" s="27">
        <f>STAFF_CWS!BG413</f>
        <v>10833.333333333334</v>
      </c>
      <c r="BD235" s="27">
        <f>STAFF_CWS!BH413</f>
        <v>10833.333333333334</v>
      </c>
      <c r="BE235" s="27">
        <f>STAFF_CWS!BI413</f>
        <v>10833.333333333334</v>
      </c>
      <c r="BF235" s="27">
        <f>STAFF_CWS!BJ413</f>
        <v>10833.333333333334</v>
      </c>
      <c r="BG235" s="27">
        <f>STAFF_CWS!BK413</f>
        <v>10833.333333333334</v>
      </c>
      <c r="BH235" s="27">
        <f>STAFF_CWS!BL413</f>
        <v>10833.333333333334</v>
      </c>
      <c r="BI235" s="27">
        <f>STAFF_CWS!BM413</f>
        <v>10833.333333333334</v>
      </c>
      <c r="BJ235" s="27">
        <f>STAFF_CWS!BN413</f>
        <v>10833.333333333334</v>
      </c>
      <c r="BK235" s="27">
        <f>STAFF_CWS!BO413</f>
        <v>10833.333333333334</v>
      </c>
    </row>
    <row r="236" spans="2:63" x14ac:dyDescent="0.15">
      <c r="B236" s="17" t="s">
        <v>62</v>
      </c>
      <c r="C236" s="24">
        <f>STAFF_CWS!G414</f>
        <v>0</v>
      </c>
      <c r="D236" s="24">
        <f>STAFF_CWS!H414</f>
        <v>0.8</v>
      </c>
      <c r="E236" s="24">
        <f>STAFF_CWS!I414</f>
        <v>0.8</v>
      </c>
      <c r="F236" s="24">
        <f>STAFF_CWS!J414</f>
        <v>0.8</v>
      </c>
      <c r="G236" s="24">
        <f>STAFF_CWS!K414</f>
        <v>0.8</v>
      </c>
      <c r="H236" s="24">
        <f>STAFF_CWS!L414</f>
        <v>0.8</v>
      </c>
      <c r="I236" s="24">
        <f>STAFF_CWS!M414</f>
        <v>0.8</v>
      </c>
      <c r="J236" s="24">
        <f>STAFF_CWS!N414</f>
        <v>0.8</v>
      </c>
      <c r="K236" s="24">
        <f>STAFF_CWS!O414</f>
        <v>0.8</v>
      </c>
      <c r="L236" s="24">
        <f>STAFF_CWS!P414</f>
        <v>0.8</v>
      </c>
      <c r="M236" s="24">
        <f>STAFF_CWS!Q414</f>
        <v>0.8</v>
      </c>
      <c r="N236" s="24">
        <f>STAFF_CWS!R414</f>
        <v>0.8</v>
      </c>
      <c r="O236" s="24">
        <f>STAFF_CWS!S414</f>
        <v>0.8</v>
      </c>
      <c r="P236" s="24">
        <f>STAFF_CWS!T414</f>
        <v>0.8</v>
      </c>
      <c r="Q236" s="24">
        <f>STAFF_CWS!U414</f>
        <v>0.8</v>
      </c>
      <c r="R236" s="24">
        <f>STAFF_CWS!V414</f>
        <v>0.8</v>
      </c>
      <c r="S236" s="24">
        <f>STAFF_CWS!W414</f>
        <v>0.8</v>
      </c>
      <c r="T236" s="24">
        <f>STAFF_CWS!X414</f>
        <v>0.8</v>
      </c>
      <c r="U236" s="24">
        <f>STAFF_CWS!Y414</f>
        <v>0.8</v>
      </c>
      <c r="V236" s="24">
        <f>STAFF_CWS!Z414</f>
        <v>0.8</v>
      </c>
      <c r="W236" s="24">
        <f>STAFF_CWS!AA414</f>
        <v>0.8</v>
      </c>
      <c r="X236" s="24">
        <f>STAFF_CWS!AB414</f>
        <v>0.8</v>
      </c>
      <c r="Y236" s="24">
        <f>STAFF_CWS!AC414</f>
        <v>0.8</v>
      </c>
      <c r="Z236" s="24">
        <f>STAFF_CWS!AD414</f>
        <v>0.8</v>
      </c>
      <c r="AA236" s="24">
        <f>STAFF_CWS!AE414</f>
        <v>0.8</v>
      </c>
      <c r="AB236" s="24">
        <f>STAFF_CWS!AF414</f>
        <v>0.8</v>
      </c>
      <c r="AC236" s="24">
        <f>STAFF_CWS!AG414</f>
        <v>0.8</v>
      </c>
      <c r="AD236" s="24">
        <f>STAFF_CWS!AH414</f>
        <v>0.8</v>
      </c>
      <c r="AE236" s="24">
        <f>STAFF_CWS!AI414</f>
        <v>0.8</v>
      </c>
      <c r="AF236" s="24">
        <f>STAFF_CWS!AJ414</f>
        <v>0.8</v>
      </c>
      <c r="AG236" s="24">
        <f>STAFF_CWS!AK414</f>
        <v>0.8</v>
      </c>
      <c r="AH236" s="24">
        <f>STAFF_CWS!AL414</f>
        <v>0.8</v>
      </c>
      <c r="AI236" s="24">
        <f>STAFF_CWS!AM414</f>
        <v>0.8</v>
      </c>
      <c r="AJ236" s="24">
        <f>STAFF_CWS!AN414</f>
        <v>0.8</v>
      </c>
      <c r="AK236" s="24">
        <f>STAFF_CWS!AO414</f>
        <v>0.8</v>
      </c>
      <c r="AL236" s="24">
        <f>STAFF_CWS!AP414</f>
        <v>0.8</v>
      </c>
      <c r="AM236" s="24">
        <f>STAFF_CWS!AQ414</f>
        <v>0.8</v>
      </c>
      <c r="AN236" s="24">
        <f>STAFF_CWS!AR414</f>
        <v>0.9</v>
      </c>
      <c r="AO236" s="24">
        <f>STAFF_CWS!AS414</f>
        <v>0.9</v>
      </c>
      <c r="AP236" s="24">
        <f>STAFF_CWS!AT414</f>
        <v>0.9</v>
      </c>
      <c r="AQ236" s="24">
        <f>STAFF_CWS!AU414</f>
        <v>0.9</v>
      </c>
      <c r="AR236" s="24">
        <f>STAFF_CWS!AV414</f>
        <v>0.9</v>
      </c>
      <c r="AS236" s="24">
        <f>STAFF_CWS!AW414</f>
        <v>0.9</v>
      </c>
      <c r="AT236" s="24">
        <f>STAFF_CWS!AX414</f>
        <v>0.9</v>
      </c>
      <c r="AU236" s="24">
        <f>STAFF_CWS!AY414</f>
        <v>0.9</v>
      </c>
      <c r="AV236" s="24">
        <f>STAFF_CWS!AZ414</f>
        <v>0.9</v>
      </c>
      <c r="AW236" s="24">
        <f>STAFF_CWS!BA414</f>
        <v>0.9</v>
      </c>
      <c r="AX236" s="24">
        <f>STAFF_CWS!BB414</f>
        <v>0.9</v>
      </c>
      <c r="AY236" s="24">
        <f>STAFF_CWS!BC414</f>
        <v>0.9</v>
      </c>
      <c r="AZ236" s="24">
        <f>STAFF_CWS!BD414</f>
        <v>1</v>
      </c>
      <c r="BA236" s="24">
        <f>STAFF_CWS!BE414</f>
        <v>1</v>
      </c>
      <c r="BB236" s="24">
        <f>STAFF_CWS!BF414</f>
        <v>1</v>
      </c>
      <c r="BC236" s="24">
        <f>STAFF_CWS!BG414</f>
        <v>1</v>
      </c>
      <c r="BD236" s="24">
        <f>STAFF_CWS!BH414</f>
        <v>1</v>
      </c>
      <c r="BE236" s="24">
        <f>STAFF_CWS!BI414</f>
        <v>1</v>
      </c>
      <c r="BF236" s="24">
        <f>STAFF_CWS!BJ414</f>
        <v>1</v>
      </c>
      <c r="BG236" s="24">
        <f>STAFF_CWS!BK414</f>
        <v>1</v>
      </c>
      <c r="BH236" s="24">
        <f>STAFF_CWS!BL414</f>
        <v>1</v>
      </c>
      <c r="BI236" s="24">
        <f>STAFF_CWS!BM414</f>
        <v>1</v>
      </c>
      <c r="BJ236" s="24">
        <f>STAFF_CWS!BN414</f>
        <v>1</v>
      </c>
      <c r="BK236" s="24">
        <f>STAFF_CWS!BO414</f>
        <v>1</v>
      </c>
    </row>
    <row r="237" spans="2:63" x14ac:dyDescent="0.15">
      <c r="B237" s="17" t="s">
        <v>76</v>
      </c>
      <c r="C237" s="27">
        <f>STAFF_CWS!G415</f>
        <v>0</v>
      </c>
      <c r="D237" s="27">
        <f>STAFF_CWS!H415</f>
        <v>0</v>
      </c>
      <c r="E237" s="27">
        <f>STAFF_CWS!I415</f>
        <v>0</v>
      </c>
      <c r="F237" s="27">
        <f>STAFF_CWS!J415</f>
        <v>0</v>
      </c>
      <c r="G237" s="27">
        <f>STAFF_CWS!K415</f>
        <v>0</v>
      </c>
      <c r="H237" s="27">
        <f>STAFF_CWS!L415</f>
        <v>0</v>
      </c>
      <c r="I237" s="27">
        <f>STAFF_CWS!M415</f>
        <v>0</v>
      </c>
      <c r="J237" s="27">
        <f>STAFF_CWS!N415</f>
        <v>0</v>
      </c>
      <c r="K237" s="27">
        <f>STAFF_CWS!O415</f>
        <v>4333.3333333333339</v>
      </c>
      <c r="L237" s="27">
        <f>STAFF_CWS!P415</f>
        <v>4333.3333333333339</v>
      </c>
      <c r="M237" s="27">
        <f>STAFF_CWS!Q415</f>
        <v>4333.3333333333339</v>
      </c>
      <c r="N237" s="27">
        <f>STAFF_CWS!R415</f>
        <v>4333.3333333333339</v>
      </c>
      <c r="O237" s="27">
        <f>STAFF_CWS!S415</f>
        <v>4333.3333333333339</v>
      </c>
      <c r="P237" s="27">
        <f>STAFF_CWS!T415</f>
        <v>4333.3333333333339</v>
      </c>
      <c r="Q237" s="27">
        <f>STAFF_CWS!U415</f>
        <v>4333.3333333333339</v>
      </c>
      <c r="R237" s="27">
        <f>STAFF_CWS!V415</f>
        <v>4333.3333333333339</v>
      </c>
      <c r="S237" s="27">
        <f>STAFF_CWS!W415</f>
        <v>4333.3333333333339</v>
      </c>
      <c r="T237" s="27">
        <f>STAFF_CWS!X415</f>
        <v>4333.3333333333339</v>
      </c>
      <c r="U237" s="27">
        <f>STAFF_CWS!Y415</f>
        <v>4333.3333333333339</v>
      </c>
      <c r="V237" s="27">
        <f>STAFF_CWS!Z415</f>
        <v>4333.3333333333339</v>
      </c>
      <c r="W237" s="27">
        <f>STAFF_CWS!AA415</f>
        <v>4333.3333333333339</v>
      </c>
      <c r="X237" s="27">
        <f>STAFF_CWS!AB415</f>
        <v>4333.3333333333339</v>
      </c>
      <c r="Y237" s="27">
        <f>STAFF_CWS!AC415</f>
        <v>4333.3333333333339</v>
      </c>
      <c r="Z237" s="27">
        <f>STAFF_CWS!AD415</f>
        <v>4333.3333333333339</v>
      </c>
      <c r="AA237" s="27">
        <f>STAFF_CWS!AE415</f>
        <v>4333.3333333333339</v>
      </c>
      <c r="AB237" s="27">
        <f>STAFF_CWS!AF415</f>
        <v>4333.3333333333339</v>
      </c>
      <c r="AC237" s="27">
        <f>STAFF_CWS!AG415</f>
        <v>4333.3333333333339</v>
      </c>
      <c r="AD237" s="27">
        <f>STAFF_CWS!AH415</f>
        <v>4333.3333333333339</v>
      </c>
      <c r="AE237" s="27">
        <f>STAFF_CWS!AI415</f>
        <v>4333.3333333333339</v>
      </c>
      <c r="AF237" s="27">
        <f>STAFF_CWS!AJ415</f>
        <v>4333.3333333333339</v>
      </c>
      <c r="AG237" s="27">
        <f>STAFF_CWS!AK415</f>
        <v>4333.3333333333339</v>
      </c>
      <c r="AH237" s="27">
        <f>STAFF_CWS!AL415</f>
        <v>4333.3333333333339</v>
      </c>
      <c r="AI237" s="27">
        <f>STAFF_CWS!AM415</f>
        <v>4333.3333333333339</v>
      </c>
      <c r="AJ237" s="27">
        <f>STAFF_CWS!AN415</f>
        <v>4333.3333333333339</v>
      </c>
      <c r="AK237" s="27">
        <f>STAFF_CWS!AO415</f>
        <v>4333.3333333333339</v>
      </c>
      <c r="AL237" s="27">
        <f>STAFF_CWS!AP415</f>
        <v>4333.3333333333339</v>
      </c>
      <c r="AM237" s="27">
        <f>STAFF_CWS!AQ415</f>
        <v>4333.3333333333339</v>
      </c>
      <c r="AN237" s="27">
        <f>STAFF_CWS!AR415</f>
        <v>9750</v>
      </c>
      <c r="AO237" s="27">
        <f>STAFF_CWS!AS415</f>
        <v>9750</v>
      </c>
      <c r="AP237" s="27">
        <f>STAFF_CWS!AT415</f>
        <v>9750</v>
      </c>
      <c r="AQ237" s="27">
        <f>STAFF_CWS!AU415</f>
        <v>9750</v>
      </c>
      <c r="AR237" s="27">
        <f>STAFF_CWS!AV415</f>
        <v>9750</v>
      </c>
      <c r="AS237" s="27">
        <f>STAFF_CWS!AW415</f>
        <v>9750</v>
      </c>
      <c r="AT237" s="27">
        <f>STAFF_CWS!AX415</f>
        <v>9750</v>
      </c>
      <c r="AU237" s="27">
        <f>STAFF_CWS!AY415</f>
        <v>9750</v>
      </c>
      <c r="AV237" s="27">
        <f>STAFF_CWS!AZ415</f>
        <v>9750</v>
      </c>
      <c r="AW237" s="27">
        <f>STAFF_CWS!BA415</f>
        <v>9750</v>
      </c>
      <c r="AX237" s="27">
        <f>STAFF_CWS!BB415</f>
        <v>9750</v>
      </c>
      <c r="AY237" s="27">
        <f>STAFF_CWS!BC415</f>
        <v>9750</v>
      </c>
      <c r="AZ237" s="27">
        <f>STAFF_CWS!BD415</f>
        <v>10833.333333333334</v>
      </c>
      <c r="BA237" s="27">
        <f>STAFF_CWS!BE415</f>
        <v>10833.333333333334</v>
      </c>
      <c r="BB237" s="27">
        <f>STAFF_CWS!BF415</f>
        <v>10833.333333333334</v>
      </c>
      <c r="BC237" s="27">
        <f>STAFF_CWS!BG415</f>
        <v>10833.333333333334</v>
      </c>
      <c r="BD237" s="27">
        <f>STAFF_CWS!BH415</f>
        <v>10833.333333333334</v>
      </c>
      <c r="BE237" s="27">
        <f>STAFF_CWS!BI415</f>
        <v>10833.333333333334</v>
      </c>
      <c r="BF237" s="27">
        <f>STAFF_CWS!BJ415</f>
        <v>10833.333333333334</v>
      </c>
      <c r="BG237" s="27">
        <f>STAFF_CWS!BK415</f>
        <v>10833.333333333334</v>
      </c>
      <c r="BH237" s="27">
        <f>STAFF_CWS!BL415</f>
        <v>10833.333333333334</v>
      </c>
      <c r="BI237" s="27">
        <f>STAFF_CWS!BM415</f>
        <v>10833.333333333334</v>
      </c>
      <c r="BJ237" s="27">
        <f>STAFF_CWS!BN415</f>
        <v>10833.333333333334</v>
      </c>
      <c r="BK237" s="27">
        <f>STAFF_CWS!BO415</f>
        <v>10833.333333333334</v>
      </c>
    </row>
    <row r="238" spans="2:63" x14ac:dyDescent="0.15">
      <c r="B238" s="17" t="s">
        <v>27</v>
      </c>
      <c r="C238" s="27">
        <f>STAFF_CWS!G416</f>
        <v>0</v>
      </c>
      <c r="D238" s="27">
        <f>STAFF_CWS!H416</f>
        <v>0</v>
      </c>
      <c r="E238" s="27">
        <f>STAFF_CWS!I416</f>
        <v>0</v>
      </c>
      <c r="F238" s="27">
        <f>STAFF_CWS!J416</f>
        <v>0</v>
      </c>
      <c r="G238" s="27">
        <f>STAFF_CWS!K416</f>
        <v>0</v>
      </c>
      <c r="H238" s="27">
        <f>STAFF_CWS!L416</f>
        <v>0</v>
      </c>
      <c r="I238" s="27">
        <f>STAFF_CWS!M416</f>
        <v>0</v>
      </c>
      <c r="J238" s="27">
        <f>STAFF_CWS!N416</f>
        <v>0</v>
      </c>
      <c r="K238" s="27">
        <f>STAFF_CWS!O416</f>
        <v>0</v>
      </c>
      <c r="L238" s="27">
        <f>STAFF_CWS!P416</f>
        <v>0</v>
      </c>
      <c r="M238" s="27">
        <f>STAFF_CWS!Q416</f>
        <v>0</v>
      </c>
      <c r="N238" s="27">
        <f>STAFF_CWS!R416</f>
        <v>0</v>
      </c>
      <c r="O238" s="27">
        <f>STAFF_CWS!S416</f>
        <v>0</v>
      </c>
      <c r="P238" s="27">
        <f>STAFF_CWS!T416</f>
        <v>0</v>
      </c>
      <c r="Q238" s="27">
        <f>STAFF_CWS!U416</f>
        <v>0</v>
      </c>
      <c r="R238" s="27">
        <f>STAFF_CWS!V416</f>
        <v>0</v>
      </c>
      <c r="S238" s="27">
        <f>STAFF_CWS!W416</f>
        <v>0</v>
      </c>
      <c r="T238" s="27">
        <f>STAFF_CWS!X416</f>
        <v>0</v>
      </c>
      <c r="U238" s="27">
        <f>STAFF_CWS!Y416</f>
        <v>0</v>
      </c>
      <c r="V238" s="27">
        <f>STAFF_CWS!Z416</f>
        <v>0</v>
      </c>
      <c r="W238" s="27">
        <f>STAFF_CWS!AA416</f>
        <v>0</v>
      </c>
      <c r="X238" s="27">
        <f>STAFF_CWS!AB416</f>
        <v>0</v>
      </c>
      <c r="Y238" s="27">
        <f>STAFF_CWS!AC416</f>
        <v>0</v>
      </c>
      <c r="Z238" s="27">
        <f>STAFF_CWS!AD416</f>
        <v>0</v>
      </c>
      <c r="AA238" s="27">
        <f>STAFF_CWS!AE416</f>
        <v>0</v>
      </c>
      <c r="AB238" s="27">
        <f>STAFF_CWS!AF416</f>
        <v>0</v>
      </c>
      <c r="AC238" s="27">
        <f>STAFF_CWS!AG416</f>
        <v>0</v>
      </c>
      <c r="AD238" s="27">
        <f>STAFF_CWS!AH416</f>
        <v>0</v>
      </c>
      <c r="AE238" s="27">
        <f>STAFF_CWS!AI416</f>
        <v>0</v>
      </c>
      <c r="AF238" s="27">
        <f>STAFF_CWS!AJ416</f>
        <v>0</v>
      </c>
      <c r="AG238" s="27">
        <f>STAFF_CWS!AK416</f>
        <v>0</v>
      </c>
      <c r="AH238" s="27">
        <f>STAFF_CWS!AL416</f>
        <v>0</v>
      </c>
      <c r="AI238" s="27">
        <f>STAFF_CWS!AM416</f>
        <v>0</v>
      </c>
      <c r="AJ238" s="27">
        <f>STAFF_CWS!AN416</f>
        <v>0</v>
      </c>
      <c r="AK238" s="27">
        <f>STAFF_CWS!AO416</f>
        <v>0</v>
      </c>
      <c r="AL238" s="27">
        <f>STAFF_CWS!AP416</f>
        <v>0</v>
      </c>
      <c r="AM238" s="27">
        <f>STAFF_CWS!AQ416</f>
        <v>0</v>
      </c>
      <c r="AN238" s="27">
        <f>STAFF_CWS!AR416</f>
        <v>0</v>
      </c>
      <c r="AO238" s="27">
        <f>STAFF_CWS!AS416</f>
        <v>0</v>
      </c>
      <c r="AP238" s="27">
        <f>STAFF_CWS!AT416</f>
        <v>0</v>
      </c>
      <c r="AQ238" s="27">
        <f>STAFF_CWS!AU416</f>
        <v>0</v>
      </c>
      <c r="AR238" s="27">
        <f>STAFF_CWS!AV416</f>
        <v>0</v>
      </c>
      <c r="AS238" s="27">
        <f>STAFF_CWS!AW416</f>
        <v>0</v>
      </c>
      <c r="AT238" s="27">
        <f>STAFF_CWS!AX416</f>
        <v>0</v>
      </c>
      <c r="AU238" s="27">
        <f>STAFF_CWS!AY416</f>
        <v>0</v>
      </c>
      <c r="AV238" s="27">
        <f>STAFF_CWS!AZ416</f>
        <v>0</v>
      </c>
      <c r="AW238" s="27">
        <f>STAFF_CWS!BA416</f>
        <v>0</v>
      </c>
      <c r="AX238" s="27">
        <f>STAFF_CWS!BB416</f>
        <v>0</v>
      </c>
      <c r="AY238" s="27">
        <f>STAFF_CWS!BC416</f>
        <v>0</v>
      </c>
      <c r="AZ238" s="27">
        <f>STAFF_CWS!BD416</f>
        <v>0</v>
      </c>
      <c r="BA238" s="27">
        <f>STAFF_CWS!BE416</f>
        <v>0</v>
      </c>
      <c r="BB238" s="27">
        <f>STAFF_CWS!BF416</f>
        <v>0</v>
      </c>
      <c r="BC238" s="27">
        <f>STAFF_CWS!BG416</f>
        <v>0</v>
      </c>
      <c r="BD238" s="27">
        <f>STAFF_CWS!BH416</f>
        <v>0</v>
      </c>
      <c r="BE238" s="27">
        <f>STAFF_CWS!BI416</f>
        <v>0</v>
      </c>
      <c r="BF238" s="27">
        <f>STAFF_CWS!BJ416</f>
        <v>0</v>
      </c>
      <c r="BG238" s="27">
        <f>STAFF_CWS!BK416</f>
        <v>0</v>
      </c>
      <c r="BH238" s="27">
        <f>STAFF_CWS!BL416</f>
        <v>0</v>
      </c>
      <c r="BI238" s="27">
        <f>STAFF_CWS!BM416</f>
        <v>0</v>
      </c>
      <c r="BJ238" s="27">
        <f>STAFF_CWS!BN416</f>
        <v>0</v>
      </c>
      <c r="BK238" s="27">
        <f>STAFF_CWS!BO416</f>
        <v>0</v>
      </c>
    </row>
    <row r="239" spans="2:63" x14ac:dyDescent="0.15">
      <c r="B239" s="17" t="s">
        <v>63</v>
      </c>
      <c r="C239" s="27">
        <f>STAFF_CWS!G417</f>
        <v>0</v>
      </c>
      <c r="D239" s="27">
        <f>STAFF_CWS!H417</f>
        <v>0</v>
      </c>
      <c r="E239" s="27">
        <f>STAFF_CWS!I417</f>
        <v>0</v>
      </c>
      <c r="F239" s="27">
        <f>STAFF_CWS!J417</f>
        <v>0</v>
      </c>
      <c r="G239" s="27">
        <f>STAFF_CWS!K417</f>
        <v>0</v>
      </c>
      <c r="H239" s="27">
        <f>STAFF_CWS!L417</f>
        <v>0</v>
      </c>
      <c r="I239" s="27">
        <f>STAFF_CWS!M417</f>
        <v>0</v>
      </c>
      <c r="J239" s="27">
        <f>STAFF_CWS!N417</f>
        <v>0</v>
      </c>
      <c r="K239" s="27">
        <f>STAFF_CWS!O417</f>
        <v>4333.3333333333339</v>
      </c>
      <c r="L239" s="27">
        <f>STAFF_CWS!P417</f>
        <v>4333.3333333333339</v>
      </c>
      <c r="M239" s="27">
        <f>STAFF_CWS!Q417</f>
        <v>4333.3333333333339</v>
      </c>
      <c r="N239" s="27">
        <f>STAFF_CWS!R417</f>
        <v>4333.3333333333339</v>
      </c>
      <c r="O239" s="27">
        <f>STAFF_CWS!S417</f>
        <v>4333.3333333333339</v>
      </c>
      <c r="P239" s="27">
        <f>STAFF_CWS!T417</f>
        <v>4333.3333333333339</v>
      </c>
      <c r="Q239" s="27">
        <f>STAFF_CWS!U417</f>
        <v>4333.3333333333339</v>
      </c>
      <c r="R239" s="27">
        <f>STAFF_CWS!V417</f>
        <v>4333.3333333333339</v>
      </c>
      <c r="S239" s="27">
        <f>STAFF_CWS!W417</f>
        <v>4333.3333333333339</v>
      </c>
      <c r="T239" s="27">
        <f>STAFF_CWS!X417</f>
        <v>4333.3333333333339</v>
      </c>
      <c r="U239" s="27">
        <f>STAFF_CWS!Y417</f>
        <v>4333.3333333333339</v>
      </c>
      <c r="V239" s="27">
        <f>STAFF_CWS!Z417</f>
        <v>4333.3333333333339</v>
      </c>
      <c r="W239" s="27">
        <f>STAFF_CWS!AA417</f>
        <v>4333.3333333333339</v>
      </c>
      <c r="X239" s="27">
        <f>STAFF_CWS!AB417</f>
        <v>4333.3333333333339</v>
      </c>
      <c r="Y239" s="27">
        <f>STAFF_CWS!AC417</f>
        <v>4333.3333333333339</v>
      </c>
      <c r="Z239" s="27">
        <f>STAFF_CWS!AD417</f>
        <v>4333.3333333333339</v>
      </c>
      <c r="AA239" s="27">
        <f>STAFF_CWS!AE417</f>
        <v>4333.3333333333339</v>
      </c>
      <c r="AB239" s="27">
        <f>STAFF_CWS!AF417</f>
        <v>4333.3333333333339</v>
      </c>
      <c r="AC239" s="27">
        <f>STAFF_CWS!AG417</f>
        <v>4333.3333333333339</v>
      </c>
      <c r="AD239" s="27">
        <f>STAFF_CWS!AH417</f>
        <v>4333.3333333333339</v>
      </c>
      <c r="AE239" s="27">
        <f>STAFF_CWS!AI417</f>
        <v>4333.3333333333339</v>
      </c>
      <c r="AF239" s="27">
        <f>STAFF_CWS!AJ417</f>
        <v>4333.3333333333339</v>
      </c>
      <c r="AG239" s="27">
        <f>STAFF_CWS!AK417</f>
        <v>4333.3333333333339</v>
      </c>
      <c r="AH239" s="27">
        <f>STAFF_CWS!AL417</f>
        <v>4333.3333333333339</v>
      </c>
      <c r="AI239" s="27">
        <f>STAFF_CWS!AM417</f>
        <v>4333.3333333333339</v>
      </c>
      <c r="AJ239" s="27">
        <f>STAFF_CWS!AN417</f>
        <v>4333.3333333333339</v>
      </c>
      <c r="AK239" s="27">
        <f>STAFF_CWS!AO417</f>
        <v>4333.3333333333339</v>
      </c>
      <c r="AL239" s="27">
        <f>STAFF_CWS!AP417</f>
        <v>4333.3333333333339</v>
      </c>
      <c r="AM239" s="27">
        <f>STAFF_CWS!AQ417</f>
        <v>4333.3333333333339</v>
      </c>
      <c r="AN239" s="27">
        <f>STAFF_CWS!AR417</f>
        <v>9750</v>
      </c>
      <c r="AO239" s="27">
        <f>STAFF_CWS!AS417</f>
        <v>9750</v>
      </c>
      <c r="AP239" s="27">
        <f>STAFF_CWS!AT417</f>
        <v>9750</v>
      </c>
      <c r="AQ239" s="27">
        <f>STAFF_CWS!AU417</f>
        <v>9750</v>
      </c>
      <c r="AR239" s="27">
        <f>STAFF_CWS!AV417</f>
        <v>9750</v>
      </c>
      <c r="AS239" s="27">
        <f>STAFF_CWS!AW417</f>
        <v>9750</v>
      </c>
      <c r="AT239" s="27">
        <f>STAFF_CWS!AX417</f>
        <v>9750</v>
      </c>
      <c r="AU239" s="27">
        <f>STAFF_CWS!AY417</f>
        <v>9750</v>
      </c>
      <c r="AV239" s="27">
        <f>STAFF_CWS!AZ417</f>
        <v>9750</v>
      </c>
      <c r="AW239" s="27">
        <f>STAFF_CWS!BA417</f>
        <v>9750</v>
      </c>
      <c r="AX239" s="27">
        <f>STAFF_CWS!BB417</f>
        <v>9750</v>
      </c>
      <c r="AY239" s="27">
        <f>STAFF_CWS!BC417</f>
        <v>9750</v>
      </c>
      <c r="AZ239" s="27">
        <f>STAFF_CWS!BD417</f>
        <v>10833.333333333334</v>
      </c>
      <c r="BA239" s="27">
        <f>STAFF_CWS!BE417</f>
        <v>10833.333333333334</v>
      </c>
      <c r="BB239" s="27">
        <f>STAFF_CWS!BF417</f>
        <v>10833.333333333334</v>
      </c>
      <c r="BC239" s="27">
        <f>STAFF_CWS!BG417</f>
        <v>10833.333333333334</v>
      </c>
      <c r="BD239" s="27">
        <f>STAFF_CWS!BH417</f>
        <v>10833.333333333334</v>
      </c>
      <c r="BE239" s="27">
        <f>STAFF_CWS!BI417</f>
        <v>10833.333333333334</v>
      </c>
      <c r="BF239" s="27">
        <f>STAFF_CWS!BJ417</f>
        <v>10833.333333333334</v>
      </c>
      <c r="BG239" s="27">
        <f>STAFF_CWS!BK417</f>
        <v>10833.333333333334</v>
      </c>
      <c r="BH239" s="27">
        <f>STAFF_CWS!BL417</f>
        <v>10833.333333333334</v>
      </c>
      <c r="BI239" s="27">
        <f>STAFF_CWS!BM417</f>
        <v>10833.333333333334</v>
      </c>
      <c r="BJ239" s="27">
        <f>STAFF_CWS!BN417</f>
        <v>10833.333333333334</v>
      </c>
      <c r="BK239" s="27">
        <f>STAFF_CWS!BO417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86</v>
      </c>
      <c r="C241" s="27">
        <f>STAFF_CWS!G419</f>
        <v>2800</v>
      </c>
      <c r="D241" s="27">
        <f>STAFF_CWS!H419</f>
        <v>2800</v>
      </c>
      <c r="E241" s="27">
        <f>STAFF_CWS!I419</f>
        <v>2800</v>
      </c>
      <c r="F241" s="27">
        <f>STAFF_CWS!J419</f>
        <v>2800</v>
      </c>
      <c r="G241" s="27">
        <f>STAFF_CWS!K419</f>
        <v>2800</v>
      </c>
      <c r="H241" s="27">
        <f>STAFF_CWS!L419</f>
        <v>2800</v>
      </c>
      <c r="I241" s="27">
        <f>STAFF_CWS!M419</f>
        <v>2800</v>
      </c>
      <c r="J241" s="27">
        <f>STAFF_CWS!N419</f>
        <v>2800</v>
      </c>
      <c r="K241" s="27">
        <f>STAFF_CWS!O419</f>
        <v>2800</v>
      </c>
      <c r="L241" s="27">
        <f>STAFF_CWS!P419</f>
        <v>2800</v>
      </c>
      <c r="M241" s="27">
        <f>STAFF_CWS!Q419</f>
        <v>2800</v>
      </c>
      <c r="N241" s="27">
        <f>STAFF_CWS!R419</f>
        <v>2800</v>
      </c>
      <c r="O241" s="27">
        <f>STAFF_CWS!S419</f>
        <v>2800</v>
      </c>
      <c r="P241" s="27">
        <f>STAFF_CWS!T419</f>
        <v>0</v>
      </c>
      <c r="Q241" s="27">
        <f>STAFF_CWS!U419</f>
        <v>0</v>
      </c>
      <c r="R241" s="27">
        <f>STAFF_CWS!V419</f>
        <v>0</v>
      </c>
      <c r="S241" s="27">
        <f>STAFF_CWS!W419</f>
        <v>0</v>
      </c>
      <c r="T241" s="27">
        <f>STAFF_CWS!X419</f>
        <v>0</v>
      </c>
      <c r="U241" s="27">
        <f>STAFF_CWS!Y419</f>
        <v>0</v>
      </c>
      <c r="V241" s="27">
        <f>STAFF_CWS!Z419</f>
        <v>0</v>
      </c>
      <c r="W241" s="27">
        <f>STAFF_CWS!AA419</f>
        <v>0</v>
      </c>
      <c r="X241" s="27">
        <f>STAFF_CWS!AB419</f>
        <v>0</v>
      </c>
      <c r="Y241" s="27">
        <f>STAFF_CWS!AC419</f>
        <v>0</v>
      </c>
      <c r="Z241" s="27">
        <f>STAFF_CWS!AD419</f>
        <v>0</v>
      </c>
      <c r="AA241" s="27">
        <f>STAFF_CWS!AE419</f>
        <v>0</v>
      </c>
      <c r="AB241" s="27">
        <f>STAFF_CWS!AF419</f>
        <v>0</v>
      </c>
      <c r="AC241" s="27">
        <f>STAFF_CWS!AG419</f>
        <v>0</v>
      </c>
      <c r="AD241" s="27">
        <f>STAFF_CWS!AH419</f>
        <v>0</v>
      </c>
      <c r="AE241" s="27">
        <f>STAFF_CWS!AI419</f>
        <v>0</v>
      </c>
      <c r="AF241" s="27">
        <f>STAFF_CWS!AJ419</f>
        <v>0</v>
      </c>
      <c r="AG241" s="27">
        <f>STAFF_CWS!AK419</f>
        <v>0</v>
      </c>
      <c r="AH241" s="27">
        <f>STAFF_CWS!AL419</f>
        <v>0</v>
      </c>
      <c r="AI241" s="27">
        <f>STAFF_CWS!AM419</f>
        <v>0</v>
      </c>
      <c r="AJ241" s="27">
        <f>STAFF_CWS!AN419</f>
        <v>0</v>
      </c>
      <c r="AK241" s="27">
        <f>STAFF_CWS!AO419</f>
        <v>0</v>
      </c>
      <c r="AL241" s="27">
        <f>STAFF_CWS!AP419</f>
        <v>0</v>
      </c>
      <c r="AM241" s="27">
        <f>STAFF_CWS!AQ419</f>
        <v>0</v>
      </c>
      <c r="AN241" s="27">
        <f>STAFF_CWS!AR419</f>
        <v>0</v>
      </c>
      <c r="AO241" s="27">
        <f>STAFF_CWS!AS419</f>
        <v>0</v>
      </c>
      <c r="AP241" s="27">
        <f>STAFF_CWS!AT419</f>
        <v>0</v>
      </c>
      <c r="AQ241" s="27">
        <f>STAFF_CWS!AU419</f>
        <v>0</v>
      </c>
      <c r="AR241" s="27">
        <f>STAFF_CWS!AV419</f>
        <v>0</v>
      </c>
      <c r="AS241" s="27">
        <f>STAFF_CWS!AW419</f>
        <v>0</v>
      </c>
      <c r="AT241" s="27">
        <f>STAFF_CWS!AX419</f>
        <v>0</v>
      </c>
      <c r="AU241" s="27">
        <f>STAFF_CWS!AY419</f>
        <v>0</v>
      </c>
      <c r="AV241" s="27">
        <f>STAFF_CWS!AZ419</f>
        <v>0</v>
      </c>
      <c r="AW241" s="27">
        <f>STAFF_CWS!BA419</f>
        <v>0</v>
      </c>
      <c r="AX241" s="27">
        <f>STAFF_CWS!BB419</f>
        <v>0</v>
      </c>
      <c r="AY241" s="27">
        <f>STAFF_CWS!BC419</f>
        <v>0</v>
      </c>
      <c r="AZ241" s="27">
        <f>STAFF_CWS!BD419</f>
        <v>0</v>
      </c>
      <c r="BA241" s="27">
        <f>STAFF_CWS!BE419</f>
        <v>0</v>
      </c>
      <c r="BB241" s="27">
        <f>STAFF_CWS!BF419</f>
        <v>0</v>
      </c>
      <c r="BC241" s="27">
        <f>STAFF_CWS!BG419</f>
        <v>0</v>
      </c>
      <c r="BD241" s="27">
        <f>STAFF_CWS!BH419</f>
        <v>0</v>
      </c>
      <c r="BE241" s="27">
        <f>STAFF_CWS!BI419</f>
        <v>0</v>
      </c>
      <c r="BF241" s="27">
        <f>STAFF_CWS!BJ419</f>
        <v>0</v>
      </c>
      <c r="BG241" s="27">
        <f>STAFF_CWS!BK419</f>
        <v>0</v>
      </c>
      <c r="BH241" s="27">
        <f>STAFF_CWS!BL419</f>
        <v>0</v>
      </c>
      <c r="BI241" s="27">
        <f>STAFF_CWS!BM419</f>
        <v>0</v>
      </c>
      <c r="BJ241" s="27">
        <f>STAFF_CWS!BN419</f>
        <v>0</v>
      </c>
      <c r="BK241" s="27">
        <f>STAFF_CWS!BO419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29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75</v>
      </c>
      <c r="C244" s="27">
        <f>STAFF_CWS!G422</f>
        <v>0</v>
      </c>
      <c r="D244" s="27">
        <f>STAFF_CWS!H422</f>
        <v>0</v>
      </c>
      <c r="E244" s="27">
        <f>STAFF_CWS!I422</f>
        <v>0</v>
      </c>
      <c r="F244" s="27">
        <f>STAFF_CWS!J422</f>
        <v>0</v>
      </c>
      <c r="G244" s="27">
        <f>STAFF_CWS!K422</f>
        <v>0</v>
      </c>
      <c r="H244" s="27">
        <f>STAFF_CWS!L422</f>
        <v>0</v>
      </c>
      <c r="I244" s="27">
        <f>STAFF_CWS!M422</f>
        <v>0</v>
      </c>
      <c r="J244" s="27">
        <f>STAFF_CWS!N422</f>
        <v>0</v>
      </c>
      <c r="K244" s="27">
        <f>STAFF_CWS!O422</f>
        <v>0</v>
      </c>
      <c r="L244" s="27">
        <f>STAFF_CWS!P422</f>
        <v>0</v>
      </c>
      <c r="M244" s="27">
        <f>STAFF_CWS!Q422</f>
        <v>0</v>
      </c>
      <c r="N244" s="27">
        <f>STAFF_CWS!R422</f>
        <v>0</v>
      </c>
      <c r="O244" s="27">
        <f>STAFF_CWS!S422</f>
        <v>0</v>
      </c>
      <c r="P244" s="27">
        <f>STAFF_CWS!T422</f>
        <v>6250</v>
      </c>
      <c r="Q244" s="27">
        <f>STAFF_CWS!U422</f>
        <v>6250</v>
      </c>
      <c r="R244" s="27">
        <f>STAFF_CWS!V422</f>
        <v>6250</v>
      </c>
      <c r="S244" s="27">
        <f>STAFF_CWS!W422</f>
        <v>6250</v>
      </c>
      <c r="T244" s="27">
        <f>STAFF_CWS!X422</f>
        <v>6250</v>
      </c>
      <c r="U244" s="27">
        <f>STAFF_CWS!Y422</f>
        <v>6250</v>
      </c>
      <c r="V244" s="27">
        <f>STAFF_CWS!Z422</f>
        <v>6250</v>
      </c>
      <c r="W244" s="27">
        <f>STAFF_CWS!AA422</f>
        <v>6250</v>
      </c>
      <c r="X244" s="27">
        <f>STAFF_CWS!AB422</f>
        <v>6250</v>
      </c>
      <c r="Y244" s="27">
        <f>STAFF_CWS!AC422</f>
        <v>6250</v>
      </c>
      <c r="Z244" s="27">
        <f>STAFF_CWS!AD422</f>
        <v>6250</v>
      </c>
      <c r="AA244" s="27">
        <f>STAFF_CWS!AE422</f>
        <v>6250</v>
      </c>
      <c r="AB244" s="27">
        <f>STAFF_CWS!AF422</f>
        <v>6250</v>
      </c>
      <c r="AC244" s="27">
        <f>STAFF_CWS!AG422</f>
        <v>6250</v>
      </c>
      <c r="AD244" s="27">
        <f>STAFF_CWS!AH422</f>
        <v>6250</v>
      </c>
      <c r="AE244" s="27">
        <f>STAFF_CWS!AI422</f>
        <v>6250</v>
      </c>
      <c r="AF244" s="27">
        <f>STAFF_CWS!AJ422</f>
        <v>6250</v>
      </c>
      <c r="AG244" s="27">
        <f>STAFF_CWS!AK422</f>
        <v>6250</v>
      </c>
      <c r="AH244" s="27">
        <f>STAFF_CWS!AL422</f>
        <v>6250</v>
      </c>
      <c r="AI244" s="27">
        <f>STAFF_CWS!AM422</f>
        <v>6250</v>
      </c>
      <c r="AJ244" s="27">
        <f>STAFF_CWS!AN422</f>
        <v>6250</v>
      </c>
      <c r="AK244" s="27">
        <f>STAFF_CWS!AO422</f>
        <v>6250</v>
      </c>
      <c r="AL244" s="27">
        <f>STAFF_CWS!AP422</f>
        <v>6250</v>
      </c>
      <c r="AM244" s="27">
        <f>STAFF_CWS!AQ422</f>
        <v>6250</v>
      </c>
      <c r="AN244" s="27">
        <f>STAFF_CWS!AR422</f>
        <v>6250</v>
      </c>
      <c r="AO244" s="27">
        <f>STAFF_CWS!AS422</f>
        <v>6250</v>
      </c>
      <c r="AP244" s="27">
        <f>STAFF_CWS!AT422</f>
        <v>6250</v>
      </c>
      <c r="AQ244" s="27">
        <f>STAFF_CWS!AU422</f>
        <v>6250</v>
      </c>
      <c r="AR244" s="27">
        <f>STAFF_CWS!AV422</f>
        <v>6250</v>
      </c>
      <c r="AS244" s="27">
        <f>STAFF_CWS!AW422</f>
        <v>6250</v>
      </c>
      <c r="AT244" s="27">
        <f>STAFF_CWS!AX422</f>
        <v>6250</v>
      </c>
      <c r="AU244" s="27">
        <f>STAFF_CWS!AY422</f>
        <v>6250</v>
      </c>
      <c r="AV244" s="27">
        <f>STAFF_CWS!AZ422</f>
        <v>6250</v>
      </c>
      <c r="AW244" s="27">
        <f>STAFF_CWS!BA422</f>
        <v>6250</v>
      </c>
      <c r="AX244" s="27">
        <f>STAFF_CWS!BB422</f>
        <v>6250</v>
      </c>
      <c r="AY244" s="27">
        <f>STAFF_CWS!BC422</f>
        <v>6250</v>
      </c>
      <c r="AZ244" s="27">
        <f>STAFF_CWS!BD422</f>
        <v>6250</v>
      </c>
      <c r="BA244" s="27">
        <f>STAFF_CWS!BE422</f>
        <v>6250</v>
      </c>
      <c r="BB244" s="27">
        <f>STAFF_CWS!BF422</f>
        <v>6250</v>
      </c>
      <c r="BC244" s="27">
        <f>STAFF_CWS!BG422</f>
        <v>6250</v>
      </c>
      <c r="BD244" s="27">
        <f>STAFF_CWS!BH422</f>
        <v>6250</v>
      </c>
      <c r="BE244" s="27">
        <f>STAFF_CWS!BI422</f>
        <v>6250</v>
      </c>
      <c r="BF244" s="27">
        <f>STAFF_CWS!BJ422</f>
        <v>6250</v>
      </c>
      <c r="BG244" s="27">
        <f>STAFF_CWS!BK422</f>
        <v>6250</v>
      </c>
      <c r="BH244" s="27">
        <f>STAFF_CWS!BL422</f>
        <v>6250</v>
      </c>
      <c r="BI244" s="27">
        <f>STAFF_CWS!BM422</f>
        <v>6250</v>
      </c>
      <c r="BJ244" s="27">
        <f>STAFF_CWS!BN422</f>
        <v>6250</v>
      </c>
      <c r="BK244" s="27">
        <f>STAFF_CWS!BO422</f>
        <v>6250</v>
      </c>
    </row>
    <row r="245" spans="2:63" x14ac:dyDescent="0.15">
      <c r="B245" s="17" t="s">
        <v>62</v>
      </c>
      <c r="C245" s="24">
        <f>STAFF_CWS!G423</f>
        <v>0</v>
      </c>
      <c r="D245" s="24">
        <f>STAFF_CWS!H423</f>
        <v>0</v>
      </c>
      <c r="E245" s="24">
        <f>STAFF_CWS!I423</f>
        <v>0</v>
      </c>
      <c r="F245" s="24">
        <f>STAFF_CWS!J423</f>
        <v>0</v>
      </c>
      <c r="G245" s="24">
        <f>STAFF_CWS!K423</f>
        <v>0</v>
      </c>
      <c r="H245" s="24">
        <f>STAFF_CWS!L423</f>
        <v>0</v>
      </c>
      <c r="I245" s="24">
        <f>STAFF_CWS!M423</f>
        <v>0</v>
      </c>
      <c r="J245" s="24">
        <f>STAFF_CWS!N423</f>
        <v>0</v>
      </c>
      <c r="K245" s="24">
        <f>STAFF_CWS!O423</f>
        <v>0</v>
      </c>
      <c r="L245" s="24">
        <f>STAFF_CWS!P423</f>
        <v>0</v>
      </c>
      <c r="M245" s="24">
        <f>STAFF_CWS!Q423</f>
        <v>0</v>
      </c>
      <c r="N245" s="24">
        <f>STAFF_CWS!R423</f>
        <v>0</v>
      </c>
      <c r="O245" s="24">
        <f>STAFF_CWS!S423</f>
        <v>0</v>
      </c>
      <c r="P245" s="24">
        <f>STAFF_CWS!T423</f>
        <v>0.9</v>
      </c>
      <c r="Q245" s="24">
        <f>STAFF_CWS!U423</f>
        <v>0.9</v>
      </c>
      <c r="R245" s="24">
        <f>STAFF_CWS!V423</f>
        <v>0.9</v>
      </c>
      <c r="S245" s="24">
        <f>STAFF_CWS!W423</f>
        <v>0.9</v>
      </c>
      <c r="T245" s="24">
        <f>STAFF_CWS!X423</f>
        <v>0.9</v>
      </c>
      <c r="U245" s="24">
        <f>STAFF_CWS!Y423</f>
        <v>0.9</v>
      </c>
      <c r="V245" s="24">
        <f>STAFF_CWS!Z423</f>
        <v>0.9</v>
      </c>
      <c r="W245" s="24">
        <f>STAFF_CWS!AA423</f>
        <v>0.9</v>
      </c>
      <c r="X245" s="24">
        <f>STAFF_CWS!AB423</f>
        <v>0.9</v>
      </c>
      <c r="Y245" s="24">
        <f>STAFF_CWS!AC423</f>
        <v>0.9</v>
      </c>
      <c r="Z245" s="24">
        <f>STAFF_CWS!AD423</f>
        <v>0.9</v>
      </c>
      <c r="AA245" s="24">
        <f>STAFF_CWS!AE423</f>
        <v>0.9</v>
      </c>
      <c r="AB245" s="24">
        <f>STAFF_CWS!AF423</f>
        <v>0.9</v>
      </c>
      <c r="AC245" s="24">
        <f>STAFF_CWS!AG423</f>
        <v>0.9</v>
      </c>
      <c r="AD245" s="24">
        <f>STAFF_CWS!AH423</f>
        <v>0.9</v>
      </c>
      <c r="AE245" s="24">
        <f>STAFF_CWS!AI423</f>
        <v>0.9</v>
      </c>
      <c r="AF245" s="24">
        <f>STAFF_CWS!AJ423</f>
        <v>0.9</v>
      </c>
      <c r="AG245" s="24">
        <f>STAFF_CWS!AK423</f>
        <v>0.9</v>
      </c>
      <c r="AH245" s="24">
        <f>STAFF_CWS!AL423</f>
        <v>0.9</v>
      </c>
      <c r="AI245" s="24">
        <f>STAFF_CWS!AM423</f>
        <v>0.9</v>
      </c>
      <c r="AJ245" s="24">
        <f>STAFF_CWS!AN423</f>
        <v>0.9</v>
      </c>
      <c r="AK245" s="24">
        <f>STAFF_CWS!AO423</f>
        <v>0.9</v>
      </c>
      <c r="AL245" s="24">
        <f>STAFF_CWS!AP423</f>
        <v>0.9</v>
      </c>
      <c r="AM245" s="24">
        <f>STAFF_CWS!AQ423</f>
        <v>0.9</v>
      </c>
      <c r="AN245" s="24">
        <f>STAFF_CWS!AR423</f>
        <v>1</v>
      </c>
      <c r="AO245" s="24">
        <f>STAFF_CWS!AS423</f>
        <v>1</v>
      </c>
      <c r="AP245" s="24">
        <f>STAFF_CWS!AT423</f>
        <v>1</v>
      </c>
      <c r="AQ245" s="24">
        <f>STAFF_CWS!AU423</f>
        <v>1</v>
      </c>
      <c r="AR245" s="24">
        <f>STAFF_CWS!AV423</f>
        <v>1</v>
      </c>
      <c r="AS245" s="24">
        <f>STAFF_CWS!AW423</f>
        <v>1</v>
      </c>
      <c r="AT245" s="24">
        <f>STAFF_CWS!AX423</f>
        <v>1</v>
      </c>
      <c r="AU245" s="24">
        <f>STAFF_CWS!AY423</f>
        <v>1</v>
      </c>
      <c r="AV245" s="24">
        <f>STAFF_CWS!AZ423</f>
        <v>1</v>
      </c>
      <c r="AW245" s="24">
        <f>STAFF_CWS!BA423</f>
        <v>1</v>
      </c>
      <c r="AX245" s="24">
        <f>STAFF_CWS!BB423</f>
        <v>1</v>
      </c>
      <c r="AY245" s="24">
        <f>STAFF_CWS!BC423</f>
        <v>1</v>
      </c>
      <c r="AZ245" s="24">
        <f>STAFF_CWS!BD423</f>
        <v>1</v>
      </c>
      <c r="BA245" s="24">
        <f>STAFF_CWS!BE423</f>
        <v>1</v>
      </c>
      <c r="BB245" s="24">
        <f>STAFF_CWS!BF423</f>
        <v>1</v>
      </c>
      <c r="BC245" s="24">
        <f>STAFF_CWS!BG423</f>
        <v>1</v>
      </c>
      <c r="BD245" s="24">
        <f>STAFF_CWS!BH423</f>
        <v>1</v>
      </c>
      <c r="BE245" s="24">
        <f>STAFF_CWS!BI423</f>
        <v>1</v>
      </c>
      <c r="BF245" s="24">
        <f>STAFF_CWS!BJ423</f>
        <v>1</v>
      </c>
      <c r="BG245" s="24">
        <f>STAFF_CWS!BK423</f>
        <v>1</v>
      </c>
      <c r="BH245" s="24">
        <f>STAFF_CWS!BL423</f>
        <v>1</v>
      </c>
      <c r="BI245" s="24">
        <f>STAFF_CWS!BM423</f>
        <v>1</v>
      </c>
      <c r="BJ245" s="24">
        <f>STAFF_CWS!BN423</f>
        <v>1</v>
      </c>
      <c r="BK245" s="24">
        <f>STAFF_CWS!BO423</f>
        <v>1</v>
      </c>
    </row>
    <row r="246" spans="2:63" x14ac:dyDescent="0.15">
      <c r="B246" s="17" t="s">
        <v>76</v>
      </c>
      <c r="C246" s="27">
        <f>STAFF_CWS!G424</f>
        <v>0</v>
      </c>
      <c r="D246" s="27">
        <f>STAFF_CWS!H424</f>
        <v>0</v>
      </c>
      <c r="E246" s="27">
        <f>STAFF_CWS!I424</f>
        <v>0</v>
      </c>
      <c r="F246" s="27">
        <f>STAFF_CWS!J424</f>
        <v>0</v>
      </c>
      <c r="G246" s="27">
        <f>STAFF_CWS!K424</f>
        <v>0</v>
      </c>
      <c r="H246" s="27">
        <f>STAFF_CWS!L424</f>
        <v>0</v>
      </c>
      <c r="I246" s="27">
        <f>STAFF_CWS!M424</f>
        <v>0</v>
      </c>
      <c r="J246" s="27">
        <f>STAFF_CWS!N424</f>
        <v>0</v>
      </c>
      <c r="K246" s="27">
        <f>STAFF_CWS!O424</f>
        <v>0</v>
      </c>
      <c r="L246" s="27">
        <f>STAFF_CWS!P424</f>
        <v>0</v>
      </c>
      <c r="M246" s="27">
        <f>STAFF_CWS!Q424</f>
        <v>0</v>
      </c>
      <c r="N246" s="27">
        <f>STAFF_CWS!R424</f>
        <v>0</v>
      </c>
      <c r="O246" s="27">
        <f>STAFF_CWS!S424</f>
        <v>0</v>
      </c>
      <c r="P246" s="27">
        <f>STAFF_CWS!T424</f>
        <v>5625</v>
      </c>
      <c r="Q246" s="27">
        <f>STAFF_CWS!U424</f>
        <v>5625</v>
      </c>
      <c r="R246" s="27">
        <f>STAFF_CWS!V424</f>
        <v>5625</v>
      </c>
      <c r="S246" s="27">
        <f>STAFF_CWS!W424</f>
        <v>5625</v>
      </c>
      <c r="T246" s="27">
        <f>STAFF_CWS!X424</f>
        <v>5625</v>
      </c>
      <c r="U246" s="27">
        <f>STAFF_CWS!Y424</f>
        <v>5625</v>
      </c>
      <c r="V246" s="27">
        <f>STAFF_CWS!Z424</f>
        <v>5625</v>
      </c>
      <c r="W246" s="27">
        <f>STAFF_CWS!AA424</f>
        <v>5625</v>
      </c>
      <c r="X246" s="27">
        <f>STAFF_CWS!AB424</f>
        <v>5625</v>
      </c>
      <c r="Y246" s="27">
        <f>STAFF_CWS!AC424</f>
        <v>5625</v>
      </c>
      <c r="Z246" s="27">
        <f>STAFF_CWS!AD424</f>
        <v>5625</v>
      </c>
      <c r="AA246" s="27">
        <f>STAFF_CWS!AE424</f>
        <v>5625</v>
      </c>
      <c r="AB246" s="27">
        <f>STAFF_CWS!AF424</f>
        <v>5625</v>
      </c>
      <c r="AC246" s="27">
        <f>STAFF_CWS!AG424</f>
        <v>5625</v>
      </c>
      <c r="AD246" s="27">
        <f>STAFF_CWS!AH424</f>
        <v>5625</v>
      </c>
      <c r="AE246" s="27">
        <f>STAFF_CWS!AI424</f>
        <v>5625</v>
      </c>
      <c r="AF246" s="27">
        <f>STAFF_CWS!AJ424</f>
        <v>5625</v>
      </c>
      <c r="AG246" s="27">
        <f>STAFF_CWS!AK424</f>
        <v>5625</v>
      </c>
      <c r="AH246" s="27">
        <f>STAFF_CWS!AL424</f>
        <v>5625</v>
      </c>
      <c r="AI246" s="27">
        <f>STAFF_CWS!AM424</f>
        <v>5625</v>
      </c>
      <c r="AJ246" s="27">
        <f>STAFF_CWS!AN424</f>
        <v>5625</v>
      </c>
      <c r="AK246" s="27">
        <f>STAFF_CWS!AO424</f>
        <v>5625</v>
      </c>
      <c r="AL246" s="27">
        <f>STAFF_CWS!AP424</f>
        <v>5625</v>
      </c>
      <c r="AM246" s="27">
        <f>STAFF_CWS!AQ424</f>
        <v>5625</v>
      </c>
      <c r="AN246" s="27">
        <f>STAFF_CWS!AR424</f>
        <v>6250</v>
      </c>
      <c r="AO246" s="27">
        <f>STAFF_CWS!AS424</f>
        <v>6250</v>
      </c>
      <c r="AP246" s="27">
        <f>STAFF_CWS!AT424</f>
        <v>6250</v>
      </c>
      <c r="AQ246" s="27">
        <f>STAFF_CWS!AU424</f>
        <v>6250</v>
      </c>
      <c r="AR246" s="27">
        <f>STAFF_CWS!AV424</f>
        <v>6250</v>
      </c>
      <c r="AS246" s="27">
        <f>STAFF_CWS!AW424</f>
        <v>6250</v>
      </c>
      <c r="AT246" s="27">
        <f>STAFF_CWS!AX424</f>
        <v>6250</v>
      </c>
      <c r="AU246" s="27">
        <f>STAFF_CWS!AY424</f>
        <v>6250</v>
      </c>
      <c r="AV246" s="27">
        <f>STAFF_CWS!AZ424</f>
        <v>6250</v>
      </c>
      <c r="AW246" s="27">
        <f>STAFF_CWS!BA424</f>
        <v>6250</v>
      </c>
      <c r="AX246" s="27">
        <f>STAFF_CWS!BB424</f>
        <v>6250</v>
      </c>
      <c r="AY246" s="27">
        <f>STAFF_CWS!BC424</f>
        <v>6250</v>
      </c>
      <c r="AZ246" s="27">
        <f>STAFF_CWS!BD424</f>
        <v>6250</v>
      </c>
      <c r="BA246" s="27">
        <f>STAFF_CWS!BE424</f>
        <v>6250</v>
      </c>
      <c r="BB246" s="27">
        <f>STAFF_CWS!BF424</f>
        <v>6250</v>
      </c>
      <c r="BC246" s="27">
        <f>STAFF_CWS!BG424</f>
        <v>6250</v>
      </c>
      <c r="BD246" s="27">
        <f>STAFF_CWS!BH424</f>
        <v>6250</v>
      </c>
      <c r="BE246" s="27">
        <f>STAFF_CWS!BI424</f>
        <v>6250</v>
      </c>
      <c r="BF246" s="27">
        <f>STAFF_CWS!BJ424</f>
        <v>6250</v>
      </c>
      <c r="BG246" s="27">
        <f>STAFF_CWS!BK424</f>
        <v>6250</v>
      </c>
      <c r="BH246" s="27">
        <f>STAFF_CWS!BL424</f>
        <v>6250</v>
      </c>
      <c r="BI246" s="27">
        <f>STAFF_CWS!BM424</f>
        <v>6250</v>
      </c>
      <c r="BJ246" s="27">
        <f>STAFF_CWS!BN424</f>
        <v>6250</v>
      </c>
      <c r="BK246" s="27">
        <f>STAFF_CWS!BO424</f>
        <v>6250</v>
      </c>
    </row>
    <row r="247" spans="2:63" x14ac:dyDescent="0.15">
      <c r="B247" s="17" t="s">
        <v>27</v>
      </c>
      <c r="C247" s="27">
        <f>STAFF_CWS!G425</f>
        <v>0</v>
      </c>
      <c r="D247" s="27">
        <f>STAFF_CWS!H425</f>
        <v>0</v>
      </c>
      <c r="E247" s="27">
        <f>STAFF_CWS!I425</f>
        <v>0</v>
      </c>
      <c r="F247" s="27">
        <f>STAFF_CWS!J425</f>
        <v>0</v>
      </c>
      <c r="G247" s="27">
        <f>STAFF_CWS!K425</f>
        <v>0</v>
      </c>
      <c r="H247" s="27">
        <f>STAFF_CWS!L425</f>
        <v>0</v>
      </c>
      <c r="I247" s="27">
        <f>STAFF_CWS!M425</f>
        <v>0</v>
      </c>
      <c r="J247" s="27">
        <f>STAFF_CWS!N425</f>
        <v>0</v>
      </c>
      <c r="K247" s="27">
        <f>STAFF_CWS!O425</f>
        <v>0</v>
      </c>
      <c r="L247" s="27">
        <f>STAFF_CWS!P425</f>
        <v>0</v>
      </c>
      <c r="M247" s="27">
        <f>STAFF_CWS!Q425</f>
        <v>0</v>
      </c>
      <c r="N247" s="27">
        <f>STAFF_CWS!R425</f>
        <v>0</v>
      </c>
      <c r="O247" s="27">
        <f>STAFF_CWS!S425</f>
        <v>0</v>
      </c>
      <c r="P247" s="27">
        <f>STAFF_CWS!T425</f>
        <v>0</v>
      </c>
      <c r="Q247" s="27">
        <f>STAFF_CWS!U425</f>
        <v>0</v>
      </c>
      <c r="R247" s="27">
        <f>STAFF_CWS!V425</f>
        <v>0</v>
      </c>
      <c r="S247" s="27">
        <f>STAFF_CWS!W425</f>
        <v>0</v>
      </c>
      <c r="T247" s="27">
        <f>STAFF_CWS!X425</f>
        <v>0</v>
      </c>
      <c r="U247" s="27">
        <f>STAFF_CWS!Y425</f>
        <v>0</v>
      </c>
      <c r="V247" s="27">
        <f>STAFF_CWS!Z425</f>
        <v>0</v>
      </c>
      <c r="W247" s="27">
        <f>STAFF_CWS!AA425</f>
        <v>0</v>
      </c>
      <c r="X247" s="27">
        <f>STAFF_CWS!AB425</f>
        <v>0</v>
      </c>
      <c r="Y247" s="27">
        <f>STAFF_CWS!AC425</f>
        <v>0</v>
      </c>
      <c r="Z247" s="27">
        <f>STAFF_CWS!AD425</f>
        <v>0</v>
      </c>
      <c r="AA247" s="27">
        <f>STAFF_CWS!AE425</f>
        <v>0</v>
      </c>
      <c r="AB247" s="27">
        <f>STAFF_CWS!AF425</f>
        <v>0</v>
      </c>
      <c r="AC247" s="27">
        <f>STAFF_CWS!AG425</f>
        <v>0</v>
      </c>
      <c r="AD247" s="27">
        <f>STAFF_CWS!AH425</f>
        <v>0</v>
      </c>
      <c r="AE247" s="27">
        <f>STAFF_CWS!AI425</f>
        <v>0</v>
      </c>
      <c r="AF247" s="27">
        <f>STAFF_CWS!AJ425</f>
        <v>0</v>
      </c>
      <c r="AG247" s="27">
        <f>STAFF_CWS!AK425</f>
        <v>0</v>
      </c>
      <c r="AH247" s="27">
        <f>STAFF_CWS!AL425</f>
        <v>0</v>
      </c>
      <c r="AI247" s="27">
        <f>STAFF_CWS!AM425</f>
        <v>0</v>
      </c>
      <c r="AJ247" s="27">
        <f>STAFF_CWS!AN425</f>
        <v>0</v>
      </c>
      <c r="AK247" s="27">
        <f>STAFF_CWS!AO425</f>
        <v>0</v>
      </c>
      <c r="AL247" s="27">
        <f>STAFF_CWS!AP425</f>
        <v>0</v>
      </c>
      <c r="AM247" s="27">
        <f>STAFF_CWS!AQ425</f>
        <v>0</v>
      </c>
      <c r="AN247" s="27">
        <f>STAFF_CWS!AR425</f>
        <v>0</v>
      </c>
      <c r="AO247" s="27">
        <f>STAFF_CWS!AS425</f>
        <v>0</v>
      </c>
      <c r="AP247" s="27">
        <f>STAFF_CWS!AT425</f>
        <v>0</v>
      </c>
      <c r="AQ247" s="27">
        <f>STAFF_CWS!AU425</f>
        <v>0</v>
      </c>
      <c r="AR247" s="27">
        <f>STAFF_CWS!AV425</f>
        <v>0</v>
      </c>
      <c r="AS247" s="27">
        <f>STAFF_CWS!AW425</f>
        <v>0</v>
      </c>
      <c r="AT247" s="27">
        <f>STAFF_CWS!AX425</f>
        <v>0</v>
      </c>
      <c r="AU247" s="27">
        <f>STAFF_CWS!AY425</f>
        <v>0</v>
      </c>
      <c r="AV247" s="27">
        <f>STAFF_CWS!AZ425</f>
        <v>0</v>
      </c>
      <c r="AW247" s="27">
        <f>STAFF_CWS!BA425</f>
        <v>0</v>
      </c>
      <c r="AX247" s="27">
        <f>STAFF_CWS!BB425</f>
        <v>0</v>
      </c>
      <c r="AY247" s="27">
        <f>STAFF_CWS!BC425</f>
        <v>0</v>
      </c>
      <c r="AZ247" s="27">
        <f>STAFF_CWS!BD425</f>
        <v>0</v>
      </c>
      <c r="BA247" s="27">
        <f>STAFF_CWS!BE425</f>
        <v>0</v>
      </c>
      <c r="BB247" s="27">
        <f>STAFF_CWS!BF425</f>
        <v>0</v>
      </c>
      <c r="BC247" s="27">
        <f>STAFF_CWS!BG425</f>
        <v>0</v>
      </c>
      <c r="BD247" s="27">
        <f>STAFF_CWS!BH425</f>
        <v>0</v>
      </c>
      <c r="BE247" s="27">
        <f>STAFF_CWS!BI425</f>
        <v>0</v>
      </c>
      <c r="BF247" s="27">
        <f>STAFF_CWS!BJ425</f>
        <v>0</v>
      </c>
      <c r="BG247" s="27">
        <f>STAFF_CWS!BK425</f>
        <v>0</v>
      </c>
      <c r="BH247" s="27">
        <f>STAFF_CWS!BL425</f>
        <v>0</v>
      </c>
      <c r="BI247" s="27">
        <f>STAFF_CWS!BM425</f>
        <v>0</v>
      </c>
      <c r="BJ247" s="27">
        <f>STAFF_CWS!BN425</f>
        <v>0</v>
      </c>
      <c r="BK247" s="27">
        <f>STAFF_CWS!BO425</f>
        <v>0</v>
      </c>
    </row>
    <row r="248" spans="2:63" x14ac:dyDescent="0.15">
      <c r="B248" s="17" t="s">
        <v>63</v>
      </c>
      <c r="C248" s="27">
        <f>STAFF_CWS!G426</f>
        <v>0</v>
      </c>
      <c r="D248" s="27">
        <f>STAFF_CWS!H426</f>
        <v>0</v>
      </c>
      <c r="E248" s="27">
        <f>STAFF_CWS!I426</f>
        <v>0</v>
      </c>
      <c r="F248" s="27">
        <f>STAFF_CWS!J426</f>
        <v>0</v>
      </c>
      <c r="G248" s="27">
        <f>STAFF_CWS!K426</f>
        <v>0</v>
      </c>
      <c r="H248" s="27">
        <f>STAFF_CWS!L426</f>
        <v>0</v>
      </c>
      <c r="I248" s="27">
        <f>STAFF_CWS!M426</f>
        <v>0</v>
      </c>
      <c r="J248" s="27">
        <f>STAFF_CWS!N426</f>
        <v>0</v>
      </c>
      <c r="K248" s="27">
        <f>STAFF_CWS!O426</f>
        <v>0</v>
      </c>
      <c r="L248" s="27">
        <f>STAFF_CWS!P426</f>
        <v>0</v>
      </c>
      <c r="M248" s="27">
        <f>STAFF_CWS!Q426</f>
        <v>0</v>
      </c>
      <c r="N248" s="27">
        <f>STAFF_CWS!R426</f>
        <v>0</v>
      </c>
      <c r="O248" s="27">
        <f>STAFF_CWS!S426</f>
        <v>0</v>
      </c>
      <c r="P248" s="27">
        <f>STAFF_CWS!T426</f>
        <v>5625</v>
      </c>
      <c r="Q248" s="27">
        <f>STAFF_CWS!U426</f>
        <v>5625</v>
      </c>
      <c r="R248" s="27">
        <f>STAFF_CWS!V426</f>
        <v>5625</v>
      </c>
      <c r="S248" s="27">
        <f>STAFF_CWS!W426</f>
        <v>5625</v>
      </c>
      <c r="T248" s="27">
        <f>STAFF_CWS!X426</f>
        <v>5625</v>
      </c>
      <c r="U248" s="27">
        <f>STAFF_CWS!Y426</f>
        <v>5625</v>
      </c>
      <c r="V248" s="27">
        <f>STAFF_CWS!Z426</f>
        <v>5625</v>
      </c>
      <c r="W248" s="27">
        <f>STAFF_CWS!AA426</f>
        <v>5625</v>
      </c>
      <c r="X248" s="27">
        <f>STAFF_CWS!AB426</f>
        <v>5625</v>
      </c>
      <c r="Y248" s="27">
        <f>STAFF_CWS!AC426</f>
        <v>5625</v>
      </c>
      <c r="Z248" s="27">
        <f>STAFF_CWS!AD426</f>
        <v>5625</v>
      </c>
      <c r="AA248" s="27">
        <f>STAFF_CWS!AE426</f>
        <v>5625</v>
      </c>
      <c r="AB248" s="27">
        <f>STAFF_CWS!AF426</f>
        <v>5625</v>
      </c>
      <c r="AC248" s="27">
        <f>STAFF_CWS!AG426</f>
        <v>5625</v>
      </c>
      <c r="AD248" s="27">
        <f>STAFF_CWS!AH426</f>
        <v>5625</v>
      </c>
      <c r="AE248" s="27">
        <f>STAFF_CWS!AI426</f>
        <v>5625</v>
      </c>
      <c r="AF248" s="27">
        <f>STAFF_CWS!AJ426</f>
        <v>5625</v>
      </c>
      <c r="AG248" s="27">
        <f>STAFF_CWS!AK426</f>
        <v>5625</v>
      </c>
      <c r="AH248" s="27">
        <f>STAFF_CWS!AL426</f>
        <v>5625</v>
      </c>
      <c r="AI248" s="27">
        <f>STAFF_CWS!AM426</f>
        <v>5625</v>
      </c>
      <c r="AJ248" s="27">
        <f>STAFF_CWS!AN426</f>
        <v>5625</v>
      </c>
      <c r="AK248" s="27">
        <f>STAFF_CWS!AO426</f>
        <v>5625</v>
      </c>
      <c r="AL248" s="27">
        <f>STAFF_CWS!AP426</f>
        <v>5625</v>
      </c>
      <c r="AM248" s="27">
        <f>STAFF_CWS!AQ426</f>
        <v>5625</v>
      </c>
      <c r="AN248" s="27">
        <f>STAFF_CWS!AR426</f>
        <v>6250</v>
      </c>
      <c r="AO248" s="27">
        <f>STAFF_CWS!AS426</f>
        <v>6250</v>
      </c>
      <c r="AP248" s="27">
        <f>STAFF_CWS!AT426</f>
        <v>6250</v>
      </c>
      <c r="AQ248" s="27">
        <f>STAFF_CWS!AU426</f>
        <v>6250</v>
      </c>
      <c r="AR248" s="27">
        <f>STAFF_CWS!AV426</f>
        <v>6250</v>
      </c>
      <c r="AS248" s="27">
        <f>STAFF_CWS!AW426</f>
        <v>6250</v>
      </c>
      <c r="AT248" s="27">
        <f>STAFF_CWS!AX426</f>
        <v>6250</v>
      </c>
      <c r="AU248" s="27">
        <f>STAFF_CWS!AY426</f>
        <v>6250</v>
      </c>
      <c r="AV248" s="27">
        <f>STAFF_CWS!AZ426</f>
        <v>6250</v>
      </c>
      <c r="AW248" s="27">
        <f>STAFF_CWS!BA426</f>
        <v>6250</v>
      </c>
      <c r="AX248" s="27">
        <f>STAFF_CWS!BB426</f>
        <v>6250</v>
      </c>
      <c r="AY248" s="27">
        <f>STAFF_CWS!BC426</f>
        <v>6250</v>
      </c>
      <c r="AZ248" s="27">
        <f>STAFF_CWS!BD426</f>
        <v>6250</v>
      </c>
      <c r="BA248" s="27">
        <f>STAFF_CWS!BE426</f>
        <v>6250</v>
      </c>
      <c r="BB248" s="27">
        <f>STAFF_CWS!BF426</f>
        <v>6250</v>
      </c>
      <c r="BC248" s="27">
        <f>STAFF_CWS!BG426</f>
        <v>6250</v>
      </c>
      <c r="BD248" s="27">
        <f>STAFF_CWS!BH426</f>
        <v>6250</v>
      </c>
      <c r="BE248" s="27">
        <f>STAFF_CWS!BI426</f>
        <v>6250</v>
      </c>
      <c r="BF248" s="27">
        <f>STAFF_CWS!BJ426</f>
        <v>6250</v>
      </c>
      <c r="BG248" s="27">
        <f>STAFF_CWS!BK426</f>
        <v>6250</v>
      </c>
      <c r="BH248" s="27">
        <f>STAFF_CWS!BL426</f>
        <v>6250</v>
      </c>
      <c r="BI248" s="27">
        <f>STAFF_CWS!BM426</f>
        <v>6250</v>
      </c>
      <c r="BJ248" s="27">
        <f>STAFF_CWS!BN426</f>
        <v>6250</v>
      </c>
      <c r="BK248" s="27">
        <f>STAFF_CWS!BO426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86</v>
      </c>
      <c r="C250" s="27">
        <f>STAFF_CWS!G428</f>
        <v>0</v>
      </c>
      <c r="D250" s="27">
        <f>STAFF_CWS!H428</f>
        <v>5200</v>
      </c>
      <c r="E250" s="27">
        <f>STAFF_CWS!I428</f>
        <v>5200</v>
      </c>
      <c r="F250" s="27">
        <f>STAFF_CWS!J428</f>
        <v>5200</v>
      </c>
      <c r="G250" s="27">
        <f>STAFF_CWS!K428</f>
        <v>5200</v>
      </c>
      <c r="H250" s="27">
        <f>STAFF_CWS!L428</f>
        <v>5200</v>
      </c>
      <c r="I250" s="27">
        <f>STAFF_CWS!M428</f>
        <v>5200</v>
      </c>
      <c r="J250" s="27">
        <f>STAFF_CWS!N428</f>
        <v>5200</v>
      </c>
      <c r="K250" s="27">
        <f>STAFF_CWS!O428</f>
        <v>5200</v>
      </c>
      <c r="L250" s="27">
        <f>STAFF_CWS!P428</f>
        <v>5200</v>
      </c>
      <c r="M250" s="27">
        <f>STAFF_CWS!Q428</f>
        <v>5200</v>
      </c>
      <c r="N250" s="27">
        <f>STAFF_CWS!R428</f>
        <v>5200</v>
      </c>
      <c r="O250" s="27">
        <f>STAFF_CWS!S428</f>
        <v>5200</v>
      </c>
      <c r="P250" s="27">
        <f>STAFF_CWS!T428</f>
        <v>0</v>
      </c>
      <c r="Q250" s="27">
        <f>STAFF_CWS!U428</f>
        <v>0</v>
      </c>
      <c r="R250" s="27">
        <f>STAFF_CWS!V428</f>
        <v>0</v>
      </c>
      <c r="S250" s="27">
        <f>STAFF_CWS!W428</f>
        <v>0</v>
      </c>
      <c r="T250" s="27">
        <f>STAFF_CWS!X428</f>
        <v>0</v>
      </c>
      <c r="U250" s="27">
        <f>STAFF_CWS!Y428</f>
        <v>0</v>
      </c>
      <c r="V250" s="27">
        <f>STAFF_CWS!Z428</f>
        <v>0</v>
      </c>
      <c r="W250" s="27">
        <f>STAFF_CWS!AA428</f>
        <v>0</v>
      </c>
      <c r="X250" s="27">
        <f>STAFF_CWS!AB428</f>
        <v>0</v>
      </c>
      <c r="Y250" s="27">
        <f>STAFF_CWS!AC428</f>
        <v>0</v>
      </c>
      <c r="Z250" s="27">
        <f>STAFF_CWS!AD428</f>
        <v>0</v>
      </c>
      <c r="AA250" s="27">
        <f>STAFF_CWS!AE428</f>
        <v>0</v>
      </c>
      <c r="AB250" s="27">
        <f>STAFF_CWS!AF428</f>
        <v>0</v>
      </c>
      <c r="AC250" s="27">
        <f>STAFF_CWS!AG428</f>
        <v>0</v>
      </c>
      <c r="AD250" s="27">
        <f>STAFF_CWS!AH428</f>
        <v>0</v>
      </c>
      <c r="AE250" s="27">
        <f>STAFF_CWS!AI428</f>
        <v>0</v>
      </c>
      <c r="AF250" s="27">
        <f>STAFF_CWS!AJ428</f>
        <v>0</v>
      </c>
      <c r="AG250" s="27">
        <f>STAFF_CWS!AK428</f>
        <v>0</v>
      </c>
      <c r="AH250" s="27">
        <f>STAFF_CWS!AL428</f>
        <v>0</v>
      </c>
      <c r="AI250" s="27">
        <f>STAFF_CWS!AM428</f>
        <v>0</v>
      </c>
      <c r="AJ250" s="27">
        <f>STAFF_CWS!AN428</f>
        <v>0</v>
      </c>
      <c r="AK250" s="27">
        <f>STAFF_CWS!AO428</f>
        <v>0</v>
      </c>
      <c r="AL250" s="27">
        <f>STAFF_CWS!AP428</f>
        <v>0</v>
      </c>
      <c r="AM250" s="27">
        <f>STAFF_CWS!AQ428</f>
        <v>0</v>
      </c>
      <c r="AN250" s="27">
        <f>STAFF_CWS!AR428</f>
        <v>0</v>
      </c>
      <c r="AO250" s="27">
        <f>STAFF_CWS!AS428</f>
        <v>0</v>
      </c>
      <c r="AP250" s="27">
        <f>STAFF_CWS!AT428</f>
        <v>0</v>
      </c>
      <c r="AQ250" s="27">
        <f>STAFF_CWS!AU428</f>
        <v>0</v>
      </c>
      <c r="AR250" s="27">
        <f>STAFF_CWS!AV428</f>
        <v>0</v>
      </c>
      <c r="AS250" s="27">
        <f>STAFF_CWS!AW428</f>
        <v>0</v>
      </c>
      <c r="AT250" s="27">
        <f>STAFF_CWS!AX428</f>
        <v>0</v>
      </c>
      <c r="AU250" s="27">
        <f>STAFF_CWS!AY428</f>
        <v>0</v>
      </c>
      <c r="AV250" s="27">
        <f>STAFF_CWS!AZ428</f>
        <v>0</v>
      </c>
      <c r="AW250" s="27">
        <f>STAFF_CWS!BA428</f>
        <v>0</v>
      </c>
      <c r="AX250" s="27">
        <f>STAFF_CWS!BB428</f>
        <v>0</v>
      </c>
      <c r="AY250" s="27">
        <f>STAFF_CWS!BC428</f>
        <v>0</v>
      </c>
      <c r="AZ250" s="27">
        <f>STAFF_CWS!BD428</f>
        <v>0</v>
      </c>
      <c r="BA250" s="27">
        <f>STAFF_CWS!BE428</f>
        <v>0</v>
      </c>
      <c r="BB250" s="27">
        <f>STAFF_CWS!BF428</f>
        <v>0</v>
      </c>
      <c r="BC250" s="27">
        <f>STAFF_CWS!BG428</f>
        <v>0</v>
      </c>
      <c r="BD250" s="27">
        <f>STAFF_CWS!BH428</f>
        <v>0</v>
      </c>
      <c r="BE250" s="27">
        <f>STAFF_CWS!BI428</f>
        <v>0</v>
      </c>
      <c r="BF250" s="27">
        <f>STAFF_CWS!BJ428</f>
        <v>0</v>
      </c>
      <c r="BG250" s="27">
        <f>STAFF_CWS!BK428</f>
        <v>0</v>
      </c>
      <c r="BH250" s="27">
        <f>STAFF_CWS!BL428</f>
        <v>0</v>
      </c>
      <c r="BI250" s="27">
        <f>STAFF_CWS!BM428</f>
        <v>0</v>
      </c>
      <c r="BJ250" s="27">
        <f>STAFF_CWS!BN428</f>
        <v>0</v>
      </c>
      <c r="BK250" s="27">
        <f>STAFF_CWS!BO428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80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75</v>
      </c>
      <c r="C253" s="27">
        <f>STAFF_CWS!G431</f>
        <v>0</v>
      </c>
      <c r="D253" s="27">
        <f>STAFF_CWS!H431</f>
        <v>0</v>
      </c>
      <c r="E253" s="27">
        <f>STAFF_CWS!I431</f>
        <v>0</v>
      </c>
      <c r="F253" s="27">
        <f>STAFF_CWS!J431</f>
        <v>0</v>
      </c>
      <c r="G253" s="27">
        <f>STAFF_CWS!K431</f>
        <v>0</v>
      </c>
      <c r="H253" s="27">
        <f>STAFF_CWS!L431</f>
        <v>0</v>
      </c>
      <c r="I253" s="27">
        <f>STAFF_CWS!M431</f>
        <v>0</v>
      </c>
      <c r="J253" s="27">
        <f>STAFF_CWS!N431</f>
        <v>0</v>
      </c>
      <c r="K253" s="27">
        <f>STAFF_CWS!O431</f>
        <v>0</v>
      </c>
      <c r="L253" s="27">
        <f>STAFF_CWS!P431</f>
        <v>0</v>
      </c>
      <c r="M253" s="27">
        <f>STAFF_CWS!Q431</f>
        <v>0</v>
      </c>
      <c r="N253" s="27">
        <f>STAFF_CWS!R431</f>
        <v>0</v>
      </c>
      <c r="O253" s="27">
        <f>STAFF_CWS!S431</f>
        <v>0</v>
      </c>
      <c r="P253" s="27">
        <f>STAFF_CWS!T431</f>
        <v>0</v>
      </c>
      <c r="Q253" s="27">
        <f>STAFF_CWS!U431</f>
        <v>0</v>
      </c>
      <c r="R253" s="27">
        <f>STAFF_CWS!V431</f>
        <v>0</v>
      </c>
      <c r="S253" s="27">
        <f>STAFF_CWS!W431</f>
        <v>0</v>
      </c>
      <c r="T253" s="27">
        <f>STAFF_CWS!X431</f>
        <v>0</v>
      </c>
      <c r="U253" s="27">
        <f>STAFF_CWS!Y431</f>
        <v>0</v>
      </c>
      <c r="V253" s="27">
        <f>STAFF_CWS!Z431</f>
        <v>0</v>
      </c>
      <c r="W253" s="27">
        <f>STAFF_CWS!AA431</f>
        <v>0</v>
      </c>
      <c r="X253" s="27">
        <f>STAFF_CWS!AB431</f>
        <v>0</v>
      </c>
      <c r="Y253" s="27">
        <f>STAFF_CWS!AC431</f>
        <v>0</v>
      </c>
      <c r="Z253" s="27">
        <f>STAFF_CWS!AD431</f>
        <v>0</v>
      </c>
      <c r="AA253" s="27">
        <f>STAFF_CWS!AE431</f>
        <v>0</v>
      </c>
      <c r="AB253" s="27">
        <f>STAFF_CWS!AF431</f>
        <v>4166.666666666667</v>
      </c>
      <c r="AC253" s="27">
        <f>STAFF_CWS!AG431</f>
        <v>4166.666666666667</v>
      </c>
      <c r="AD253" s="27">
        <f>STAFF_CWS!AH431</f>
        <v>4166.666666666667</v>
      </c>
      <c r="AE253" s="27">
        <f>STAFF_CWS!AI431</f>
        <v>4166.666666666667</v>
      </c>
      <c r="AF253" s="27">
        <f>STAFF_CWS!AJ431</f>
        <v>4166.666666666667</v>
      </c>
      <c r="AG253" s="27">
        <f>STAFF_CWS!AK431</f>
        <v>4166.666666666667</v>
      </c>
      <c r="AH253" s="27">
        <f>STAFF_CWS!AL431</f>
        <v>4166.666666666667</v>
      </c>
      <c r="AI253" s="27">
        <f>STAFF_CWS!AM431</f>
        <v>4166.666666666667</v>
      </c>
      <c r="AJ253" s="27">
        <f>STAFF_CWS!AN431</f>
        <v>4166.666666666667</v>
      </c>
      <c r="AK253" s="27">
        <f>STAFF_CWS!AO431</f>
        <v>4166.666666666667</v>
      </c>
      <c r="AL253" s="27">
        <f>STAFF_CWS!AP431</f>
        <v>4166.666666666667</v>
      </c>
      <c r="AM253" s="27">
        <f>STAFF_CWS!AQ431</f>
        <v>4166.666666666667</v>
      </c>
      <c r="AN253" s="27">
        <f>STAFF_CWS!AR431</f>
        <v>4166.666666666667</v>
      </c>
      <c r="AO253" s="27">
        <f>STAFF_CWS!AS431</f>
        <v>4166.666666666667</v>
      </c>
      <c r="AP253" s="27">
        <f>STAFF_CWS!AT431</f>
        <v>4166.666666666667</v>
      </c>
      <c r="AQ253" s="27">
        <f>STAFF_CWS!AU431</f>
        <v>4166.666666666667</v>
      </c>
      <c r="AR253" s="27">
        <f>STAFF_CWS!AV431</f>
        <v>4166.666666666667</v>
      </c>
      <c r="AS253" s="27">
        <f>STAFF_CWS!AW431</f>
        <v>4166.666666666667</v>
      </c>
      <c r="AT253" s="27">
        <f>STAFF_CWS!AX431</f>
        <v>4166.666666666667</v>
      </c>
      <c r="AU253" s="27">
        <f>STAFF_CWS!AY431</f>
        <v>4166.666666666667</v>
      </c>
      <c r="AV253" s="27">
        <f>STAFF_CWS!AZ431</f>
        <v>4166.666666666667</v>
      </c>
      <c r="AW253" s="27">
        <f>STAFF_CWS!BA431</f>
        <v>4166.666666666667</v>
      </c>
      <c r="AX253" s="27">
        <f>STAFF_CWS!BB431</f>
        <v>4166.666666666667</v>
      </c>
      <c r="AY253" s="27">
        <f>STAFF_CWS!BC431</f>
        <v>4166.666666666667</v>
      </c>
      <c r="AZ253" s="27">
        <f>STAFF_CWS!BD431</f>
        <v>4166.666666666667</v>
      </c>
      <c r="BA253" s="27">
        <f>STAFF_CWS!BE431</f>
        <v>4166.666666666667</v>
      </c>
      <c r="BB253" s="27">
        <f>STAFF_CWS!BF431</f>
        <v>4166.666666666667</v>
      </c>
      <c r="BC253" s="27">
        <f>STAFF_CWS!BG431</f>
        <v>4166.666666666667</v>
      </c>
      <c r="BD253" s="27">
        <f>STAFF_CWS!BH431</f>
        <v>4166.666666666667</v>
      </c>
      <c r="BE253" s="27">
        <f>STAFF_CWS!BI431</f>
        <v>4166.666666666667</v>
      </c>
      <c r="BF253" s="27">
        <f>STAFF_CWS!BJ431</f>
        <v>4166.666666666667</v>
      </c>
      <c r="BG253" s="27">
        <f>STAFF_CWS!BK431</f>
        <v>4166.666666666667</v>
      </c>
      <c r="BH253" s="27">
        <f>STAFF_CWS!BL431</f>
        <v>4166.666666666667</v>
      </c>
      <c r="BI253" s="27">
        <f>STAFF_CWS!BM431</f>
        <v>4166.666666666667</v>
      </c>
      <c r="BJ253" s="27">
        <f>STAFF_CWS!BN431</f>
        <v>4166.666666666667</v>
      </c>
      <c r="BK253" s="27">
        <f>STAFF_CWS!BO431</f>
        <v>4166.666666666667</v>
      </c>
    </row>
    <row r="254" spans="2:63" x14ac:dyDescent="0.15">
      <c r="B254" s="17" t="s">
        <v>62</v>
      </c>
      <c r="C254" s="24">
        <f>STAFF_CWS!G432</f>
        <v>0</v>
      </c>
      <c r="D254" s="24">
        <f>STAFF_CWS!H432</f>
        <v>0</v>
      </c>
      <c r="E254" s="24">
        <f>STAFF_CWS!I432</f>
        <v>0</v>
      </c>
      <c r="F254" s="24">
        <f>STAFF_CWS!J432</f>
        <v>0</v>
      </c>
      <c r="G254" s="24">
        <f>STAFF_CWS!K432</f>
        <v>0</v>
      </c>
      <c r="H254" s="24">
        <f>STAFF_CWS!L432</f>
        <v>0</v>
      </c>
      <c r="I254" s="24">
        <f>STAFF_CWS!M432</f>
        <v>0</v>
      </c>
      <c r="J254" s="24">
        <f>STAFF_CWS!N432</f>
        <v>0</v>
      </c>
      <c r="K254" s="24">
        <f>STAFF_CWS!O432</f>
        <v>0</v>
      </c>
      <c r="L254" s="24">
        <f>STAFF_CWS!P432</f>
        <v>0</v>
      </c>
      <c r="M254" s="24">
        <f>STAFF_CWS!Q432</f>
        <v>0</v>
      </c>
      <c r="N254" s="24">
        <f>STAFF_CWS!R432</f>
        <v>0</v>
      </c>
      <c r="O254" s="24">
        <f>STAFF_CWS!S432</f>
        <v>0</v>
      </c>
      <c r="P254" s="24">
        <f>STAFF_CWS!T432</f>
        <v>0</v>
      </c>
      <c r="Q254" s="24">
        <f>STAFF_CWS!U432</f>
        <v>0</v>
      </c>
      <c r="R254" s="24">
        <f>STAFF_CWS!V432</f>
        <v>0</v>
      </c>
      <c r="S254" s="24">
        <f>STAFF_CWS!W432</f>
        <v>0</v>
      </c>
      <c r="T254" s="24">
        <f>STAFF_CWS!X432</f>
        <v>0</v>
      </c>
      <c r="U254" s="24">
        <f>STAFF_CWS!Y432</f>
        <v>0</v>
      </c>
      <c r="V254" s="24">
        <f>STAFF_CWS!Z432</f>
        <v>0</v>
      </c>
      <c r="W254" s="24">
        <f>STAFF_CWS!AA432</f>
        <v>0</v>
      </c>
      <c r="X254" s="24">
        <f>STAFF_CWS!AB432</f>
        <v>0</v>
      </c>
      <c r="Y254" s="24">
        <f>STAFF_CWS!AC432</f>
        <v>0</v>
      </c>
      <c r="Z254" s="24">
        <f>STAFF_CWS!AD432</f>
        <v>0</v>
      </c>
      <c r="AA254" s="24">
        <f>STAFF_CWS!AE432</f>
        <v>0</v>
      </c>
      <c r="AB254" s="24">
        <f>STAFF_CWS!AF432</f>
        <v>0.8</v>
      </c>
      <c r="AC254" s="24">
        <f>STAFF_CWS!AG432</f>
        <v>0.8</v>
      </c>
      <c r="AD254" s="24">
        <f>STAFF_CWS!AH432</f>
        <v>0.8</v>
      </c>
      <c r="AE254" s="24">
        <f>STAFF_CWS!AI432</f>
        <v>0.8</v>
      </c>
      <c r="AF254" s="24">
        <f>STAFF_CWS!AJ432</f>
        <v>0.8</v>
      </c>
      <c r="AG254" s="24">
        <f>STAFF_CWS!AK432</f>
        <v>0.8</v>
      </c>
      <c r="AH254" s="24">
        <f>STAFF_CWS!AL432</f>
        <v>0.8</v>
      </c>
      <c r="AI254" s="24">
        <f>STAFF_CWS!AM432</f>
        <v>0.8</v>
      </c>
      <c r="AJ254" s="24">
        <f>STAFF_CWS!AN432</f>
        <v>0.8</v>
      </c>
      <c r="AK254" s="24">
        <f>STAFF_CWS!AO432</f>
        <v>0.8</v>
      </c>
      <c r="AL254" s="24">
        <f>STAFF_CWS!AP432</f>
        <v>0.8</v>
      </c>
      <c r="AM254" s="24">
        <f>STAFF_CWS!AQ432</f>
        <v>0.8</v>
      </c>
      <c r="AN254" s="24">
        <f>STAFF_CWS!AR432</f>
        <v>0.8</v>
      </c>
      <c r="AO254" s="24">
        <f>STAFF_CWS!AS432</f>
        <v>0.8</v>
      </c>
      <c r="AP254" s="24">
        <f>STAFF_CWS!AT432</f>
        <v>0.8</v>
      </c>
      <c r="AQ254" s="24">
        <f>STAFF_CWS!AU432</f>
        <v>0.8</v>
      </c>
      <c r="AR254" s="24">
        <f>STAFF_CWS!AV432</f>
        <v>0.8</v>
      </c>
      <c r="AS254" s="24">
        <f>STAFF_CWS!AW432</f>
        <v>0.8</v>
      </c>
      <c r="AT254" s="24">
        <f>STAFF_CWS!AX432</f>
        <v>0.8</v>
      </c>
      <c r="AU254" s="24">
        <f>STAFF_CWS!AY432</f>
        <v>0.8</v>
      </c>
      <c r="AV254" s="24">
        <f>STAFF_CWS!AZ432</f>
        <v>0.8</v>
      </c>
      <c r="AW254" s="24">
        <f>STAFF_CWS!BA432</f>
        <v>0.8</v>
      </c>
      <c r="AX254" s="24">
        <f>STAFF_CWS!BB432</f>
        <v>0.8</v>
      </c>
      <c r="AY254" s="24">
        <f>STAFF_CWS!BC432</f>
        <v>0.8</v>
      </c>
      <c r="AZ254" s="24">
        <f>STAFF_CWS!BD432</f>
        <v>0.9</v>
      </c>
      <c r="BA254" s="24">
        <f>STAFF_CWS!BE432</f>
        <v>0.9</v>
      </c>
      <c r="BB254" s="24">
        <f>STAFF_CWS!BF432</f>
        <v>0.9</v>
      </c>
      <c r="BC254" s="24">
        <f>STAFF_CWS!BG432</f>
        <v>0.9</v>
      </c>
      <c r="BD254" s="24">
        <f>STAFF_CWS!BH432</f>
        <v>0.9</v>
      </c>
      <c r="BE254" s="24">
        <f>STAFF_CWS!BI432</f>
        <v>0.9</v>
      </c>
      <c r="BF254" s="24">
        <f>STAFF_CWS!BJ432</f>
        <v>0.9</v>
      </c>
      <c r="BG254" s="24">
        <f>STAFF_CWS!BK432</f>
        <v>0.9</v>
      </c>
      <c r="BH254" s="24">
        <f>STAFF_CWS!BL432</f>
        <v>0.9</v>
      </c>
      <c r="BI254" s="24">
        <f>STAFF_CWS!BM432</f>
        <v>0.9</v>
      </c>
      <c r="BJ254" s="24">
        <f>STAFF_CWS!BN432</f>
        <v>0.9</v>
      </c>
      <c r="BK254" s="24">
        <f>STAFF_CWS!BO432</f>
        <v>0.9</v>
      </c>
    </row>
    <row r="255" spans="2:63" x14ac:dyDescent="0.15">
      <c r="B255" s="17" t="s">
        <v>76</v>
      </c>
      <c r="C255" s="27">
        <f>STAFF_CWS!G433</f>
        <v>0</v>
      </c>
      <c r="D255" s="27">
        <f>STAFF_CWS!H433</f>
        <v>0</v>
      </c>
      <c r="E255" s="27">
        <f>STAFF_CWS!I433</f>
        <v>0</v>
      </c>
      <c r="F255" s="27">
        <f>STAFF_CWS!J433</f>
        <v>0</v>
      </c>
      <c r="G255" s="27">
        <f>STAFF_CWS!K433</f>
        <v>0</v>
      </c>
      <c r="H255" s="27">
        <f>STAFF_CWS!L433</f>
        <v>0</v>
      </c>
      <c r="I255" s="27">
        <f>STAFF_CWS!M433</f>
        <v>0</v>
      </c>
      <c r="J255" s="27">
        <f>STAFF_CWS!N433</f>
        <v>0</v>
      </c>
      <c r="K255" s="27">
        <f>STAFF_CWS!O433</f>
        <v>0</v>
      </c>
      <c r="L255" s="27">
        <f>STAFF_CWS!P433</f>
        <v>0</v>
      </c>
      <c r="M255" s="27">
        <f>STAFF_CWS!Q433</f>
        <v>0</v>
      </c>
      <c r="N255" s="27">
        <f>STAFF_CWS!R433</f>
        <v>0</v>
      </c>
      <c r="O255" s="27">
        <f>STAFF_CWS!S433</f>
        <v>0</v>
      </c>
      <c r="P255" s="27">
        <f>STAFF_CWS!T433</f>
        <v>0</v>
      </c>
      <c r="Q255" s="27">
        <f>STAFF_CWS!U433</f>
        <v>0</v>
      </c>
      <c r="R255" s="27">
        <f>STAFF_CWS!V433</f>
        <v>0</v>
      </c>
      <c r="S255" s="27">
        <f>STAFF_CWS!W433</f>
        <v>0</v>
      </c>
      <c r="T255" s="27">
        <f>STAFF_CWS!X433</f>
        <v>0</v>
      </c>
      <c r="U255" s="27">
        <f>STAFF_CWS!Y433</f>
        <v>0</v>
      </c>
      <c r="V255" s="27">
        <f>STAFF_CWS!Z433</f>
        <v>0</v>
      </c>
      <c r="W255" s="27">
        <f>STAFF_CWS!AA433</f>
        <v>0</v>
      </c>
      <c r="X255" s="27">
        <f>STAFF_CWS!AB433</f>
        <v>0</v>
      </c>
      <c r="Y255" s="27">
        <f>STAFF_CWS!AC433</f>
        <v>0</v>
      </c>
      <c r="Z255" s="27">
        <f>STAFF_CWS!AD433</f>
        <v>0</v>
      </c>
      <c r="AA255" s="27">
        <f>STAFF_CWS!AE433</f>
        <v>0</v>
      </c>
      <c r="AB255" s="27">
        <f>STAFF_CWS!AF433</f>
        <v>3333.3333333333339</v>
      </c>
      <c r="AC255" s="27">
        <f>STAFF_CWS!AG433</f>
        <v>3333.3333333333339</v>
      </c>
      <c r="AD255" s="27">
        <f>STAFF_CWS!AH433</f>
        <v>3333.3333333333339</v>
      </c>
      <c r="AE255" s="27">
        <f>STAFF_CWS!AI433</f>
        <v>3333.3333333333339</v>
      </c>
      <c r="AF255" s="27">
        <f>STAFF_CWS!AJ433</f>
        <v>3333.3333333333339</v>
      </c>
      <c r="AG255" s="27">
        <f>STAFF_CWS!AK433</f>
        <v>3333.3333333333339</v>
      </c>
      <c r="AH255" s="27">
        <f>STAFF_CWS!AL433</f>
        <v>3333.3333333333339</v>
      </c>
      <c r="AI255" s="27">
        <f>STAFF_CWS!AM433</f>
        <v>3333.3333333333339</v>
      </c>
      <c r="AJ255" s="27">
        <f>STAFF_CWS!AN433</f>
        <v>3333.3333333333339</v>
      </c>
      <c r="AK255" s="27">
        <f>STAFF_CWS!AO433</f>
        <v>3333.3333333333339</v>
      </c>
      <c r="AL255" s="27">
        <f>STAFF_CWS!AP433</f>
        <v>3333.3333333333339</v>
      </c>
      <c r="AM255" s="27">
        <f>STAFF_CWS!AQ433</f>
        <v>3333.3333333333339</v>
      </c>
      <c r="AN255" s="27">
        <f>STAFF_CWS!AR433</f>
        <v>3333.3333333333339</v>
      </c>
      <c r="AO255" s="27">
        <f>STAFF_CWS!AS433</f>
        <v>3333.3333333333339</v>
      </c>
      <c r="AP255" s="27">
        <f>STAFF_CWS!AT433</f>
        <v>3333.3333333333339</v>
      </c>
      <c r="AQ255" s="27">
        <f>STAFF_CWS!AU433</f>
        <v>3333.3333333333339</v>
      </c>
      <c r="AR255" s="27">
        <f>STAFF_CWS!AV433</f>
        <v>3333.3333333333339</v>
      </c>
      <c r="AS255" s="27">
        <f>STAFF_CWS!AW433</f>
        <v>3333.3333333333339</v>
      </c>
      <c r="AT255" s="27">
        <f>STAFF_CWS!AX433</f>
        <v>3333.3333333333339</v>
      </c>
      <c r="AU255" s="27">
        <f>STAFF_CWS!AY433</f>
        <v>3333.3333333333339</v>
      </c>
      <c r="AV255" s="27">
        <f>STAFF_CWS!AZ433</f>
        <v>3333.3333333333339</v>
      </c>
      <c r="AW255" s="27">
        <f>STAFF_CWS!BA433</f>
        <v>3333.3333333333339</v>
      </c>
      <c r="AX255" s="27">
        <f>STAFF_CWS!BB433</f>
        <v>3333.3333333333339</v>
      </c>
      <c r="AY255" s="27">
        <f>STAFF_CWS!BC433</f>
        <v>3333.3333333333339</v>
      </c>
      <c r="AZ255" s="27">
        <f>STAFF_CWS!BD433</f>
        <v>3750.0000000000005</v>
      </c>
      <c r="BA255" s="27">
        <f>STAFF_CWS!BE433</f>
        <v>3750.0000000000005</v>
      </c>
      <c r="BB255" s="27">
        <f>STAFF_CWS!BF433</f>
        <v>3750.0000000000005</v>
      </c>
      <c r="BC255" s="27">
        <f>STAFF_CWS!BG433</f>
        <v>3750.0000000000005</v>
      </c>
      <c r="BD255" s="27">
        <f>STAFF_CWS!BH433</f>
        <v>3750.0000000000005</v>
      </c>
      <c r="BE255" s="27">
        <f>STAFF_CWS!BI433</f>
        <v>3750.0000000000005</v>
      </c>
      <c r="BF255" s="27">
        <f>STAFF_CWS!BJ433</f>
        <v>3750.0000000000005</v>
      </c>
      <c r="BG255" s="27">
        <f>STAFF_CWS!BK433</f>
        <v>3750.0000000000005</v>
      </c>
      <c r="BH255" s="27">
        <f>STAFF_CWS!BL433</f>
        <v>3750.0000000000005</v>
      </c>
      <c r="BI255" s="27">
        <f>STAFF_CWS!BM433</f>
        <v>3750.0000000000005</v>
      </c>
      <c r="BJ255" s="27">
        <f>STAFF_CWS!BN433</f>
        <v>3750.0000000000005</v>
      </c>
      <c r="BK255" s="27">
        <f>STAFF_CWS!BO433</f>
        <v>3750.0000000000005</v>
      </c>
    </row>
    <row r="256" spans="2:63" x14ac:dyDescent="0.15">
      <c r="B256" s="17" t="s">
        <v>27</v>
      </c>
      <c r="C256" s="27">
        <f>STAFF_CWS!G434</f>
        <v>0</v>
      </c>
      <c r="D256" s="27">
        <f>STAFF_CWS!H434</f>
        <v>0</v>
      </c>
      <c r="E256" s="27">
        <f>STAFF_CWS!I434</f>
        <v>0</v>
      </c>
      <c r="F256" s="27">
        <f>STAFF_CWS!J434</f>
        <v>0</v>
      </c>
      <c r="G256" s="27">
        <f>STAFF_CWS!K434</f>
        <v>0</v>
      </c>
      <c r="H256" s="27">
        <f>STAFF_CWS!L434</f>
        <v>0</v>
      </c>
      <c r="I256" s="27">
        <f>STAFF_CWS!M434</f>
        <v>0</v>
      </c>
      <c r="J256" s="27">
        <f>STAFF_CWS!N434</f>
        <v>0</v>
      </c>
      <c r="K256" s="27">
        <f>STAFF_CWS!O434</f>
        <v>0</v>
      </c>
      <c r="L256" s="27">
        <f>STAFF_CWS!P434</f>
        <v>0</v>
      </c>
      <c r="M256" s="27">
        <f>STAFF_CWS!Q434</f>
        <v>0</v>
      </c>
      <c r="N256" s="27">
        <f>STAFF_CWS!R434</f>
        <v>0</v>
      </c>
      <c r="O256" s="27">
        <f>STAFF_CWS!S434</f>
        <v>0</v>
      </c>
      <c r="P256" s="27">
        <f>STAFF_CWS!T434</f>
        <v>0</v>
      </c>
      <c r="Q256" s="27">
        <f>STAFF_CWS!U434</f>
        <v>0</v>
      </c>
      <c r="R256" s="27">
        <f>STAFF_CWS!V434</f>
        <v>0</v>
      </c>
      <c r="S256" s="27">
        <f>STAFF_CWS!W434</f>
        <v>0</v>
      </c>
      <c r="T256" s="27">
        <f>STAFF_CWS!X434</f>
        <v>0</v>
      </c>
      <c r="U256" s="27">
        <f>STAFF_CWS!Y434</f>
        <v>0</v>
      </c>
      <c r="V256" s="27">
        <f>STAFF_CWS!Z434</f>
        <v>0</v>
      </c>
      <c r="W256" s="27">
        <f>STAFF_CWS!AA434</f>
        <v>0</v>
      </c>
      <c r="X256" s="27">
        <f>STAFF_CWS!AB434</f>
        <v>0</v>
      </c>
      <c r="Y256" s="27">
        <f>STAFF_CWS!AC434</f>
        <v>0</v>
      </c>
      <c r="Z256" s="27">
        <f>STAFF_CWS!AD434</f>
        <v>0</v>
      </c>
      <c r="AA256" s="27">
        <f>STAFF_CWS!AE434</f>
        <v>0</v>
      </c>
      <c r="AB256" s="27">
        <f>STAFF_CWS!AF434</f>
        <v>0</v>
      </c>
      <c r="AC256" s="27">
        <f>STAFF_CWS!AG434</f>
        <v>0</v>
      </c>
      <c r="AD256" s="27">
        <f>STAFF_CWS!AH434</f>
        <v>0</v>
      </c>
      <c r="AE256" s="27">
        <f>STAFF_CWS!AI434</f>
        <v>0</v>
      </c>
      <c r="AF256" s="27">
        <f>STAFF_CWS!AJ434</f>
        <v>0</v>
      </c>
      <c r="AG256" s="27">
        <f>STAFF_CWS!AK434</f>
        <v>0</v>
      </c>
      <c r="AH256" s="27">
        <f>STAFF_CWS!AL434</f>
        <v>0</v>
      </c>
      <c r="AI256" s="27">
        <f>STAFF_CWS!AM434</f>
        <v>0</v>
      </c>
      <c r="AJ256" s="27">
        <f>STAFF_CWS!AN434</f>
        <v>0</v>
      </c>
      <c r="AK256" s="27">
        <f>STAFF_CWS!AO434</f>
        <v>0</v>
      </c>
      <c r="AL256" s="27">
        <f>STAFF_CWS!AP434</f>
        <v>0</v>
      </c>
      <c r="AM256" s="27">
        <f>STAFF_CWS!AQ434</f>
        <v>0</v>
      </c>
      <c r="AN256" s="27">
        <f>STAFF_CWS!AR434</f>
        <v>0</v>
      </c>
      <c r="AO256" s="27">
        <f>STAFF_CWS!AS434</f>
        <v>0</v>
      </c>
      <c r="AP256" s="27">
        <f>STAFF_CWS!AT434</f>
        <v>0</v>
      </c>
      <c r="AQ256" s="27">
        <f>STAFF_CWS!AU434</f>
        <v>0</v>
      </c>
      <c r="AR256" s="27">
        <f>STAFF_CWS!AV434</f>
        <v>0</v>
      </c>
      <c r="AS256" s="27">
        <f>STAFF_CWS!AW434</f>
        <v>0</v>
      </c>
      <c r="AT256" s="27">
        <f>STAFF_CWS!AX434</f>
        <v>0</v>
      </c>
      <c r="AU256" s="27">
        <f>STAFF_CWS!AY434</f>
        <v>0</v>
      </c>
      <c r="AV256" s="27">
        <f>STAFF_CWS!AZ434</f>
        <v>0</v>
      </c>
      <c r="AW256" s="27">
        <f>STAFF_CWS!BA434</f>
        <v>0</v>
      </c>
      <c r="AX256" s="27">
        <f>STAFF_CWS!BB434</f>
        <v>0</v>
      </c>
      <c r="AY256" s="27">
        <f>STAFF_CWS!BC434</f>
        <v>0</v>
      </c>
      <c r="AZ256" s="27">
        <f>STAFF_CWS!BD434</f>
        <v>0</v>
      </c>
      <c r="BA256" s="27">
        <f>STAFF_CWS!BE434</f>
        <v>0</v>
      </c>
      <c r="BB256" s="27">
        <f>STAFF_CWS!BF434</f>
        <v>0</v>
      </c>
      <c r="BC256" s="27">
        <f>STAFF_CWS!BG434</f>
        <v>0</v>
      </c>
      <c r="BD256" s="27">
        <f>STAFF_CWS!BH434</f>
        <v>0</v>
      </c>
      <c r="BE256" s="27">
        <f>STAFF_CWS!BI434</f>
        <v>0</v>
      </c>
      <c r="BF256" s="27">
        <f>STAFF_CWS!BJ434</f>
        <v>0</v>
      </c>
      <c r="BG256" s="27">
        <f>STAFF_CWS!BK434</f>
        <v>0</v>
      </c>
      <c r="BH256" s="27">
        <f>STAFF_CWS!BL434</f>
        <v>0</v>
      </c>
      <c r="BI256" s="27">
        <f>STAFF_CWS!BM434</f>
        <v>0</v>
      </c>
      <c r="BJ256" s="27">
        <f>STAFF_CWS!BN434</f>
        <v>0</v>
      </c>
      <c r="BK256" s="27">
        <f>STAFF_CWS!BO434</f>
        <v>0</v>
      </c>
    </row>
    <row r="257" spans="2:63" x14ac:dyDescent="0.15">
      <c r="B257" s="17" t="s">
        <v>63</v>
      </c>
      <c r="C257" s="27">
        <f>STAFF_CWS!G435</f>
        <v>0</v>
      </c>
      <c r="D257" s="27">
        <f>STAFF_CWS!H435</f>
        <v>0</v>
      </c>
      <c r="E257" s="27">
        <f>STAFF_CWS!I435</f>
        <v>0</v>
      </c>
      <c r="F257" s="27">
        <f>STAFF_CWS!J435</f>
        <v>0</v>
      </c>
      <c r="G257" s="27">
        <f>STAFF_CWS!K435</f>
        <v>0</v>
      </c>
      <c r="H257" s="27">
        <f>STAFF_CWS!L435</f>
        <v>0</v>
      </c>
      <c r="I257" s="27">
        <f>STAFF_CWS!M435</f>
        <v>0</v>
      </c>
      <c r="J257" s="27">
        <f>STAFF_CWS!N435</f>
        <v>0</v>
      </c>
      <c r="K257" s="27">
        <f>STAFF_CWS!O435</f>
        <v>0</v>
      </c>
      <c r="L257" s="27">
        <f>STAFF_CWS!P435</f>
        <v>0</v>
      </c>
      <c r="M257" s="27">
        <f>STAFF_CWS!Q435</f>
        <v>0</v>
      </c>
      <c r="N257" s="27">
        <f>STAFF_CWS!R435</f>
        <v>0</v>
      </c>
      <c r="O257" s="27">
        <f>STAFF_CWS!S435</f>
        <v>0</v>
      </c>
      <c r="P257" s="27">
        <f>STAFF_CWS!T435</f>
        <v>0</v>
      </c>
      <c r="Q257" s="27">
        <f>STAFF_CWS!U435</f>
        <v>0</v>
      </c>
      <c r="R257" s="27">
        <f>STAFF_CWS!V435</f>
        <v>0</v>
      </c>
      <c r="S257" s="27">
        <f>STAFF_CWS!W435</f>
        <v>0</v>
      </c>
      <c r="T257" s="27">
        <f>STAFF_CWS!X435</f>
        <v>0</v>
      </c>
      <c r="U257" s="27">
        <f>STAFF_CWS!Y435</f>
        <v>0</v>
      </c>
      <c r="V257" s="27">
        <f>STAFF_CWS!Z435</f>
        <v>0</v>
      </c>
      <c r="W257" s="27">
        <f>STAFF_CWS!AA435</f>
        <v>0</v>
      </c>
      <c r="X257" s="27">
        <f>STAFF_CWS!AB435</f>
        <v>0</v>
      </c>
      <c r="Y257" s="27">
        <f>STAFF_CWS!AC435</f>
        <v>0</v>
      </c>
      <c r="Z257" s="27">
        <f>STAFF_CWS!AD435</f>
        <v>0</v>
      </c>
      <c r="AA257" s="27">
        <f>STAFF_CWS!AE435</f>
        <v>0</v>
      </c>
      <c r="AB257" s="27">
        <f>STAFF_CWS!AF435</f>
        <v>3333.3333333333339</v>
      </c>
      <c r="AC257" s="27">
        <f>STAFF_CWS!AG435</f>
        <v>3333.3333333333339</v>
      </c>
      <c r="AD257" s="27">
        <f>STAFF_CWS!AH435</f>
        <v>3333.3333333333339</v>
      </c>
      <c r="AE257" s="27">
        <f>STAFF_CWS!AI435</f>
        <v>3333.3333333333339</v>
      </c>
      <c r="AF257" s="27">
        <f>STAFF_CWS!AJ435</f>
        <v>3333.3333333333339</v>
      </c>
      <c r="AG257" s="27">
        <f>STAFF_CWS!AK435</f>
        <v>3333.3333333333339</v>
      </c>
      <c r="AH257" s="27">
        <f>STAFF_CWS!AL435</f>
        <v>3333.3333333333339</v>
      </c>
      <c r="AI257" s="27">
        <f>STAFF_CWS!AM435</f>
        <v>3333.3333333333339</v>
      </c>
      <c r="AJ257" s="27">
        <f>STAFF_CWS!AN435</f>
        <v>3333.3333333333339</v>
      </c>
      <c r="AK257" s="27">
        <f>STAFF_CWS!AO435</f>
        <v>3333.3333333333339</v>
      </c>
      <c r="AL257" s="27">
        <f>STAFF_CWS!AP435</f>
        <v>3333.3333333333339</v>
      </c>
      <c r="AM257" s="27">
        <f>STAFF_CWS!AQ435</f>
        <v>3333.3333333333339</v>
      </c>
      <c r="AN257" s="27">
        <f>STAFF_CWS!AR435</f>
        <v>3333.3333333333339</v>
      </c>
      <c r="AO257" s="27">
        <f>STAFF_CWS!AS435</f>
        <v>3333.3333333333339</v>
      </c>
      <c r="AP257" s="27">
        <f>STAFF_CWS!AT435</f>
        <v>3333.3333333333339</v>
      </c>
      <c r="AQ257" s="27">
        <f>STAFF_CWS!AU435</f>
        <v>3333.3333333333339</v>
      </c>
      <c r="AR257" s="27">
        <f>STAFF_CWS!AV435</f>
        <v>3333.3333333333339</v>
      </c>
      <c r="AS257" s="27">
        <f>STAFF_CWS!AW435</f>
        <v>3333.3333333333339</v>
      </c>
      <c r="AT257" s="27">
        <f>STAFF_CWS!AX435</f>
        <v>3333.3333333333339</v>
      </c>
      <c r="AU257" s="27">
        <f>STAFF_CWS!AY435</f>
        <v>3333.3333333333339</v>
      </c>
      <c r="AV257" s="27">
        <f>STAFF_CWS!AZ435</f>
        <v>3333.3333333333339</v>
      </c>
      <c r="AW257" s="27">
        <f>STAFF_CWS!BA435</f>
        <v>3333.3333333333339</v>
      </c>
      <c r="AX257" s="27">
        <f>STAFF_CWS!BB435</f>
        <v>3333.3333333333339</v>
      </c>
      <c r="AY257" s="27">
        <f>STAFF_CWS!BC435</f>
        <v>3333.3333333333339</v>
      </c>
      <c r="AZ257" s="27">
        <f>STAFF_CWS!BD435</f>
        <v>3750.0000000000005</v>
      </c>
      <c r="BA257" s="27">
        <f>STAFF_CWS!BE435</f>
        <v>3750.0000000000005</v>
      </c>
      <c r="BB257" s="27">
        <f>STAFF_CWS!BF435</f>
        <v>3750.0000000000005</v>
      </c>
      <c r="BC257" s="27">
        <f>STAFF_CWS!BG435</f>
        <v>3750.0000000000005</v>
      </c>
      <c r="BD257" s="27">
        <f>STAFF_CWS!BH435</f>
        <v>3750.0000000000005</v>
      </c>
      <c r="BE257" s="27">
        <f>STAFF_CWS!BI435</f>
        <v>3750.0000000000005</v>
      </c>
      <c r="BF257" s="27">
        <f>STAFF_CWS!BJ435</f>
        <v>3750.0000000000005</v>
      </c>
      <c r="BG257" s="27">
        <f>STAFF_CWS!BK435</f>
        <v>3750.0000000000005</v>
      </c>
      <c r="BH257" s="27">
        <f>STAFF_CWS!BL435</f>
        <v>3750.0000000000005</v>
      </c>
      <c r="BI257" s="27">
        <f>STAFF_CWS!BM435</f>
        <v>3750.0000000000005</v>
      </c>
      <c r="BJ257" s="27">
        <f>STAFF_CWS!BN435</f>
        <v>3750.0000000000005</v>
      </c>
      <c r="BK257" s="27">
        <f>STAFF_CWS!BO435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86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116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75</v>
      </c>
      <c r="C262" s="27">
        <f>STAFF_CWS!G440</f>
        <v>0</v>
      </c>
      <c r="D262" s="27">
        <f>STAFF_CWS!H440</f>
        <v>9166.6666666666661</v>
      </c>
      <c r="E262" s="27">
        <f>STAFF_CWS!I440</f>
        <v>9166.6666666666661</v>
      </c>
      <c r="F262" s="27">
        <f>STAFF_CWS!J440</f>
        <v>9166.6666666666661</v>
      </c>
      <c r="G262" s="27">
        <f>STAFF_CWS!K440</f>
        <v>9166.6666666666661</v>
      </c>
      <c r="H262" s="27">
        <f>STAFF_CWS!L440</f>
        <v>9166.6666666666661</v>
      </c>
      <c r="I262" s="27">
        <f>STAFF_CWS!M440</f>
        <v>9166.6666666666661</v>
      </c>
      <c r="J262" s="27">
        <f>STAFF_CWS!N440</f>
        <v>9166.6666666666661</v>
      </c>
      <c r="K262" s="27">
        <f>STAFF_CWS!O440</f>
        <v>9166.6666666666661</v>
      </c>
      <c r="L262" s="27">
        <f>STAFF_CWS!P440</f>
        <v>9166.6666666666661</v>
      </c>
      <c r="M262" s="27">
        <f>STAFF_CWS!Q440</f>
        <v>9166.6666666666661</v>
      </c>
      <c r="N262" s="27">
        <f>STAFF_CWS!R440</f>
        <v>9166.6666666666661</v>
      </c>
      <c r="O262" s="27">
        <f>STAFF_CWS!S440</f>
        <v>9166.6666666666661</v>
      </c>
      <c r="P262" s="27">
        <f>STAFF_CWS!T440</f>
        <v>9166.6666666666661</v>
      </c>
      <c r="Q262" s="27">
        <f>STAFF_CWS!U440</f>
        <v>9166.6666666666661</v>
      </c>
      <c r="R262" s="27">
        <f>STAFF_CWS!V440</f>
        <v>9166.6666666666661</v>
      </c>
      <c r="S262" s="27">
        <f>STAFF_CWS!W440</f>
        <v>9166.6666666666661</v>
      </c>
      <c r="T262" s="27">
        <f>STAFF_CWS!X440</f>
        <v>9166.6666666666661</v>
      </c>
      <c r="U262" s="27">
        <f>STAFF_CWS!Y440</f>
        <v>9166.6666666666661</v>
      </c>
      <c r="V262" s="27">
        <f>STAFF_CWS!Z440</f>
        <v>9166.6666666666661</v>
      </c>
      <c r="W262" s="27">
        <f>STAFF_CWS!AA440</f>
        <v>9166.6666666666661</v>
      </c>
      <c r="X262" s="27">
        <f>STAFF_CWS!AB440</f>
        <v>9166.6666666666661</v>
      </c>
      <c r="Y262" s="27">
        <f>STAFF_CWS!AC440</f>
        <v>9166.6666666666661</v>
      </c>
      <c r="Z262" s="27">
        <f>STAFF_CWS!AD440</f>
        <v>9166.6666666666661</v>
      </c>
      <c r="AA262" s="27">
        <f>STAFF_CWS!AE440</f>
        <v>9166.6666666666661</v>
      </c>
      <c r="AB262" s="27">
        <f>STAFF_CWS!AF440</f>
        <v>9166.6666666666661</v>
      </c>
      <c r="AC262" s="27">
        <f>STAFF_CWS!AG440</f>
        <v>9166.6666666666661</v>
      </c>
      <c r="AD262" s="27">
        <f>STAFF_CWS!AH440</f>
        <v>9166.6666666666661</v>
      </c>
      <c r="AE262" s="27">
        <f>STAFF_CWS!AI440</f>
        <v>9166.6666666666661</v>
      </c>
      <c r="AF262" s="27">
        <f>STAFF_CWS!AJ440</f>
        <v>9166.6666666666661</v>
      </c>
      <c r="AG262" s="27">
        <f>STAFF_CWS!AK440</f>
        <v>9166.6666666666661</v>
      </c>
      <c r="AH262" s="27">
        <f>STAFF_CWS!AL440</f>
        <v>9166.6666666666661</v>
      </c>
      <c r="AI262" s="27">
        <f>STAFF_CWS!AM440</f>
        <v>9166.6666666666661</v>
      </c>
      <c r="AJ262" s="27">
        <f>STAFF_CWS!AN440</f>
        <v>9166.6666666666661</v>
      </c>
      <c r="AK262" s="27">
        <f>STAFF_CWS!AO440</f>
        <v>9166.6666666666661</v>
      </c>
      <c r="AL262" s="27">
        <f>STAFF_CWS!AP440</f>
        <v>9166.6666666666661</v>
      </c>
      <c r="AM262" s="27">
        <f>STAFF_CWS!AQ440</f>
        <v>9166.6666666666661</v>
      </c>
      <c r="AN262" s="27">
        <f>STAFF_CWS!AR440</f>
        <v>9166.6666666666661</v>
      </c>
      <c r="AO262" s="27">
        <f>STAFF_CWS!AS440</f>
        <v>9166.6666666666661</v>
      </c>
      <c r="AP262" s="27">
        <f>STAFF_CWS!AT440</f>
        <v>9166.6666666666661</v>
      </c>
      <c r="AQ262" s="27">
        <f>STAFF_CWS!AU440</f>
        <v>9166.6666666666661</v>
      </c>
      <c r="AR262" s="27">
        <f>STAFF_CWS!AV440</f>
        <v>9166.6666666666661</v>
      </c>
      <c r="AS262" s="27">
        <f>STAFF_CWS!AW440</f>
        <v>9166.6666666666661</v>
      </c>
      <c r="AT262" s="27">
        <f>STAFF_CWS!AX440</f>
        <v>9166.6666666666661</v>
      </c>
      <c r="AU262" s="27">
        <f>STAFF_CWS!AY440</f>
        <v>9166.6666666666661</v>
      </c>
      <c r="AV262" s="27">
        <f>STAFF_CWS!AZ440</f>
        <v>9166.6666666666661</v>
      </c>
      <c r="AW262" s="27">
        <f>STAFF_CWS!BA440</f>
        <v>9166.6666666666661</v>
      </c>
      <c r="AX262" s="27">
        <f>STAFF_CWS!BB440</f>
        <v>9166.6666666666661</v>
      </c>
      <c r="AY262" s="27">
        <f>STAFF_CWS!BC440</f>
        <v>9166.6666666666661</v>
      </c>
      <c r="AZ262" s="27">
        <f>STAFF_CWS!BD440</f>
        <v>9166.6666666666661</v>
      </c>
      <c r="BA262" s="27">
        <f>STAFF_CWS!BE440</f>
        <v>9166.6666666666661</v>
      </c>
      <c r="BB262" s="27">
        <f>STAFF_CWS!BF440</f>
        <v>9166.6666666666661</v>
      </c>
      <c r="BC262" s="27">
        <f>STAFF_CWS!BG440</f>
        <v>9166.6666666666661</v>
      </c>
      <c r="BD262" s="27">
        <f>STAFF_CWS!BH440</f>
        <v>9166.6666666666661</v>
      </c>
      <c r="BE262" s="27">
        <f>STAFF_CWS!BI440</f>
        <v>9166.6666666666661</v>
      </c>
      <c r="BF262" s="27">
        <f>STAFF_CWS!BJ440</f>
        <v>9166.6666666666661</v>
      </c>
      <c r="BG262" s="27">
        <f>STAFF_CWS!BK440</f>
        <v>9166.6666666666661</v>
      </c>
      <c r="BH262" s="27">
        <f>STAFF_CWS!BL440</f>
        <v>9166.6666666666661</v>
      </c>
      <c r="BI262" s="27">
        <f>STAFF_CWS!BM440</f>
        <v>9166.6666666666661</v>
      </c>
      <c r="BJ262" s="27">
        <f>STAFF_CWS!BN440</f>
        <v>9166.6666666666661</v>
      </c>
      <c r="BK262" s="27">
        <f>STAFF_CWS!BO440</f>
        <v>9166.6666666666661</v>
      </c>
    </row>
    <row r="263" spans="2:63" x14ac:dyDescent="0.15">
      <c r="B263" s="17" t="s">
        <v>62</v>
      </c>
      <c r="C263" s="24">
        <f>STAFF_CWS!G441</f>
        <v>0</v>
      </c>
      <c r="D263" s="24">
        <f>STAFF_CWS!H441</f>
        <v>0.7</v>
      </c>
      <c r="E263" s="24">
        <f>STAFF_CWS!I441</f>
        <v>0.7</v>
      </c>
      <c r="F263" s="24">
        <f>STAFF_CWS!J441</f>
        <v>0.7</v>
      </c>
      <c r="G263" s="24">
        <f>STAFF_CWS!K441</f>
        <v>0.7</v>
      </c>
      <c r="H263" s="24">
        <f>STAFF_CWS!L441</f>
        <v>0.7</v>
      </c>
      <c r="I263" s="24">
        <f>STAFF_CWS!M441</f>
        <v>0.7</v>
      </c>
      <c r="J263" s="24">
        <f>STAFF_CWS!N441</f>
        <v>0.7</v>
      </c>
      <c r="K263" s="24">
        <f>STAFF_CWS!O441</f>
        <v>0.7</v>
      </c>
      <c r="L263" s="24">
        <f>STAFF_CWS!P441</f>
        <v>0.7</v>
      </c>
      <c r="M263" s="24">
        <f>STAFF_CWS!Q441</f>
        <v>0.7</v>
      </c>
      <c r="N263" s="24">
        <f>STAFF_CWS!R441</f>
        <v>0.7</v>
      </c>
      <c r="O263" s="24">
        <f>STAFF_CWS!S441</f>
        <v>0.7</v>
      </c>
      <c r="P263" s="24">
        <f>STAFF_CWS!T441</f>
        <v>0.8</v>
      </c>
      <c r="Q263" s="24">
        <f>STAFF_CWS!U441</f>
        <v>0.8</v>
      </c>
      <c r="R263" s="24">
        <f>STAFF_CWS!V441</f>
        <v>0.8</v>
      </c>
      <c r="S263" s="24">
        <f>STAFF_CWS!W441</f>
        <v>0.8</v>
      </c>
      <c r="T263" s="24">
        <f>STAFF_CWS!X441</f>
        <v>0.8</v>
      </c>
      <c r="U263" s="24">
        <f>STAFF_CWS!Y441</f>
        <v>0.8</v>
      </c>
      <c r="V263" s="24">
        <f>STAFF_CWS!Z441</f>
        <v>0.8</v>
      </c>
      <c r="W263" s="24">
        <f>STAFF_CWS!AA441</f>
        <v>0.8</v>
      </c>
      <c r="X263" s="24">
        <f>STAFF_CWS!AB441</f>
        <v>0.8</v>
      </c>
      <c r="Y263" s="24">
        <f>STAFF_CWS!AC441</f>
        <v>0.8</v>
      </c>
      <c r="Z263" s="24">
        <f>STAFF_CWS!AD441</f>
        <v>0.8</v>
      </c>
      <c r="AA263" s="24">
        <f>STAFF_CWS!AE441</f>
        <v>0.8</v>
      </c>
      <c r="AB263" s="24">
        <f>STAFF_CWS!AF441</f>
        <v>0.9</v>
      </c>
      <c r="AC263" s="24">
        <f>STAFF_CWS!AG441</f>
        <v>0.9</v>
      </c>
      <c r="AD263" s="24">
        <f>STAFF_CWS!AH441</f>
        <v>0.9</v>
      </c>
      <c r="AE263" s="24">
        <f>STAFF_CWS!AI441</f>
        <v>0.9</v>
      </c>
      <c r="AF263" s="24">
        <f>STAFF_CWS!AJ441</f>
        <v>0.9</v>
      </c>
      <c r="AG263" s="24">
        <f>STAFF_CWS!AK441</f>
        <v>0.9</v>
      </c>
      <c r="AH263" s="24">
        <f>STAFF_CWS!AL441</f>
        <v>0.9</v>
      </c>
      <c r="AI263" s="24">
        <f>STAFF_CWS!AM441</f>
        <v>0.9</v>
      </c>
      <c r="AJ263" s="24">
        <f>STAFF_CWS!AN441</f>
        <v>0.9</v>
      </c>
      <c r="AK263" s="24">
        <f>STAFF_CWS!AO441</f>
        <v>0.9</v>
      </c>
      <c r="AL263" s="24">
        <f>STAFF_CWS!AP441</f>
        <v>0.9</v>
      </c>
      <c r="AM263" s="24">
        <f>STAFF_CWS!AQ441</f>
        <v>0.9</v>
      </c>
      <c r="AN263" s="24">
        <f>STAFF_CWS!AR441</f>
        <v>0.9</v>
      </c>
      <c r="AO263" s="24">
        <f>STAFF_CWS!AS441</f>
        <v>0.9</v>
      </c>
      <c r="AP263" s="24">
        <f>STAFF_CWS!AT441</f>
        <v>0.9</v>
      </c>
      <c r="AQ263" s="24">
        <f>STAFF_CWS!AU441</f>
        <v>0.9</v>
      </c>
      <c r="AR263" s="24">
        <f>STAFF_CWS!AV441</f>
        <v>0.9</v>
      </c>
      <c r="AS263" s="24">
        <f>STAFF_CWS!AW441</f>
        <v>0.9</v>
      </c>
      <c r="AT263" s="24">
        <f>STAFF_CWS!AX441</f>
        <v>0.9</v>
      </c>
      <c r="AU263" s="24">
        <f>STAFF_CWS!AY441</f>
        <v>0.9</v>
      </c>
      <c r="AV263" s="24">
        <f>STAFF_CWS!AZ441</f>
        <v>0.9</v>
      </c>
      <c r="AW263" s="24">
        <f>STAFF_CWS!BA441</f>
        <v>0.9</v>
      </c>
      <c r="AX263" s="24">
        <f>STAFF_CWS!BB441</f>
        <v>0.9</v>
      </c>
      <c r="AY263" s="24">
        <f>STAFF_CWS!BC441</f>
        <v>0.9</v>
      </c>
      <c r="AZ263" s="24">
        <f>STAFF_CWS!BD441</f>
        <v>1</v>
      </c>
      <c r="BA263" s="24">
        <f>STAFF_CWS!BE441</f>
        <v>1</v>
      </c>
      <c r="BB263" s="24">
        <f>STAFF_CWS!BF441</f>
        <v>1</v>
      </c>
      <c r="BC263" s="24">
        <f>STAFF_CWS!BG441</f>
        <v>1</v>
      </c>
      <c r="BD263" s="24">
        <f>STAFF_CWS!BH441</f>
        <v>1</v>
      </c>
      <c r="BE263" s="24">
        <f>STAFF_CWS!BI441</f>
        <v>1</v>
      </c>
      <c r="BF263" s="24">
        <f>STAFF_CWS!BJ441</f>
        <v>1</v>
      </c>
      <c r="BG263" s="24">
        <f>STAFF_CWS!BK441</f>
        <v>1</v>
      </c>
      <c r="BH263" s="24">
        <f>STAFF_CWS!BL441</f>
        <v>1</v>
      </c>
      <c r="BI263" s="24">
        <f>STAFF_CWS!BM441</f>
        <v>1</v>
      </c>
      <c r="BJ263" s="24">
        <f>STAFF_CWS!BN441</f>
        <v>1</v>
      </c>
      <c r="BK263" s="24">
        <f>STAFF_CWS!BO441</f>
        <v>1</v>
      </c>
    </row>
    <row r="264" spans="2:63" x14ac:dyDescent="0.15">
      <c r="B264" s="17" t="s">
        <v>76</v>
      </c>
      <c r="C264" s="27">
        <f>STAFF_CWS!G442</f>
        <v>0</v>
      </c>
      <c r="D264" s="27">
        <f>STAFF_CWS!H442</f>
        <v>6416.6666666666661</v>
      </c>
      <c r="E264" s="27">
        <f>STAFF_CWS!I442</f>
        <v>6416.6666666666661</v>
      </c>
      <c r="F264" s="27">
        <f>STAFF_CWS!J442</f>
        <v>6416.6666666666661</v>
      </c>
      <c r="G264" s="27">
        <f>STAFF_CWS!K442</f>
        <v>6416.6666666666661</v>
      </c>
      <c r="H264" s="27">
        <f>STAFF_CWS!L442</f>
        <v>6416.6666666666661</v>
      </c>
      <c r="I264" s="27">
        <f>STAFF_CWS!M442</f>
        <v>6416.6666666666661</v>
      </c>
      <c r="J264" s="27">
        <f>STAFF_CWS!N442</f>
        <v>6416.6666666666661</v>
      </c>
      <c r="K264" s="27">
        <f>STAFF_CWS!O442</f>
        <v>6416.6666666666661</v>
      </c>
      <c r="L264" s="27">
        <f>STAFF_CWS!P442</f>
        <v>6416.6666666666661</v>
      </c>
      <c r="M264" s="27">
        <f>STAFF_CWS!Q442</f>
        <v>6416.6666666666661</v>
      </c>
      <c r="N264" s="27">
        <f>STAFF_CWS!R442</f>
        <v>6416.6666666666661</v>
      </c>
      <c r="O264" s="27">
        <f>STAFF_CWS!S442</f>
        <v>6416.6666666666661</v>
      </c>
      <c r="P264" s="27">
        <f>STAFF_CWS!T442</f>
        <v>7333.333333333333</v>
      </c>
      <c r="Q264" s="27">
        <f>STAFF_CWS!U442</f>
        <v>7333.333333333333</v>
      </c>
      <c r="R264" s="27">
        <f>STAFF_CWS!V442</f>
        <v>7333.333333333333</v>
      </c>
      <c r="S264" s="27">
        <f>STAFF_CWS!W442</f>
        <v>7333.333333333333</v>
      </c>
      <c r="T264" s="27">
        <f>STAFF_CWS!X442</f>
        <v>7333.333333333333</v>
      </c>
      <c r="U264" s="27">
        <f>STAFF_CWS!Y442</f>
        <v>7333.333333333333</v>
      </c>
      <c r="V264" s="27">
        <f>STAFF_CWS!Z442</f>
        <v>7333.333333333333</v>
      </c>
      <c r="W264" s="27">
        <f>STAFF_CWS!AA442</f>
        <v>7333.333333333333</v>
      </c>
      <c r="X264" s="27">
        <f>STAFF_CWS!AB442</f>
        <v>7333.333333333333</v>
      </c>
      <c r="Y264" s="27">
        <f>STAFF_CWS!AC442</f>
        <v>7333.333333333333</v>
      </c>
      <c r="Z264" s="27">
        <f>STAFF_CWS!AD442</f>
        <v>7333.333333333333</v>
      </c>
      <c r="AA264" s="27">
        <f>STAFF_CWS!AE442</f>
        <v>7333.333333333333</v>
      </c>
      <c r="AB264" s="27">
        <f>STAFF_CWS!AF442</f>
        <v>8250</v>
      </c>
      <c r="AC264" s="27">
        <f>STAFF_CWS!AG442</f>
        <v>8250</v>
      </c>
      <c r="AD264" s="27">
        <f>STAFF_CWS!AH442</f>
        <v>8250</v>
      </c>
      <c r="AE264" s="27">
        <f>STAFF_CWS!AI442</f>
        <v>8250</v>
      </c>
      <c r="AF264" s="27">
        <f>STAFF_CWS!AJ442</f>
        <v>8250</v>
      </c>
      <c r="AG264" s="27">
        <f>STAFF_CWS!AK442</f>
        <v>8250</v>
      </c>
      <c r="AH264" s="27">
        <f>STAFF_CWS!AL442</f>
        <v>8250</v>
      </c>
      <c r="AI264" s="27">
        <f>STAFF_CWS!AM442</f>
        <v>8250</v>
      </c>
      <c r="AJ264" s="27">
        <f>STAFF_CWS!AN442</f>
        <v>8250</v>
      </c>
      <c r="AK264" s="27">
        <f>STAFF_CWS!AO442</f>
        <v>8250</v>
      </c>
      <c r="AL264" s="27">
        <f>STAFF_CWS!AP442</f>
        <v>8250</v>
      </c>
      <c r="AM264" s="27">
        <f>STAFF_CWS!AQ442</f>
        <v>8250</v>
      </c>
      <c r="AN264" s="27">
        <f>STAFF_CWS!AR442</f>
        <v>8250</v>
      </c>
      <c r="AO264" s="27">
        <f>STAFF_CWS!AS442</f>
        <v>8250</v>
      </c>
      <c r="AP264" s="27">
        <f>STAFF_CWS!AT442</f>
        <v>8250</v>
      </c>
      <c r="AQ264" s="27">
        <f>STAFF_CWS!AU442</f>
        <v>8250</v>
      </c>
      <c r="AR264" s="27">
        <f>STAFF_CWS!AV442</f>
        <v>8250</v>
      </c>
      <c r="AS264" s="27">
        <f>STAFF_CWS!AW442</f>
        <v>8250</v>
      </c>
      <c r="AT264" s="27">
        <f>STAFF_CWS!AX442</f>
        <v>8250</v>
      </c>
      <c r="AU264" s="27">
        <f>STAFF_CWS!AY442</f>
        <v>8250</v>
      </c>
      <c r="AV264" s="27">
        <f>STAFF_CWS!AZ442</f>
        <v>8250</v>
      </c>
      <c r="AW264" s="27">
        <f>STAFF_CWS!BA442</f>
        <v>8250</v>
      </c>
      <c r="AX264" s="27">
        <f>STAFF_CWS!BB442</f>
        <v>8250</v>
      </c>
      <c r="AY264" s="27">
        <f>STAFF_CWS!BC442</f>
        <v>8250</v>
      </c>
      <c r="AZ264" s="27">
        <f>STAFF_CWS!BD442</f>
        <v>9166.6666666666661</v>
      </c>
      <c r="BA264" s="27">
        <f>STAFF_CWS!BE442</f>
        <v>9166.6666666666661</v>
      </c>
      <c r="BB264" s="27">
        <f>STAFF_CWS!BF442</f>
        <v>9166.6666666666661</v>
      </c>
      <c r="BC264" s="27">
        <f>STAFF_CWS!BG442</f>
        <v>9166.6666666666661</v>
      </c>
      <c r="BD264" s="27">
        <f>STAFF_CWS!BH442</f>
        <v>9166.6666666666661</v>
      </c>
      <c r="BE264" s="27">
        <f>STAFF_CWS!BI442</f>
        <v>9166.6666666666661</v>
      </c>
      <c r="BF264" s="27">
        <f>STAFF_CWS!BJ442</f>
        <v>9166.6666666666661</v>
      </c>
      <c r="BG264" s="27">
        <f>STAFF_CWS!BK442</f>
        <v>9166.6666666666661</v>
      </c>
      <c r="BH264" s="27">
        <f>STAFF_CWS!BL442</f>
        <v>9166.6666666666661</v>
      </c>
      <c r="BI264" s="27">
        <f>STAFF_CWS!BM442</f>
        <v>9166.6666666666661</v>
      </c>
      <c r="BJ264" s="27">
        <f>STAFF_CWS!BN442</f>
        <v>9166.6666666666661</v>
      </c>
      <c r="BK264" s="27">
        <f>STAFF_CWS!BO442</f>
        <v>9166.6666666666661</v>
      </c>
    </row>
    <row r="265" spans="2:63" x14ac:dyDescent="0.15">
      <c r="B265" s="17" t="s">
        <v>27</v>
      </c>
      <c r="C265" s="27">
        <f>STAFF_CWS!G443</f>
        <v>0</v>
      </c>
      <c r="D265" s="27">
        <f>STAFF_CWS!H443</f>
        <v>0</v>
      </c>
      <c r="E265" s="27">
        <f>STAFF_CWS!I443</f>
        <v>0</v>
      </c>
      <c r="F265" s="27">
        <f>STAFF_CWS!J443</f>
        <v>0</v>
      </c>
      <c r="G265" s="27">
        <f>STAFF_CWS!K443</f>
        <v>0</v>
      </c>
      <c r="H265" s="27">
        <f>STAFF_CWS!L443</f>
        <v>0</v>
      </c>
      <c r="I265" s="27">
        <f>STAFF_CWS!M443</f>
        <v>0</v>
      </c>
      <c r="J265" s="27">
        <f>STAFF_CWS!N443</f>
        <v>0</v>
      </c>
      <c r="K265" s="27">
        <f>STAFF_CWS!O443</f>
        <v>0</v>
      </c>
      <c r="L265" s="27">
        <f>STAFF_CWS!P443</f>
        <v>0</v>
      </c>
      <c r="M265" s="27">
        <f>STAFF_CWS!Q443</f>
        <v>98.550000000000011</v>
      </c>
      <c r="N265" s="27">
        <f>STAFF_CWS!R443</f>
        <v>98.550000000000011</v>
      </c>
      <c r="O265" s="27">
        <f>STAFF_CWS!S443</f>
        <v>189.5625</v>
      </c>
      <c r="P265" s="27">
        <f>STAFF_CWS!T443</f>
        <v>360.59857142857152</v>
      </c>
      <c r="Q265" s="27">
        <f>STAFF_CWS!U443</f>
        <v>484.95214285714292</v>
      </c>
      <c r="R265" s="27">
        <f>STAFF_CWS!V443</f>
        <v>969.90428571428583</v>
      </c>
      <c r="S265" s="27">
        <f>STAFF_CWS!W443</f>
        <v>848.6662500000001</v>
      </c>
      <c r="T265" s="27">
        <f>STAFF_CWS!X443</f>
        <v>848.6662500000001</v>
      </c>
      <c r="U265" s="27">
        <f>STAFF_CWS!Y443</f>
        <v>848.6662500000001</v>
      </c>
      <c r="V265" s="27">
        <f>STAFF_CWS!Z443</f>
        <v>848.6662500000001</v>
      </c>
      <c r="W265" s="27">
        <f>STAFF_CWS!AA443</f>
        <v>957.47562500000004</v>
      </c>
      <c r="X265" s="27">
        <f>STAFF_CWS!AB443</f>
        <v>1066.2850000000001</v>
      </c>
      <c r="Y265" s="27">
        <f>STAFF_CWS!AC443</f>
        <v>1069.0975000000001</v>
      </c>
      <c r="Z265" s="27">
        <f>STAFF_CWS!AD443</f>
        <v>1275.8704687500001</v>
      </c>
      <c r="AA265" s="27">
        <f>STAFF_CWS!AE443</f>
        <v>1278.1556250000001</v>
      </c>
      <c r="AB265" s="27">
        <f>STAFF_CWS!AF443</f>
        <v>1517.0422222222221</v>
      </c>
      <c r="AC265" s="27">
        <f>STAFF_CWS!AG443</f>
        <v>2425.2286666666673</v>
      </c>
      <c r="AD265" s="27">
        <f>STAFF_CWS!AH443</f>
        <v>2737.2468333333331</v>
      </c>
      <c r="AE265" s="27">
        <f>STAFF_CWS!AI443</f>
        <v>2737.2468333333331</v>
      </c>
      <c r="AF265" s="27">
        <f>STAFF_CWS!AJ443</f>
        <v>3039.1677777777777</v>
      </c>
      <c r="AG265" s="27">
        <f>STAFF_CWS!AK443</f>
        <v>3039.1677777777777</v>
      </c>
      <c r="AH265" s="27">
        <f>STAFF_CWS!AL443</f>
        <v>3039.1677777777777</v>
      </c>
      <c r="AI265" s="27">
        <f>STAFF_CWS!AM443</f>
        <v>2739.7885000000001</v>
      </c>
      <c r="AJ265" s="27">
        <f>STAFF_CWS!AN443</f>
        <v>2742.3301666666666</v>
      </c>
      <c r="AK265" s="27">
        <f>STAFF_CWS!AO443</f>
        <v>2443.1592222222225</v>
      </c>
      <c r="AL265" s="27">
        <f>STAFF_CWS!AP443</f>
        <v>2145.8493888888893</v>
      </c>
      <c r="AM265" s="27">
        <f>STAFF_CWS!AQ443</f>
        <v>1846.1471944444445</v>
      </c>
      <c r="AN265" s="27">
        <f>STAFF_CWS!AR443</f>
        <v>2562.07708</v>
      </c>
      <c r="AO265" s="27">
        <f>STAFF_CWS!AS443</f>
        <v>4087.2667500000002</v>
      </c>
      <c r="AP265" s="27">
        <f>STAFF_CWS!AT443</f>
        <v>4613.3167050000002</v>
      </c>
      <c r="AQ265" s="27">
        <f>STAFF_CWS!AU443</f>
        <v>4613.3167050000002</v>
      </c>
      <c r="AR265" s="27">
        <f>STAFF_CWS!AV443</f>
        <v>5116.2490625000009</v>
      </c>
      <c r="AS265" s="27">
        <f>STAFF_CWS!AW443</f>
        <v>5116.2490625000009</v>
      </c>
      <c r="AT265" s="27">
        <f>STAFF_CWS!AX443</f>
        <v>5116.2490625000009</v>
      </c>
      <c r="AU265" s="27">
        <f>STAFF_CWS!AY443</f>
        <v>4615.8667050000004</v>
      </c>
      <c r="AV265" s="27">
        <f>STAFF_CWS!AZ443</f>
        <v>4618.4167050000005</v>
      </c>
      <c r="AW265" s="27">
        <f>STAFF_CWS!BA443</f>
        <v>4105.2917500000003</v>
      </c>
      <c r="AX265" s="27">
        <f>STAFF_CWS!BB443</f>
        <v>3606.5343925000002</v>
      </c>
      <c r="AY265" s="27">
        <f>STAFF_CWS!BC443</f>
        <v>3092.9031875000001</v>
      </c>
      <c r="AZ265" s="27">
        <f>STAFF_CWS!BD443</f>
        <v>4357.2210675000006</v>
      </c>
      <c r="BA265" s="27">
        <f>STAFF_CWS!BE443</f>
        <v>6969.0999580000007</v>
      </c>
      <c r="BB265" s="27">
        <f>STAFF_CWS!BF443</f>
        <v>7849.2241715</v>
      </c>
      <c r="BC265" s="27">
        <f>STAFF_CWS!BG443</f>
        <v>7849.2241715</v>
      </c>
      <c r="BD265" s="27">
        <f>STAFF_CWS!BH443</f>
        <v>8718.6171350000004</v>
      </c>
      <c r="BE265" s="27">
        <f>STAFF_CWS!BI443</f>
        <v>8718.6171350000004</v>
      </c>
      <c r="BF265" s="27">
        <f>STAFF_CWS!BJ443</f>
        <v>8718.6171350000004</v>
      </c>
      <c r="BG265" s="27">
        <f>STAFF_CWS!BK443</f>
        <v>7851.7741714999993</v>
      </c>
      <c r="BH265" s="27">
        <f>STAFF_CWS!BL443</f>
        <v>7854.3241714999995</v>
      </c>
      <c r="BI265" s="27">
        <f>STAFF_CWS!BM443</f>
        <v>6987.1249580000003</v>
      </c>
      <c r="BJ265" s="27">
        <f>STAFF_CWS!BN443</f>
        <v>6121.9069944999992</v>
      </c>
      <c r="BK265" s="27">
        <f>STAFF_CWS!BO443</f>
        <v>5254.2015310000006</v>
      </c>
    </row>
    <row r="266" spans="2:63" x14ac:dyDescent="0.15">
      <c r="B266" s="17" t="s">
        <v>63</v>
      </c>
      <c r="C266" s="27">
        <f>STAFF_CWS!G444</f>
        <v>0</v>
      </c>
      <c r="D266" s="27">
        <f>STAFF_CWS!H444</f>
        <v>6416.6666666666661</v>
      </c>
      <c r="E266" s="27">
        <f>STAFF_CWS!I444</f>
        <v>6416.6666666666661</v>
      </c>
      <c r="F266" s="27">
        <f>STAFF_CWS!J444</f>
        <v>6416.6666666666661</v>
      </c>
      <c r="G266" s="27">
        <f>STAFF_CWS!K444</f>
        <v>6416.6666666666661</v>
      </c>
      <c r="H266" s="27">
        <f>STAFF_CWS!L444</f>
        <v>6416.6666666666661</v>
      </c>
      <c r="I266" s="27">
        <f>STAFF_CWS!M444</f>
        <v>6416.6666666666661</v>
      </c>
      <c r="J266" s="27">
        <f>STAFF_CWS!N444</f>
        <v>6416.6666666666661</v>
      </c>
      <c r="K266" s="27">
        <f>STAFF_CWS!O444</f>
        <v>6416.6666666666661</v>
      </c>
      <c r="L266" s="27">
        <f>STAFF_CWS!P444</f>
        <v>6416.6666666666661</v>
      </c>
      <c r="M266" s="27">
        <f>STAFF_CWS!Q444</f>
        <v>6515.2166666666662</v>
      </c>
      <c r="N266" s="27">
        <f>STAFF_CWS!R444</f>
        <v>6515.2166666666662</v>
      </c>
      <c r="O266" s="27">
        <f>STAFF_CWS!S444</f>
        <v>6606.2291666666661</v>
      </c>
      <c r="P266" s="27">
        <f>STAFF_CWS!T444</f>
        <v>7693.9319047619047</v>
      </c>
      <c r="Q266" s="27">
        <f>STAFF_CWS!U444</f>
        <v>7818.2854761904764</v>
      </c>
      <c r="R266" s="27">
        <f>STAFF_CWS!V444</f>
        <v>8303.2376190476189</v>
      </c>
      <c r="S266" s="27">
        <f>STAFF_CWS!W444</f>
        <v>8181.9995833333332</v>
      </c>
      <c r="T266" s="27">
        <f>STAFF_CWS!X444</f>
        <v>8181.9995833333332</v>
      </c>
      <c r="U266" s="27">
        <f>STAFF_CWS!Y444</f>
        <v>8181.9995833333332</v>
      </c>
      <c r="V266" s="27">
        <f>STAFF_CWS!Z444</f>
        <v>8181.9995833333332</v>
      </c>
      <c r="W266" s="27">
        <f>STAFF_CWS!AA444</f>
        <v>8290.8089583333331</v>
      </c>
      <c r="X266" s="27">
        <f>STAFF_CWS!AB444</f>
        <v>8399.6183333333338</v>
      </c>
      <c r="Y266" s="27">
        <f>STAFF_CWS!AC444</f>
        <v>8402.4308333333338</v>
      </c>
      <c r="Z266" s="27">
        <f>STAFF_CWS!AD444</f>
        <v>8609.2038020833334</v>
      </c>
      <c r="AA266" s="27">
        <f>STAFF_CWS!AE444</f>
        <v>8611.4889583333334</v>
      </c>
      <c r="AB266" s="27">
        <f>STAFF_CWS!AF444</f>
        <v>9767.0422222222223</v>
      </c>
      <c r="AC266" s="27">
        <f>STAFF_CWS!AG444</f>
        <v>10675.228666666668</v>
      </c>
      <c r="AD266" s="27">
        <f>STAFF_CWS!AH444</f>
        <v>10987.246833333333</v>
      </c>
      <c r="AE266" s="27">
        <f>STAFF_CWS!AI444</f>
        <v>10987.246833333333</v>
      </c>
      <c r="AF266" s="27">
        <f>STAFF_CWS!AJ444</f>
        <v>11289.167777777777</v>
      </c>
      <c r="AG266" s="27">
        <f>STAFF_CWS!AK444</f>
        <v>11289.167777777777</v>
      </c>
      <c r="AH266" s="27">
        <f>STAFF_CWS!AL444</f>
        <v>11289.167777777777</v>
      </c>
      <c r="AI266" s="27">
        <f>STAFF_CWS!AM444</f>
        <v>10989.788500000001</v>
      </c>
      <c r="AJ266" s="27">
        <f>STAFF_CWS!AN444</f>
        <v>10992.330166666667</v>
      </c>
      <c r="AK266" s="27">
        <f>STAFF_CWS!AO444</f>
        <v>10693.159222222223</v>
      </c>
      <c r="AL266" s="27">
        <f>STAFF_CWS!AP444</f>
        <v>10395.84938888889</v>
      </c>
      <c r="AM266" s="27">
        <f>STAFF_CWS!AQ444</f>
        <v>10096.147194444444</v>
      </c>
      <c r="AN266" s="27">
        <f>STAFF_CWS!AR444</f>
        <v>10812.077079999999</v>
      </c>
      <c r="AO266" s="27">
        <f>STAFF_CWS!AS444</f>
        <v>12337.266750000001</v>
      </c>
      <c r="AP266" s="27">
        <f>STAFF_CWS!AT444</f>
        <v>12863.316705000001</v>
      </c>
      <c r="AQ266" s="27">
        <f>STAFF_CWS!AU444</f>
        <v>12863.316705000001</v>
      </c>
      <c r="AR266" s="27">
        <f>STAFF_CWS!AV444</f>
        <v>13366.249062500001</v>
      </c>
      <c r="AS266" s="27">
        <f>STAFF_CWS!AW444</f>
        <v>13366.249062500001</v>
      </c>
      <c r="AT266" s="27">
        <f>STAFF_CWS!AX444</f>
        <v>13366.249062500001</v>
      </c>
      <c r="AU266" s="27">
        <f>STAFF_CWS!AY444</f>
        <v>12865.866705</v>
      </c>
      <c r="AV266" s="27">
        <f>STAFF_CWS!AZ444</f>
        <v>12868.416705</v>
      </c>
      <c r="AW266" s="27">
        <f>STAFF_CWS!BA444</f>
        <v>12355.29175</v>
      </c>
      <c r="AX266" s="27">
        <f>STAFF_CWS!BB444</f>
        <v>11856.5343925</v>
      </c>
      <c r="AY266" s="27">
        <f>STAFF_CWS!BC444</f>
        <v>11342.9031875</v>
      </c>
      <c r="AZ266" s="27">
        <f>STAFF_CWS!BD444</f>
        <v>13523.887734166667</v>
      </c>
      <c r="BA266" s="27">
        <f>STAFF_CWS!BE444</f>
        <v>16135.766624666667</v>
      </c>
      <c r="BB266" s="27">
        <f>STAFF_CWS!BF444</f>
        <v>17015.890838166666</v>
      </c>
      <c r="BC266" s="27">
        <f>STAFF_CWS!BG444</f>
        <v>17015.890838166666</v>
      </c>
      <c r="BD266" s="27">
        <f>STAFF_CWS!BH444</f>
        <v>17885.283801666665</v>
      </c>
      <c r="BE266" s="27">
        <f>STAFF_CWS!BI444</f>
        <v>17885.283801666665</v>
      </c>
      <c r="BF266" s="27">
        <f>STAFF_CWS!BJ444</f>
        <v>17885.283801666665</v>
      </c>
      <c r="BG266" s="27">
        <f>STAFF_CWS!BK444</f>
        <v>17018.440838166665</v>
      </c>
      <c r="BH266" s="27">
        <f>STAFF_CWS!BL444</f>
        <v>17020.990838166665</v>
      </c>
      <c r="BI266" s="27">
        <f>STAFF_CWS!BM444</f>
        <v>16153.791624666666</v>
      </c>
      <c r="BJ266" s="27">
        <f>STAFF_CWS!BN444</f>
        <v>15288.573661166665</v>
      </c>
      <c r="BK266" s="27">
        <f>STAFF_CWS!BO444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86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28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75</v>
      </c>
      <c r="C271" s="27">
        <f>STAFF_CWS!G449</f>
        <v>0</v>
      </c>
      <c r="D271" s="27">
        <f>STAFF_CWS!H449</f>
        <v>6250</v>
      </c>
      <c r="E271" s="27">
        <f>STAFF_CWS!I449</f>
        <v>6250</v>
      </c>
      <c r="F271" s="27">
        <f>STAFF_CWS!J449</f>
        <v>6250</v>
      </c>
      <c r="G271" s="27">
        <f>STAFF_CWS!K449</f>
        <v>6250</v>
      </c>
      <c r="H271" s="27">
        <f>STAFF_CWS!L449</f>
        <v>6250</v>
      </c>
      <c r="I271" s="27">
        <f>STAFF_CWS!M449</f>
        <v>6250</v>
      </c>
      <c r="J271" s="27">
        <f>STAFF_CWS!N449</f>
        <v>6250</v>
      </c>
      <c r="K271" s="27">
        <f>STAFF_CWS!O449</f>
        <v>6250</v>
      </c>
      <c r="L271" s="27">
        <f>STAFF_CWS!P449</f>
        <v>6250</v>
      </c>
      <c r="M271" s="27">
        <f>STAFF_CWS!Q449</f>
        <v>6250</v>
      </c>
      <c r="N271" s="27">
        <f>STAFF_CWS!R449</f>
        <v>6250</v>
      </c>
      <c r="O271" s="27">
        <f>STAFF_CWS!S449</f>
        <v>6250</v>
      </c>
      <c r="P271" s="27">
        <f>STAFF_CWS!T449</f>
        <v>6250</v>
      </c>
      <c r="Q271" s="27">
        <f>STAFF_CWS!U449</f>
        <v>6250</v>
      </c>
      <c r="R271" s="27">
        <f>STAFF_CWS!V449</f>
        <v>6250</v>
      </c>
      <c r="S271" s="27">
        <f>STAFF_CWS!W449</f>
        <v>6250</v>
      </c>
      <c r="T271" s="27">
        <f>STAFF_CWS!X449</f>
        <v>6250</v>
      </c>
      <c r="U271" s="27">
        <f>STAFF_CWS!Y449</f>
        <v>6250</v>
      </c>
      <c r="V271" s="27">
        <f>STAFF_CWS!Z449</f>
        <v>6250</v>
      </c>
      <c r="W271" s="27">
        <f>STAFF_CWS!AA449</f>
        <v>6250</v>
      </c>
      <c r="X271" s="27">
        <f>STAFF_CWS!AB449</f>
        <v>6250</v>
      </c>
      <c r="Y271" s="27">
        <f>STAFF_CWS!AC449</f>
        <v>6250</v>
      </c>
      <c r="Z271" s="27">
        <f>STAFF_CWS!AD449</f>
        <v>6250</v>
      </c>
      <c r="AA271" s="27">
        <f>STAFF_CWS!AE449</f>
        <v>6250</v>
      </c>
      <c r="AB271" s="27">
        <f>STAFF_CWS!AF449</f>
        <v>6250</v>
      </c>
      <c r="AC271" s="27">
        <f>STAFF_CWS!AG449</f>
        <v>6250</v>
      </c>
      <c r="AD271" s="27">
        <f>STAFF_CWS!AH449</f>
        <v>6250</v>
      </c>
      <c r="AE271" s="27">
        <f>STAFF_CWS!AI449</f>
        <v>6250</v>
      </c>
      <c r="AF271" s="27">
        <f>STAFF_CWS!AJ449</f>
        <v>6250</v>
      </c>
      <c r="AG271" s="27">
        <f>STAFF_CWS!AK449</f>
        <v>6250</v>
      </c>
      <c r="AH271" s="27">
        <f>STAFF_CWS!AL449</f>
        <v>6250</v>
      </c>
      <c r="AI271" s="27">
        <f>STAFF_CWS!AM449</f>
        <v>6250</v>
      </c>
      <c r="AJ271" s="27">
        <f>STAFF_CWS!AN449</f>
        <v>6250</v>
      </c>
      <c r="AK271" s="27">
        <f>STAFF_CWS!AO449</f>
        <v>6250</v>
      </c>
      <c r="AL271" s="27">
        <f>STAFF_CWS!AP449</f>
        <v>6250</v>
      </c>
      <c r="AM271" s="27">
        <f>STAFF_CWS!AQ449</f>
        <v>6250</v>
      </c>
      <c r="AN271" s="27">
        <f>STAFF_CWS!AR449</f>
        <v>6250</v>
      </c>
      <c r="AO271" s="27">
        <f>STAFF_CWS!AS449</f>
        <v>6250</v>
      </c>
      <c r="AP271" s="27">
        <f>STAFF_CWS!AT449</f>
        <v>6250</v>
      </c>
      <c r="AQ271" s="27">
        <f>STAFF_CWS!AU449</f>
        <v>6250</v>
      </c>
      <c r="AR271" s="27">
        <f>STAFF_CWS!AV449</f>
        <v>6250</v>
      </c>
      <c r="AS271" s="27">
        <f>STAFF_CWS!AW449</f>
        <v>6250</v>
      </c>
      <c r="AT271" s="27">
        <f>STAFF_CWS!AX449</f>
        <v>6250</v>
      </c>
      <c r="AU271" s="27">
        <f>STAFF_CWS!AY449</f>
        <v>6250</v>
      </c>
      <c r="AV271" s="27">
        <f>STAFF_CWS!AZ449</f>
        <v>6250</v>
      </c>
      <c r="AW271" s="27">
        <f>STAFF_CWS!BA449</f>
        <v>6250</v>
      </c>
      <c r="AX271" s="27">
        <f>STAFF_CWS!BB449</f>
        <v>6250</v>
      </c>
      <c r="AY271" s="27">
        <f>STAFF_CWS!BC449</f>
        <v>6250</v>
      </c>
      <c r="AZ271" s="27">
        <f>STAFF_CWS!BD449</f>
        <v>6250</v>
      </c>
      <c r="BA271" s="27">
        <f>STAFF_CWS!BE449</f>
        <v>6250</v>
      </c>
      <c r="BB271" s="27">
        <f>STAFF_CWS!BF449</f>
        <v>6250</v>
      </c>
      <c r="BC271" s="27">
        <f>STAFF_CWS!BG449</f>
        <v>6250</v>
      </c>
      <c r="BD271" s="27">
        <f>STAFF_CWS!BH449</f>
        <v>6250</v>
      </c>
      <c r="BE271" s="27">
        <f>STAFF_CWS!BI449</f>
        <v>6250</v>
      </c>
      <c r="BF271" s="27">
        <f>STAFF_CWS!BJ449</f>
        <v>6250</v>
      </c>
      <c r="BG271" s="27">
        <f>STAFF_CWS!BK449</f>
        <v>6250</v>
      </c>
      <c r="BH271" s="27">
        <f>STAFF_CWS!BL449</f>
        <v>6250</v>
      </c>
      <c r="BI271" s="27">
        <f>STAFF_CWS!BM449</f>
        <v>6250</v>
      </c>
      <c r="BJ271" s="27">
        <f>STAFF_CWS!BN449</f>
        <v>6250</v>
      </c>
      <c r="BK271" s="27">
        <f>STAFF_CWS!BO449</f>
        <v>6250</v>
      </c>
    </row>
    <row r="272" spans="2:63" x14ac:dyDescent="0.15">
      <c r="B272" s="17" t="s">
        <v>62</v>
      </c>
      <c r="C272" s="24">
        <f>STAFF_CWS!G450</f>
        <v>0</v>
      </c>
      <c r="D272" s="24">
        <f>STAFF_CWS!H450</f>
        <v>0</v>
      </c>
      <c r="E272" s="24">
        <f>STAFF_CWS!I450</f>
        <v>0</v>
      </c>
      <c r="F272" s="24">
        <f>STAFF_CWS!J450</f>
        <v>0</v>
      </c>
      <c r="G272" s="24">
        <f>STAFF_CWS!K450</f>
        <v>0</v>
      </c>
      <c r="H272" s="24">
        <f>STAFF_CWS!L450</f>
        <v>0</v>
      </c>
      <c r="I272" s="24">
        <f>STAFF_CWS!M450</f>
        <v>0</v>
      </c>
      <c r="J272" s="24">
        <f>STAFF_CWS!N450</f>
        <v>0</v>
      </c>
      <c r="K272" s="24">
        <f>STAFF_CWS!O450</f>
        <v>0</v>
      </c>
      <c r="L272" s="24">
        <f>STAFF_CWS!P450</f>
        <v>0</v>
      </c>
      <c r="M272" s="24">
        <f>STAFF_CWS!Q450</f>
        <v>0</v>
      </c>
      <c r="N272" s="24">
        <f>STAFF_CWS!R450</f>
        <v>0</v>
      </c>
      <c r="O272" s="24">
        <f>STAFF_CWS!S450</f>
        <v>0</v>
      </c>
      <c r="P272" s="24">
        <f>STAFF_CWS!T450</f>
        <v>0.8</v>
      </c>
      <c r="Q272" s="24">
        <f>STAFF_CWS!U450</f>
        <v>0.8</v>
      </c>
      <c r="R272" s="24">
        <f>STAFF_CWS!V450</f>
        <v>0.8</v>
      </c>
      <c r="S272" s="24">
        <f>STAFF_CWS!W450</f>
        <v>0.8</v>
      </c>
      <c r="T272" s="24">
        <f>STAFF_CWS!X450</f>
        <v>0.8</v>
      </c>
      <c r="U272" s="24">
        <f>STAFF_CWS!Y450</f>
        <v>0.8</v>
      </c>
      <c r="V272" s="24">
        <f>STAFF_CWS!Z450</f>
        <v>0.8</v>
      </c>
      <c r="W272" s="24">
        <f>STAFF_CWS!AA450</f>
        <v>0.8</v>
      </c>
      <c r="X272" s="24">
        <f>STAFF_CWS!AB450</f>
        <v>0.8</v>
      </c>
      <c r="Y272" s="24">
        <f>STAFF_CWS!AC450</f>
        <v>0.8</v>
      </c>
      <c r="Z272" s="24">
        <f>STAFF_CWS!AD450</f>
        <v>0.8</v>
      </c>
      <c r="AA272" s="24">
        <f>STAFF_CWS!AE450</f>
        <v>0.8</v>
      </c>
      <c r="AB272" s="24">
        <f>STAFF_CWS!AF450</f>
        <v>0.8</v>
      </c>
      <c r="AC272" s="24">
        <f>STAFF_CWS!AG450</f>
        <v>0.8</v>
      </c>
      <c r="AD272" s="24">
        <f>STAFF_CWS!AH450</f>
        <v>0.8</v>
      </c>
      <c r="AE272" s="24">
        <f>STAFF_CWS!AI450</f>
        <v>0.8</v>
      </c>
      <c r="AF272" s="24">
        <f>STAFF_CWS!AJ450</f>
        <v>0.8</v>
      </c>
      <c r="AG272" s="24">
        <f>STAFF_CWS!AK450</f>
        <v>0.8</v>
      </c>
      <c r="AH272" s="24">
        <f>STAFF_CWS!AL450</f>
        <v>0.8</v>
      </c>
      <c r="AI272" s="24">
        <f>STAFF_CWS!AM450</f>
        <v>0.8</v>
      </c>
      <c r="AJ272" s="24">
        <f>STAFF_CWS!AN450</f>
        <v>0.8</v>
      </c>
      <c r="AK272" s="24">
        <f>STAFF_CWS!AO450</f>
        <v>0.8</v>
      </c>
      <c r="AL272" s="24">
        <f>STAFF_CWS!AP450</f>
        <v>0.8</v>
      </c>
      <c r="AM272" s="24">
        <f>STAFF_CWS!AQ450</f>
        <v>0.8</v>
      </c>
      <c r="AN272" s="24">
        <f>STAFF_CWS!AR450</f>
        <v>0.9</v>
      </c>
      <c r="AO272" s="24">
        <f>STAFF_CWS!AS450</f>
        <v>0.9</v>
      </c>
      <c r="AP272" s="24">
        <f>STAFF_CWS!AT450</f>
        <v>0.9</v>
      </c>
      <c r="AQ272" s="24">
        <f>STAFF_CWS!AU450</f>
        <v>0.9</v>
      </c>
      <c r="AR272" s="24">
        <f>STAFF_CWS!AV450</f>
        <v>0.9</v>
      </c>
      <c r="AS272" s="24">
        <f>STAFF_CWS!AW450</f>
        <v>0.9</v>
      </c>
      <c r="AT272" s="24">
        <f>STAFF_CWS!AX450</f>
        <v>0.9</v>
      </c>
      <c r="AU272" s="24">
        <f>STAFF_CWS!AY450</f>
        <v>0.9</v>
      </c>
      <c r="AV272" s="24">
        <f>STAFF_CWS!AZ450</f>
        <v>0.9</v>
      </c>
      <c r="AW272" s="24">
        <f>STAFF_CWS!BA450</f>
        <v>0.9</v>
      </c>
      <c r="AX272" s="24">
        <f>STAFF_CWS!BB450</f>
        <v>0.9</v>
      </c>
      <c r="AY272" s="24">
        <f>STAFF_CWS!BC450</f>
        <v>0.9</v>
      </c>
      <c r="AZ272" s="24">
        <f>STAFF_CWS!BD450</f>
        <v>1</v>
      </c>
      <c r="BA272" s="24">
        <f>STAFF_CWS!BE450</f>
        <v>1</v>
      </c>
      <c r="BB272" s="24">
        <f>STAFF_CWS!BF450</f>
        <v>1</v>
      </c>
      <c r="BC272" s="24">
        <f>STAFF_CWS!BG450</f>
        <v>1</v>
      </c>
      <c r="BD272" s="24">
        <f>STAFF_CWS!BH450</f>
        <v>1</v>
      </c>
      <c r="BE272" s="24">
        <f>STAFF_CWS!BI450</f>
        <v>1</v>
      </c>
      <c r="BF272" s="24">
        <f>STAFF_CWS!BJ450</f>
        <v>1</v>
      </c>
      <c r="BG272" s="24">
        <f>STAFF_CWS!BK450</f>
        <v>1</v>
      </c>
      <c r="BH272" s="24">
        <f>STAFF_CWS!BL450</f>
        <v>1</v>
      </c>
      <c r="BI272" s="24">
        <f>STAFF_CWS!BM450</f>
        <v>1</v>
      </c>
      <c r="BJ272" s="24">
        <f>STAFF_CWS!BN450</f>
        <v>1</v>
      </c>
      <c r="BK272" s="24">
        <f>STAFF_CWS!BO450</f>
        <v>1</v>
      </c>
    </row>
    <row r="273" spans="2:63" x14ac:dyDescent="0.15">
      <c r="B273" s="17" t="s">
        <v>76</v>
      </c>
      <c r="C273" s="27">
        <f>STAFF_CWS!G451</f>
        <v>0</v>
      </c>
      <c r="D273" s="27">
        <f>STAFF_CWS!H451</f>
        <v>0</v>
      </c>
      <c r="E273" s="27">
        <f>STAFF_CWS!I451</f>
        <v>0</v>
      </c>
      <c r="F273" s="27">
        <f>STAFF_CWS!J451</f>
        <v>0</v>
      </c>
      <c r="G273" s="27">
        <f>STAFF_CWS!K451</f>
        <v>0</v>
      </c>
      <c r="H273" s="27">
        <f>STAFF_CWS!L451</f>
        <v>0</v>
      </c>
      <c r="I273" s="27">
        <f>STAFF_CWS!M451</f>
        <v>0</v>
      </c>
      <c r="J273" s="27">
        <f>STAFF_CWS!N451</f>
        <v>0</v>
      </c>
      <c r="K273" s="27">
        <f>STAFF_CWS!O451</f>
        <v>0</v>
      </c>
      <c r="L273" s="27">
        <f>STAFF_CWS!P451</f>
        <v>0</v>
      </c>
      <c r="M273" s="27">
        <f>STAFF_CWS!Q451</f>
        <v>0</v>
      </c>
      <c r="N273" s="27">
        <f>STAFF_CWS!R451</f>
        <v>0</v>
      </c>
      <c r="O273" s="27">
        <f>STAFF_CWS!S451</f>
        <v>0</v>
      </c>
      <c r="P273" s="27">
        <f>STAFF_CWS!T451</f>
        <v>5000</v>
      </c>
      <c r="Q273" s="27">
        <f>STAFF_CWS!U451</f>
        <v>5000</v>
      </c>
      <c r="R273" s="27">
        <f>STAFF_CWS!V451</f>
        <v>5000</v>
      </c>
      <c r="S273" s="27">
        <f>STAFF_CWS!W451</f>
        <v>5000</v>
      </c>
      <c r="T273" s="27">
        <f>STAFF_CWS!X451</f>
        <v>5000</v>
      </c>
      <c r="U273" s="27">
        <f>STAFF_CWS!Y451</f>
        <v>5000</v>
      </c>
      <c r="V273" s="27">
        <f>STAFF_CWS!Z451</f>
        <v>5000</v>
      </c>
      <c r="W273" s="27">
        <f>STAFF_CWS!AA451</f>
        <v>5000</v>
      </c>
      <c r="X273" s="27">
        <f>STAFF_CWS!AB451</f>
        <v>5000</v>
      </c>
      <c r="Y273" s="27">
        <f>STAFF_CWS!AC451</f>
        <v>5000</v>
      </c>
      <c r="Z273" s="27">
        <f>STAFF_CWS!AD451</f>
        <v>5000</v>
      </c>
      <c r="AA273" s="27">
        <f>STAFF_CWS!AE451</f>
        <v>5000</v>
      </c>
      <c r="AB273" s="27">
        <f>STAFF_CWS!AF451</f>
        <v>5000</v>
      </c>
      <c r="AC273" s="27">
        <f>STAFF_CWS!AG451</f>
        <v>5000</v>
      </c>
      <c r="AD273" s="27">
        <f>STAFF_CWS!AH451</f>
        <v>5000</v>
      </c>
      <c r="AE273" s="27">
        <f>STAFF_CWS!AI451</f>
        <v>5000</v>
      </c>
      <c r="AF273" s="27">
        <f>STAFF_CWS!AJ451</f>
        <v>5000</v>
      </c>
      <c r="AG273" s="27">
        <f>STAFF_CWS!AK451</f>
        <v>5000</v>
      </c>
      <c r="AH273" s="27">
        <f>STAFF_CWS!AL451</f>
        <v>5000</v>
      </c>
      <c r="AI273" s="27">
        <f>STAFF_CWS!AM451</f>
        <v>5000</v>
      </c>
      <c r="AJ273" s="27">
        <f>STAFF_CWS!AN451</f>
        <v>5000</v>
      </c>
      <c r="AK273" s="27">
        <f>STAFF_CWS!AO451</f>
        <v>5000</v>
      </c>
      <c r="AL273" s="27">
        <f>STAFF_CWS!AP451</f>
        <v>5000</v>
      </c>
      <c r="AM273" s="27">
        <f>STAFF_CWS!AQ451</f>
        <v>5000</v>
      </c>
      <c r="AN273" s="27">
        <f>STAFF_CWS!AR451</f>
        <v>5625</v>
      </c>
      <c r="AO273" s="27">
        <f>STAFF_CWS!AS451</f>
        <v>5625</v>
      </c>
      <c r="AP273" s="27">
        <f>STAFF_CWS!AT451</f>
        <v>5625</v>
      </c>
      <c r="AQ273" s="27">
        <f>STAFF_CWS!AU451</f>
        <v>5625</v>
      </c>
      <c r="AR273" s="27">
        <f>STAFF_CWS!AV451</f>
        <v>5625</v>
      </c>
      <c r="AS273" s="27">
        <f>STAFF_CWS!AW451</f>
        <v>5625</v>
      </c>
      <c r="AT273" s="27">
        <f>STAFF_CWS!AX451</f>
        <v>5625</v>
      </c>
      <c r="AU273" s="27">
        <f>STAFF_CWS!AY451</f>
        <v>5625</v>
      </c>
      <c r="AV273" s="27">
        <f>STAFF_CWS!AZ451</f>
        <v>5625</v>
      </c>
      <c r="AW273" s="27">
        <f>STAFF_CWS!BA451</f>
        <v>5625</v>
      </c>
      <c r="AX273" s="27">
        <f>STAFF_CWS!BB451</f>
        <v>5625</v>
      </c>
      <c r="AY273" s="27">
        <f>STAFF_CWS!BC451</f>
        <v>5625</v>
      </c>
      <c r="AZ273" s="27">
        <f>STAFF_CWS!BD451</f>
        <v>6250</v>
      </c>
      <c r="BA273" s="27">
        <f>STAFF_CWS!BE451</f>
        <v>6250</v>
      </c>
      <c r="BB273" s="27">
        <f>STAFF_CWS!BF451</f>
        <v>6250</v>
      </c>
      <c r="BC273" s="27">
        <f>STAFF_CWS!BG451</f>
        <v>6250</v>
      </c>
      <c r="BD273" s="27">
        <f>STAFF_CWS!BH451</f>
        <v>6250</v>
      </c>
      <c r="BE273" s="27">
        <f>STAFF_CWS!BI451</f>
        <v>6250</v>
      </c>
      <c r="BF273" s="27">
        <f>STAFF_CWS!BJ451</f>
        <v>6250</v>
      </c>
      <c r="BG273" s="27">
        <f>STAFF_CWS!BK451</f>
        <v>6250</v>
      </c>
      <c r="BH273" s="27">
        <f>STAFF_CWS!BL451</f>
        <v>6250</v>
      </c>
      <c r="BI273" s="27">
        <f>STAFF_CWS!BM451</f>
        <v>6250</v>
      </c>
      <c r="BJ273" s="27">
        <f>STAFF_CWS!BN451</f>
        <v>6250</v>
      </c>
      <c r="BK273" s="27">
        <f>STAFF_CWS!BO451</f>
        <v>6250</v>
      </c>
    </row>
    <row r="274" spans="2:63" x14ac:dyDescent="0.15">
      <c r="B274" s="17" t="s">
        <v>27</v>
      </c>
      <c r="C274" s="27">
        <f>STAFF_CWS!G452</f>
        <v>0</v>
      </c>
      <c r="D274" s="27">
        <f>STAFF_CWS!H452</f>
        <v>0</v>
      </c>
      <c r="E274" s="27">
        <f>STAFF_CWS!I452</f>
        <v>0</v>
      </c>
      <c r="F274" s="27">
        <f>STAFF_CWS!J452</f>
        <v>0</v>
      </c>
      <c r="G274" s="27">
        <f>STAFF_CWS!K452</f>
        <v>0</v>
      </c>
      <c r="H274" s="27">
        <f>STAFF_CWS!L452</f>
        <v>0</v>
      </c>
      <c r="I274" s="27">
        <f>STAFF_CWS!M452</f>
        <v>0</v>
      </c>
      <c r="J274" s="27">
        <f>STAFF_CWS!N452</f>
        <v>0</v>
      </c>
      <c r="K274" s="27">
        <f>STAFF_CWS!O452</f>
        <v>0</v>
      </c>
      <c r="L274" s="27">
        <f>STAFF_CWS!P452</f>
        <v>0</v>
      </c>
      <c r="M274" s="27">
        <f>STAFF_CWS!Q452</f>
        <v>0</v>
      </c>
      <c r="N274" s="27">
        <f>STAFF_CWS!R452</f>
        <v>0</v>
      </c>
      <c r="O274" s="27">
        <f>STAFF_CWS!S452</f>
        <v>0</v>
      </c>
      <c r="P274" s="27">
        <f>STAFF_CWS!T452</f>
        <v>0</v>
      </c>
      <c r="Q274" s="27">
        <f>STAFF_CWS!U452</f>
        <v>0</v>
      </c>
      <c r="R274" s="27">
        <f>STAFF_CWS!V452</f>
        <v>0</v>
      </c>
      <c r="S274" s="27">
        <f>STAFF_CWS!W452</f>
        <v>0</v>
      </c>
      <c r="T274" s="27">
        <f>STAFF_CWS!X452</f>
        <v>0</v>
      </c>
      <c r="U274" s="27">
        <f>STAFF_CWS!Y452</f>
        <v>0</v>
      </c>
      <c r="V274" s="27">
        <f>STAFF_CWS!Z452</f>
        <v>0</v>
      </c>
      <c r="W274" s="27">
        <f>STAFF_CWS!AA452</f>
        <v>0</v>
      </c>
      <c r="X274" s="27">
        <f>STAFF_CWS!AB452</f>
        <v>0</v>
      </c>
      <c r="Y274" s="27">
        <f>STAFF_CWS!AC452</f>
        <v>0</v>
      </c>
      <c r="Z274" s="27">
        <f>STAFF_CWS!AD452</f>
        <v>0</v>
      </c>
      <c r="AA274" s="27">
        <f>STAFF_CWS!AE452</f>
        <v>0</v>
      </c>
      <c r="AB274" s="27">
        <f>STAFF_CWS!AF452</f>
        <v>0</v>
      </c>
      <c r="AC274" s="27">
        <f>STAFF_CWS!AG452</f>
        <v>0</v>
      </c>
      <c r="AD274" s="27">
        <f>STAFF_CWS!AH452</f>
        <v>0</v>
      </c>
      <c r="AE274" s="27">
        <f>STAFF_CWS!AI452</f>
        <v>0</v>
      </c>
      <c r="AF274" s="27">
        <f>STAFF_CWS!AJ452</f>
        <v>0</v>
      </c>
      <c r="AG274" s="27">
        <f>STAFF_CWS!AK452</f>
        <v>0</v>
      </c>
      <c r="AH274" s="27">
        <f>STAFF_CWS!AL452</f>
        <v>0</v>
      </c>
      <c r="AI274" s="27">
        <f>STAFF_CWS!AM452</f>
        <v>0</v>
      </c>
      <c r="AJ274" s="27">
        <f>STAFF_CWS!AN452</f>
        <v>0</v>
      </c>
      <c r="AK274" s="27">
        <f>STAFF_CWS!AO452</f>
        <v>0</v>
      </c>
      <c r="AL274" s="27">
        <f>STAFF_CWS!AP452</f>
        <v>0</v>
      </c>
      <c r="AM274" s="27">
        <f>STAFF_CWS!AQ452</f>
        <v>0</v>
      </c>
      <c r="AN274" s="27">
        <f>STAFF_CWS!AR452</f>
        <v>0</v>
      </c>
      <c r="AO274" s="27">
        <f>STAFF_CWS!AS452</f>
        <v>0</v>
      </c>
      <c r="AP274" s="27">
        <f>STAFF_CWS!AT452</f>
        <v>0</v>
      </c>
      <c r="AQ274" s="27">
        <f>STAFF_CWS!AU452</f>
        <v>0</v>
      </c>
      <c r="AR274" s="27">
        <f>STAFF_CWS!AV452</f>
        <v>0</v>
      </c>
      <c r="AS274" s="27">
        <f>STAFF_CWS!AW452</f>
        <v>0</v>
      </c>
      <c r="AT274" s="27">
        <f>STAFF_CWS!AX452</f>
        <v>0</v>
      </c>
      <c r="AU274" s="27">
        <f>STAFF_CWS!AY452</f>
        <v>0</v>
      </c>
      <c r="AV274" s="27">
        <f>STAFF_CWS!AZ452</f>
        <v>0</v>
      </c>
      <c r="AW274" s="27">
        <f>STAFF_CWS!BA452</f>
        <v>0</v>
      </c>
      <c r="AX274" s="27">
        <f>STAFF_CWS!BB452</f>
        <v>0</v>
      </c>
      <c r="AY274" s="27">
        <f>STAFF_CWS!BC452</f>
        <v>0</v>
      </c>
      <c r="AZ274" s="27">
        <f>STAFF_CWS!BD452</f>
        <v>0</v>
      </c>
      <c r="BA274" s="27">
        <f>STAFF_CWS!BE452</f>
        <v>0</v>
      </c>
      <c r="BB274" s="27">
        <f>STAFF_CWS!BF452</f>
        <v>0</v>
      </c>
      <c r="BC274" s="27">
        <f>STAFF_CWS!BG452</f>
        <v>0</v>
      </c>
      <c r="BD274" s="27">
        <f>STAFF_CWS!BH452</f>
        <v>0</v>
      </c>
      <c r="BE274" s="27">
        <f>STAFF_CWS!BI452</f>
        <v>0</v>
      </c>
      <c r="BF274" s="27">
        <f>STAFF_CWS!BJ452</f>
        <v>0</v>
      </c>
      <c r="BG274" s="27">
        <f>STAFF_CWS!BK452</f>
        <v>0</v>
      </c>
      <c r="BH274" s="27">
        <f>STAFF_CWS!BL452</f>
        <v>0</v>
      </c>
      <c r="BI274" s="27">
        <f>STAFF_CWS!BM452</f>
        <v>0</v>
      </c>
      <c r="BJ274" s="27">
        <f>STAFF_CWS!BN452</f>
        <v>0</v>
      </c>
      <c r="BK274" s="27">
        <f>STAFF_CWS!BO452</f>
        <v>0</v>
      </c>
    </row>
    <row r="275" spans="2:63" x14ac:dyDescent="0.15">
      <c r="B275" s="17" t="s">
        <v>63</v>
      </c>
      <c r="C275" s="27">
        <f>STAFF_CWS!G453</f>
        <v>0</v>
      </c>
      <c r="D275" s="27">
        <f>STAFF_CWS!H453</f>
        <v>0</v>
      </c>
      <c r="E275" s="27">
        <f>STAFF_CWS!I453</f>
        <v>0</v>
      </c>
      <c r="F275" s="27">
        <f>STAFF_CWS!J453</f>
        <v>0</v>
      </c>
      <c r="G275" s="27">
        <f>STAFF_CWS!K453</f>
        <v>0</v>
      </c>
      <c r="H275" s="27">
        <f>STAFF_CWS!L453</f>
        <v>0</v>
      </c>
      <c r="I275" s="27">
        <f>STAFF_CWS!M453</f>
        <v>0</v>
      </c>
      <c r="J275" s="27">
        <f>STAFF_CWS!N453</f>
        <v>0</v>
      </c>
      <c r="K275" s="27">
        <f>STAFF_CWS!O453</f>
        <v>0</v>
      </c>
      <c r="L275" s="27">
        <f>STAFF_CWS!P453</f>
        <v>0</v>
      </c>
      <c r="M275" s="27">
        <f>STAFF_CWS!Q453</f>
        <v>0</v>
      </c>
      <c r="N275" s="27">
        <f>STAFF_CWS!R453</f>
        <v>0</v>
      </c>
      <c r="O275" s="27">
        <f>STAFF_CWS!S453</f>
        <v>0</v>
      </c>
      <c r="P275" s="27">
        <f>STAFF_CWS!T453</f>
        <v>5000</v>
      </c>
      <c r="Q275" s="27">
        <f>STAFF_CWS!U453</f>
        <v>5000</v>
      </c>
      <c r="R275" s="27">
        <f>STAFF_CWS!V453</f>
        <v>5000</v>
      </c>
      <c r="S275" s="27">
        <f>STAFF_CWS!W453</f>
        <v>5000</v>
      </c>
      <c r="T275" s="27">
        <f>STAFF_CWS!X453</f>
        <v>5000</v>
      </c>
      <c r="U275" s="27">
        <f>STAFF_CWS!Y453</f>
        <v>5000</v>
      </c>
      <c r="V275" s="27">
        <f>STAFF_CWS!Z453</f>
        <v>5000</v>
      </c>
      <c r="W275" s="27">
        <f>STAFF_CWS!AA453</f>
        <v>5000</v>
      </c>
      <c r="X275" s="27">
        <f>STAFF_CWS!AB453</f>
        <v>5000</v>
      </c>
      <c r="Y275" s="27">
        <f>STAFF_CWS!AC453</f>
        <v>5000</v>
      </c>
      <c r="Z275" s="27">
        <f>STAFF_CWS!AD453</f>
        <v>5000</v>
      </c>
      <c r="AA275" s="27">
        <f>STAFF_CWS!AE453</f>
        <v>5000</v>
      </c>
      <c r="AB275" s="27">
        <f>STAFF_CWS!AF453</f>
        <v>5000</v>
      </c>
      <c r="AC275" s="27">
        <f>STAFF_CWS!AG453</f>
        <v>5000</v>
      </c>
      <c r="AD275" s="27">
        <f>STAFF_CWS!AH453</f>
        <v>5000</v>
      </c>
      <c r="AE275" s="27">
        <f>STAFF_CWS!AI453</f>
        <v>5000</v>
      </c>
      <c r="AF275" s="27">
        <f>STAFF_CWS!AJ453</f>
        <v>5000</v>
      </c>
      <c r="AG275" s="27">
        <f>STAFF_CWS!AK453</f>
        <v>5000</v>
      </c>
      <c r="AH275" s="27">
        <f>STAFF_CWS!AL453</f>
        <v>5000</v>
      </c>
      <c r="AI275" s="27">
        <f>STAFF_CWS!AM453</f>
        <v>5000</v>
      </c>
      <c r="AJ275" s="27">
        <f>STAFF_CWS!AN453</f>
        <v>5000</v>
      </c>
      <c r="AK275" s="27">
        <f>STAFF_CWS!AO453</f>
        <v>5000</v>
      </c>
      <c r="AL275" s="27">
        <f>STAFF_CWS!AP453</f>
        <v>5000</v>
      </c>
      <c r="AM275" s="27">
        <f>STAFF_CWS!AQ453</f>
        <v>5000</v>
      </c>
      <c r="AN275" s="27">
        <f>STAFF_CWS!AR453</f>
        <v>5625</v>
      </c>
      <c r="AO275" s="27">
        <f>STAFF_CWS!AS453</f>
        <v>5625</v>
      </c>
      <c r="AP275" s="27">
        <f>STAFF_CWS!AT453</f>
        <v>5625</v>
      </c>
      <c r="AQ275" s="27">
        <f>STAFF_CWS!AU453</f>
        <v>5625</v>
      </c>
      <c r="AR275" s="27">
        <f>STAFF_CWS!AV453</f>
        <v>5625</v>
      </c>
      <c r="AS275" s="27">
        <f>STAFF_CWS!AW453</f>
        <v>5625</v>
      </c>
      <c r="AT275" s="27">
        <f>STAFF_CWS!AX453</f>
        <v>5625</v>
      </c>
      <c r="AU275" s="27">
        <f>STAFF_CWS!AY453</f>
        <v>5625</v>
      </c>
      <c r="AV275" s="27">
        <f>STAFF_CWS!AZ453</f>
        <v>5625</v>
      </c>
      <c r="AW275" s="27">
        <f>STAFF_CWS!BA453</f>
        <v>5625</v>
      </c>
      <c r="AX275" s="27">
        <f>STAFF_CWS!BB453</f>
        <v>5625</v>
      </c>
      <c r="AY275" s="27">
        <f>STAFF_CWS!BC453</f>
        <v>5625</v>
      </c>
      <c r="AZ275" s="27">
        <f>STAFF_CWS!BD453</f>
        <v>6250</v>
      </c>
      <c r="BA275" s="27">
        <f>STAFF_CWS!BE453</f>
        <v>6250</v>
      </c>
      <c r="BB275" s="27">
        <f>STAFF_CWS!BF453</f>
        <v>6250</v>
      </c>
      <c r="BC275" s="27">
        <f>STAFF_CWS!BG453</f>
        <v>6250</v>
      </c>
      <c r="BD275" s="27">
        <f>STAFF_CWS!BH453</f>
        <v>6250</v>
      </c>
      <c r="BE275" s="27">
        <f>STAFF_CWS!BI453</f>
        <v>6250</v>
      </c>
      <c r="BF275" s="27">
        <f>STAFF_CWS!BJ453</f>
        <v>6250</v>
      </c>
      <c r="BG275" s="27">
        <f>STAFF_CWS!BK453</f>
        <v>6250</v>
      </c>
      <c r="BH275" s="27">
        <f>STAFF_CWS!BL453</f>
        <v>6250</v>
      </c>
      <c r="BI275" s="27">
        <f>STAFF_CWS!BM453</f>
        <v>6250</v>
      </c>
      <c r="BJ275" s="27">
        <f>STAFF_CWS!BN453</f>
        <v>6250</v>
      </c>
      <c r="BK275" s="27">
        <f>STAFF_CWS!BO453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86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55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75</v>
      </c>
      <c r="C280" s="27">
        <f>STAFF_CWS!G458</f>
        <v>3541.6666666666665</v>
      </c>
      <c r="D280" s="27">
        <f>STAFF_CWS!H458</f>
        <v>7083.333333333333</v>
      </c>
      <c r="E280" s="27">
        <f>STAFF_CWS!I458</f>
        <v>7083.333333333333</v>
      </c>
      <c r="F280" s="27">
        <f>STAFF_CWS!J458</f>
        <v>7083.333333333333</v>
      </c>
      <c r="G280" s="27">
        <f>STAFF_CWS!K458</f>
        <v>7083.333333333333</v>
      </c>
      <c r="H280" s="27">
        <f>STAFF_CWS!L458</f>
        <v>7083.333333333333</v>
      </c>
      <c r="I280" s="27">
        <f>STAFF_CWS!M458</f>
        <v>7083.333333333333</v>
      </c>
      <c r="J280" s="27">
        <f>STAFF_CWS!N458</f>
        <v>7083.333333333333</v>
      </c>
      <c r="K280" s="27">
        <f>STAFF_CWS!O458</f>
        <v>7083.333333333333</v>
      </c>
      <c r="L280" s="27">
        <f>STAFF_CWS!P458</f>
        <v>7083.333333333333</v>
      </c>
      <c r="M280" s="27">
        <f>STAFF_CWS!Q458</f>
        <v>7083.333333333333</v>
      </c>
      <c r="N280" s="27">
        <f>STAFF_CWS!R458</f>
        <v>7083.333333333333</v>
      </c>
      <c r="O280" s="27">
        <f>STAFF_CWS!S458</f>
        <v>7083.333333333333</v>
      </c>
      <c r="P280" s="27">
        <f>STAFF_CWS!T458</f>
        <v>7083.333333333333</v>
      </c>
      <c r="Q280" s="27">
        <f>STAFF_CWS!U458</f>
        <v>7083.333333333333</v>
      </c>
      <c r="R280" s="27">
        <f>STAFF_CWS!V458</f>
        <v>7083.333333333333</v>
      </c>
      <c r="S280" s="27">
        <f>STAFF_CWS!W458</f>
        <v>7083.333333333333</v>
      </c>
      <c r="T280" s="27">
        <f>STAFF_CWS!X458</f>
        <v>7083.333333333333</v>
      </c>
      <c r="U280" s="27">
        <f>STAFF_CWS!Y458</f>
        <v>7083.333333333333</v>
      </c>
      <c r="V280" s="27">
        <f>STAFF_CWS!Z458</f>
        <v>7083.333333333333</v>
      </c>
      <c r="W280" s="27">
        <f>STAFF_CWS!AA458</f>
        <v>7083.333333333333</v>
      </c>
      <c r="X280" s="27">
        <f>STAFF_CWS!AB458</f>
        <v>7083.333333333333</v>
      </c>
      <c r="Y280" s="27">
        <f>STAFF_CWS!AC458</f>
        <v>7083.333333333333</v>
      </c>
      <c r="Z280" s="27">
        <f>STAFF_CWS!AD458</f>
        <v>7083.333333333333</v>
      </c>
      <c r="AA280" s="27">
        <f>STAFF_CWS!AE458</f>
        <v>7083.333333333333</v>
      </c>
      <c r="AB280" s="27">
        <f>STAFF_CWS!AF458</f>
        <v>7083.333333333333</v>
      </c>
      <c r="AC280" s="27">
        <f>STAFF_CWS!AG458</f>
        <v>7083.333333333333</v>
      </c>
      <c r="AD280" s="27">
        <f>STAFF_CWS!AH458</f>
        <v>7083.333333333333</v>
      </c>
      <c r="AE280" s="27">
        <f>STAFF_CWS!AI458</f>
        <v>7083.333333333333</v>
      </c>
      <c r="AF280" s="27">
        <f>STAFF_CWS!AJ458</f>
        <v>7083.333333333333</v>
      </c>
      <c r="AG280" s="27">
        <f>STAFF_CWS!AK458</f>
        <v>7083.333333333333</v>
      </c>
      <c r="AH280" s="27">
        <f>STAFF_CWS!AL458</f>
        <v>7083.333333333333</v>
      </c>
      <c r="AI280" s="27">
        <f>STAFF_CWS!AM458</f>
        <v>7083.333333333333</v>
      </c>
      <c r="AJ280" s="27">
        <f>STAFF_CWS!AN458</f>
        <v>7083.333333333333</v>
      </c>
      <c r="AK280" s="27">
        <f>STAFF_CWS!AO458</f>
        <v>7083.333333333333</v>
      </c>
      <c r="AL280" s="27">
        <f>STAFF_CWS!AP458</f>
        <v>7083.333333333333</v>
      </c>
      <c r="AM280" s="27">
        <f>STAFF_CWS!AQ458</f>
        <v>7083.333333333333</v>
      </c>
      <c r="AN280" s="27">
        <f>STAFF_CWS!AR458</f>
        <v>7083.333333333333</v>
      </c>
      <c r="AO280" s="27">
        <f>STAFF_CWS!AS458</f>
        <v>7083.333333333333</v>
      </c>
      <c r="AP280" s="27">
        <f>STAFF_CWS!AT458</f>
        <v>7083.333333333333</v>
      </c>
      <c r="AQ280" s="27">
        <f>STAFF_CWS!AU458</f>
        <v>7083.333333333333</v>
      </c>
      <c r="AR280" s="27">
        <f>STAFF_CWS!AV458</f>
        <v>7083.333333333333</v>
      </c>
      <c r="AS280" s="27">
        <f>STAFF_CWS!AW458</f>
        <v>7083.333333333333</v>
      </c>
      <c r="AT280" s="27">
        <f>STAFF_CWS!AX458</f>
        <v>7083.333333333333</v>
      </c>
      <c r="AU280" s="27">
        <f>STAFF_CWS!AY458</f>
        <v>7083.333333333333</v>
      </c>
      <c r="AV280" s="27">
        <f>STAFF_CWS!AZ458</f>
        <v>7083.333333333333</v>
      </c>
      <c r="AW280" s="27">
        <f>STAFF_CWS!BA458</f>
        <v>7083.333333333333</v>
      </c>
      <c r="AX280" s="27">
        <f>STAFF_CWS!BB458</f>
        <v>7083.333333333333</v>
      </c>
      <c r="AY280" s="27">
        <f>STAFF_CWS!BC458</f>
        <v>7083.333333333333</v>
      </c>
      <c r="AZ280" s="27">
        <f>STAFF_CWS!BD458</f>
        <v>7083.333333333333</v>
      </c>
      <c r="BA280" s="27">
        <f>STAFF_CWS!BE458</f>
        <v>7083.333333333333</v>
      </c>
      <c r="BB280" s="27">
        <f>STAFF_CWS!BF458</f>
        <v>7083.333333333333</v>
      </c>
      <c r="BC280" s="27">
        <f>STAFF_CWS!BG458</f>
        <v>7083.333333333333</v>
      </c>
      <c r="BD280" s="27">
        <f>STAFF_CWS!BH458</f>
        <v>7083.333333333333</v>
      </c>
      <c r="BE280" s="27">
        <f>STAFF_CWS!BI458</f>
        <v>7083.333333333333</v>
      </c>
      <c r="BF280" s="27">
        <f>STAFF_CWS!BJ458</f>
        <v>7083.333333333333</v>
      </c>
      <c r="BG280" s="27">
        <f>STAFF_CWS!BK458</f>
        <v>7083.333333333333</v>
      </c>
      <c r="BH280" s="27">
        <f>STAFF_CWS!BL458</f>
        <v>7083.333333333333</v>
      </c>
      <c r="BI280" s="27">
        <f>STAFF_CWS!BM458</f>
        <v>7083.333333333333</v>
      </c>
      <c r="BJ280" s="27">
        <f>STAFF_CWS!BN458</f>
        <v>7083.333333333333</v>
      </c>
      <c r="BK280" s="27">
        <f>STAFF_CWS!BO458</f>
        <v>7083.333333333333</v>
      </c>
    </row>
    <row r="281" spans="2:63" x14ac:dyDescent="0.15">
      <c r="B281" s="17" t="s">
        <v>62</v>
      </c>
      <c r="C281" s="24">
        <f>STAFF_CWS!G459</f>
        <v>0.8</v>
      </c>
      <c r="D281" s="24">
        <f>STAFF_CWS!H459</f>
        <v>0.8</v>
      </c>
      <c r="E281" s="24">
        <f>STAFF_CWS!I459</f>
        <v>0.8</v>
      </c>
      <c r="F281" s="24">
        <f>STAFF_CWS!J459</f>
        <v>0.8</v>
      </c>
      <c r="G281" s="24">
        <f>STAFF_CWS!K459</f>
        <v>0.8</v>
      </c>
      <c r="H281" s="24">
        <f>STAFF_CWS!L459</f>
        <v>0.8</v>
      </c>
      <c r="I281" s="24">
        <f>STAFF_CWS!M459</f>
        <v>0.8</v>
      </c>
      <c r="J281" s="24">
        <f>STAFF_CWS!N459</f>
        <v>0.8</v>
      </c>
      <c r="K281" s="24">
        <f>STAFF_CWS!O459</f>
        <v>0.8</v>
      </c>
      <c r="L281" s="24">
        <f>STAFF_CWS!P459</f>
        <v>0.8</v>
      </c>
      <c r="M281" s="24">
        <f>STAFF_CWS!Q459</f>
        <v>0.8</v>
      </c>
      <c r="N281" s="24">
        <f>STAFF_CWS!R459</f>
        <v>0.8</v>
      </c>
      <c r="O281" s="24">
        <f>STAFF_CWS!S459</f>
        <v>0.8</v>
      </c>
      <c r="P281" s="24">
        <f>STAFF_CWS!T459</f>
        <v>0.9</v>
      </c>
      <c r="Q281" s="24">
        <f>STAFF_CWS!U459</f>
        <v>0.9</v>
      </c>
      <c r="R281" s="24">
        <f>STAFF_CWS!V459</f>
        <v>0.9</v>
      </c>
      <c r="S281" s="24">
        <f>STAFF_CWS!W459</f>
        <v>0.9</v>
      </c>
      <c r="T281" s="24">
        <f>STAFF_CWS!X459</f>
        <v>0.9</v>
      </c>
      <c r="U281" s="24">
        <f>STAFF_CWS!Y459</f>
        <v>0.9</v>
      </c>
      <c r="V281" s="24">
        <f>STAFF_CWS!Z459</f>
        <v>0.9</v>
      </c>
      <c r="W281" s="24">
        <f>STAFF_CWS!AA459</f>
        <v>0.9</v>
      </c>
      <c r="X281" s="24">
        <f>STAFF_CWS!AB459</f>
        <v>0.9</v>
      </c>
      <c r="Y281" s="24">
        <f>STAFF_CWS!AC459</f>
        <v>0.9</v>
      </c>
      <c r="Z281" s="24">
        <f>STAFF_CWS!AD459</f>
        <v>0.9</v>
      </c>
      <c r="AA281" s="24">
        <f>STAFF_CWS!AE459</f>
        <v>0.9</v>
      </c>
      <c r="AB281" s="24">
        <f>STAFF_CWS!AF459</f>
        <v>0.9</v>
      </c>
      <c r="AC281" s="24">
        <f>STAFF_CWS!AG459</f>
        <v>0.9</v>
      </c>
      <c r="AD281" s="24">
        <f>STAFF_CWS!AH459</f>
        <v>0.9</v>
      </c>
      <c r="AE281" s="24">
        <f>STAFF_CWS!AI459</f>
        <v>0.9</v>
      </c>
      <c r="AF281" s="24">
        <f>STAFF_CWS!AJ459</f>
        <v>0.9</v>
      </c>
      <c r="AG281" s="24">
        <f>STAFF_CWS!AK459</f>
        <v>0.9</v>
      </c>
      <c r="AH281" s="24">
        <f>STAFF_CWS!AL459</f>
        <v>0.9</v>
      </c>
      <c r="AI281" s="24">
        <f>STAFF_CWS!AM459</f>
        <v>0.9</v>
      </c>
      <c r="AJ281" s="24">
        <f>STAFF_CWS!AN459</f>
        <v>0.9</v>
      </c>
      <c r="AK281" s="24">
        <f>STAFF_CWS!AO459</f>
        <v>0.9</v>
      </c>
      <c r="AL281" s="24">
        <f>STAFF_CWS!AP459</f>
        <v>0.9</v>
      </c>
      <c r="AM281" s="24">
        <f>STAFF_CWS!AQ459</f>
        <v>0.9</v>
      </c>
      <c r="AN281" s="24">
        <f>STAFF_CWS!AR459</f>
        <v>0.9</v>
      </c>
      <c r="AO281" s="24">
        <f>STAFF_CWS!AS459</f>
        <v>0.9</v>
      </c>
      <c r="AP281" s="24">
        <f>STAFF_CWS!AT459</f>
        <v>0.9</v>
      </c>
      <c r="AQ281" s="24">
        <f>STAFF_CWS!AU459</f>
        <v>0.9</v>
      </c>
      <c r="AR281" s="24">
        <f>STAFF_CWS!AV459</f>
        <v>0.9</v>
      </c>
      <c r="AS281" s="24">
        <f>STAFF_CWS!AW459</f>
        <v>0.9</v>
      </c>
      <c r="AT281" s="24">
        <f>STAFF_CWS!AX459</f>
        <v>0.9</v>
      </c>
      <c r="AU281" s="24">
        <f>STAFF_CWS!AY459</f>
        <v>0.9</v>
      </c>
      <c r="AV281" s="24">
        <f>STAFF_CWS!AZ459</f>
        <v>0.9</v>
      </c>
      <c r="AW281" s="24">
        <f>STAFF_CWS!BA459</f>
        <v>0.9</v>
      </c>
      <c r="AX281" s="24">
        <f>STAFF_CWS!BB459</f>
        <v>0.9</v>
      </c>
      <c r="AY281" s="24">
        <f>STAFF_CWS!BC459</f>
        <v>0.9</v>
      </c>
      <c r="AZ281" s="24">
        <f>STAFF_CWS!BD459</f>
        <v>1</v>
      </c>
      <c r="BA281" s="24">
        <f>STAFF_CWS!BE459</f>
        <v>1</v>
      </c>
      <c r="BB281" s="24">
        <f>STAFF_CWS!BF459</f>
        <v>1</v>
      </c>
      <c r="BC281" s="24">
        <f>STAFF_CWS!BG459</f>
        <v>1</v>
      </c>
      <c r="BD281" s="24">
        <f>STAFF_CWS!BH459</f>
        <v>1</v>
      </c>
      <c r="BE281" s="24">
        <f>STAFF_CWS!BI459</f>
        <v>1</v>
      </c>
      <c r="BF281" s="24">
        <f>STAFF_CWS!BJ459</f>
        <v>1</v>
      </c>
      <c r="BG281" s="24">
        <f>STAFF_CWS!BK459</f>
        <v>1</v>
      </c>
      <c r="BH281" s="24">
        <f>STAFF_CWS!BL459</f>
        <v>1</v>
      </c>
      <c r="BI281" s="24">
        <f>STAFF_CWS!BM459</f>
        <v>1</v>
      </c>
      <c r="BJ281" s="24">
        <f>STAFF_CWS!BN459</f>
        <v>1</v>
      </c>
      <c r="BK281" s="24">
        <f>STAFF_CWS!BO459</f>
        <v>1</v>
      </c>
    </row>
    <row r="282" spans="2:63" x14ac:dyDescent="0.15">
      <c r="B282" s="17" t="s">
        <v>76</v>
      </c>
      <c r="C282" s="27">
        <f>STAFF_CWS!G460</f>
        <v>2833.3333333333335</v>
      </c>
      <c r="D282" s="27">
        <f>STAFF_CWS!H460</f>
        <v>5666.666666666667</v>
      </c>
      <c r="E282" s="27">
        <f>STAFF_CWS!I460</f>
        <v>5666.666666666667</v>
      </c>
      <c r="F282" s="27">
        <f>STAFF_CWS!J460</f>
        <v>5666.666666666667</v>
      </c>
      <c r="G282" s="27">
        <f>STAFF_CWS!K460</f>
        <v>5666.666666666667</v>
      </c>
      <c r="H282" s="27">
        <f>STAFF_CWS!L460</f>
        <v>5666.666666666667</v>
      </c>
      <c r="I282" s="27">
        <f>STAFF_CWS!M460</f>
        <v>5666.666666666667</v>
      </c>
      <c r="J282" s="27">
        <f>STAFF_CWS!N460</f>
        <v>5666.666666666667</v>
      </c>
      <c r="K282" s="27">
        <f>STAFF_CWS!O460</f>
        <v>5666.666666666667</v>
      </c>
      <c r="L282" s="27">
        <f>STAFF_CWS!P460</f>
        <v>5666.666666666667</v>
      </c>
      <c r="M282" s="27">
        <f>STAFF_CWS!Q460</f>
        <v>5666.666666666667</v>
      </c>
      <c r="N282" s="27">
        <f>STAFF_CWS!R460</f>
        <v>5666.666666666667</v>
      </c>
      <c r="O282" s="27">
        <f>STAFF_CWS!S460</f>
        <v>5666.666666666667</v>
      </c>
      <c r="P282" s="27">
        <f>STAFF_CWS!T460</f>
        <v>6375</v>
      </c>
      <c r="Q282" s="27">
        <f>STAFF_CWS!U460</f>
        <v>6375</v>
      </c>
      <c r="R282" s="27">
        <f>STAFF_CWS!V460</f>
        <v>6375</v>
      </c>
      <c r="S282" s="27">
        <f>STAFF_CWS!W460</f>
        <v>6375</v>
      </c>
      <c r="T282" s="27">
        <f>STAFF_CWS!X460</f>
        <v>6375</v>
      </c>
      <c r="U282" s="27">
        <f>STAFF_CWS!Y460</f>
        <v>6375</v>
      </c>
      <c r="V282" s="27">
        <f>STAFF_CWS!Z460</f>
        <v>6375</v>
      </c>
      <c r="W282" s="27">
        <f>STAFF_CWS!AA460</f>
        <v>6375</v>
      </c>
      <c r="X282" s="27">
        <f>STAFF_CWS!AB460</f>
        <v>6375</v>
      </c>
      <c r="Y282" s="27">
        <f>STAFF_CWS!AC460</f>
        <v>6375</v>
      </c>
      <c r="Z282" s="27">
        <f>STAFF_CWS!AD460</f>
        <v>6375</v>
      </c>
      <c r="AA282" s="27">
        <f>STAFF_CWS!AE460</f>
        <v>6375</v>
      </c>
      <c r="AB282" s="27">
        <f>STAFF_CWS!AF460</f>
        <v>6375</v>
      </c>
      <c r="AC282" s="27">
        <f>STAFF_CWS!AG460</f>
        <v>6375</v>
      </c>
      <c r="AD282" s="27">
        <f>STAFF_CWS!AH460</f>
        <v>6375</v>
      </c>
      <c r="AE282" s="27">
        <f>STAFF_CWS!AI460</f>
        <v>6375</v>
      </c>
      <c r="AF282" s="27">
        <f>STAFF_CWS!AJ460</f>
        <v>6375</v>
      </c>
      <c r="AG282" s="27">
        <f>STAFF_CWS!AK460</f>
        <v>6375</v>
      </c>
      <c r="AH282" s="27">
        <f>STAFF_CWS!AL460</f>
        <v>6375</v>
      </c>
      <c r="AI282" s="27">
        <f>STAFF_CWS!AM460</f>
        <v>6375</v>
      </c>
      <c r="AJ282" s="27">
        <f>STAFF_CWS!AN460</f>
        <v>6375</v>
      </c>
      <c r="AK282" s="27">
        <f>STAFF_CWS!AO460</f>
        <v>6375</v>
      </c>
      <c r="AL282" s="27">
        <f>STAFF_CWS!AP460</f>
        <v>6375</v>
      </c>
      <c r="AM282" s="27">
        <f>STAFF_CWS!AQ460</f>
        <v>6375</v>
      </c>
      <c r="AN282" s="27">
        <f>STAFF_CWS!AR460</f>
        <v>6375</v>
      </c>
      <c r="AO282" s="27">
        <f>STAFF_CWS!AS460</f>
        <v>6375</v>
      </c>
      <c r="AP282" s="27">
        <f>STAFF_CWS!AT460</f>
        <v>6375</v>
      </c>
      <c r="AQ282" s="27">
        <f>STAFF_CWS!AU460</f>
        <v>6375</v>
      </c>
      <c r="AR282" s="27">
        <f>STAFF_CWS!AV460</f>
        <v>6375</v>
      </c>
      <c r="AS282" s="27">
        <f>STAFF_CWS!AW460</f>
        <v>6375</v>
      </c>
      <c r="AT282" s="27">
        <f>STAFF_CWS!AX460</f>
        <v>6375</v>
      </c>
      <c r="AU282" s="27">
        <f>STAFF_CWS!AY460</f>
        <v>6375</v>
      </c>
      <c r="AV282" s="27">
        <f>STAFF_CWS!AZ460</f>
        <v>6375</v>
      </c>
      <c r="AW282" s="27">
        <f>STAFF_CWS!BA460</f>
        <v>6375</v>
      </c>
      <c r="AX282" s="27">
        <f>STAFF_CWS!BB460</f>
        <v>6375</v>
      </c>
      <c r="AY282" s="27">
        <f>STAFF_CWS!BC460</f>
        <v>6375</v>
      </c>
      <c r="AZ282" s="27">
        <f>STAFF_CWS!BD460</f>
        <v>7083.333333333333</v>
      </c>
      <c r="BA282" s="27">
        <f>STAFF_CWS!BE460</f>
        <v>7083.333333333333</v>
      </c>
      <c r="BB282" s="27">
        <f>STAFF_CWS!BF460</f>
        <v>7083.333333333333</v>
      </c>
      <c r="BC282" s="27">
        <f>STAFF_CWS!BG460</f>
        <v>7083.333333333333</v>
      </c>
      <c r="BD282" s="27">
        <f>STAFF_CWS!BH460</f>
        <v>7083.333333333333</v>
      </c>
      <c r="BE282" s="27">
        <f>STAFF_CWS!BI460</f>
        <v>7083.333333333333</v>
      </c>
      <c r="BF282" s="27">
        <f>STAFF_CWS!BJ460</f>
        <v>7083.333333333333</v>
      </c>
      <c r="BG282" s="27">
        <f>STAFF_CWS!BK460</f>
        <v>7083.333333333333</v>
      </c>
      <c r="BH282" s="27">
        <f>STAFF_CWS!BL460</f>
        <v>7083.333333333333</v>
      </c>
      <c r="BI282" s="27">
        <f>STAFF_CWS!BM460</f>
        <v>7083.333333333333</v>
      </c>
      <c r="BJ282" s="27">
        <f>STAFF_CWS!BN460</f>
        <v>7083.333333333333</v>
      </c>
      <c r="BK282" s="27">
        <f>STAFF_CWS!BO460</f>
        <v>7083.333333333333</v>
      </c>
    </row>
    <row r="283" spans="2:63" x14ac:dyDescent="0.15">
      <c r="B283" s="17" t="s">
        <v>27</v>
      </c>
      <c r="C283" s="27">
        <f>STAFF_CWS!G461</f>
        <v>0</v>
      </c>
      <c r="D283" s="27">
        <f>STAFF_CWS!H461</f>
        <v>0</v>
      </c>
      <c r="E283" s="27">
        <f>STAFF_CWS!I461</f>
        <v>0</v>
      </c>
      <c r="F283" s="27">
        <f>STAFF_CWS!J461</f>
        <v>0</v>
      </c>
      <c r="G283" s="27">
        <f>STAFF_CWS!K461</f>
        <v>0</v>
      </c>
      <c r="H283" s="27">
        <f>STAFF_CWS!L461</f>
        <v>0</v>
      </c>
      <c r="I283" s="27">
        <f>STAFF_CWS!M461</f>
        <v>0</v>
      </c>
      <c r="J283" s="27">
        <f>STAFF_CWS!N461</f>
        <v>0</v>
      </c>
      <c r="K283" s="27">
        <f>STAFF_CWS!O461</f>
        <v>0</v>
      </c>
      <c r="L283" s="27">
        <f>STAFF_CWS!P461</f>
        <v>0</v>
      </c>
      <c r="M283" s="27">
        <f>STAFF_CWS!Q461</f>
        <v>0</v>
      </c>
      <c r="N283" s="27">
        <f>STAFF_CWS!R461</f>
        <v>0</v>
      </c>
      <c r="O283" s="27">
        <f>STAFF_CWS!S461</f>
        <v>0</v>
      </c>
      <c r="P283" s="27">
        <f>STAFF_CWS!T461</f>
        <v>0</v>
      </c>
      <c r="Q283" s="27">
        <f>STAFF_CWS!U461</f>
        <v>0</v>
      </c>
      <c r="R283" s="27">
        <f>STAFF_CWS!V461</f>
        <v>0</v>
      </c>
      <c r="S283" s="27">
        <f>STAFF_CWS!W461</f>
        <v>0</v>
      </c>
      <c r="T283" s="27">
        <f>STAFF_CWS!X461</f>
        <v>0</v>
      </c>
      <c r="U283" s="27">
        <f>STAFF_CWS!Y461</f>
        <v>0</v>
      </c>
      <c r="V283" s="27">
        <f>STAFF_CWS!Z461</f>
        <v>0</v>
      </c>
      <c r="W283" s="27">
        <f>STAFF_CWS!AA461</f>
        <v>0</v>
      </c>
      <c r="X283" s="27">
        <f>STAFF_CWS!AB461</f>
        <v>0</v>
      </c>
      <c r="Y283" s="27">
        <f>STAFF_CWS!AC461</f>
        <v>0</v>
      </c>
      <c r="Z283" s="27">
        <f>STAFF_CWS!AD461</f>
        <v>0</v>
      </c>
      <c r="AA283" s="27">
        <f>STAFF_CWS!AE461</f>
        <v>0</v>
      </c>
      <c r="AB283" s="27">
        <f>STAFF_CWS!AF461</f>
        <v>0</v>
      </c>
      <c r="AC283" s="27">
        <f>STAFF_CWS!AG461</f>
        <v>0</v>
      </c>
      <c r="AD283" s="27">
        <f>STAFF_CWS!AH461</f>
        <v>0</v>
      </c>
      <c r="AE283" s="27">
        <f>STAFF_CWS!AI461</f>
        <v>0</v>
      </c>
      <c r="AF283" s="27">
        <f>STAFF_CWS!AJ461</f>
        <v>0</v>
      </c>
      <c r="AG283" s="27">
        <f>STAFF_CWS!AK461</f>
        <v>0</v>
      </c>
      <c r="AH283" s="27">
        <f>STAFF_CWS!AL461</f>
        <v>0</v>
      </c>
      <c r="AI283" s="27">
        <f>STAFF_CWS!AM461</f>
        <v>0</v>
      </c>
      <c r="AJ283" s="27">
        <f>STAFF_CWS!AN461</f>
        <v>0</v>
      </c>
      <c r="AK283" s="27">
        <f>STAFF_CWS!AO461</f>
        <v>0</v>
      </c>
      <c r="AL283" s="27">
        <f>STAFF_CWS!AP461</f>
        <v>0</v>
      </c>
      <c r="AM283" s="27">
        <f>STAFF_CWS!AQ461</f>
        <v>0</v>
      </c>
      <c r="AN283" s="27">
        <f>STAFF_CWS!AR461</f>
        <v>0</v>
      </c>
      <c r="AO283" s="27">
        <f>STAFF_CWS!AS461</f>
        <v>0</v>
      </c>
      <c r="AP283" s="27">
        <f>STAFF_CWS!AT461</f>
        <v>0</v>
      </c>
      <c r="AQ283" s="27">
        <f>STAFF_CWS!AU461</f>
        <v>0</v>
      </c>
      <c r="AR283" s="27">
        <f>STAFF_CWS!AV461</f>
        <v>0</v>
      </c>
      <c r="AS283" s="27">
        <f>STAFF_CWS!AW461</f>
        <v>0</v>
      </c>
      <c r="AT283" s="27">
        <f>STAFF_CWS!AX461</f>
        <v>0</v>
      </c>
      <c r="AU283" s="27">
        <f>STAFF_CWS!AY461</f>
        <v>0</v>
      </c>
      <c r="AV283" s="27">
        <f>STAFF_CWS!AZ461</f>
        <v>0</v>
      </c>
      <c r="AW283" s="27">
        <f>STAFF_CWS!BA461</f>
        <v>0</v>
      </c>
      <c r="AX283" s="27">
        <f>STAFF_CWS!BB461</f>
        <v>0</v>
      </c>
      <c r="AY283" s="27">
        <f>STAFF_CWS!BC461</f>
        <v>0</v>
      </c>
      <c r="AZ283" s="27">
        <f>STAFF_CWS!BD461</f>
        <v>0</v>
      </c>
      <c r="BA283" s="27">
        <f>STAFF_CWS!BE461</f>
        <v>0</v>
      </c>
      <c r="BB283" s="27">
        <f>STAFF_CWS!BF461</f>
        <v>0</v>
      </c>
      <c r="BC283" s="27">
        <f>STAFF_CWS!BG461</f>
        <v>0</v>
      </c>
      <c r="BD283" s="27">
        <f>STAFF_CWS!BH461</f>
        <v>0</v>
      </c>
      <c r="BE283" s="27">
        <f>STAFF_CWS!BI461</f>
        <v>0</v>
      </c>
      <c r="BF283" s="27">
        <f>STAFF_CWS!BJ461</f>
        <v>0</v>
      </c>
      <c r="BG283" s="27">
        <f>STAFF_CWS!BK461</f>
        <v>0</v>
      </c>
      <c r="BH283" s="27">
        <f>STAFF_CWS!BL461</f>
        <v>0</v>
      </c>
      <c r="BI283" s="27">
        <f>STAFF_CWS!BM461</f>
        <v>0</v>
      </c>
      <c r="BJ283" s="27">
        <f>STAFF_CWS!BN461</f>
        <v>0</v>
      </c>
      <c r="BK283" s="27">
        <f>STAFF_CWS!BO461</f>
        <v>0</v>
      </c>
    </row>
    <row r="284" spans="2:63" x14ac:dyDescent="0.15">
      <c r="B284" s="17" t="s">
        <v>63</v>
      </c>
      <c r="C284" s="27">
        <f>STAFF_CWS!G462</f>
        <v>2833.3333333333335</v>
      </c>
      <c r="D284" s="27">
        <f>STAFF_CWS!H462</f>
        <v>5666.666666666667</v>
      </c>
      <c r="E284" s="27">
        <f>STAFF_CWS!I462</f>
        <v>5666.666666666667</v>
      </c>
      <c r="F284" s="27">
        <f>STAFF_CWS!J462</f>
        <v>5666.666666666667</v>
      </c>
      <c r="G284" s="27">
        <f>STAFF_CWS!K462</f>
        <v>5666.666666666667</v>
      </c>
      <c r="H284" s="27">
        <f>STAFF_CWS!L462</f>
        <v>5666.666666666667</v>
      </c>
      <c r="I284" s="27">
        <f>STAFF_CWS!M462</f>
        <v>5666.666666666667</v>
      </c>
      <c r="J284" s="27">
        <f>STAFF_CWS!N462</f>
        <v>5666.666666666667</v>
      </c>
      <c r="K284" s="27">
        <f>STAFF_CWS!O462</f>
        <v>5666.666666666667</v>
      </c>
      <c r="L284" s="27">
        <f>STAFF_CWS!P462</f>
        <v>5666.666666666667</v>
      </c>
      <c r="M284" s="27">
        <f>STAFF_CWS!Q462</f>
        <v>5666.666666666667</v>
      </c>
      <c r="N284" s="27">
        <f>STAFF_CWS!R462</f>
        <v>5666.666666666667</v>
      </c>
      <c r="O284" s="27">
        <f>STAFF_CWS!S462</f>
        <v>5666.666666666667</v>
      </c>
      <c r="P284" s="27">
        <f>STAFF_CWS!T462</f>
        <v>6375</v>
      </c>
      <c r="Q284" s="27">
        <f>STAFF_CWS!U462</f>
        <v>6375</v>
      </c>
      <c r="R284" s="27">
        <f>STAFF_CWS!V462</f>
        <v>6375</v>
      </c>
      <c r="S284" s="27">
        <f>STAFF_CWS!W462</f>
        <v>6375</v>
      </c>
      <c r="T284" s="27">
        <f>STAFF_CWS!X462</f>
        <v>6375</v>
      </c>
      <c r="U284" s="27">
        <f>STAFF_CWS!Y462</f>
        <v>6375</v>
      </c>
      <c r="V284" s="27">
        <f>STAFF_CWS!Z462</f>
        <v>6375</v>
      </c>
      <c r="W284" s="27">
        <f>STAFF_CWS!AA462</f>
        <v>6375</v>
      </c>
      <c r="X284" s="27">
        <f>STAFF_CWS!AB462</f>
        <v>6375</v>
      </c>
      <c r="Y284" s="27">
        <f>STAFF_CWS!AC462</f>
        <v>6375</v>
      </c>
      <c r="Z284" s="27">
        <f>STAFF_CWS!AD462</f>
        <v>6375</v>
      </c>
      <c r="AA284" s="27">
        <f>STAFF_CWS!AE462</f>
        <v>6375</v>
      </c>
      <c r="AB284" s="27">
        <f>STAFF_CWS!AF462</f>
        <v>6375</v>
      </c>
      <c r="AC284" s="27">
        <f>STAFF_CWS!AG462</f>
        <v>6375</v>
      </c>
      <c r="AD284" s="27">
        <f>STAFF_CWS!AH462</f>
        <v>6375</v>
      </c>
      <c r="AE284" s="27">
        <f>STAFF_CWS!AI462</f>
        <v>6375</v>
      </c>
      <c r="AF284" s="27">
        <f>STAFF_CWS!AJ462</f>
        <v>6375</v>
      </c>
      <c r="AG284" s="27">
        <f>STAFF_CWS!AK462</f>
        <v>6375</v>
      </c>
      <c r="AH284" s="27">
        <f>STAFF_CWS!AL462</f>
        <v>6375</v>
      </c>
      <c r="AI284" s="27">
        <f>STAFF_CWS!AM462</f>
        <v>6375</v>
      </c>
      <c r="AJ284" s="27">
        <f>STAFF_CWS!AN462</f>
        <v>6375</v>
      </c>
      <c r="AK284" s="27">
        <f>STAFF_CWS!AO462</f>
        <v>6375</v>
      </c>
      <c r="AL284" s="27">
        <f>STAFF_CWS!AP462</f>
        <v>6375</v>
      </c>
      <c r="AM284" s="27">
        <f>STAFF_CWS!AQ462</f>
        <v>6375</v>
      </c>
      <c r="AN284" s="27">
        <f>STAFF_CWS!AR462</f>
        <v>6375</v>
      </c>
      <c r="AO284" s="27">
        <f>STAFF_CWS!AS462</f>
        <v>6375</v>
      </c>
      <c r="AP284" s="27">
        <f>STAFF_CWS!AT462</f>
        <v>6375</v>
      </c>
      <c r="AQ284" s="27">
        <f>STAFF_CWS!AU462</f>
        <v>6375</v>
      </c>
      <c r="AR284" s="27">
        <f>STAFF_CWS!AV462</f>
        <v>6375</v>
      </c>
      <c r="AS284" s="27">
        <f>STAFF_CWS!AW462</f>
        <v>6375</v>
      </c>
      <c r="AT284" s="27">
        <f>STAFF_CWS!AX462</f>
        <v>6375</v>
      </c>
      <c r="AU284" s="27">
        <f>STAFF_CWS!AY462</f>
        <v>6375</v>
      </c>
      <c r="AV284" s="27">
        <f>STAFF_CWS!AZ462</f>
        <v>6375</v>
      </c>
      <c r="AW284" s="27">
        <f>STAFF_CWS!BA462</f>
        <v>6375</v>
      </c>
      <c r="AX284" s="27">
        <f>STAFF_CWS!BB462</f>
        <v>6375</v>
      </c>
      <c r="AY284" s="27">
        <f>STAFF_CWS!BC462</f>
        <v>6375</v>
      </c>
      <c r="AZ284" s="27">
        <f>STAFF_CWS!BD462</f>
        <v>7083.333333333333</v>
      </c>
      <c r="BA284" s="27">
        <f>STAFF_CWS!BE462</f>
        <v>7083.333333333333</v>
      </c>
      <c r="BB284" s="27">
        <f>STAFF_CWS!BF462</f>
        <v>7083.333333333333</v>
      </c>
      <c r="BC284" s="27">
        <f>STAFF_CWS!BG462</f>
        <v>7083.333333333333</v>
      </c>
      <c r="BD284" s="27">
        <f>STAFF_CWS!BH462</f>
        <v>7083.333333333333</v>
      </c>
      <c r="BE284" s="27">
        <f>STAFF_CWS!BI462</f>
        <v>7083.333333333333</v>
      </c>
      <c r="BF284" s="27">
        <f>STAFF_CWS!BJ462</f>
        <v>7083.333333333333</v>
      </c>
      <c r="BG284" s="27">
        <f>STAFF_CWS!BK462</f>
        <v>7083.333333333333</v>
      </c>
      <c r="BH284" s="27">
        <f>STAFF_CWS!BL462</f>
        <v>7083.333333333333</v>
      </c>
      <c r="BI284" s="27">
        <f>STAFF_CWS!BM462</f>
        <v>7083.333333333333</v>
      </c>
      <c r="BJ284" s="27">
        <f>STAFF_CWS!BN462</f>
        <v>7083.333333333333</v>
      </c>
      <c r="BK284" s="27">
        <f>STAFF_CWS!BO462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86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117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75</v>
      </c>
      <c r="C289" s="27">
        <f>STAFF_CWS!G467</f>
        <v>0</v>
      </c>
      <c r="D289" s="27">
        <f>STAFF_CWS!H467</f>
        <v>10000</v>
      </c>
      <c r="E289" s="27">
        <f>STAFF_CWS!I467</f>
        <v>10000</v>
      </c>
      <c r="F289" s="27">
        <f>STAFF_CWS!J467</f>
        <v>10000</v>
      </c>
      <c r="G289" s="27">
        <f>STAFF_CWS!K467</f>
        <v>10000</v>
      </c>
      <c r="H289" s="27">
        <f>STAFF_CWS!L467</f>
        <v>10000</v>
      </c>
      <c r="I289" s="27">
        <f>STAFF_CWS!M467</f>
        <v>10000</v>
      </c>
      <c r="J289" s="27">
        <f>STAFF_CWS!N467</f>
        <v>10000</v>
      </c>
      <c r="K289" s="27">
        <f>STAFF_CWS!O467</f>
        <v>10000</v>
      </c>
      <c r="L289" s="27">
        <f>STAFF_CWS!P467</f>
        <v>10000</v>
      </c>
      <c r="M289" s="27">
        <f>STAFF_CWS!Q467</f>
        <v>10000</v>
      </c>
      <c r="N289" s="27">
        <f>STAFF_CWS!R467</f>
        <v>10000</v>
      </c>
      <c r="O289" s="27">
        <f>STAFF_CWS!S467</f>
        <v>10000</v>
      </c>
      <c r="P289" s="27">
        <f>STAFF_CWS!T467</f>
        <v>10000</v>
      </c>
      <c r="Q289" s="27">
        <f>STAFF_CWS!U467</f>
        <v>10000</v>
      </c>
      <c r="R289" s="27">
        <f>STAFF_CWS!V467</f>
        <v>10000</v>
      </c>
      <c r="S289" s="27">
        <f>STAFF_CWS!W467</f>
        <v>10000</v>
      </c>
      <c r="T289" s="27">
        <f>STAFF_CWS!X467</f>
        <v>10000</v>
      </c>
      <c r="U289" s="27">
        <f>STAFF_CWS!Y467</f>
        <v>10000</v>
      </c>
      <c r="V289" s="27">
        <f>STAFF_CWS!Z467</f>
        <v>10000</v>
      </c>
      <c r="W289" s="27">
        <f>STAFF_CWS!AA467</f>
        <v>10000</v>
      </c>
      <c r="X289" s="27">
        <f>STAFF_CWS!AB467</f>
        <v>10000</v>
      </c>
      <c r="Y289" s="27">
        <f>STAFF_CWS!AC467</f>
        <v>10000</v>
      </c>
      <c r="Z289" s="27">
        <f>STAFF_CWS!AD467</f>
        <v>10000</v>
      </c>
      <c r="AA289" s="27">
        <f>STAFF_CWS!AE467</f>
        <v>10000</v>
      </c>
      <c r="AB289" s="27">
        <f>STAFF_CWS!AF467</f>
        <v>10000</v>
      </c>
      <c r="AC289" s="27">
        <f>STAFF_CWS!AG467</f>
        <v>10000</v>
      </c>
      <c r="AD289" s="27">
        <f>STAFF_CWS!AH467</f>
        <v>10000</v>
      </c>
      <c r="AE289" s="27">
        <f>STAFF_CWS!AI467</f>
        <v>10000</v>
      </c>
      <c r="AF289" s="27">
        <f>STAFF_CWS!AJ467</f>
        <v>10000</v>
      </c>
      <c r="AG289" s="27">
        <f>STAFF_CWS!AK467</f>
        <v>10000</v>
      </c>
      <c r="AH289" s="27">
        <f>STAFF_CWS!AL467</f>
        <v>10000</v>
      </c>
      <c r="AI289" s="27">
        <f>STAFF_CWS!AM467</f>
        <v>10000</v>
      </c>
      <c r="AJ289" s="27">
        <f>STAFF_CWS!AN467</f>
        <v>10000</v>
      </c>
      <c r="AK289" s="27">
        <f>STAFF_CWS!AO467</f>
        <v>10000</v>
      </c>
      <c r="AL289" s="27">
        <f>STAFF_CWS!AP467</f>
        <v>10000</v>
      </c>
      <c r="AM289" s="27">
        <f>STAFF_CWS!AQ467</f>
        <v>10000</v>
      </c>
      <c r="AN289" s="27">
        <f>STAFF_CWS!AR467</f>
        <v>10000</v>
      </c>
      <c r="AO289" s="27">
        <f>STAFF_CWS!AS467</f>
        <v>10000</v>
      </c>
      <c r="AP289" s="27">
        <f>STAFF_CWS!AT467</f>
        <v>10000</v>
      </c>
      <c r="AQ289" s="27">
        <f>STAFF_CWS!AU467</f>
        <v>10000</v>
      </c>
      <c r="AR289" s="27">
        <f>STAFF_CWS!AV467</f>
        <v>10000</v>
      </c>
      <c r="AS289" s="27">
        <f>STAFF_CWS!AW467</f>
        <v>10000</v>
      </c>
      <c r="AT289" s="27">
        <f>STAFF_CWS!AX467</f>
        <v>10000</v>
      </c>
      <c r="AU289" s="27">
        <f>STAFF_CWS!AY467</f>
        <v>10000</v>
      </c>
      <c r="AV289" s="27">
        <f>STAFF_CWS!AZ467</f>
        <v>10000</v>
      </c>
      <c r="AW289" s="27">
        <f>STAFF_CWS!BA467</f>
        <v>10000</v>
      </c>
      <c r="AX289" s="27">
        <f>STAFF_CWS!BB467</f>
        <v>10000</v>
      </c>
      <c r="AY289" s="27">
        <f>STAFF_CWS!BC467</f>
        <v>10000</v>
      </c>
      <c r="AZ289" s="27">
        <f>STAFF_CWS!BD467</f>
        <v>10000</v>
      </c>
      <c r="BA289" s="27">
        <f>STAFF_CWS!BE467</f>
        <v>10000</v>
      </c>
      <c r="BB289" s="27">
        <f>STAFF_CWS!BF467</f>
        <v>10000</v>
      </c>
      <c r="BC289" s="27">
        <f>STAFF_CWS!BG467</f>
        <v>10000</v>
      </c>
      <c r="BD289" s="27">
        <f>STAFF_CWS!BH467</f>
        <v>10000</v>
      </c>
      <c r="BE289" s="27">
        <f>STAFF_CWS!BI467</f>
        <v>10000</v>
      </c>
      <c r="BF289" s="27">
        <f>STAFF_CWS!BJ467</f>
        <v>10000</v>
      </c>
      <c r="BG289" s="27">
        <f>STAFF_CWS!BK467</f>
        <v>10000</v>
      </c>
      <c r="BH289" s="27">
        <f>STAFF_CWS!BL467</f>
        <v>10000</v>
      </c>
      <c r="BI289" s="27">
        <f>STAFF_CWS!BM467</f>
        <v>10000</v>
      </c>
      <c r="BJ289" s="27">
        <f>STAFF_CWS!BN467</f>
        <v>10000</v>
      </c>
      <c r="BK289" s="27">
        <f>STAFF_CWS!BO467</f>
        <v>10000</v>
      </c>
    </row>
    <row r="290" spans="2:63" x14ac:dyDescent="0.15">
      <c r="B290" s="17" t="s">
        <v>62</v>
      </c>
      <c r="C290" s="24">
        <f>STAFF_CWS!G468</f>
        <v>0</v>
      </c>
      <c r="D290" s="24">
        <f>STAFF_CWS!H468</f>
        <v>0.9</v>
      </c>
      <c r="E290" s="24">
        <f>STAFF_CWS!I468</f>
        <v>0.9</v>
      </c>
      <c r="F290" s="24">
        <f>STAFF_CWS!J468</f>
        <v>0.9</v>
      </c>
      <c r="G290" s="24">
        <f>STAFF_CWS!K468</f>
        <v>0.9</v>
      </c>
      <c r="H290" s="24">
        <f>STAFF_CWS!L468</f>
        <v>0.9</v>
      </c>
      <c r="I290" s="24">
        <f>STAFF_CWS!M468</f>
        <v>0.9</v>
      </c>
      <c r="J290" s="24">
        <f>STAFF_CWS!N468</f>
        <v>0.9</v>
      </c>
      <c r="K290" s="24">
        <f>STAFF_CWS!O468</f>
        <v>0.9</v>
      </c>
      <c r="L290" s="24">
        <f>STAFF_CWS!P468</f>
        <v>0.9</v>
      </c>
      <c r="M290" s="24">
        <f>STAFF_CWS!Q468</f>
        <v>0.9</v>
      </c>
      <c r="N290" s="24">
        <f>STAFF_CWS!R468</f>
        <v>0.9</v>
      </c>
      <c r="O290" s="24">
        <f>STAFF_CWS!S468</f>
        <v>0.9</v>
      </c>
      <c r="P290" s="24">
        <f>STAFF_CWS!T468</f>
        <v>0.9</v>
      </c>
      <c r="Q290" s="24">
        <f>STAFF_CWS!U468</f>
        <v>0.9</v>
      </c>
      <c r="R290" s="24">
        <f>STAFF_CWS!V468</f>
        <v>0.9</v>
      </c>
      <c r="S290" s="24">
        <f>STAFF_CWS!W468</f>
        <v>0.9</v>
      </c>
      <c r="T290" s="24">
        <f>STAFF_CWS!X468</f>
        <v>0.9</v>
      </c>
      <c r="U290" s="24">
        <f>STAFF_CWS!Y468</f>
        <v>0.9</v>
      </c>
      <c r="V290" s="24">
        <f>STAFF_CWS!Z468</f>
        <v>0.9</v>
      </c>
      <c r="W290" s="24">
        <f>STAFF_CWS!AA468</f>
        <v>0.9</v>
      </c>
      <c r="X290" s="24">
        <f>STAFF_CWS!AB468</f>
        <v>0.9</v>
      </c>
      <c r="Y290" s="24">
        <f>STAFF_CWS!AC468</f>
        <v>0.9</v>
      </c>
      <c r="Z290" s="24">
        <f>STAFF_CWS!AD468</f>
        <v>0.9</v>
      </c>
      <c r="AA290" s="24">
        <f>STAFF_CWS!AE468</f>
        <v>0.9</v>
      </c>
      <c r="AB290" s="24">
        <f>STAFF_CWS!AF468</f>
        <v>1</v>
      </c>
      <c r="AC290" s="24">
        <f>STAFF_CWS!AG468</f>
        <v>1</v>
      </c>
      <c r="AD290" s="24">
        <f>STAFF_CWS!AH468</f>
        <v>1</v>
      </c>
      <c r="AE290" s="24">
        <f>STAFF_CWS!AI468</f>
        <v>1</v>
      </c>
      <c r="AF290" s="24">
        <f>STAFF_CWS!AJ468</f>
        <v>1</v>
      </c>
      <c r="AG290" s="24">
        <f>STAFF_CWS!AK468</f>
        <v>1</v>
      </c>
      <c r="AH290" s="24">
        <f>STAFF_CWS!AL468</f>
        <v>1</v>
      </c>
      <c r="AI290" s="24">
        <f>STAFF_CWS!AM468</f>
        <v>1</v>
      </c>
      <c r="AJ290" s="24">
        <f>STAFF_CWS!AN468</f>
        <v>1</v>
      </c>
      <c r="AK290" s="24">
        <f>STAFF_CWS!AO468</f>
        <v>1</v>
      </c>
      <c r="AL290" s="24">
        <f>STAFF_CWS!AP468</f>
        <v>1</v>
      </c>
      <c r="AM290" s="24">
        <f>STAFF_CWS!AQ468</f>
        <v>1</v>
      </c>
      <c r="AN290" s="24">
        <f>STAFF_CWS!AR468</f>
        <v>1</v>
      </c>
      <c r="AO290" s="24">
        <f>STAFF_CWS!AS468</f>
        <v>1</v>
      </c>
      <c r="AP290" s="24">
        <f>STAFF_CWS!AT468</f>
        <v>1</v>
      </c>
      <c r="AQ290" s="24">
        <f>STAFF_CWS!AU468</f>
        <v>1</v>
      </c>
      <c r="AR290" s="24">
        <f>STAFF_CWS!AV468</f>
        <v>1</v>
      </c>
      <c r="AS290" s="24">
        <f>STAFF_CWS!AW468</f>
        <v>1</v>
      </c>
      <c r="AT290" s="24">
        <f>STAFF_CWS!AX468</f>
        <v>1</v>
      </c>
      <c r="AU290" s="24">
        <f>STAFF_CWS!AY468</f>
        <v>1</v>
      </c>
      <c r="AV290" s="24">
        <f>STAFF_CWS!AZ468</f>
        <v>1</v>
      </c>
      <c r="AW290" s="24">
        <f>STAFF_CWS!BA468</f>
        <v>1</v>
      </c>
      <c r="AX290" s="24">
        <f>STAFF_CWS!BB468</f>
        <v>1</v>
      </c>
      <c r="AY290" s="24">
        <f>STAFF_CWS!BC468</f>
        <v>1</v>
      </c>
      <c r="AZ290" s="24">
        <f>STAFF_CWS!BD468</f>
        <v>1</v>
      </c>
      <c r="BA290" s="24">
        <f>STAFF_CWS!BE468</f>
        <v>1</v>
      </c>
      <c r="BB290" s="24">
        <f>STAFF_CWS!BF468</f>
        <v>1</v>
      </c>
      <c r="BC290" s="24">
        <f>STAFF_CWS!BG468</f>
        <v>1</v>
      </c>
      <c r="BD290" s="24">
        <f>STAFF_CWS!BH468</f>
        <v>1</v>
      </c>
      <c r="BE290" s="24">
        <f>STAFF_CWS!BI468</f>
        <v>1</v>
      </c>
      <c r="BF290" s="24">
        <f>STAFF_CWS!BJ468</f>
        <v>1</v>
      </c>
      <c r="BG290" s="24">
        <f>STAFF_CWS!BK468</f>
        <v>1</v>
      </c>
      <c r="BH290" s="24">
        <f>STAFF_CWS!BL468</f>
        <v>1</v>
      </c>
      <c r="BI290" s="24">
        <f>STAFF_CWS!BM468</f>
        <v>1</v>
      </c>
      <c r="BJ290" s="24">
        <f>STAFF_CWS!BN468</f>
        <v>1</v>
      </c>
      <c r="BK290" s="24">
        <f>STAFF_CWS!BO468</f>
        <v>1</v>
      </c>
    </row>
    <row r="291" spans="2:63" x14ac:dyDescent="0.15">
      <c r="B291" s="17" t="s">
        <v>76</v>
      </c>
      <c r="C291" s="27">
        <f>STAFF_CWS!G469</f>
        <v>0</v>
      </c>
      <c r="D291" s="27">
        <f>STAFF_CWS!H469</f>
        <v>9000</v>
      </c>
      <c r="E291" s="27">
        <f>STAFF_CWS!I469</f>
        <v>9000</v>
      </c>
      <c r="F291" s="27">
        <f>STAFF_CWS!J469</f>
        <v>9000</v>
      </c>
      <c r="G291" s="27">
        <f>STAFF_CWS!K469</f>
        <v>9000</v>
      </c>
      <c r="H291" s="27">
        <f>STAFF_CWS!L469</f>
        <v>9000</v>
      </c>
      <c r="I291" s="27">
        <f>STAFF_CWS!M469</f>
        <v>9000</v>
      </c>
      <c r="J291" s="27">
        <f>STAFF_CWS!N469</f>
        <v>9000</v>
      </c>
      <c r="K291" s="27">
        <f>STAFF_CWS!O469</f>
        <v>9000</v>
      </c>
      <c r="L291" s="27">
        <f>STAFF_CWS!P469</f>
        <v>9000</v>
      </c>
      <c r="M291" s="27">
        <f>STAFF_CWS!Q469</f>
        <v>9000</v>
      </c>
      <c r="N291" s="27">
        <f>STAFF_CWS!R469</f>
        <v>9000</v>
      </c>
      <c r="O291" s="27">
        <f>STAFF_CWS!S469</f>
        <v>9000</v>
      </c>
      <c r="P291" s="27">
        <f>STAFF_CWS!T469</f>
        <v>9000</v>
      </c>
      <c r="Q291" s="27">
        <f>STAFF_CWS!U469</f>
        <v>9000</v>
      </c>
      <c r="R291" s="27">
        <f>STAFF_CWS!V469</f>
        <v>9000</v>
      </c>
      <c r="S291" s="27">
        <f>STAFF_CWS!W469</f>
        <v>9000</v>
      </c>
      <c r="T291" s="27">
        <f>STAFF_CWS!X469</f>
        <v>9000</v>
      </c>
      <c r="U291" s="27">
        <f>STAFF_CWS!Y469</f>
        <v>9000</v>
      </c>
      <c r="V291" s="27">
        <f>STAFF_CWS!Z469</f>
        <v>9000</v>
      </c>
      <c r="W291" s="27">
        <f>STAFF_CWS!AA469</f>
        <v>9000</v>
      </c>
      <c r="X291" s="27">
        <f>STAFF_CWS!AB469</f>
        <v>9000</v>
      </c>
      <c r="Y291" s="27">
        <f>STAFF_CWS!AC469</f>
        <v>9000</v>
      </c>
      <c r="Z291" s="27">
        <f>STAFF_CWS!AD469</f>
        <v>9000</v>
      </c>
      <c r="AA291" s="27">
        <f>STAFF_CWS!AE469</f>
        <v>9000</v>
      </c>
      <c r="AB291" s="27">
        <f>STAFF_CWS!AF469</f>
        <v>10000</v>
      </c>
      <c r="AC291" s="27">
        <f>STAFF_CWS!AG469</f>
        <v>10000</v>
      </c>
      <c r="AD291" s="27">
        <f>STAFF_CWS!AH469</f>
        <v>10000</v>
      </c>
      <c r="AE291" s="27">
        <f>STAFF_CWS!AI469</f>
        <v>10000</v>
      </c>
      <c r="AF291" s="27">
        <f>STAFF_CWS!AJ469</f>
        <v>10000</v>
      </c>
      <c r="AG291" s="27">
        <f>STAFF_CWS!AK469</f>
        <v>10000</v>
      </c>
      <c r="AH291" s="27">
        <f>STAFF_CWS!AL469</f>
        <v>10000</v>
      </c>
      <c r="AI291" s="27">
        <f>STAFF_CWS!AM469</f>
        <v>10000</v>
      </c>
      <c r="AJ291" s="27">
        <f>STAFF_CWS!AN469</f>
        <v>10000</v>
      </c>
      <c r="AK291" s="27">
        <f>STAFF_CWS!AO469</f>
        <v>10000</v>
      </c>
      <c r="AL291" s="27">
        <f>STAFF_CWS!AP469</f>
        <v>10000</v>
      </c>
      <c r="AM291" s="27">
        <f>STAFF_CWS!AQ469</f>
        <v>10000</v>
      </c>
      <c r="AN291" s="27">
        <f>STAFF_CWS!AR469</f>
        <v>10000</v>
      </c>
      <c r="AO291" s="27">
        <f>STAFF_CWS!AS469</f>
        <v>10000</v>
      </c>
      <c r="AP291" s="27">
        <f>STAFF_CWS!AT469</f>
        <v>10000</v>
      </c>
      <c r="AQ291" s="27">
        <f>STAFF_CWS!AU469</f>
        <v>10000</v>
      </c>
      <c r="AR291" s="27">
        <f>STAFF_CWS!AV469</f>
        <v>10000</v>
      </c>
      <c r="AS291" s="27">
        <f>STAFF_CWS!AW469</f>
        <v>10000</v>
      </c>
      <c r="AT291" s="27">
        <f>STAFF_CWS!AX469</f>
        <v>10000</v>
      </c>
      <c r="AU291" s="27">
        <f>STAFF_CWS!AY469</f>
        <v>10000</v>
      </c>
      <c r="AV291" s="27">
        <f>STAFF_CWS!AZ469</f>
        <v>10000</v>
      </c>
      <c r="AW291" s="27">
        <f>STAFF_CWS!BA469</f>
        <v>10000</v>
      </c>
      <c r="AX291" s="27">
        <f>STAFF_CWS!BB469</f>
        <v>10000</v>
      </c>
      <c r="AY291" s="27">
        <f>STAFF_CWS!BC469</f>
        <v>10000</v>
      </c>
      <c r="AZ291" s="27">
        <f>STAFF_CWS!BD469</f>
        <v>10000</v>
      </c>
      <c r="BA291" s="27">
        <f>STAFF_CWS!BE469</f>
        <v>10000</v>
      </c>
      <c r="BB291" s="27">
        <f>STAFF_CWS!BF469</f>
        <v>10000</v>
      </c>
      <c r="BC291" s="27">
        <f>STAFF_CWS!BG469</f>
        <v>10000</v>
      </c>
      <c r="BD291" s="27">
        <f>STAFF_CWS!BH469</f>
        <v>10000</v>
      </c>
      <c r="BE291" s="27">
        <f>STAFF_CWS!BI469</f>
        <v>10000</v>
      </c>
      <c r="BF291" s="27">
        <f>STAFF_CWS!BJ469</f>
        <v>10000</v>
      </c>
      <c r="BG291" s="27">
        <f>STAFF_CWS!BK469</f>
        <v>10000</v>
      </c>
      <c r="BH291" s="27">
        <f>STAFF_CWS!BL469</f>
        <v>10000</v>
      </c>
      <c r="BI291" s="27">
        <f>STAFF_CWS!BM469</f>
        <v>10000</v>
      </c>
      <c r="BJ291" s="27">
        <f>STAFF_CWS!BN469</f>
        <v>10000</v>
      </c>
      <c r="BK291" s="27">
        <f>STAFF_CWS!BO469</f>
        <v>10000</v>
      </c>
    </row>
    <row r="292" spans="2:63" x14ac:dyDescent="0.15">
      <c r="B292" s="17" t="s">
        <v>27</v>
      </c>
      <c r="C292" s="27">
        <f>STAFF_CWS!G470</f>
        <v>0</v>
      </c>
      <c r="D292" s="27">
        <f>STAFF_CWS!H470</f>
        <v>0</v>
      </c>
      <c r="E292" s="27">
        <f>STAFF_CWS!I470</f>
        <v>0</v>
      </c>
      <c r="F292" s="27">
        <f>STAFF_CWS!J470</f>
        <v>0</v>
      </c>
      <c r="G292" s="27">
        <f>STAFF_CWS!K470</f>
        <v>0</v>
      </c>
      <c r="H292" s="27">
        <f>STAFF_CWS!L470</f>
        <v>0</v>
      </c>
      <c r="I292" s="27">
        <f>STAFF_CWS!M470</f>
        <v>0</v>
      </c>
      <c r="J292" s="27">
        <f>STAFF_CWS!N470</f>
        <v>0</v>
      </c>
      <c r="K292" s="27">
        <f>STAFF_CWS!O470</f>
        <v>0</v>
      </c>
      <c r="L292" s="27">
        <f>STAFF_CWS!P470</f>
        <v>0</v>
      </c>
      <c r="M292" s="27">
        <f>STAFF_CWS!Q470</f>
        <v>98.550000000000011</v>
      </c>
      <c r="N292" s="27">
        <f>STAFF_CWS!R470</f>
        <v>98.550000000000011</v>
      </c>
      <c r="O292" s="27">
        <f>STAFF_CWS!S470</f>
        <v>189.5625</v>
      </c>
      <c r="P292" s="27">
        <f>STAFF_CWS!T470</f>
        <v>360.59857142857152</v>
      </c>
      <c r="Q292" s="27">
        <f>STAFF_CWS!U470</f>
        <v>484.95214285714292</v>
      </c>
      <c r="R292" s="27">
        <f>STAFF_CWS!V470</f>
        <v>969.90428571428583</v>
      </c>
      <c r="S292" s="27">
        <f>STAFF_CWS!W470</f>
        <v>848.6662500000001</v>
      </c>
      <c r="T292" s="27">
        <f>STAFF_CWS!X470</f>
        <v>848.6662500000001</v>
      </c>
      <c r="U292" s="27">
        <f>STAFF_CWS!Y470</f>
        <v>848.6662500000001</v>
      </c>
      <c r="V292" s="27">
        <f>STAFF_CWS!Z470</f>
        <v>848.6662500000001</v>
      </c>
      <c r="W292" s="27">
        <f>STAFF_CWS!AA470</f>
        <v>957.47562500000004</v>
      </c>
      <c r="X292" s="27">
        <f>STAFF_CWS!AB470</f>
        <v>1066.2850000000001</v>
      </c>
      <c r="Y292" s="27">
        <f>STAFF_CWS!AC470</f>
        <v>1069.0975000000001</v>
      </c>
      <c r="Z292" s="27">
        <f>STAFF_CWS!AD470</f>
        <v>1275.8704687500001</v>
      </c>
      <c r="AA292" s="27">
        <f>STAFF_CWS!AE470</f>
        <v>1278.1556250000001</v>
      </c>
      <c r="AB292" s="27">
        <f>STAFF_CWS!AF470</f>
        <v>1517.0422222222221</v>
      </c>
      <c r="AC292" s="27">
        <f>STAFF_CWS!AG470</f>
        <v>2425.2286666666673</v>
      </c>
      <c r="AD292" s="27">
        <f>STAFF_CWS!AH470</f>
        <v>2737.2468333333331</v>
      </c>
      <c r="AE292" s="27">
        <f>STAFF_CWS!AI470</f>
        <v>2737.2468333333331</v>
      </c>
      <c r="AF292" s="27">
        <f>STAFF_CWS!AJ470</f>
        <v>3039.1677777777777</v>
      </c>
      <c r="AG292" s="27">
        <f>STAFF_CWS!AK470</f>
        <v>3039.1677777777777</v>
      </c>
      <c r="AH292" s="27">
        <f>STAFF_CWS!AL470</f>
        <v>3039.1677777777777</v>
      </c>
      <c r="AI292" s="27">
        <f>STAFF_CWS!AM470</f>
        <v>2739.7885000000001</v>
      </c>
      <c r="AJ292" s="27">
        <f>STAFF_CWS!AN470</f>
        <v>2742.3301666666666</v>
      </c>
      <c r="AK292" s="27">
        <f>STAFF_CWS!AO470</f>
        <v>2443.1592222222225</v>
      </c>
      <c r="AL292" s="27">
        <f>STAFF_CWS!AP470</f>
        <v>2145.8493888888893</v>
      </c>
      <c r="AM292" s="27">
        <f>STAFF_CWS!AQ470</f>
        <v>1846.1471944444445</v>
      </c>
      <c r="AN292" s="27">
        <f>STAFF_CWS!AR470</f>
        <v>2562.07708</v>
      </c>
      <c r="AO292" s="27">
        <f>STAFF_CWS!AS470</f>
        <v>4087.2667500000002</v>
      </c>
      <c r="AP292" s="27">
        <f>STAFF_CWS!AT470</f>
        <v>4613.3167050000002</v>
      </c>
      <c r="AQ292" s="27">
        <f>STAFF_CWS!AU470</f>
        <v>4613.3167050000002</v>
      </c>
      <c r="AR292" s="27">
        <f>STAFF_CWS!AV470</f>
        <v>5116.2490625000009</v>
      </c>
      <c r="AS292" s="27">
        <f>STAFF_CWS!AW470</f>
        <v>5116.2490625000009</v>
      </c>
      <c r="AT292" s="27">
        <f>STAFF_CWS!AX470</f>
        <v>5116.2490625000009</v>
      </c>
      <c r="AU292" s="27">
        <f>STAFF_CWS!AY470</f>
        <v>4615.8667050000004</v>
      </c>
      <c r="AV292" s="27">
        <f>STAFF_CWS!AZ470</f>
        <v>4618.4167050000005</v>
      </c>
      <c r="AW292" s="27">
        <f>STAFF_CWS!BA470</f>
        <v>4105.2917500000003</v>
      </c>
      <c r="AX292" s="27">
        <f>STAFF_CWS!BB470</f>
        <v>3606.5343925000002</v>
      </c>
      <c r="AY292" s="27">
        <f>STAFF_CWS!BC470</f>
        <v>3092.9031875000001</v>
      </c>
      <c r="AZ292" s="27">
        <f>STAFF_CWS!BD470</f>
        <v>4357.2210675000006</v>
      </c>
      <c r="BA292" s="27">
        <f>STAFF_CWS!BE470</f>
        <v>6969.0999580000007</v>
      </c>
      <c r="BB292" s="27">
        <f>STAFF_CWS!BF470</f>
        <v>7849.2241715</v>
      </c>
      <c r="BC292" s="27">
        <f>STAFF_CWS!BG470</f>
        <v>7849.2241715</v>
      </c>
      <c r="BD292" s="27">
        <f>STAFF_CWS!BH470</f>
        <v>8718.6171350000004</v>
      </c>
      <c r="BE292" s="27">
        <f>STAFF_CWS!BI470</f>
        <v>8718.6171350000004</v>
      </c>
      <c r="BF292" s="27">
        <f>STAFF_CWS!BJ470</f>
        <v>8718.6171350000004</v>
      </c>
      <c r="BG292" s="27">
        <f>STAFF_CWS!BK470</f>
        <v>7851.7741714999993</v>
      </c>
      <c r="BH292" s="27">
        <f>STAFF_CWS!BL470</f>
        <v>7854.3241714999995</v>
      </c>
      <c r="BI292" s="27">
        <f>STAFF_CWS!BM470</f>
        <v>6987.1249580000003</v>
      </c>
      <c r="BJ292" s="27">
        <f>STAFF_CWS!BN470</f>
        <v>6121.9069944999992</v>
      </c>
      <c r="BK292" s="27">
        <f>STAFF_CWS!BO470</f>
        <v>5254.2015310000006</v>
      </c>
    </row>
    <row r="293" spans="2:63" x14ac:dyDescent="0.15">
      <c r="B293" s="17" t="s">
        <v>63</v>
      </c>
      <c r="C293" s="27">
        <f>STAFF_CWS!G471</f>
        <v>0</v>
      </c>
      <c r="D293" s="27">
        <f>STAFF_CWS!H471</f>
        <v>9000</v>
      </c>
      <c r="E293" s="27">
        <f>STAFF_CWS!I471</f>
        <v>9000</v>
      </c>
      <c r="F293" s="27">
        <f>STAFF_CWS!J471</f>
        <v>9000</v>
      </c>
      <c r="G293" s="27">
        <f>STAFF_CWS!K471</f>
        <v>9000</v>
      </c>
      <c r="H293" s="27">
        <f>STAFF_CWS!L471</f>
        <v>9000</v>
      </c>
      <c r="I293" s="27">
        <f>STAFF_CWS!M471</f>
        <v>9000</v>
      </c>
      <c r="J293" s="27">
        <f>STAFF_CWS!N471</f>
        <v>9000</v>
      </c>
      <c r="K293" s="27">
        <f>STAFF_CWS!O471</f>
        <v>9000</v>
      </c>
      <c r="L293" s="27">
        <f>STAFF_CWS!P471</f>
        <v>9000</v>
      </c>
      <c r="M293" s="27">
        <f>STAFF_CWS!Q471</f>
        <v>9098.5499999999993</v>
      </c>
      <c r="N293" s="27">
        <f>STAFF_CWS!R471</f>
        <v>9098.5499999999993</v>
      </c>
      <c r="O293" s="27">
        <f>STAFF_CWS!S471</f>
        <v>9189.5625</v>
      </c>
      <c r="P293" s="27">
        <f>STAFF_CWS!T471</f>
        <v>9360.5985714285707</v>
      </c>
      <c r="Q293" s="27">
        <f>STAFF_CWS!U471</f>
        <v>9484.9521428571425</v>
      </c>
      <c r="R293" s="27">
        <f>STAFF_CWS!V471</f>
        <v>9969.9042857142849</v>
      </c>
      <c r="S293" s="27">
        <f>STAFF_CWS!W471</f>
        <v>9848.6662500000002</v>
      </c>
      <c r="T293" s="27">
        <f>STAFF_CWS!X471</f>
        <v>9848.6662500000002</v>
      </c>
      <c r="U293" s="27">
        <f>STAFF_CWS!Y471</f>
        <v>9848.6662500000002</v>
      </c>
      <c r="V293" s="27">
        <f>STAFF_CWS!Z471</f>
        <v>9848.6662500000002</v>
      </c>
      <c r="W293" s="27">
        <f>STAFF_CWS!AA471</f>
        <v>9957.4756249999991</v>
      </c>
      <c r="X293" s="27">
        <f>STAFF_CWS!AB471</f>
        <v>10066.285</v>
      </c>
      <c r="Y293" s="27">
        <f>STAFF_CWS!AC471</f>
        <v>10069.0975</v>
      </c>
      <c r="Z293" s="27">
        <f>STAFF_CWS!AD471</f>
        <v>10275.870468749999</v>
      </c>
      <c r="AA293" s="27">
        <f>STAFF_CWS!AE471</f>
        <v>10278.155624999999</v>
      </c>
      <c r="AB293" s="27">
        <f>STAFF_CWS!AF471</f>
        <v>11517.042222222222</v>
      </c>
      <c r="AC293" s="27">
        <f>STAFF_CWS!AG471</f>
        <v>12425.228666666668</v>
      </c>
      <c r="AD293" s="27">
        <f>STAFF_CWS!AH471</f>
        <v>12737.246833333333</v>
      </c>
      <c r="AE293" s="27">
        <f>STAFF_CWS!AI471</f>
        <v>12737.246833333333</v>
      </c>
      <c r="AF293" s="27">
        <f>STAFF_CWS!AJ471</f>
        <v>13039.167777777777</v>
      </c>
      <c r="AG293" s="27">
        <f>STAFF_CWS!AK471</f>
        <v>13039.167777777777</v>
      </c>
      <c r="AH293" s="27">
        <f>STAFF_CWS!AL471</f>
        <v>13039.167777777777</v>
      </c>
      <c r="AI293" s="27">
        <f>STAFF_CWS!AM471</f>
        <v>12739.788500000001</v>
      </c>
      <c r="AJ293" s="27">
        <f>STAFF_CWS!AN471</f>
        <v>12742.330166666667</v>
      </c>
      <c r="AK293" s="27">
        <f>STAFF_CWS!AO471</f>
        <v>12443.159222222223</v>
      </c>
      <c r="AL293" s="27">
        <f>STAFF_CWS!AP471</f>
        <v>12145.84938888889</v>
      </c>
      <c r="AM293" s="27">
        <f>STAFF_CWS!AQ471</f>
        <v>11846.147194444444</v>
      </c>
      <c r="AN293" s="27">
        <f>STAFF_CWS!AR471</f>
        <v>12562.077079999999</v>
      </c>
      <c r="AO293" s="27">
        <f>STAFF_CWS!AS471</f>
        <v>14087.266750000001</v>
      </c>
      <c r="AP293" s="27">
        <f>STAFF_CWS!AT471</f>
        <v>14613.316705000001</v>
      </c>
      <c r="AQ293" s="27">
        <f>STAFF_CWS!AU471</f>
        <v>14613.316705000001</v>
      </c>
      <c r="AR293" s="27">
        <f>STAFF_CWS!AV471</f>
        <v>15116.249062500001</v>
      </c>
      <c r="AS293" s="27">
        <f>STAFF_CWS!AW471</f>
        <v>15116.249062500001</v>
      </c>
      <c r="AT293" s="27">
        <f>STAFF_CWS!AX471</f>
        <v>15116.249062500001</v>
      </c>
      <c r="AU293" s="27">
        <f>STAFF_CWS!AY471</f>
        <v>14615.866705</v>
      </c>
      <c r="AV293" s="27">
        <f>STAFF_CWS!AZ471</f>
        <v>14618.416705</v>
      </c>
      <c r="AW293" s="27">
        <f>STAFF_CWS!BA471</f>
        <v>14105.29175</v>
      </c>
      <c r="AX293" s="27">
        <f>STAFF_CWS!BB471</f>
        <v>13606.5343925</v>
      </c>
      <c r="AY293" s="27">
        <f>STAFF_CWS!BC471</f>
        <v>13092.9031875</v>
      </c>
      <c r="AZ293" s="27">
        <f>STAFF_CWS!BD471</f>
        <v>14357.221067500001</v>
      </c>
      <c r="BA293" s="27">
        <f>STAFF_CWS!BE471</f>
        <v>16969.099957999999</v>
      </c>
      <c r="BB293" s="27">
        <f>STAFF_CWS!BF471</f>
        <v>17849.224171499998</v>
      </c>
      <c r="BC293" s="27">
        <f>STAFF_CWS!BG471</f>
        <v>17849.224171499998</v>
      </c>
      <c r="BD293" s="27">
        <f>STAFF_CWS!BH471</f>
        <v>18718.617135</v>
      </c>
      <c r="BE293" s="27">
        <f>STAFF_CWS!BI471</f>
        <v>18718.617135</v>
      </c>
      <c r="BF293" s="27">
        <f>STAFF_CWS!BJ471</f>
        <v>18718.617135</v>
      </c>
      <c r="BG293" s="27">
        <f>STAFF_CWS!BK471</f>
        <v>17851.774171500001</v>
      </c>
      <c r="BH293" s="27">
        <f>STAFF_CWS!BL471</f>
        <v>17854.3241715</v>
      </c>
      <c r="BI293" s="27">
        <f>STAFF_CWS!BM471</f>
        <v>16987.124958</v>
      </c>
      <c r="BJ293" s="27">
        <f>STAFF_CWS!BN471</f>
        <v>16121.906994499999</v>
      </c>
      <c r="BK293" s="27">
        <f>STAFF_CWS!BO471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56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75</v>
      </c>
      <c r="C298" s="27">
        <f>STAFF_CWS!G476</f>
        <v>0</v>
      </c>
      <c r="D298" s="27">
        <f>STAFF_CWS!H476</f>
        <v>6250</v>
      </c>
      <c r="E298" s="27">
        <f>STAFF_CWS!I476</f>
        <v>6250</v>
      </c>
      <c r="F298" s="27">
        <f>STAFF_CWS!J476</f>
        <v>6250</v>
      </c>
      <c r="G298" s="27">
        <f>STAFF_CWS!K476</f>
        <v>6250</v>
      </c>
      <c r="H298" s="27">
        <f>STAFF_CWS!L476</f>
        <v>6250</v>
      </c>
      <c r="I298" s="27">
        <f>STAFF_CWS!M476</f>
        <v>6250</v>
      </c>
      <c r="J298" s="27">
        <f>STAFF_CWS!N476</f>
        <v>6250</v>
      </c>
      <c r="K298" s="27">
        <f>STAFF_CWS!O476</f>
        <v>6250</v>
      </c>
      <c r="L298" s="27">
        <f>STAFF_CWS!P476</f>
        <v>6250</v>
      </c>
      <c r="M298" s="27">
        <f>STAFF_CWS!Q476</f>
        <v>6250</v>
      </c>
      <c r="N298" s="27">
        <f>STAFF_CWS!R476</f>
        <v>6250</v>
      </c>
      <c r="O298" s="27">
        <f>STAFF_CWS!S476</f>
        <v>6250</v>
      </c>
      <c r="P298" s="27">
        <f>STAFF_CWS!T476</f>
        <v>6250</v>
      </c>
      <c r="Q298" s="27">
        <f>STAFF_CWS!U476</f>
        <v>6250</v>
      </c>
      <c r="R298" s="27">
        <f>STAFF_CWS!V476</f>
        <v>6250</v>
      </c>
      <c r="S298" s="27">
        <f>STAFF_CWS!W476</f>
        <v>6250</v>
      </c>
      <c r="T298" s="27">
        <f>STAFF_CWS!X476</f>
        <v>6250</v>
      </c>
      <c r="U298" s="27">
        <f>STAFF_CWS!Y476</f>
        <v>6250</v>
      </c>
      <c r="V298" s="27">
        <f>STAFF_CWS!Z476</f>
        <v>6250</v>
      </c>
      <c r="W298" s="27">
        <f>STAFF_CWS!AA476</f>
        <v>6250</v>
      </c>
      <c r="X298" s="27">
        <f>STAFF_CWS!AB476</f>
        <v>6250</v>
      </c>
      <c r="Y298" s="27">
        <f>STAFF_CWS!AC476</f>
        <v>6250</v>
      </c>
      <c r="Z298" s="27">
        <f>STAFF_CWS!AD476</f>
        <v>6250</v>
      </c>
      <c r="AA298" s="27">
        <f>STAFF_CWS!AE476</f>
        <v>6250</v>
      </c>
      <c r="AB298" s="27">
        <f>STAFF_CWS!AF476</f>
        <v>6250</v>
      </c>
      <c r="AC298" s="27">
        <f>STAFF_CWS!AG476</f>
        <v>6250</v>
      </c>
      <c r="AD298" s="27">
        <f>STAFF_CWS!AH476</f>
        <v>6250</v>
      </c>
      <c r="AE298" s="27">
        <f>STAFF_CWS!AI476</f>
        <v>6250</v>
      </c>
      <c r="AF298" s="27">
        <f>STAFF_CWS!AJ476</f>
        <v>6250</v>
      </c>
      <c r="AG298" s="27">
        <f>STAFF_CWS!AK476</f>
        <v>6250</v>
      </c>
      <c r="AH298" s="27">
        <f>STAFF_CWS!AL476</f>
        <v>6250</v>
      </c>
      <c r="AI298" s="27">
        <f>STAFF_CWS!AM476</f>
        <v>6250</v>
      </c>
      <c r="AJ298" s="27">
        <f>STAFF_CWS!AN476</f>
        <v>6250</v>
      </c>
      <c r="AK298" s="27">
        <f>STAFF_CWS!AO476</f>
        <v>6250</v>
      </c>
      <c r="AL298" s="27">
        <f>STAFF_CWS!AP476</f>
        <v>6250</v>
      </c>
      <c r="AM298" s="27">
        <f>STAFF_CWS!AQ476</f>
        <v>6250</v>
      </c>
      <c r="AN298" s="27">
        <f>STAFF_CWS!AR476</f>
        <v>6250</v>
      </c>
      <c r="AO298" s="27">
        <f>STAFF_CWS!AS476</f>
        <v>6250</v>
      </c>
      <c r="AP298" s="27">
        <f>STAFF_CWS!AT476</f>
        <v>6250</v>
      </c>
      <c r="AQ298" s="27">
        <f>STAFF_CWS!AU476</f>
        <v>6250</v>
      </c>
      <c r="AR298" s="27">
        <f>STAFF_CWS!AV476</f>
        <v>6250</v>
      </c>
      <c r="AS298" s="27">
        <f>STAFF_CWS!AW476</f>
        <v>6250</v>
      </c>
      <c r="AT298" s="27">
        <f>STAFF_CWS!AX476</f>
        <v>6250</v>
      </c>
      <c r="AU298" s="27">
        <f>STAFF_CWS!AY476</f>
        <v>6250</v>
      </c>
      <c r="AV298" s="27">
        <f>STAFF_CWS!AZ476</f>
        <v>6250</v>
      </c>
      <c r="AW298" s="27">
        <f>STAFF_CWS!BA476</f>
        <v>6250</v>
      </c>
      <c r="AX298" s="27">
        <f>STAFF_CWS!BB476</f>
        <v>6250</v>
      </c>
      <c r="AY298" s="27">
        <f>STAFF_CWS!BC476</f>
        <v>6250</v>
      </c>
      <c r="AZ298" s="27">
        <f>STAFF_CWS!BD476</f>
        <v>6250</v>
      </c>
      <c r="BA298" s="27">
        <f>STAFF_CWS!BE476</f>
        <v>6250</v>
      </c>
      <c r="BB298" s="27">
        <f>STAFF_CWS!BF476</f>
        <v>6250</v>
      </c>
      <c r="BC298" s="27">
        <f>STAFF_CWS!BG476</f>
        <v>6250</v>
      </c>
      <c r="BD298" s="27">
        <f>STAFF_CWS!BH476</f>
        <v>6250</v>
      </c>
      <c r="BE298" s="27">
        <f>STAFF_CWS!BI476</f>
        <v>6250</v>
      </c>
      <c r="BF298" s="27">
        <f>STAFF_CWS!BJ476</f>
        <v>6250</v>
      </c>
      <c r="BG298" s="27">
        <f>STAFF_CWS!BK476</f>
        <v>6250</v>
      </c>
      <c r="BH298" s="27">
        <f>STAFF_CWS!BL476</f>
        <v>6250</v>
      </c>
      <c r="BI298" s="27">
        <f>STAFF_CWS!BM476</f>
        <v>6250</v>
      </c>
      <c r="BJ298" s="27">
        <f>STAFF_CWS!BN476</f>
        <v>6250</v>
      </c>
      <c r="BK298" s="27">
        <f>STAFF_CWS!BO476</f>
        <v>6250</v>
      </c>
    </row>
    <row r="299" spans="2:63" x14ac:dyDescent="0.15">
      <c r="B299" s="17" t="s">
        <v>62</v>
      </c>
      <c r="C299" s="24">
        <f>STAFF_CWS!G477</f>
        <v>0</v>
      </c>
      <c r="D299" s="24">
        <f>STAFF_CWS!H477</f>
        <v>0.9</v>
      </c>
      <c r="E299" s="24">
        <f>STAFF_CWS!I477</f>
        <v>0.9</v>
      </c>
      <c r="F299" s="24">
        <f>STAFF_CWS!J477</f>
        <v>0.9</v>
      </c>
      <c r="G299" s="24">
        <f>STAFF_CWS!K477</f>
        <v>0.9</v>
      </c>
      <c r="H299" s="24">
        <f>STAFF_CWS!L477</f>
        <v>0.9</v>
      </c>
      <c r="I299" s="24">
        <f>STAFF_CWS!M477</f>
        <v>0.9</v>
      </c>
      <c r="J299" s="24">
        <f>STAFF_CWS!N477</f>
        <v>0.9</v>
      </c>
      <c r="K299" s="24">
        <f>STAFF_CWS!O477</f>
        <v>0.9</v>
      </c>
      <c r="L299" s="24">
        <f>STAFF_CWS!P477</f>
        <v>0.9</v>
      </c>
      <c r="M299" s="24">
        <f>STAFF_CWS!Q477</f>
        <v>0.9</v>
      </c>
      <c r="N299" s="24">
        <f>STAFF_CWS!R477</f>
        <v>0.9</v>
      </c>
      <c r="O299" s="24">
        <f>STAFF_CWS!S477</f>
        <v>0.9</v>
      </c>
      <c r="P299" s="24">
        <f>STAFF_CWS!T477</f>
        <v>0.9</v>
      </c>
      <c r="Q299" s="24">
        <f>STAFF_CWS!U477</f>
        <v>0.9</v>
      </c>
      <c r="R299" s="24">
        <f>STAFF_CWS!V477</f>
        <v>0.9</v>
      </c>
      <c r="S299" s="24">
        <f>STAFF_CWS!W477</f>
        <v>0.9</v>
      </c>
      <c r="T299" s="24">
        <f>STAFF_CWS!X477</f>
        <v>0.9</v>
      </c>
      <c r="U299" s="24">
        <f>STAFF_CWS!Y477</f>
        <v>0.9</v>
      </c>
      <c r="V299" s="24">
        <f>STAFF_CWS!Z477</f>
        <v>0.9</v>
      </c>
      <c r="W299" s="24">
        <f>STAFF_CWS!AA477</f>
        <v>0.9</v>
      </c>
      <c r="X299" s="24">
        <f>STAFF_CWS!AB477</f>
        <v>0.9</v>
      </c>
      <c r="Y299" s="24">
        <f>STAFF_CWS!AC477</f>
        <v>0.9</v>
      </c>
      <c r="Z299" s="24">
        <f>STAFF_CWS!AD477</f>
        <v>0.9</v>
      </c>
      <c r="AA299" s="24">
        <f>STAFF_CWS!AE477</f>
        <v>0.9</v>
      </c>
      <c r="AB299" s="24">
        <f>STAFF_CWS!AF477</f>
        <v>1</v>
      </c>
      <c r="AC299" s="24">
        <f>STAFF_CWS!AG477</f>
        <v>1</v>
      </c>
      <c r="AD299" s="24">
        <f>STAFF_CWS!AH477</f>
        <v>1</v>
      </c>
      <c r="AE299" s="24">
        <f>STAFF_CWS!AI477</f>
        <v>1</v>
      </c>
      <c r="AF299" s="24">
        <f>STAFF_CWS!AJ477</f>
        <v>1</v>
      </c>
      <c r="AG299" s="24">
        <f>STAFF_CWS!AK477</f>
        <v>1</v>
      </c>
      <c r="AH299" s="24">
        <f>STAFF_CWS!AL477</f>
        <v>1</v>
      </c>
      <c r="AI299" s="24">
        <f>STAFF_CWS!AM477</f>
        <v>1</v>
      </c>
      <c r="AJ299" s="24">
        <f>STAFF_CWS!AN477</f>
        <v>1</v>
      </c>
      <c r="AK299" s="24">
        <f>STAFF_CWS!AO477</f>
        <v>1</v>
      </c>
      <c r="AL299" s="24">
        <f>STAFF_CWS!AP477</f>
        <v>1</v>
      </c>
      <c r="AM299" s="24">
        <f>STAFF_CWS!AQ477</f>
        <v>1</v>
      </c>
      <c r="AN299" s="24">
        <f>STAFF_CWS!AR477</f>
        <v>1</v>
      </c>
      <c r="AO299" s="24">
        <f>STAFF_CWS!AS477</f>
        <v>1</v>
      </c>
      <c r="AP299" s="24">
        <f>STAFF_CWS!AT477</f>
        <v>1</v>
      </c>
      <c r="AQ299" s="24">
        <f>STAFF_CWS!AU477</f>
        <v>1</v>
      </c>
      <c r="AR299" s="24">
        <f>STAFF_CWS!AV477</f>
        <v>1</v>
      </c>
      <c r="AS299" s="24">
        <f>STAFF_CWS!AW477</f>
        <v>1</v>
      </c>
      <c r="AT299" s="24">
        <f>STAFF_CWS!AX477</f>
        <v>1</v>
      </c>
      <c r="AU299" s="24">
        <f>STAFF_CWS!AY477</f>
        <v>1</v>
      </c>
      <c r="AV299" s="24">
        <f>STAFF_CWS!AZ477</f>
        <v>1</v>
      </c>
      <c r="AW299" s="24">
        <f>STAFF_CWS!BA477</f>
        <v>1</v>
      </c>
      <c r="AX299" s="24">
        <f>STAFF_CWS!BB477</f>
        <v>1</v>
      </c>
      <c r="AY299" s="24">
        <f>STAFF_CWS!BC477</f>
        <v>1</v>
      </c>
      <c r="AZ299" s="24">
        <f>STAFF_CWS!BD477</f>
        <v>1</v>
      </c>
      <c r="BA299" s="24">
        <f>STAFF_CWS!BE477</f>
        <v>1</v>
      </c>
      <c r="BB299" s="24">
        <f>STAFF_CWS!BF477</f>
        <v>1</v>
      </c>
      <c r="BC299" s="24">
        <f>STAFF_CWS!BG477</f>
        <v>1</v>
      </c>
      <c r="BD299" s="24">
        <f>STAFF_CWS!BH477</f>
        <v>1</v>
      </c>
      <c r="BE299" s="24">
        <f>STAFF_CWS!BI477</f>
        <v>1</v>
      </c>
      <c r="BF299" s="24">
        <f>STAFF_CWS!BJ477</f>
        <v>1</v>
      </c>
      <c r="BG299" s="24">
        <f>STAFF_CWS!BK477</f>
        <v>1</v>
      </c>
      <c r="BH299" s="24">
        <f>STAFF_CWS!BL477</f>
        <v>1</v>
      </c>
      <c r="BI299" s="24">
        <f>STAFF_CWS!BM477</f>
        <v>1</v>
      </c>
      <c r="BJ299" s="24">
        <f>STAFF_CWS!BN477</f>
        <v>1</v>
      </c>
      <c r="BK299" s="24">
        <f>STAFF_CWS!BO477</f>
        <v>1</v>
      </c>
    </row>
    <row r="300" spans="2:63" x14ac:dyDescent="0.15">
      <c r="B300" s="17" t="s">
        <v>76</v>
      </c>
      <c r="C300" s="27">
        <f>STAFF_CWS!G478</f>
        <v>0</v>
      </c>
      <c r="D300" s="27">
        <f>STAFF_CWS!H478</f>
        <v>5625</v>
      </c>
      <c r="E300" s="27">
        <f>STAFF_CWS!I478</f>
        <v>5625</v>
      </c>
      <c r="F300" s="27">
        <f>STAFF_CWS!J478</f>
        <v>5625</v>
      </c>
      <c r="G300" s="27">
        <f>STAFF_CWS!K478</f>
        <v>5625</v>
      </c>
      <c r="H300" s="27">
        <f>STAFF_CWS!L478</f>
        <v>5625</v>
      </c>
      <c r="I300" s="27">
        <f>STAFF_CWS!M478</f>
        <v>5625</v>
      </c>
      <c r="J300" s="27">
        <f>STAFF_CWS!N478</f>
        <v>5625</v>
      </c>
      <c r="K300" s="27">
        <f>STAFF_CWS!O478</f>
        <v>5625</v>
      </c>
      <c r="L300" s="27">
        <f>STAFF_CWS!P478</f>
        <v>5625</v>
      </c>
      <c r="M300" s="27">
        <f>STAFF_CWS!Q478</f>
        <v>5625</v>
      </c>
      <c r="N300" s="27">
        <f>STAFF_CWS!R478</f>
        <v>5625</v>
      </c>
      <c r="O300" s="27">
        <f>STAFF_CWS!S478</f>
        <v>5625</v>
      </c>
      <c r="P300" s="27">
        <f>STAFF_CWS!T478</f>
        <v>5625</v>
      </c>
      <c r="Q300" s="27">
        <f>STAFF_CWS!U478</f>
        <v>5625</v>
      </c>
      <c r="R300" s="27">
        <f>STAFF_CWS!V478</f>
        <v>5625</v>
      </c>
      <c r="S300" s="27">
        <f>STAFF_CWS!W478</f>
        <v>5625</v>
      </c>
      <c r="T300" s="27">
        <f>STAFF_CWS!X478</f>
        <v>5625</v>
      </c>
      <c r="U300" s="27">
        <f>STAFF_CWS!Y478</f>
        <v>5625</v>
      </c>
      <c r="V300" s="27">
        <f>STAFF_CWS!Z478</f>
        <v>5625</v>
      </c>
      <c r="W300" s="27">
        <f>STAFF_CWS!AA478</f>
        <v>5625</v>
      </c>
      <c r="X300" s="27">
        <f>STAFF_CWS!AB478</f>
        <v>5625</v>
      </c>
      <c r="Y300" s="27">
        <f>STAFF_CWS!AC478</f>
        <v>5625</v>
      </c>
      <c r="Z300" s="27">
        <f>STAFF_CWS!AD478</f>
        <v>5625</v>
      </c>
      <c r="AA300" s="27">
        <f>STAFF_CWS!AE478</f>
        <v>5625</v>
      </c>
      <c r="AB300" s="27">
        <f>STAFF_CWS!AF478</f>
        <v>6250</v>
      </c>
      <c r="AC300" s="27">
        <f>STAFF_CWS!AG478</f>
        <v>6250</v>
      </c>
      <c r="AD300" s="27">
        <f>STAFF_CWS!AH478</f>
        <v>6250</v>
      </c>
      <c r="AE300" s="27">
        <f>STAFF_CWS!AI478</f>
        <v>6250</v>
      </c>
      <c r="AF300" s="27">
        <f>STAFF_CWS!AJ478</f>
        <v>6250</v>
      </c>
      <c r="AG300" s="27">
        <f>STAFF_CWS!AK478</f>
        <v>6250</v>
      </c>
      <c r="AH300" s="27">
        <f>STAFF_CWS!AL478</f>
        <v>6250</v>
      </c>
      <c r="AI300" s="27">
        <f>STAFF_CWS!AM478</f>
        <v>6250</v>
      </c>
      <c r="AJ300" s="27">
        <f>STAFF_CWS!AN478</f>
        <v>6250</v>
      </c>
      <c r="AK300" s="27">
        <f>STAFF_CWS!AO478</f>
        <v>6250</v>
      </c>
      <c r="AL300" s="27">
        <f>STAFF_CWS!AP478</f>
        <v>6250</v>
      </c>
      <c r="AM300" s="27">
        <f>STAFF_CWS!AQ478</f>
        <v>6250</v>
      </c>
      <c r="AN300" s="27">
        <f>STAFF_CWS!AR478</f>
        <v>6250</v>
      </c>
      <c r="AO300" s="27">
        <f>STAFF_CWS!AS478</f>
        <v>6250</v>
      </c>
      <c r="AP300" s="27">
        <f>STAFF_CWS!AT478</f>
        <v>6250</v>
      </c>
      <c r="AQ300" s="27">
        <f>STAFF_CWS!AU478</f>
        <v>6250</v>
      </c>
      <c r="AR300" s="27">
        <f>STAFF_CWS!AV478</f>
        <v>6250</v>
      </c>
      <c r="AS300" s="27">
        <f>STAFF_CWS!AW478</f>
        <v>6250</v>
      </c>
      <c r="AT300" s="27">
        <f>STAFF_CWS!AX478</f>
        <v>6250</v>
      </c>
      <c r="AU300" s="27">
        <f>STAFF_CWS!AY478</f>
        <v>6250</v>
      </c>
      <c r="AV300" s="27">
        <f>STAFF_CWS!AZ478</f>
        <v>6250</v>
      </c>
      <c r="AW300" s="27">
        <f>STAFF_CWS!BA478</f>
        <v>6250</v>
      </c>
      <c r="AX300" s="27">
        <f>STAFF_CWS!BB478</f>
        <v>6250</v>
      </c>
      <c r="AY300" s="27">
        <f>STAFF_CWS!BC478</f>
        <v>6250</v>
      </c>
      <c r="AZ300" s="27">
        <f>STAFF_CWS!BD478</f>
        <v>6250</v>
      </c>
      <c r="BA300" s="27">
        <f>STAFF_CWS!BE478</f>
        <v>6250</v>
      </c>
      <c r="BB300" s="27">
        <f>STAFF_CWS!BF478</f>
        <v>6250</v>
      </c>
      <c r="BC300" s="27">
        <f>STAFF_CWS!BG478</f>
        <v>6250</v>
      </c>
      <c r="BD300" s="27">
        <f>STAFF_CWS!BH478</f>
        <v>6250</v>
      </c>
      <c r="BE300" s="27">
        <f>STAFF_CWS!BI478</f>
        <v>6250</v>
      </c>
      <c r="BF300" s="27">
        <f>STAFF_CWS!BJ478</f>
        <v>6250</v>
      </c>
      <c r="BG300" s="27">
        <f>STAFF_CWS!BK478</f>
        <v>6250</v>
      </c>
      <c r="BH300" s="27">
        <f>STAFF_CWS!BL478</f>
        <v>6250</v>
      </c>
      <c r="BI300" s="27">
        <f>STAFF_CWS!BM478</f>
        <v>6250</v>
      </c>
      <c r="BJ300" s="27">
        <f>STAFF_CWS!BN478</f>
        <v>6250</v>
      </c>
      <c r="BK300" s="27">
        <f>STAFF_CWS!BO478</f>
        <v>6250</v>
      </c>
    </row>
    <row r="301" spans="2:63" x14ac:dyDescent="0.15">
      <c r="B301" s="17" t="s">
        <v>27</v>
      </c>
      <c r="C301" s="27">
        <f>STAFF_CWS!G479</f>
        <v>0</v>
      </c>
      <c r="D301" s="27">
        <f>STAFF_CWS!H479</f>
        <v>0</v>
      </c>
      <c r="E301" s="27">
        <f>STAFF_CWS!I479</f>
        <v>0</v>
      </c>
      <c r="F301" s="27">
        <f>STAFF_CWS!J479</f>
        <v>0</v>
      </c>
      <c r="G301" s="27">
        <f>STAFF_CWS!K479</f>
        <v>0</v>
      </c>
      <c r="H301" s="27">
        <f>STAFF_CWS!L479</f>
        <v>0</v>
      </c>
      <c r="I301" s="27">
        <f>STAFF_CWS!M479</f>
        <v>0</v>
      </c>
      <c r="J301" s="27">
        <f>STAFF_CWS!N479</f>
        <v>0</v>
      </c>
      <c r="K301" s="27">
        <f>STAFF_CWS!O479</f>
        <v>0</v>
      </c>
      <c r="L301" s="27">
        <f>STAFF_CWS!P479</f>
        <v>0</v>
      </c>
      <c r="M301" s="27">
        <f>STAFF_CWS!Q479</f>
        <v>0</v>
      </c>
      <c r="N301" s="27">
        <f>STAFF_CWS!R479</f>
        <v>0</v>
      </c>
      <c r="O301" s="27">
        <f>STAFF_CWS!S479</f>
        <v>0</v>
      </c>
      <c r="P301" s="27">
        <f>STAFF_CWS!T479</f>
        <v>0</v>
      </c>
      <c r="Q301" s="27">
        <f>STAFF_CWS!U479</f>
        <v>0</v>
      </c>
      <c r="R301" s="27">
        <f>STAFF_CWS!V479</f>
        <v>0</v>
      </c>
      <c r="S301" s="27">
        <f>STAFF_CWS!W479</f>
        <v>0</v>
      </c>
      <c r="T301" s="27">
        <f>STAFF_CWS!X479</f>
        <v>0</v>
      </c>
      <c r="U301" s="27">
        <f>STAFF_CWS!Y479</f>
        <v>0</v>
      </c>
      <c r="V301" s="27">
        <f>STAFF_CWS!Z479</f>
        <v>0</v>
      </c>
      <c r="W301" s="27">
        <f>STAFF_CWS!AA479</f>
        <v>0</v>
      </c>
      <c r="X301" s="27">
        <f>STAFF_CWS!AB479</f>
        <v>0</v>
      </c>
      <c r="Y301" s="27">
        <f>STAFF_CWS!AC479</f>
        <v>0</v>
      </c>
      <c r="Z301" s="27">
        <f>STAFF_CWS!AD479</f>
        <v>0</v>
      </c>
      <c r="AA301" s="27">
        <f>STAFF_CWS!AE479</f>
        <v>0</v>
      </c>
      <c r="AB301" s="27">
        <f>STAFF_CWS!AF479</f>
        <v>0</v>
      </c>
      <c r="AC301" s="27">
        <f>STAFF_CWS!AG479</f>
        <v>0</v>
      </c>
      <c r="AD301" s="27">
        <f>STAFF_CWS!AH479</f>
        <v>0</v>
      </c>
      <c r="AE301" s="27">
        <f>STAFF_CWS!AI479</f>
        <v>0</v>
      </c>
      <c r="AF301" s="27">
        <f>STAFF_CWS!AJ479</f>
        <v>0</v>
      </c>
      <c r="AG301" s="27">
        <f>STAFF_CWS!AK479</f>
        <v>0</v>
      </c>
      <c r="AH301" s="27">
        <f>STAFF_CWS!AL479</f>
        <v>0</v>
      </c>
      <c r="AI301" s="27">
        <f>STAFF_CWS!AM479</f>
        <v>0</v>
      </c>
      <c r="AJ301" s="27">
        <f>STAFF_CWS!AN479</f>
        <v>0</v>
      </c>
      <c r="AK301" s="27">
        <f>STAFF_CWS!AO479</f>
        <v>0</v>
      </c>
      <c r="AL301" s="27">
        <f>STAFF_CWS!AP479</f>
        <v>0</v>
      </c>
      <c r="AM301" s="27">
        <f>STAFF_CWS!AQ479</f>
        <v>0</v>
      </c>
      <c r="AN301" s="27">
        <f>STAFF_CWS!AR479</f>
        <v>0</v>
      </c>
      <c r="AO301" s="27">
        <f>STAFF_CWS!AS479</f>
        <v>0</v>
      </c>
      <c r="AP301" s="27">
        <f>STAFF_CWS!AT479</f>
        <v>0</v>
      </c>
      <c r="AQ301" s="27">
        <f>STAFF_CWS!AU479</f>
        <v>0</v>
      </c>
      <c r="AR301" s="27">
        <f>STAFF_CWS!AV479</f>
        <v>0</v>
      </c>
      <c r="AS301" s="27">
        <f>STAFF_CWS!AW479</f>
        <v>0</v>
      </c>
      <c r="AT301" s="27">
        <f>STAFF_CWS!AX479</f>
        <v>0</v>
      </c>
      <c r="AU301" s="27">
        <f>STAFF_CWS!AY479</f>
        <v>0</v>
      </c>
      <c r="AV301" s="27">
        <f>STAFF_CWS!AZ479</f>
        <v>0</v>
      </c>
      <c r="AW301" s="27">
        <f>STAFF_CWS!BA479</f>
        <v>0</v>
      </c>
      <c r="AX301" s="27">
        <f>STAFF_CWS!BB479</f>
        <v>0</v>
      </c>
      <c r="AY301" s="27">
        <f>STAFF_CWS!BC479</f>
        <v>0</v>
      </c>
      <c r="AZ301" s="27">
        <f>STAFF_CWS!BD479</f>
        <v>0</v>
      </c>
      <c r="BA301" s="27">
        <f>STAFF_CWS!BE479</f>
        <v>0</v>
      </c>
      <c r="BB301" s="27">
        <f>STAFF_CWS!BF479</f>
        <v>0</v>
      </c>
      <c r="BC301" s="27">
        <f>STAFF_CWS!BG479</f>
        <v>0</v>
      </c>
      <c r="BD301" s="27">
        <f>STAFF_CWS!BH479</f>
        <v>0</v>
      </c>
      <c r="BE301" s="27">
        <f>STAFF_CWS!BI479</f>
        <v>0</v>
      </c>
      <c r="BF301" s="27">
        <f>STAFF_CWS!BJ479</f>
        <v>0</v>
      </c>
      <c r="BG301" s="27">
        <f>STAFF_CWS!BK479</f>
        <v>0</v>
      </c>
      <c r="BH301" s="27">
        <f>STAFF_CWS!BL479</f>
        <v>0</v>
      </c>
      <c r="BI301" s="27">
        <f>STAFF_CWS!BM479</f>
        <v>0</v>
      </c>
      <c r="BJ301" s="27">
        <f>STAFF_CWS!BN479</f>
        <v>0</v>
      </c>
      <c r="BK301" s="27">
        <f>STAFF_CWS!BO479</f>
        <v>0</v>
      </c>
    </row>
    <row r="302" spans="2:63" x14ac:dyDescent="0.15">
      <c r="B302" s="17" t="s">
        <v>63</v>
      </c>
      <c r="C302" s="27">
        <f>STAFF_CWS!G480</f>
        <v>0</v>
      </c>
      <c r="D302" s="27">
        <f>STAFF_CWS!H480</f>
        <v>5625</v>
      </c>
      <c r="E302" s="27">
        <f>STAFF_CWS!I480</f>
        <v>5625</v>
      </c>
      <c r="F302" s="27">
        <f>STAFF_CWS!J480</f>
        <v>5625</v>
      </c>
      <c r="G302" s="27">
        <f>STAFF_CWS!K480</f>
        <v>5625</v>
      </c>
      <c r="H302" s="27">
        <f>STAFF_CWS!L480</f>
        <v>5625</v>
      </c>
      <c r="I302" s="27">
        <f>STAFF_CWS!M480</f>
        <v>5625</v>
      </c>
      <c r="J302" s="27">
        <f>STAFF_CWS!N480</f>
        <v>5625</v>
      </c>
      <c r="K302" s="27">
        <f>STAFF_CWS!O480</f>
        <v>5625</v>
      </c>
      <c r="L302" s="27">
        <f>STAFF_CWS!P480</f>
        <v>5625</v>
      </c>
      <c r="M302" s="27">
        <f>STAFF_CWS!Q480</f>
        <v>5625</v>
      </c>
      <c r="N302" s="27">
        <f>STAFF_CWS!R480</f>
        <v>5625</v>
      </c>
      <c r="O302" s="27">
        <f>STAFF_CWS!S480</f>
        <v>5625</v>
      </c>
      <c r="P302" s="27">
        <f>STAFF_CWS!T480</f>
        <v>5625</v>
      </c>
      <c r="Q302" s="27">
        <f>STAFF_CWS!U480</f>
        <v>5625</v>
      </c>
      <c r="R302" s="27">
        <f>STAFF_CWS!V480</f>
        <v>5625</v>
      </c>
      <c r="S302" s="27">
        <f>STAFF_CWS!W480</f>
        <v>5625</v>
      </c>
      <c r="T302" s="27">
        <f>STAFF_CWS!X480</f>
        <v>5625</v>
      </c>
      <c r="U302" s="27">
        <f>STAFF_CWS!Y480</f>
        <v>5625</v>
      </c>
      <c r="V302" s="27">
        <f>STAFF_CWS!Z480</f>
        <v>5625</v>
      </c>
      <c r="W302" s="27">
        <f>STAFF_CWS!AA480</f>
        <v>5625</v>
      </c>
      <c r="X302" s="27">
        <f>STAFF_CWS!AB480</f>
        <v>5625</v>
      </c>
      <c r="Y302" s="27">
        <f>STAFF_CWS!AC480</f>
        <v>5625</v>
      </c>
      <c r="Z302" s="27">
        <f>STAFF_CWS!AD480</f>
        <v>5625</v>
      </c>
      <c r="AA302" s="27">
        <f>STAFF_CWS!AE480</f>
        <v>5625</v>
      </c>
      <c r="AB302" s="27">
        <f>STAFF_CWS!AF480</f>
        <v>6250</v>
      </c>
      <c r="AC302" s="27">
        <f>STAFF_CWS!AG480</f>
        <v>6250</v>
      </c>
      <c r="AD302" s="27">
        <f>STAFF_CWS!AH480</f>
        <v>6250</v>
      </c>
      <c r="AE302" s="27">
        <f>STAFF_CWS!AI480</f>
        <v>6250</v>
      </c>
      <c r="AF302" s="27">
        <f>STAFF_CWS!AJ480</f>
        <v>6250</v>
      </c>
      <c r="AG302" s="27">
        <f>STAFF_CWS!AK480</f>
        <v>6250</v>
      </c>
      <c r="AH302" s="27">
        <f>STAFF_CWS!AL480</f>
        <v>6250</v>
      </c>
      <c r="AI302" s="27">
        <f>STAFF_CWS!AM480</f>
        <v>6250</v>
      </c>
      <c r="AJ302" s="27">
        <f>STAFF_CWS!AN480</f>
        <v>6250</v>
      </c>
      <c r="AK302" s="27">
        <f>STAFF_CWS!AO480</f>
        <v>6250</v>
      </c>
      <c r="AL302" s="27">
        <f>STAFF_CWS!AP480</f>
        <v>6250</v>
      </c>
      <c r="AM302" s="27">
        <f>STAFF_CWS!AQ480</f>
        <v>6250</v>
      </c>
      <c r="AN302" s="27">
        <f>STAFF_CWS!AR480</f>
        <v>6250</v>
      </c>
      <c r="AO302" s="27">
        <f>STAFF_CWS!AS480</f>
        <v>6250</v>
      </c>
      <c r="AP302" s="27">
        <f>STAFF_CWS!AT480</f>
        <v>6250</v>
      </c>
      <c r="AQ302" s="27">
        <f>STAFF_CWS!AU480</f>
        <v>6250</v>
      </c>
      <c r="AR302" s="27">
        <f>STAFF_CWS!AV480</f>
        <v>6250</v>
      </c>
      <c r="AS302" s="27">
        <f>STAFF_CWS!AW480</f>
        <v>6250</v>
      </c>
      <c r="AT302" s="27">
        <f>STAFF_CWS!AX480</f>
        <v>6250</v>
      </c>
      <c r="AU302" s="27">
        <f>STAFF_CWS!AY480</f>
        <v>6250</v>
      </c>
      <c r="AV302" s="27">
        <f>STAFF_CWS!AZ480</f>
        <v>6250</v>
      </c>
      <c r="AW302" s="27">
        <f>STAFF_CWS!BA480</f>
        <v>6250</v>
      </c>
      <c r="AX302" s="27">
        <f>STAFF_CWS!BB480</f>
        <v>6250</v>
      </c>
      <c r="AY302" s="27">
        <f>STAFF_CWS!BC480</f>
        <v>6250</v>
      </c>
      <c r="AZ302" s="27">
        <f>STAFF_CWS!BD480</f>
        <v>6250</v>
      </c>
      <c r="BA302" s="27">
        <f>STAFF_CWS!BE480</f>
        <v>6250</v>
      </c>
      <c r="BB302" s="27">
        <f>STAFF_CWS!BF480</f>
        <v>6250</v>
      </c>
      <c r="BC302" s="27">
        <f>STAFF_CWS!BG480</f>
        <v>6250</v>
      </c>
      <c r="BD302" s="27">
        <f>STAFF_CWS!BH480</f>
        <v>6250</v>
      </c>
      <c r="BE302" s="27">
        <f>STAFF_CWS!BI480</f>
        <v>6250</v>
      </c>
      <c r="BF302" s="27">
        <f>STAFF_CWS!BJ480</f>
        <v>6250</v>
      </c>
      <c r="BG302" s="27">
        <f>STAFF_CWS!BK480</f>
        <v>6250</v>
      </c>
      <c r="BH302" s="27">
        <f>STAFF_CWS!BL480</f>
        <v>6250</v>
      </c>
      <c r="BI302" s="27">
        <f>STAFF_CWS!BM480</f>
        <v>6250</v>
      </c>
      <c r="BJ302" s="27">
        <f>STAFF_CWS!BN480</f>
        <v>6250</v>
      </c>
      <c r="BK302" s="27">
        <f>STAFF_CWS!BO480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86</v>
      </c>
      <c r="C304" s="27">
        <f>STAFF_CWS!G482</f>
        <v>0</v>
      </c>
      <c r="D304" s="27">
        <f>STAFF_CWS!H482</f>
        <v>5200</v>
      </c>
      <c r="E304" s="27">
        <f>STAFF_CWS!I482</f>
        <v>5200</v>
      </c>
      <c r="F304" s="27">
        <f>STAFF_CWS!J482</f>
        <v>5200</v>
      </c>
      <c r="G304" s="27">
        <f>STAFF_CWS!K482</f>
        <v>5200</v>
      </c>
      <c r="H304" s="27">
        <f>STAFF_CWS!L482</f>
        <v>5200</v>
      </c>
      <c r="I304" s="27">
        <f>STAFF_CWS!M482</f>
        <v>5200</v>
      </c>
      <c r="J304" s="27">
        <f>STAFF_CWS!N482</f>
        <v>5200</v>
      </c>
      <c r="K304" s="27">
        <f>STAFF_CWS!O482</f>
        <v>5200</v>
      </c>
      <c r="L304" s="27">
        <f>STAFF_CWS!P482</f>
        <v>5200</v>
      </c>
      <c r="M304" s="27">
        <f>STAFF_CWS!Q482</f>
        <v>5200</v>
      </c>
      <c r="N304" s="27">
        <f>STAFF_CWS!R482</f>
        <v>5200</v>
      </c>
      <c r="O304" s="27">
        <f>STAFF_CWS!S482</f>
        <v>5200</v>
      </c>
      <c r="P304" s="27">
        <f>STAFF_CWS!T482</f>
        <v>0</v>
      </c>
      <c r="Q304" s="27">
        <f>STAFF_CWS!U482</f>
        <v>0</v>
      </c>
      <c r="R304" s="27">
        <f>STAFF_CWS!V482</f>
        <v>0</v>
      </c>
      <c r="S304" s="27">
        <f>STAFF_CWS!W482</f>
        <v>0</v>
      </c>
      <c r="T304" s="27">
        <f>STAFF_CWS!X482</f>
        <v>0</v>
      </c>
      <c r="U304" s="27">
        <f>STAFF_CWS!Y482</f>
        <v>0</v>
      </c>
      <c r="V304" s="27">
        <f>STAFF_CWS!Z482</f>
        <v>0</v>
      </c>
      <c r="W304" s="27">
        <f>STAFF_CWS!AA482</f>
        <v>0</v>
      </c>
      <c r="X304" s="27">
        <f>STAFF_CWS!AB482</f>
        <v>0</v>
      </c>
      <c r="Y304" s="27">
        <f>STAFF_CWS!AC482</f>
        <v>0</v>
      </c>
      <c r="Z304" s="27">
        <f>STAFF_CWS!AD482</f>
        <v>0</v>
      </c>
      <c r="AA304" s="27">
        <f>STAFF_CWS!AE482</f>
        <v>0</v>
      </c>
      <c r="AB304" s="27">
        <f>STAFF_CWS!AF482</f>
        <v>0</v>
      </c>
      <c r="AC304" s="27">
        <f>STAFF_CWS!AG482</f>
        <v>0</v>
      </c>
      <c r="AD304" s="27">
        <f>STAFF_CWS!AH482</f>
        <v>0</v>
      </c>
      <c r="AE304" s="27">
        <f>STAFF_CWS!AI482</f>
        <v>0</v>
      </c>
      <c r="AF304" s="27">
        <f>STAFF_CWS!AJ482</f>
        <v>0</v>
      </c>
      <c r="AG304" s="27">
        <f>STAFF_CWS!AK482</f>
        <v>0</v>
      </c>
      <c r="AH304" s="27">
        <f>STAFF_CWS!AL482</f>
        <v>0</v>
      </c>
      <c r="AI304" s="27">
        <f>STAFF_CWS!AM482</f>
        <v>0</v>
      </c>
      <c r="AJ304" s="27">
        <f>STAFF_CWS!AN482</f>
        <v>0</v>
      </c>
      <c r="AK304" s="27">
        <f>STAFF_CWS!AO482</f>
        <v>0</v>
      </c>
      <c r="AL304" s="27">
        <f>STAFF_CWS!AP482</f>
        <v>0</v>
      </c>
      <c r="AM304" s="27">
        <f>STAFF_CWS!AQ482</f>
        <v>0</v>
      </c>
      <c r="AN304" s="27">
        <f>STAFF_CWS!AR482</f>
        <v>0</v>
      </c>
      <c r="AO304" s="27">
        <f>STAFF_CWS!AS482</f>
        <v>0</v>
      </c>
      <c r="AP304" s="27">
        <f>STAFF_CWS!AT482</f>
        <v>0</v>
      </c>
      <c r="AQ304" s="27">
        <f>STAFF_CWS!AU482</f>
        <v>0</v>
      </c>
      <c r="AR304" s="27">
        <f>STAFF_CWS!AV482</f>
        <v>0</v>
      </c>
      <c r="AS304" s="27">
        <f>STAFF_CWS!AW482</f>
        <v>0</v>
      </c>
      <c r="AT304" s="27">
        <f>STAFF_CWS!AX482</f>
        <v>0</v>
      </c>
      <c r="AU304" s="27">
        <f>STAFF_CWS!AY482</f>
        <v>0</v>
      </c>
      <c r="AV304" s="27">
        <f>STAFF_CWS!AZ482</f>
        <v>0</v>
      </c>
      <c r="AW304" s="27">
        <f>STAFF_CWS!BA482</f>
        <v>0</v>
      </c>
      <c r="AX304" s="27">
        <f>STAFF_CWS!BB482</f>
        <v>0</v>
      </c>
      <c r="AY304" s="27">
        <f>STAFF_CWS!BC482</f>
        <v>0</v>
      </c>
      <c r="AZ304" s="27">
        <f>STAFF_CWS!BD482</f>
        <v>0</v>
      </c>
      <c r="BA304" s="27">
        <f>STAFF_CWS!BE482</f>
        <v>0</v>
      </c>
      <c r="BB304" s="27">
        <f>STAFF_CWS!BF482</f>
        <v>0</v>
      </c>
      <c r="BC304" s="27">
        <f>STAFF_CWS!BG482</f>
        <v>0</v>
      </c>
      <c r="BD304" s="27">
        <f>STAFF_CWS!BH482</f>
        <v>0</v>
      </c>
      <c r="BE304" s="27">
        <f>STAFF_CWS!BI482</f>
        <v>0</v>
      </c>
      <c r="BF304" s="27">
        <f>STAFF_CWS!BJ482</f>
        <v>0</v>
      </c>
      <c r="BG304" s="27">
        <f>STAFF_CWS!BK482</f>
        <v>0</v>
      </c>
      <c r="BH304" s="27">
        <f>STAFF_CWS!BL482</f>
        <v>0</v>
      </c>
      <c r="BI304" s="27">
        <f>STAFF_CWS!BM482</f>
        <v>0</v>
      </c>
      <c r="BJ304" s="27">
        <f>STAFF_CWS!BN482</f>
        <v>0</v>
      </c>
      <c r="BK304" s="27">
        <f>STAFF_CWS!BO482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57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75</v>
      </c>
      <c r="C307" s="27">
        <f>STAFF_CWS!G485</f>
        <v>3541.6666666666665</v>
      </c>
      <c r="D307" s="27">
        <f>STAFF_CWS!H485</f>
        <v>7083.333333333333</v>
      </c>
      <c r="E307" s="27">
        <f>STAFF_CWS!I485</f>
        <v>7083.333333333333</v>
      </c>
      <c r="F307" s="27">
        <f>STAFF_CWS!J485</f>
        <v>7083.333333333333</v>
      </c>
      <c r="G307" s="27">
        <f>STAFF_CWS!K485</f>
        <v>7083.333333333333</v>
      </c>
      <c r="H307" s="27">
        <f>STAFF_CWS!L485</f>
        <v>7083.333333333333</v>
      </c>
      <c r="I307" s="27">
        <f>STAFF_CWS!M485</f>
        <v>7083.333333333333</v>
      </c>
      <c r="J307" s="27">
        <f>STAFF_CWS!N485</f>
        <v>7083.333333333333</v>
      </c>
      <c r="K307" s="27">
        <f>STAFF_CWS!O485</f>
        <v>7083.333333333333</v>
      </c>
      <c r="L307" s="27">
        <f>STAFF_CWS!P485</f>
        <v>7083.333333333333</v>
      </c>
      <c r="M307" s="27">
        <f>STAFF_CWS!Q485</f>
        <v>7083.333333333333</v>
      </c>
      <c r="N307" s="27">
        <f>STAFF_CWS!R485</f>
        <v>7083.333333333333</v>
      </c>
      <c r="O307" s="27">
        <f>STAFF_CWS!S485</f>
        <v>7083.333333333333</v>
      </c>
      <c r="P307" s="27">
        <f>STAFF_CWS!T485</f>
        <v>7083.333333333333</v>
      </c>
      <c r="Q307" s="27">
        <f>STAFF_CWS!U485</f>
        <v>7083.333333333333</v>
      </c>
      <c r="R307" s="27">
        <f>STAFF_CWS!V485</f>
        <v>7083.333333333333</v>
      </c>
      <c r="S307" s="27">
        <f>STAFF_CWS!W485</f>
        <v>7083.333333333333</v>
      </c>
      <c r="T307" s="27">
        <f>STAFF_CWS!X485</f>
        <v>7083.333333333333</v>
      </c>
      <c r="U307" s="27">
        <f>STAFF_CWS!Y485</f>
        <v>7083.333333333333</v>
      </c>
      <c r="V307" s="27">
        <f>STAFF_CWS!Z485</f>
        <v>7083.333333333333</v>
      </c>
      <c r="W307" s="27">
        <f>STAFF_CWS!AA485</f>
        <v>7083.333333333333</v>
      </c>
      <c r="X307" s="27">
        <f>STAFF_CWS!AB485</f>
        <v>7083.333333333333</v>
      </c>
      <c r="Y307" s="27">
        <f>STAFF_CWS!AC485</f>
        <v>7083.333333333333</v>
      </c>
      <c r="Z307" s="27">
        <f>STAFF_CWS!AD485</f>
        <v>7083.333333333333</v>
      </c>
      <c r="AA307" s="27">
        <f>STAFF_CWS!AE485</f>
        <v>7083.333333333333</v>
      </c>
      <c r="AB307" s="27">
        <f>STAFF_CWS!AF485</f>
        <v>7083.333333333333</v>
      </c>
      <c r="AC307" s="27">
        <f>STAFF_CWS!AG485</f>
        <v>7083.333333333333</v>
      </c>
      <c r="AD307" s="27">
        <f>STAFF_CWS!AH485</f>
        <v>7083.333333333333</v>
      </c>
      <c r="AE307" s="27">
        <f>STAFF_CWS!AI485</f>
        <v>7083.333333333333</v>
      </c>
      <c r="AF307" s="27">
        <f>STAFF_CWS!AJ485</f>
        <v>7083.333333333333</v>
      </c>
      <c r="AG307" s="27">
        <f>STAFF_CWS!AK485</f>
        <v>7083.333333333333</v>
      </c>
      <c r="AH307" s="27">
        <f>STAFF_CWS!AL485</f>
        <v>7083.333333333333</v>
      </c>
      <c r="AI307" s="27">
        <f>STAFF_CWS!AM485</f>
        <v>7083.333333333333</v>
      </c>
      <c r="AJ307" s="27">
        <f>STAFF_CWS!AN485</f>
        <v>7083.333333333333</v>
      </c>
      <c r="AK307" s="27">
        <f>STAFF_CWS!AO485</f>
        <v>7083.333333333333</v>
      </c>
      <c r="AL307" s="27">
        <f>STAFF_CWS!AP485</f>
        <v>7083.333333333333</v>
      </c>
      <c r="AM307" s="27">
        <f>STAFF_CWS!AQ485</f>
        <v>7083.333333333333</v>
      </c>
      <c r="AN307" s="27">
        <f>STAFF_CWS!AR485</f>
        <v>7083.333333333333</v>
      </c>
      <c r="AO307" s="27">
        <f>STAFF_CWS!AS485</f>
        <v>7083.333333333333</v>
      </c>
      <c r="AP307" s="27">
        <f>STAFF_CWS!AT485</f>
        <v>7083.333333333333</v>
      </c>
      <c r="AQ307" s="27">
        <f>STAFF_CWS!AU485</f>
        <v>7083.333333333333</v>
      </c>
      <c r="AR307" s="27">
        <f>STAFF_CWS!AV485</f>
        <v>7083.333333333333</v>
      </c>
      <c r="AS307" s="27">
        <f>STAFF_CWS!AW485</f>
        <v>7083.333333333333</v>
      </c>
      <c r="AT307" s="27">
        <f>STAFF_CWS!AX485</f>
        <v>7083.333333333333</v>
      </c>
      <c r="AU307" s="27">
        <f>STAFF_CWS!AY485</f>
        <v>7083.333333333333</v>
      </c>
      <c r="AV307" s="27">
        <f>STAFF_CWS!AZ485</f>
        <v>7083.333333333333</v>
      </c>
      <c r="AW307" s="27">
        <f>STAFF_CWS!BA485</f>
        <v>7083.333333333333</v>
      </c>
      <c r="AX307" s="27">
        <f>STAFF_CWS!BB485</f>
        <v>7083.333333333333</v>
      </c>
      <c r="AY307" s="27">
        <f>STAFF_CWS!BC485</f>
        <v>7083.333333333333</v>
      </c>
      <c r="AZ307" s="27">
        <f>STAFF_CWS!BD485</f>
        <v>7083.333333333333</v>
      </c>
      <c r="BA307" s="27">
        <f>STAFF_CWS!BE485</f>
        <v>7083.333333333333</v>
      </c>
      <c r="BB307" s="27">
        <f>STAFF_CWS!BF485</f>
        <v>7083.333333333333</v>
      </c>
      <c r="BC307" s="27">
        <f>STAFF_CWS!BG485</f>
        <v>7083.333333333333</v>
      </c>
      <c r="BD307" s="27">
        <f>STAFF_CWS!BH485</f>
        <v>7083.333333333333</v>
      </c>
      <c r="BE307" s="27">
        <f>STAFF_CWS!BI485</f>
        <v>7083.333333333333</v>
      </c>
      <c r="BF307" s="27">
        <f>STAFF_CWS!BJ485</f>
        <v>7083.333333333333</v>
      </c>
      <c r="BG307" s="27">
        <f>STAFF_CWS!BK485</f>
        <v>7083.333333333333</v>
      </c>
      <c r="BH307" s="27">
        <f>STAFF_CWS!BL485</f>
        <v>7083.333333333333</v>
      </c>
      <c r="BI307" s="27">
        <f>STAFF_CWS!BM485</f>
        <v>7083.333333333333</v>
      </c>
      <c r="BJ307" s="27">
        <f>STAFF_CWS!BN485</f>
        <v>7083.333333333333</v>
      </c>
      <c r="BK307" s="27">
        <f>STAFF_CWS!BO485</f>
        <v>7083.333333333333</v>
      </c>
    </row>
    <row r="308" spans="2:63" x14ac:dyDescent="0.15">
      <c r="B308" s="17" t="s">
        <v>62</v>
      </c>
      <c r="C308" s="24">
        <f>STAFF_CWS!G486</f>
        <v>0.9</v>
      </c>
      <c r="D308" s="24">
        <f>STAFF_CWS!H486</f>
        <v>0.9</v>
      </c>
      <c r="E308" s="24">
        <f>STAFF_CWS!I486</f>
        <v>0.9</v>
      </c>
      <c r="F308" s="24">
        <f>STAFF_CWS!J486</f>
        <v>0.9</v>
      </c>
      <c r="G308" s="24">
        <f>STAFF_CWS!K486</f>
        <v>0.9</v>
      </c>
      <c r="H308" s="24">
        <f>STAFF_CWS!L486</f>
        <v>0.9</v>
      </c>
      <c r="I308" s="24">
        <f>STAFF_CWS!M486</f>
        <v>0.9</v>
      </c>
      <c r="J308" s="24">
        <f>STAFF_CWS!N486</f>
        <v>0.9</v>
      </c>
      <c r="K308" s="24">
        <f>STAFF_CWS!O486</f>
        <v>0.9</v>
      </c>
      <c r="L308" s="24">
        <f>STAFF_CWS!P486</f>
        <v>0.9</v>
      </c>
      <c r="M308" s="24">
        <f>STAFF_CWS!Q486</f>
        <v>0.9</v>
      </c>
      <c r="N308" s="24">
        <f>STAFF_CWS!R486</f>
        <v>0.9</v>
      </c>
      <c r="O308" s="24">
        <f>STAFF_CWS!S486</f>
        <v>0.9</v>
      </c>
      <c r="P308" s="24">
        <f>STAFF_CWS!T486</f>
        <v>0.9</v>
      </c>
      <c r="Q308" s="24">
        <f>STAFF_CWS!U486</f>
        <v>0.9</v>
      </c>
      <c r="R308" s="24">
        <f>STAFF_CWS!V486</f>
        <v>0.9</v>
      </c>
      <c r="S308" s="24">
        <f>STAFF_CWS!W486</f>
        <v>0.9</v>
      </c>
      <c r="T308" s="24">
        <f>STAFF_CWS!X486</f>
        <v>0.9</v>
      </c>
      <c r="U308" s="24">
        <f>STAFF_CWS!Y486</f>
        <v>0.9</v>
      </c>
      <c r="V308" s="24">
        <f>STAFF_CWS!Z486</f>
        <v>0.9</v>
      </c>
      <c r="W308" s="24">
        <f>STAFF_CWS!AA486</f>
        <v>0.9</v>
      </c>
      <c r="X308" s="24">
        <f>STAFF_CWS!AB486</f>
        <v>0.9</v>
      </c>
      <c r="Y308" s="24">
        <f>STAFF_CWS!AC486</f>
        <v>0.9</v>
      </c>
      <c r="Z308" s="24">
        <f>STAFF_CWS!AD486</f>
        <v>0.9</v>
      </c>
      <c r="AA308" s="24">
        <f>STAFF_CWS!AE486</f>
        <v>0.9</v>
      </c>
      <c r="AB308" s="24">
        <f>STAFF_CWS!AF486</f>
        <v>1</v>
      </c>
      <c r="AC308" s="24">
        <f>STAFF_CWS!AG486</f>
        <v>1</v>
      </c>
      <c r="AD308" s="24">
        <f>STAFF_CWS!AH486</f>
        <v>1</v>
      </c>
      <c r="AE308" s="24">
        <f>STAFF_CWS!AI486</f>
        <v>1</v>
      </c>
      <c r="AF308" s="24">
        <f>STAFF_CWS!AJ486</f>
        <v>1</v>
      </c>
      <c r="AG308" s="24">
        <f>STAFF_CWS!AK486</f>
        <v>1</v>
      </c>
      <c r="AH308" s="24">
        <f>STAFF_CWS!AL486</f>
        <v>1</v>
      </c>
      <c r="AI308" s="24">
        <f>STAFF_CWS!AM486</f>
        <v>1</v>
      </c>
      <c r="AJ308" s="24">
        <f>STAFF_CWS!AN486</f>
        <v>1</v>
      </c>
      <c r="AK308" s="24">
        <f>STAFF_CWS!AO486</f>
        <v>1</v>
      </c>
      <c r="AL308" s="24">
        <f>STAFF_CWS!AP486</f>
        <v>1</v>
      </c>
      <c r="AM308" s="24">
        <f>STAFF_CWS!AQ486</f>
        <v>1</v>
      </c>
      <c r="AN308" s="24">
        <f>STAFF_CWS!AR486</f>
        <v>1</v>
      </c>
      <c r="AO308" s="24">
        <f>STAFF_CWS!AS486</f>
        <v>1</v>
      </c>
      <c r="AP308" s="24">
        <f>STAFF_CWS!AT486</f>
        <v>1</v>
      </c>
      <c r="AQ308" s="24">
        <f>STAFF_CWS!AU486</f>
        <v>1</v>
      </c>
      <c r="AR308" s="24">
        <f>STAFF_CWS!AV486</f>
        <v>1</v>
      </c>
      <c r="AS308" s="24">
        <f>STAFF_CWS!AW486</f>
        <v>1</v>
      </c>
      <c r="AT308" s="24">
        <f>STAFF_CWS!AX486</f>
        <v>1</v>
      </c>
      <c r="AU308" s="24">
        <f>STAFF_CWS!AY486</f>
        <v>1</v>
      </c>
      <c r="AV308" s="24">
        <f>STAFF_CWS!AZ486</f>
        <v>1</v>
      </c>
      <c r="AW308" s="24">
        <f>STAFF_CWS!BA486</f>
        <v>1</v>
      </c>
      <c r="AX308" s="24">
        <f>STAFF_CWS!BB486</f>
        <v>1</v>
      </c>
      <c r="AY308" s="24">
        <f>STAFF_CWS!BC486</f>
        <v>1</v>
      </c>
      <c r="AZ308" s="24">
        <f>STAFF_CWS!BD486</f>
        <v>1</v>
      </c>
      <c r="BA308" s="24">
        <f>STAFF_CWS!BE486</f>
        <v>1</v>
      </c>
      <c r="BB308" s="24">
        <f>STAFF_CWS!BF486</f>
        <v>1</v>
      </c>
      <c r="BC308" s="24">
        <f>STAFF_CWS!BG486</f>
        <v>1</v>
      </c>
      <c r="BD308" s="24">
        <f>STAFF_CWS!BH486</f>
        <v>1</v>
      </c>
      <c r="BE308" s="24">
        <f>STAFF_CWS!BI486</f>
        <v>1</v>
      </c>
      <c r="BF308" s="24">
        <f>STAFF_CWS!BJ486</f>
        <v>1</v>
      </c>
      <c r="BG308" s="24">
        <f>STAFF_CWS!BK486</f>
        <v>1</v>
      </c>
      <c r="BH308" s="24">
        <f>STAFF_CWS!BL486</f>
        <v>1</v>
      </c>
      <c r="BI308" s="24">
        <f>STAFF_CWS!BM486</f>
        <v>1</v>
      </c>
      <c r="BJ308" s="24">
        <f>STAFF_CWS!BN486</f>
        <v>1</v>
      </c>
      <c r="BK308" s="24">
        <f>STAFF_CWS!BO486</f>
        <v>1</v>
      </c>
    </row>
    <row r="309" spans="2:63" x14ac:dyDescent="0.15">
      <c r="B309" s="17" t="s">
        <v>76</v>
      </c>
      <c r="C309" s="27">
        <f>STAFF_CWS!G487</f>
        <v>3187.5</v>
      </c>
      <c r="D309" s="27">
        <f>STAFF_CWS!H487</f>
        <v>6375</v>
      </c>
      <c r="E309" s="27">
        <f>STAFF_CWS!I487</f>
        <v>6375</v>
      </c>
      <c r="F309" s="27">
        <f>STAFF_CWS!J487</f>
        <v>6375</v>
      </c>
      <c r="G309" s="27">
        <f>STAFF_CWS!K487</f>
        <v>6375</v>
      </c>
      <c r="H309" s="27">
        <f>STAFF_CWS!L487</f>
        <v>6375</v>
      </c>
      <c r="I309" s="27">
        <f>STAFF_CWS!M487</f>
        <v>6375</v>
      </c>
      <c r="J309" s="27">
        <f>STAFF_CWS!N487</f>
        <v>6375</v>
      </c>
      <c r="K309" s="27">
        <f>STAFF_CWS!O487</f>
        <v>6375</v>
      </c>
      <c r="L309" s="27">
        <f>STAFF_CWS!P487</f>
        <v>6375</v>
      </c>
      <c r="M309" s="27">
        <f>STAFF_CWS!Q487</f>
        <v>6375</v>
      </c>
      <c r="N309" s="27">
        <f>STAFF_CWS!R487</f>
        <v>6375</v>
      </c>
      <c r="O309" s="27">
        <f>STAFF_CWS!S487</f>
        <v>6375</v>
      </c>
      <c r="P309" s="27">
        <f>STAFF_CWS!T487</f>
        <v>6375</v>
      </c>
      <c r="Q309" s="27">
        <f>STAFF_CWS!U487</f>
        <v>6375</v>
      </c>
      <c r="R309" s="27">
        <f>STAFF_CWS!V487</f>
        <v>6375</v>
      </c>
      <c r="S309" s="27">
        <f>STAFF_CWS!W487</f>
        <v>6375</v>
      </c>
      <c r="T309" s="27">
        <f>STAFF_CWS!X487</f>
        <v>6375</v>
      </c>
      <c r="U309" s="27">
        <f>STAFF_CWS!Y487</f>
        <v>6375</v>
      </c>
      <c r="V309" s="27">
        <f>STAFF_CWS!Z487</f>
        <v>6375</v>
      </c>
      <c r="W309" s="27">
        <f>STAFF_CWS!AA487</f>
        <v>6375</v>
      </c>
      <c r="X309" s="27">
        <f>STAFF_CWS!AB487</f>
        <v>6375</v>
      </c>
      <c r="Y309" s="27">
        <f>STAFF_CWS!AC487</f>
        <v>6375</v>
      </c>
      <c r="Z309" s="27">
        <f>STAFF_CWS!AD487</f>
        <v>6375</v>
      </c>
      <c r="AA309" s="27">
        <f>STAFF_CWS!AE487</f>
        <v>6375</v>
      </c>
      <c r="AB309" s="27">
        <f>STAFF_CWS!AF487</f>
        <v>7083.333333333333</v>
      </c>
      <c r="AC309" s="27">
        <f>STAFF_CWS!AG487</f>
        <v>7083.333333333333</v>
      </c>
      <c r="AD309" s="27">
        <f>STAFF_CWS!AH487</f>
        <v>7083.333333333333</v>
      </c>
      <c r="AE309" s="27">
        <f>STAFF_CWS!AI487</f>
        <v>7083.333333333333</v>
      </c>
      <c r="AF309" s="27">
        <f>STAFF_CWS!AJ487</f>
        <v>7083.333333333333</v>
      </c>
      <c r="AG309" s="27">
        <f>STAFF_CWS!AK487</f>
        <v>7083.333333333333</v>
      </c>
      <c r="AH309" s="27">
        <f>STAFF_CWS!AL487</f>
        <v>7083.333333333333</v>
      </c>
      <c r="AI309" s="27">
        <f>STAFF_CWS!AM487</f>
        <v>7083.333333333333</v>
      </c>
      <c r="AJ309" s="27">
        <f>STAFF_CWS!AN487</f>
        <v>7083.333333333333</v>
      </c>
      <c r="AK309" s="27">
        <f>STAFF_CWS!AO487</f>
        <v>7083.333333333333</v>
      </c>
      <c r="AL309" s="27">
        <f>STAFF_CWS!AP487</f>
        <v>7083.333333333333</v>
      </c>
      <c r="AM309" s="27">
        <f>STAFF_CWS!AQ487</f>
        <v>7083.333333333333</v>
      </c>
      <c r="AN309" s="27">
        <f>STAFF_CWS!AR487</f>
        <v>7083.333333333333</v>
      </c>
      <c r="AO309" s="27">
        <f>STAFF_CWS!AS487</f>
        <v>7083.333333333333</v>
      </c>
      <c r="AP309" s="27">
        <f>STAFF_CWS!AT487</f>
        <v>7083.333333333333</v>
      </c>
      <c r="AQ309" s="27">
        <f>STAFF_CWS!AU487</f>
        <v>7083.333333333333</v>
      </c>
      <c r="AR309" s="27">
        <f>STAFF_CWS!AV487</f>
        <v>7083.333333333333</v>
      </c>
      <c r="AS309" s="27">
        <f>STAFF_CWS!AW487</f>
        <v>7083.333333333333</v>
      </c>
      <c r="AT309" s="27">
        <f>STAFF_CWS!AX487</f>
        <v>7083.333333333333</v>
      </c>
      <c r="AU309" s="27">
        <f>STAFF_CWS!AY487</f>
        <v>7083.333333333333</v>
      </c>
      <c r="AV309" s="27">
        <f>STAFF_CWS!AZ487</f>
        <v>7083.333333333333</v>
      </c>
      <c r="AW309" s="27">
        <f>STAFF_CWS!BA487</f>
        <v>7083.333333333333</v>
      </c>
      <c r="AX309" s="27">
        <f>STAFF_CWS!BB487</f>
        <v>7083.333333333333</v>
      </c>
      <c r="AY309" s="27">
        <f>STAFF_CWS!BC487</f>
        <v>7083.333333333333</v>
      </c>
      <c r="AZ309" s="27">
        <f>STAFF_CWS!BD487</f>
        <v>7083.333333333333</v>
      </c>
      <c r="BA309" s="27">
        <f>STAFF_CWS!BE487</f>
        <v>7083.333333333333</v>
      </c>
      <c r="BB309" s="27">
        <f>STAFF_CWS!BF487</f>
        <v>7083.333333333333</v>
      </c>
      <c r="BC309" s="27">
        <f>STAFF_CWS!BG487</f>
        <v>7083.333333333333</v>
      </c>
      <c r="BD309" s="27">
        <f>STAFF_CWS!BH487</f>
        <v>7083.333333333333</v>
      </c>
      <c r="BE309" s="27">
        <f>STAFF_CWS!BI487</f>
        <v>7083.333333333333</v>
      </c>
      <c r="BF309" s="27">
        <f>STAFF_CWS!BJ487</f>
        <v>7083.333333333333</v>
      </c>
      <c r="BG309" s="27">
        <f>STAFF_CWS!BK487</f>
        <v>7083.333333333333</v>
      </c>
      <c r="BH309" s="27">
        <f>STAFF_CWS!BL487</f>
        <v>7083.333333333333</v>
      </c>
      <c r="BI309" s="27">
        <f>STAFF_CWS!BM487</f>
        <v>7083.333333333333</v>
      </c>
      <c r="BJ309" s="27">
        <f>STAFF_CWS!BN487</f>
        <v>7083.333333333333</v>
      </c>
      <c r="BK309" s="27">
        <f>STAFF_CWS!BO487</f>
        <v>7083.333333333333</v>
      </c>
    </row>
    <row r="310" spans="2:63" x14ac:dyDescent="0.15">
      <c r="B310" s="17" t="s">
        <v>27</v>
      </c>
      <c r="C310" s="27">
        <f>STAFF_CWS!G488</f>
        <v>0</v>
      </c>
      <c r="D310" s="27">
        <f>STAFF_CWS!H488</f>
        <v>0</v>
      </c>
      <c r="E310" s="27">
        <f>STAFF_CWS!I488</f>
        <v>0</v>
      </c>
      <c r="F310" s="27">
        <f>STAFF_CWS!J488</f>
        <v>0</v>
      </c>
      <c r="G310" s="27">
        <f>STAFF_CWS!K488</f>
        <v>0</v>
      </c>
      <c r="H310" s="27">
        <f>STAFF_CWS!L488</f>
        <v>0</v>
      </c>
      <c r="I310" s="27">
        <f>STAFF_CWS!M488</f>
        <v>0</v>
      </c>
      <c r="J310" s="27">
        <f>STAFF_CWS!N488</f>
        <v>0</v>
      </c>
      <c r="K310" s="27">
        <f>STAFF_CWS!O488</f>
        <v>0</v>
      </c>
      <c r="L310" s="27">
        <f>STAFF_CWS!P488</f>
        <v>0</v>
      </c>
      <c r="M310" s="27">
        <f>STAFF_CWS!Q488</f>
        <v>0</v>
      </c>
      <c r="N310" s="27">
        <f>STAFF_CWS!R488</f>
        <v>0</v>
      </c>
      <c r="O310" s="27">
        <f>STAFF_CWS!S488</f>
        <v>0</v>
      </c>
      <c r="P310" s="27">
        <f>STAFF_CWS!T488</f>
        <v>0</v>
      </c>
      <c r="Q310" s="27">
        <f>STAFF_CWS!U488</f>
        <v>0</v>
      </c>
      <c r="R310" s="27">
        <f>STAFF_CWS!V488</f>
        <v>0</v>
      </c>
      <c r="S310" s="27">
        <f>STAFF_CWS!W488</f>
        <v>0</v>
      </c>
      <c r="T310" s="27">
        <f>STAFF_CWS!X488</f>
        <v>0</v>
      </c>
      <c r="U310" s="27">
        <f>STAFF_CWS!Y488</f>
        <v>0</v>
      </c>
      <c r="V310" s="27">
        <f>STAFF_CWS!Z488</f>
        <v>0</v>
      </c>
      <c r="W310" s="27">
        <f>STAFF_CWS!AA488</f>
        <v>0</v>
      </c>
      <c r="X310" s="27">
        <f>STAFF_CWS!AB488</f>
        <v>0</v>
      </c>
      <c r="Y310" s="27">
        <f>STAFF_CWS!AC488</f>
        <v>0</v>
      </c>
      <c r="Z310" s="27">
        <f>STAFF_CWS!AD488</f>
        <v>0</v>
      </c>
      <c r="AA310" s="27">
        <f>STAFF_CWS!AE488</f>
        <v>0</v>
      </c>
      <c r="AB310" s="27">
        <f>STAFF_CWS!AF488</f>
        <v>0</v>
      </c>
      <c r="AC310" s="27">
        <f>STAFF_CWS!AG488</f>
        <v>0</v>
      </c>
      <c r="AD310" s="27">
        <f>STAFF_CWS!AH488</f>
        <v>0</v>
      </c>
      <c r="AE310" s="27">
        <f>STAFF_CWS!AI488</f>
        <v>0</v>
      </c>
      <c r="AF310" s="27">
        <f>STAFF_CWS!AJ488</f>
        <v>0</v>
      </c>
      <c r="AG310" s="27">
        <f>STAFF_CWS!AK488</f>
        <v>0</v>
      </c>
      <c r="AH310" s="27">
        <f>STAFF_CWS!AL488</f>
        <v>0</v>
      </c>
      <c r="AI310" s="27">
        <f>STAFF_CWS!AM488</f>
        <v>0</v>
      </c>
      <c r="AJ310" s="27">
        <f>STAFF_CWS!AN488</f>
        <v>0</v>
      </c>
      <c r="AK310" s="27">
        <f>STAFF_CWS!AO488</f>
        <v>0</v>
      </c>
      <c r="AL310" s="27">
        <f>STAFF_CWS!AP488</f>
        <v>0</v>
      </c>
      <c r="AM310" s="27">
        <f>STAFF_CWS!AQ488</f>
        <v>0</v>
      </c>
      <c r="AN310" s="27">
        <f>STAFF_CWS!AR488</f>
        <v>0</v>
      </c>
      <c r="AO310" s="27">
        <f>STAFF_CWS!AS488</f>
        <v>0</v>
      </c>
      <c r="AP310" s="27">
        <f>STAFF_CWS!AT488</f>
        <v>0</v>
      </c>
      <c r="AQ310" s="27">
        <f>STAFF_CWS!AU488</f>
        <v>0</v>
      </c>
      <c r="AR310" s="27">
        <f>STAFF_CWS!AV488</f>
        <v>0</v>
      </c>
      <c r="AS310" s="27">
        <f>STAFF_CWS!AW488</f>
        <v>0</v>
      </c>
      <c r="AT310" s="27">
        <f>STAFF_CWS!AX488</f>
        <v>0</v>
      </c>
      <c r="AU310" s="27">
        <f>STAFF_CWS!AY488</f>
        <v>0</v>
      </c>
      <c r="AV310" s="27">
        <f>STAFF_CWS!AZ488</f>
        <v>0</v>
      </c>
      <c r="AW310" s="27">
        <f>STAFF_CWS!BA488</f>
        <v>0</v>
      </c>
      <c r="AX310" s="27">
        <f>STAFF_CWS!BB488</f>
        <v>0</v>
      </c>
      <c r="AY310" s="27">
        <f>STAFF_CWS!BC488</f>
        <v>0</v>
      </c>
      <c r="AZ310" s="27">
        <f>STAFF_CWS!BD488</f>
        <v>0</v>
      </c>
      <c r="BA310" s="27">
        <f>STAFF_CWS!BE488</f>
        <v>0</v>
      </c>
      <c r="BB310" s="27">
        <f>STAFF_CWS!BF488</f>
        <v>0</v>
      </c>
      <c r="BC310" s="27">
        <f>STAFF_CWS!BG488</f>
        <v>0</v>
      </c>
      <c r="BD310" s="27">
        <f>STAFF_CWS!BH488</f>
        <v>0</v>
      </c>
      <c r="BE310" s="27">
        <f>STAFF_CWS!BI488</f>
        <v>0</v>
      </c>
      <c r="BF310" s="27">
        <f>STAFF_CWS!BJ488</f>
        <v>0</v>
      </c>
      <c r="BG310" s="27">
        <f>STAFF_CWS!BK488</f>
        <v>0</v>
      </c>
      <c r="BH310" s="27">
        <f>STAFF_CWS!BL488</f>
        <v>0</v>
      </c>
      <c r="BI310" s="27">
        <f>STAFF_CWS!BM488</f>
        <v>0</v>
      </c>
      <c r="BJ310" s="27">
        <f>STAFF_CWS!BN488</f>
        <v>0</v>
      </c>
      <c r="BK310" s="27">
        <f>STAFF_CWS!BO488</f>
        <v>0</v>
      </c>
    </row>
    <row r="311" spans="2:63" x14ac:dyDescent="0.15">
      <c r="B311" s="17" t="s">
        <v>63</v>
      </c>
      <c r="C311" s="27">
        <f>STAFF_CWS!G489</f>
        <v>3187.5</v>
      </c>
      <c r="D311" s="27">
        <f>STAFF_CWS!H489</f>
        <v>6375</v>
      </c>
      <c r="E311" s="27">
        <f>STAFF_CWS!I489</f>
        <v>6375</v>
      </c>
      <c r="F311" s="27">
        <f>STAFF_CWS!J489</f>
        <v>6375</v>
      </c>
      <c r="G311" s="27">
        <f>STAFF_CWS!K489</f>
        <v>6375</v>
      </c>
      <c r="H311" s="27">
        <f>STAFF_CWS!L489</f>
        <v>6375</v>
      </c>
      <c r="I311" s="27">
        <f>STAFF_CWS!M489</f>
        <v>6375</v>
      </c>
      <c r="J311" s="27">
        <f>STAFF_CWS!N489</f>
        <v>6375</v>
      </c>
      <c r="K311" s="27">
        <f>STAFF_CWS!O489</f>
        <v>6375</v>
      </c>
      <c r="L311" s="27">
        <f>STAFF_CWS!P489</f>
        <v>6375</v>
      </c>
      <c r="M311" s="27">
        <f>STAFF_CWS!Q489</f>
        <v>6375</v>
      </c>
      <c r="N311" s="27">
        <f>STAFF_CWS!R489</f>
        <v>6375</v>
      </c>
      <c r="O311" s="27">
        <f>STAFF_CWS!S489</f>
        <v>6375</v>
      </c>
      <c r="P311" s="27">
        <f>STAFF_CWS!T489</f>
        <v>6375</v>
      </c>
      <c r="Q311" s="27">
        <f>STAFF_CWS!U489</f>
        <v>6375</v>
      </c>
      <c r="R311" s="27">
        <f>STAFF_CWS!V489</f>
        <v>6375</v>
      </c>
      <c r="S311" s="27">
        <f>STAFF_CWS!W489</f>
        <v>6375</v>
      </c>
      <c r="T311" s="27">
        <f>STAFF_CWS!X489</f>
        <v>6375</v>
      </c>
      <c r="U311" s="27">
        <f>STAFF_CWS!Y489</f>
        <v>6375</v>
      </c>
      <c r="V311" s="27">
        <f>STAFF_CWS!Z489</f>
        <v>6375</v>
      </c>
      <c r="W311" s="27">
        <f>STAFF_CWS!AA489</f>
        <v>6375</v>
      </c>
      <c r="X311" s="27">
        <f>STAFF_CWS!AB489</f>
        <v>6375</v>
      </c>
      <c r="Y311" s="27">
        <f>STAFF_CWS!AC489</f>
        <v>6375</v>
      </c>
      <c r="Z311" s="27">
        <f>STAFF_CWS!AD489</f>
        <v>6375</v>
      </c>
      <c r="AA311" s="27">
        <f>STAFF_CWS!AE489</f>
        <v>6375</v>
      </c>
      <c r="AB311" s="27">
        <f>STAFF_CWS!AF489</f>
        <v>7083.333333333333</v>
      </c>
      <c r="AC311" s="27">
        <f>STAFF_CWS!AG489</f>
        <v>7083.333333333333</v>
      </c>
      <c r="AD311" s="27">
        <f>STAFF_CWS!AH489</f>
        <v>7083.333333333333</v>
      </c>
      <c r="AE311" s="27">
        <f>STAFF_CWS!AI489</f>
        <v>7083.333333333333</v>
      </c>
      <c r="AF311" s="27">
        <f>STAFF_CWS!AJ489</f>
        <v>7083.333333333333</v>
      </c>
      <c r="AG311" s="27">
        <f>STAFF_CWS!AK489</f>
        <v>7083.333333333333</v>
      </c>
      <c r="AH311" s="27">
        <f>STAFF_CWS!AL489</f>
        <v>7083.333333333333</v>
      </c>
      <c r="AI311" s="27">
        <f>STAFF_CWS!AM489</f>
        <v>7083.333333333333</v>
      </c>
      <c r="AJ311" s="27">
        <f>STAFF_CWS!AN489</f>
        <v>7083.333333333333</v>
      </c>
      <c r="AK311" s="27">
        <f>STAFF_CWS!AO489</f>
        <v>7083.333333333333</v>
      </c>
      <c r="AL311" s="27">
        <f>STAFF_CWS!AP489</f>
        <v>7083.333333333333</v>
      </c>
      <c r="AM311" s="27">
        <f>STAFF_CWS!AQ489</f>
        <v>7083.333333333333</v>
      </c>
      <c r="AN311" s="27">
        <f>STAFF_CWS!AR489</f>
        <v>7083.333333333333</v>
      </c>
      <c r="AO311" s="27">
        <f>STAFF_CWS!AS489</f>
        <v>7083.333333333333</v>
      </c>
      <c r="AP311" s="27">
        <f>STAFF_CWS!AT489</f>
        <v>7083.333333333333</v>
      </c>
      <c r="AQ311" s="27">
        <f>STAFF_CWS!AU489</f>
        <v>7083.333333333333</v>
      </c>
      <c r="AR311" s="27">
        <f>STAFF_CWS!AV489</f>
        <v>7083.333333333333</v>
      </c>
      <c r="AS311" s="27">
        <f>STAFF_CWS!AW489</f>
        <v>7083.333333333333</v>
      </c>
      <c r="AT311" s="27">
        <f>STAFF_CWS!AX489</f>
        <v>7083.333333333333</v>
      </c>
      <c r="AU311" s="27">
        <f>STAFF_CWS!AY489</f>
        <v>7083.333333333333</v>
      </c>
      <c r="AV311" s="27">
        <f>STAFF_CWS!AZ489</f>
        <v>7083.333333333333</v>
      </c>
      <c r="AW311" s="27">
        <f>STAFF_CWS!BA489</f>
        <v>7083.333333333333</v>
      </c>
      <c r="AX311" s="27">
        <f>STAFF_CWS!BB489</f>
        <v>7083.333333333333</v>
      </c>
      <c r="AY311" s="27">
        <f>STAFF_CWS!BC489</f>
        <v>7083.333333333333</v>
      </c>
      <c r="AZ311" s="27">
        <f>STAFF_CWS!BD489</f>
        <v>7083.333333333333</v>
      </c>
      <c r="BA311" s="27">
        <f>STAFF_CWS!BE489</f>
        <v>7083.333333333333</v>
      </c>
      <c r="BB311" s="27">
        <f>STAFF_CWS!BF489</f>
        <v>7083.333333333333</v>
      </c>
      <c r="BC311" s="27">
        <f>STAFF_CWS!BG489</f>
        <v>7083.333333333333</v>
      </c>
      <c r="BD311" s="27">
        <f>STAFF_CWS!BH489</f>
        <v>7083.333333333333</v>
      </c>
      <c r="BE311" s="27">
        <f>STAFF_CWS!BI489</f>
        <v>7083.333333333333</v>
      </c>
      <c r="BF311" s="27">
        <f>STAFF_CWS!BJ489</f>
        <v>7083.333333333333</v>
      </c>
      <c r="BG311" s="27">
        <f>STAFF_CWS!BK489</f>
        <v>7083.333333333333</v>
      </c>
      <c r="BH311" s="27">
        <f>STAFF_CWS!BL489</f>
        <v>7083.333333333333</v>
      </c>
      <c r="BI311" s="27">
        <f>STAFF_CWS!BM489</f>
        <v>7083.333333333333</v>
      </c>
      <c r="BJ311" s="27">
        <f>STAFF_CWS!BN489</f>
        <v>7083.333333333333</v>
      </c>
      <c r="BK311" s="27">
        <f>STAFF_CWS!BO489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86</v>
      </c>
      <c r="C313" s="27">
        <f>STAFF_CWS!G491</f>
        <v>0</v>
      </c>
      <c r="D313" s="27">
        <f>STAFF_CWS!H491</f>
        <v>6800</v>
      </c>
      <c r="E313" s="27">
        <f>STAFF_CWS!I491</f>
        <v>6800</v>
      </c>
      <c r="F313" s="27">
        <f>STAFF_CWS!J491</f>
        <v>6800</v>
      </c>
      <c r="G313" s="27">
        <f>STAFF_CWS!K491</f>
        <v>6800</v>
      </c>
      <c r="H313" s="27">
        <f>STAFF_CWS!L491</f>
        <v>6800</v>
      </c>
      <c r="I313" s="27">
        <f>STAFF_CWS!M491</f>
        <v>6800</v>
      </c>
      <c r="J313" s="27">
        <f>STAFF_CWS!N491</f>
        <v>6800</v>
      </c>
      <c r="K313" s="27">
        <f>STAFF_CWS!O491</f>
        <v>6800</v>
      </c>
      <c r="L313" s="27">
        <f>STAFF_CWS!P491</f>
        <v>6800</v>
      </c>
      <c r="M313" s="27">
        <f>STAFF_CWS!Q491</f>
        <v>6800</v>
      </c>
      <c r="N313" s="27">
        <f>STAFF_CWS!R491</f>
        <v>6800</v>
      </c>
      <c r="O313" s="27">
        <f>STAFF_CWS!S491</f>
        <v>6800</v>
      </c>
      <c r="P313" s="27">
        <f>STAFF_CWS!T491</f>
        <v>0</v>
      </c>
      <c r="Q313" s="27">
        <f>STAFF_CWS!U491</f>
        <v>0</v>
      </c>
      <c r="R313" s="27">
        <f>STAFF_CWS!V491</f>
        <v>0</v>
      </c>
      <c r="S313" s="27">
        <f>STAFF_CWS!W491</f>
        <v>0</v>
      </c>
      <c r="T313" s="27">
        <f>STAFF_CWS!X491</f>
        <v>0</v>
      </c>
      <c r="U313" s="27">
        <f>STAFF_CWS!Y491</f>
        <v>0</v>
      </c>
      <c r="V313" s="27">
        <f>STAFF_CWS!Z491</f>
        <v>0</v>
      </c>
      <c r="W313" s="27">
        <f>STAFF_CWS!AA491</f>
        <v>0</v>
      </c>
      <c r="X313" s="27">
        <f>STAFF_CWS!AB491</f>
        <v>0</v>
      </c>
      <c r="Y313" s="27">
        <f>STAFF_CWS!AC491</f>
        <v>0</v>
      </c>
      <c r="Z313" s="27">
        <f>STAFF_CWS!AD491</f>
        <v>0</v>
      </c>
      <c r="AA313" s="27">
        <f>STAFF_CWS!AE491</f>
        <v>0</v>
      </c>
      <c r="AB313" s="27">
        <f>STAFF_CWS!AF491</f>
        <v>0</v>
      </c>
      <c r="AC313" s="27">
        <f>STAFF_CWS!AG491</f>
        <v>0</v>
      </c>
      <c r="AD313" s="27">
        <f>STAFF_CWS!AH491</f>
        <v>0</v>
      </c>
      <c r="AE313" s="27">
        <f>STAFF_CWS!AI491</f>
        <v>0</v>
      </c>
      <c r="AF313" s="27">
        <f>STAFF_CWS!AJ491</f>
        <v>0</v>
      </c>
      <c r="AG313" s="27">
        <f>STAFF_CWS!AK491</f>
        <v>0</v>
      </c>
      <c r="AH313" s="27">
        <f>STAFF_CWS!AL491</f>
        <v>0</v>
      </c>
      <c r="AI313" s="27">
        <f>STAFF_CWS!AM491</f>
        <v>0</v>
      </c>
      <c r="AJ313" s="27">
        <f>STAFF_CWS!AN491</f>
        <v>0</v>
      </c>
      <c r="AK313" s="27">
        <f>STAFF_CWS!AO491</f>
        <v>0</v>
      </c>
      <c r="AL313" s="27">
        <f>STAFF_CWS!AP491</f>
        <v>0</v>
      </c>
      <c r="AM313" s="27">
        <f>STAFF_CWS!AQ491</f>
        <v>0</v>
      </c>
      <c r="AN313" s="27">
        <f>STAFF_CWS!AR491</f>
        <v>0</v>
      </c>
      <c r="AO313" s="27">
        <f>STAFF_CWS!AS491</f>
        <v>0</v>
      </c>
      <c r="AP313" s="27">
        <f>STAFF_CWS!AT491</f>
        <v>0</v>
      </c>
      <c r="AQ313" s="27">
        <f>STAFF_CWS!AU491</f>
        <v>0</v>
      </c>
      <c r="AR313" s="27">
        <f>STAFF_CWS!AV491</f>
        <v>0</v>
      </c>
      <c r="AS313" s="27">
        <f>STAFF_CWS!AW491</f>
        <v>0</v>
      </c>
      <c r="AT313" s="27">
        <f>STAFF_CWS!AX491</f>
        <v>0</v>
      </c>
      <c r="AU313" s="27">
        <f>STAFF_CWS!AY491</f>
        <v>0</v>
      </c>
      <c r="AV313" s="27">
        <f>STAFF_CWS!AZ491</f>
        <v>0</v>
      </c>
      <c r="AW313" s="27">
        <f>STAFF_CWS!BA491</f>
        <v>0</v>
      </c>
      <c r="AX313" s="27">
        <f>STAFF_CWS!BB491</f>
        <v>0</v>
      </c>
      <c r="AY313" s="27">
        <f>STAFF_CWS!BC491</f>
        <v>0</v>
      </c>
      <c r="AZ313" s="27">
        <f>STAFF_CWS!BD491</f>
        <v>0</v>
      </c>
      <c r="BA313" s="27">
        <f>STAFF_CWS!BE491</f>
        <v>0</v>
      </c>
      <c r="BB313" s="27">
        <f>STAFF_CWS!BF491</f>
        <v>0</v>
      </c>
      <c r="BC313" s="27">
        <f>STAFF_CWS!BG491</f>
        <v>0</v>
      </c>
      <c r="BD313" s="27">
        <f>STAFF_CWS!BH491</f>
        <v>0</v>
      </c>
      <c r="BE313" s="27">
        <f>STAFF_CWS!BI491</f>
        <v>0</v>
      </c>
      <c r="BF313" s="27">
        <f>STAFF_CWS!BJ491</f>
        <v>0</v>
      </c>
      <c r="BG313" s="27">
        <f>STAFF_CWS!BK491</f>
        <v>0</v>
      </c>
      <c r="BH313" s="27">
        <f>STAFF_CWS!BL491</f>
        <v>0</v>
      </c>
      <c r="BI313" s="27">
        <f>STAFF_CWS!BM491</f>
        <v>0</v>
      </c>
      <c r="BJ313" s="27">
        <f>STAFF_CWS!BN491</f>
        <v>0</v>
      </c>
      <c r="BK313" s="27">
        <f>STAFF_CWS!BO491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118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75</v>
      </c>
      <c r="C316" s="27">
        <f>STAFF_CWS!G494</f>
        <v>0</v>
      </c>
      <c r="D316" s="27">
        <f>STAFF_CWS!H494</f>
        <v>0</v>
      </c>
      <c r="E316" s="27">
        <f>STAFF_CWS!I494</f>
        <v>0</v>
      </c>
      <c r="F316" s="27">
        <f>STAFF_CWS!J494</f>
        <v>0</v>
      </c>
      <c r="G316" s="27">
        <f>STAFF_CWS!K494</f>
        <v>0</v>
      </c>
      <c r="H316" s="27">
        <f>STAFF_CWS!L494</f>
        <v>0</v>
      </c>
      <c r="I316" s="27">
        <f>STAFF_CWS!M494</f>
        <v>0</v>
      </c>
      <c r="J316" s="27">
        <f>STAFF_CWS!N494</f>
        <v>0</v>
      </c>
      <c r="K316" s="27">
        <f>STAFF_CWS!O494</f>
        <v>0</v>
      </c>
      <c r="L316" s="27">
        <f>STAFF_CWS!P494</f>
        <v>0</v>
      </c>
      <c r="M316" s="27">
        <f>STAFF_CWS!Q494</f>
        <v>0</v>
      </c>
      <c r="N316" s="27">
        <f>STAFF_CWS!R494</f>
        <v>0</v>
      </c>
      <c r="O316" s="27">
        <f>STAFF_CWS!S494</f>
        <v>0</v>
      </c>
      <c r="P316" s="27">
        <f>STAFF_CWS!T494</f>
        <v>7500</v>
      </c>
      <c r="Q316" s="27">
        <f>STAFF_CWS!U494</f>
        <v>7500</v>
      </c>
      <c r="R316" s="27">
        <f>STAFF_CWS!V494</f>
        <v>7500</v>
      </c>
      <c r="S316" s="27">
        <f>STAFF_CWS!W494</f>
        <v>7500</v>
      </c>
      <c r="T316" s="27">
        <f>STAFF_CWS!X494</f>
        <v>7500</v>
      </c>
      <c r="U316" s="27">
        <f>STAFF_CWS!Y494</f>
        <v>7500</v>
      </c>
      <c r="V316" s="27">
        <f>STAFF_CWS!Z494</f>
        <v>7500</v>
      </c>
      <c r="W316" s="27">
        <f>STAFF_CWS!AA494</f>
        <v>7500</v>
      </c>
      <c r="X316" s="27">
        <f>STAFF_CWS!AB494</f>
        <v>7500</v>
      </c>
      <c r="Y316" s="27">
        <f>STAFF_CWS!AC494</f>
        <v>7500</v>
      </c>
      <c r="Z316" s="27">
        <f>STAFF_CWS!AD494</f>
        <v>7500</v>
      </c>
      <c r="AA316" s="27">
        <f>STAFF_CWS!AE494</f>
        <v>7500</v>
      </c>
      <c r="AB316" s="27">
        <f>STAFF_CWS!AF494</f>
        <v>7500</v>
      </c>
      <c r="AC316" s="27">
        <f>STAFF_CWS!AG494</f>
        <v>7500</v>
      </c>
      <c r="AD316" s="27">
        <f>STAFF_CWS!AH494</f>
        <v>7500</v>
      </c>
      <c r="AE316" s="27">
        <f>STAFF_CWS!AI494</f>
        <v>7500</v>
      </c>
      <c r="AF316" s="27">
        <f>STAFF_CWS!AJ494</f>
        <v>7500</v>
      </c>
      <c r="AG316" s="27">
        <f>STAFF_CWS!AK494</f>
        <v>7500</v>
      </c>
      <c r="AH316" s="27">
        <f>STAFF_CWS!AL494</f>
        <v>7500</v>
      </c>
      <c r="AI316" s="27">
        <f>STAFF_CWS!AM494</f>
        <v>7500</v>
      </c>
      <c r="AJ316" s="27">
        <f>STAFF_CWS!AN494</f>
        <v>7500</v>
      </c>
      <c r="AK316" s="27">
        <f>STAFF_CWS!AO494</f>
        <v>7500</v>
      </c>
      <c r="AL316" s="27">
        <f>STAFF_CWS!AP494</f>
        <v>7500</v>
      </c>
      <c r="AM316" s="27">
        <f>STAFF_CWS!AQ494</f>
        <v>7500</v>
      </c>
      <c r="AN316" s="27">
        <f>STAFF_CWS!AR494</f>
        <v>7500</v>
      </c>
      <c r="AO316" s="27">
        <f>STAFF_CWS!AS494</f>
        <v>7500</v>
      </c>
      <c r="AP316" s="27">
        <f>STAFF_CWS!AT494</f>
        <v>7500</v>
      </c>
      <c r="AQ316" s="27">
        <f>STAFF_CWS!AU494</f>
        <v>7500</v>
      </c>
      <c r="AR316" s="27">
        <f>STAFF_CWS!AV494</f>
        <v>7500</v>
      </c>
      <c r="AS316" s="27">
        <f>STAFF_CWS!AW494</f>
        <v>7500</v>
      </c>
      <c r="AT316" s="27">
        <f>STAFF_CWS!AX494</f>
        <v>7500</v>
      </c>
      <c r="AU316" s="27">
        <f>STAFF_CWS!AY494</f>
        <v>7500</v>
      </c>
      <c r="AV316" s="27">
        <f>STAFF_CWS!AZ494</f>
        <v>7500</v>
      </c>
      <c r="AW316" s="27">
        <f>STAFF_CWS!BA494</f>
        <v>7500</v>
      </c>
      <c r="AX316" s="27">
        <f>STAFF_CWS!BB494</f>
        <v>7500</v>
      </c>
      <c r="AY316" s="27">
        <f>STAFF_CWS!BC494</f>
        <v>7500</v>
      </c>
      <c r="AZ316" s="27">
        <f>STAFF_CWS!BD494</f>
        <v>7500</v>
      </c>
      <c r="BA316" s="27">
        <f>STAFF_CWS!BE494</f>
        <v>7500</v>
      </c>
      <c r="BB316" s="27">
        <f>STAFF_CWS!BF494</f>
        <v>7500</v>
      </c>
      <c r="BC316" s="27">
        <f>STAFF_CWS!BG494</f>
        <v>7500</v>
      </c>
      <c r="BD316" s="27">
        <f>STAFF_CWS!BH494</f>
        <v>7500</v>
      </c>
      <c r="BE316" s="27">
        <f>STAFF_CWS!BI494</f>
        <v>7500</v>
      </c>
      <c r="BF316" s="27">
        <f>STAFF_CWS!BJ494</f>
        <v>7500</v>
      </c>
      <c r="BG316" s="27">
        <f>STAFF_CWS!BK494</f>
        <v>7500</v>
      </c>
      <c r="BH316" s="27">
        <f>STAFF_CWS!BL494</f>
        <v>7500</v>
      </c>
      <c r="BI316" s="27">
        <f>STAFF_CWS!BM494</f>
        <v>7500</v>
      </c>
      <c r="BJ316" s="27">
        <f>STAFF_CWS!BN494</f>
        <v>7500</v>
      </c>
      <c r="BK316" s="27">
        <f>STAFF_CWS!BO494</f>
        <v>7500</v>
      </c>
    </row>
    <row r="317" spans="2:63" x14ac:dyDescent="0.15">
      <c r="B317" s="17" t="s">
        <v>62</v>
      </c>
      <c r="C317" s="24">
        <f>STAFF_CWS!G495</f>
        <v>0</v>
      </c>
      <c r="D317" s="24">
        <f>STAFF_CWS!H495</f>
        <v>0</v>
      </c>
      <c r="E317" s="24">
        <f>STAFF_CWS!I495</f>
        <v>0</v>
      </c>
      <c r="F317" s="24">
        <f>STAFF_CWS!J495</f>
        <v>0</v>
      </c>
      <c r="G317" s="24">
        <f>STAFF_CWS!K495</f>
        <v>0</v>
      </c>
      <c r="H317" s="24">
        <f>STAFF_CWS!L495</f>
        <v>0</v>
      </c>
      <c r="I317" s="24">
        <f>STAFF_CWS!M495</f>
        <v>0</v>
      </c>
      <c r="J317" s="24">
        <f>STAFF_CWS!N495</f>
        <v>0</v>
      </c>
      <c r="K317" s="24">
        <f>STAFF_CWS!O495</f>
        <v>0</v>
      </c>
      <c r="L317" s="24">
        <f>STAFF_CWS!P495</f>
        <v>0</v>
      </c>
      <c r="M317" s="24">
        <f>STAFF_CWS!Q495</f>
        <v>0</v>
      </c>
      <c r="N317" s="24">
        <f>STAFF_CWS!R495</f>
        <v>0</v>
      </c>
      <c r="O317" s="24">
        <f>STAFF_CWS!S495</f>
        <v>0</v>
      </c>
      <c r="P317" s="24">
        <f>STAFF_CWS!T495</f>
        <v>0.7</v>
      </c>
      <c r="Q317" s="24">
        <f>STAFF_CWS!U495</f>
        <v>0.7</v>
      </c>
      <c r="R317" s="24">
        <f>STAFF_CWS!V495</f>
        <v>0.7</v>
      </c>
      <c r="S317" s="24">
        <f>STAFF_CWS!W495</f>
        <v>0.7</v>
      </c>
      <c r="T317" s="24">
        <f>STAFF_CWS!X495</f>
        <v>0.7</v>
      </c>
      <c r="U317" s="24">
        <f>STAFF_CWS!Y495</f>
        <v>0.7</v>
      </c>
      <c r="V317" s="24">
        <f>STAFF_CWS!Z495</f>
        <v>0.7</v>
      </c>
      <c r="W317" s="24">
        <f>STAFF_CWS!AA495</f>
        <v>0.7</v>
      </c>
      <c r="X317" s="24">
        <f>STAFF_CWS!AB495</f>
        <v>0.7</v>
      </c>
      <c r="Y317" s="24">
        <f>STAFF_CWS!AC495</f>
        <v>0.7</v>
      </c>
      <c r="Z317" s="24">
        <f>STAFF_CWS!AD495</f>
        <v>0.7</v>
      </c>
      <c r="AA317" s="24">
        <f>STAFF_CWS!AE495</f>
        <v>0.7</v>
      </c>
      <c r="AB317" s="24">
        <f>STAFF_CWS!AF495</f>
        <v>0.8</v>
      </c>
      <c r="AC317" s="24">
        <f>STAFF_CWS!AG495</f>
        <v>0.8</v>
      </c>
      <c r="AD317" s="24">
        <f>STAFF_CWS!AH495</f>
        <v>0.8</v>
      </c>
      <c r="AE317" s="24">
        <f>STAFF_CWS!AI495</f>
        <v>0.8</v>
      </c>
      <c r="AF317" s="24">
        <f>STAFF_CWS!AJ495</f>
        <v>0.8</v>
      </c>
      <c r="AG317" s="24">
        <f>STAFF_CWS!AK495</f>
        <v>0.8</v>
      </c>
      <c r="AH317" s="24">
        <f>STAFF_CWS!AL495</f>
        <v>0.8</v>
      </c>
      <c r="AI317" s="24">
        <f>STAFF_CWS!AM495</f>
        <v>0.8</v>
      </c>
      <c r="AJ317" s="24">
        <f>STAFF_CWS!AN495</f>
        <v>0.8</v>
      </c>
      <c r="AK317" s="24">
        <f>STAFF_CWS!AO495</f>
        <v>0.8</v>
      </c>
      <c r="AL317" s="24">
        <f>STAFF_CWS!AP495</f>
        <v>0.8</v>
      </c>
      <c r="AM317" s="24">
        <f>STAFF_CWS!AQ495</f>
        <v>0.8</v>
      </c>
      <c r="AN317" s="24">
        <f>STAFF_CWS!AR495</f>
        <v>0.9</v>
      </c>
      <c r="AO317" s="24">
        <f>STAFF_CWS!AS495</f>
        <v>0.9</v>
      </c>
      <c r="AP317" s="24">
        <f>STAFF_CWS!AT495</f>
        <v>0.9</v>
      </c>
      <c r="AQ317" s="24">
        <f>STAFF_CWS!AU495</f>
        <v>0.9</v>
      </c>
      <c r="AR317" s="24">
        <f>STAFF_CWS!AV495</f>
        <v>0.9</v>
      </c>
      <c r="AS317" s="24">
        <f>STAFF_CWS!AW495</f>
        <v>0.9</v>
      </c>
      <c r="AT317" s="24">
        <f>STAFF_CWS!AX495</f>
        <v>0.9</v>
      </c>
      <c r="AU317" s="24">
        <f>STAFF_CWS!AY495</f>
        <v>0.9</v>
      </c>
      <c r="AV317" s="24">
        <f>STAFF_CWS!AZ495</f>
        <v>0.9</v>
      </c>
      <c r="AW317" s="24">
        <f>STAFF_CWS!BA495</f>
        <v>0.9</v>
      </c>
      <c r="AX317" s="24">
        <f>STAFF_CWS!BB495</f>
        <v>0.9</v>
      </c>
      <c r="AY317" s="24">
        <f>STAFF_CWS!BC495</f>
        <v>0.9</v>
      </c>
      <c r="AZ317" s="24">
        <f>STAFF_CWS!BD495</f>
        <v>1</v>
      </c>
      <c r="BA317" s="24">
        <f>STAFF_CWS!BE495</f>
        <v>1</v>
      </c>
      <c r="BB317" s="24">
        <f>STAFF_CWS!BF495</f>
        <v>1</v>
      </c>
      <c r="BC317" s="24">
        <f>STAFF_CWS!BG495</f>
        <v>1</v>
      </c>
      <c r="BD317" s="24">
        <f>STAFF_CWS!BH495</f>
        <v>1</v>
      </c>
      <c r="BE317" s="24">
        <f>STAFF_CWS!BI495</f>
        <v>1</v>
      </c>
      <c r="BF317" s="24">
        <f>STAFF_CWS!BJ495</f>
        <v>1</v>
      </c>
      <c r="BG317" s="24">
        <f>STAFF_CWS!BK495</f>
        <v>1</v>
      </c>
      <c r="BH317" s="24">
        <f>STAFF_CWS!BL495</f>
        <v>1</v>
      </c>
      <c r="BI317" s="24">
        <f>STAFF_CWS!BM495</f>
        <v>1</v>
      </c>
      <c r="BJ317" s="24">
        <f>STAFF_CWS!BN495</f>
        <v>1</v>
      </c>
      <c r="BK317" s="24">
        <f>STAFF_CWS!BO495</f>
        <v>1</v>
      </c>
    </row>
    <row r="318" spans="2:63" x14ac:dyDescent="0.15">
      <c r="B318" s="17" t="s">
        <v>76</v>
      </c>
      <c r="C318" s="27">
        <f>STAFF_CWS!G496</f>
        <v>0</v>
      </c>
      <c r="D318" s="27">
        <f>STAFF_CWS!H496</f>
        <v>0</v>
      </c>
      <c r="E318" s="27">
        <f>STAFF_CWS!I496</f>
        <v>0</v>
      </c>
      <c r="F318" s="27">
        <f>STAFF_CWS!J496</f>
        <v>0</v>
      </c>
      <c r="G318" s="27">
        <f>STAFF_CWS!K496</f>
        <v>0</v>
      </c>
      <c r="H318" s="27">
        <f>STAFF_CWS!L496</f>
        <v>0</v>
      </c>
      <c r="I318" s="27">
        <f>STAFF_CWS!M496</f>
        <v>0</v>
      </c>
      <c r="J318" s="27">
        <f>STAFF_CWS!N496</f>
        <v>0</v>
      </c>
      <c r="K318" s="27">
        <f>STAFF_CWS!O496</f>
        <v>0</v>
      </c>
      <c r="L318" s="27">
        <f>STAFF_CWS!P496</f>
        <v>0</v>
      </c>
      <c r="M318" s="27">
        <f>STAFF_CWS!Q496</f>
        <v>0</v>
      </c>
      <c r="N318" s="27">
        <f>STAFF_CWS!R496</f>
        <v>0</v>
      </c>
      <c r="O318" s="27">
        <f>STAFF_CWS!S496</f>
        <v>0</v>
      </c>
      <c r="P318" s="27">
        <f>STAFF_CWS!T496</f>
        <v>5250</v>
      </c>
      <c r="Q318" s="27">
        <f>STAFF_CWS!U496</f>
        <v>5250</v>
      </c>
      <c r="R318" s="27">
        <f>STAFF_CWS!V496</f>
        <v>5250</v>
      </c>
      <c r="S318" s="27">
        <f>STAFF_CWS!W496</f>
        <v>5250</v>
      </c>
      <c r="T318" s="27">
        <f>STAFF_CWS!X496</f>
        <v>5250</v>
      </c>
      <c r="U318" s="27">
        <f>STAFF_CWS!Y496</f>
        <v>5250</v>
      </c>
      <c r="V318" s="27">
        <f>STAFF_CWS!Z496</f>
        <v>5250</v>
      </c>
      <c r="W318" s="27">
        <f>STAFF_CWS!AA496</f>
        <v>5250</v>
      </c>
      <c r="X318" s="27">
        <f>STAFF_CWS!AB496</f>
        <v>5250</v>
      </c>
      <c r="Y318" s="27">
        <f>STAFF_CWS!AC496</f>
        <v>5250</v>
      </c>
      <c r="Z318" s="27">
        <f>STAFF_CWS!AD496</f>
        <v>5250</v>
      </c>
      <c r="AA318" s="27">
        <f>STAFF_CWS!AE496</f>
        <v>5250</v>
      </c>
      <c r="AB318" s="27">
        <f>STAFF_CWS!AF496</f>
        <v>6000</v>
      </c>
      <c r="AC318" s="27">
        <f>STAFF_CWS!AG496</f>
        <v>6000</v>
      </c>
      <c r="AD318" s="27">
        <f>STAFF_CWS!AH496</f>
        <v>6000</v>
      </c>
      <c r="AE318" s="27">
        <f>STAFF_CWS!AI496</f>
        <v>6000</v>
      </c>
      <c r="AF318" s="27">
        <f>STAFF_CWS!AJ496</f>
        <v>6000</v>
      </c>
      <c r="AG318" s="27">
        <f>STAFF_CWS!AK496</f>
        <v>6000</v>
      </c>
      <c r="AH318" s="27">
        <f>STAFF_CWS!AL496</f>
        <v>6000</v>
      </c>
      <c r="AI318" s="27">
        <f>STAFF_CWS!AM496</f>
        <v>6000</v>
      </c>
      <c r="AJ318" s="27">
        <f>STAFF_CWS!AN496</f>
        <v>6000</v>
      </c>
      <c r="AK318" s="27">
        <f>STAFF_CWS!AO496</f>
        <v>6000</v>
      </c>
      <c r="AL318" s="27">
        <f>STAFF_CWS!AP496</f>
        <v>6000</v>
      </c>
      <c r="AM318" s="27">
        <f>STAFF_CWS!AQ496</f>
        <v>6000</v>
      </c>
      <c r="AN318" s="27">
        <f>STAFF_CWS!AR496</f>
        <v>6750</v>
      </c>
      <c r="AO318" s="27">
        <f>STAFF_CWS!AS496</f>
        <v>6750</v>
      </c>
      <c r="AP318" s="27">
        <f>STAFF_CWS!AT496</f>
        <v>6750</v>
      </c>
      <c r="AQ318" s="27">
        <f>STAFF_CWS!AU496</f>
        <v>6750</v>
      </c>
      <c r="AR318" s="27">
        <f>STAFF_CWS!AV496</f>
        <v>6750</v>
      </c>
      <c r="AS318" s="27">
        <f>STAFF_CWS!AW496</f>
        <v>6750</v>
      </c>
      <c r="AT318" s="27">
        <f>STAFF_CWS!AX496</f>
        <v>6750</v>
      </c>
      <c r="AU318" s="27">
        <f>STAFF_CWS!AY496</f>
        <v>6750</v>
      </c>
      <c r="AV318" s="27">
        <f>STAFF_CWS!AZ496</f>
        <v>6750</v>
      </c>
      <c r="AW318" s="27">
        <f>STAFF_CWS!BA496</f>
        <v>6750</v>
      </c>
      <c r="AX318" s="27">
        <f>STAFF_CWS!BB496</f>
        <v>6750</v>
      </c>
      <c r="AY318" s="27">
        <f>STAFF_CWS!BC496</f>
        <v>6750</v>
      </c>
      <c r="AZ318" s="27">
        <f>STAFF_CWS!BD496</f>
        <v>7500</v>
      </c>
      <c r="BA318" s="27">
        <f>STAFF_CWS!BE496</f>
        <v>7500</v>
      </c>
      <c r="BB318" s="27">
        <f>STAFF_CWS!BF496</f>
        <v>7500</v>
      </c>
      <c r="BC318" s="27">
        <f>STAFF_CWS!BG496</f>
        <v>7500</v>
      </c>
      <c r="BD318" s="27">
        <f>STAFF_CWS!BH496</f>
        <v>7500</v>
      </c>
      <c r="BE318" s="27">
        <f>STAFF_CWS!BI496</f>
        <v>7500</v>
      </c>
      <c r="BF318" s="27">
        <f>STAFF_CWS!BJ496</f>
        <v>7500</v>
      </c>
      <c r="BG318" s="27">
        <f>STAFF_CWS!BK496</f>
        <v>7500</v>
      </c>
      <c r="BH318" s="27">
        <f>STAFF_CWS!BL496</f>
        <v>7500</v>
      </c>
      <c r="BI318" s="27">
        <f>STAFF_CWS!BM496</f>
        <v>7500</v>
      </c>
      <c r="BJ318" s="27">
        <f>STAFF_CWS!BN496</f>
        <v>7500</v>
      </c>
      <c r="BK318" s="27">
        <f>STAFF_CWS!BO496</f>
        <v>7500</v>
      </c>
    </row>
    <row r="319" spans="2:63" x14ac:dyDescent="0.15">
      <c r="B319" s="17" t="s">
        <v>27</v>
      </c>
      <c r="C319" s="27">
        <f>STAFF_CWS!G497</f>
        <v>0</v>
      </c>
      <c r="D319" s="27">
        <f>STAFF_CWS!H497</f>
        <v>0</v>
      </c>
      <c r="E319" s="27">
        <f>STAFF_CWS!I497</f>
        <v>0</v>
      </c>
      <c r="F319" s="27">
        <f>STAFF_CWS!J497</f>
        <v>0</v>
      </c>
      <c r="G319" s="27">
        <f>STAFF_CWS!K497</f>
        <v>0</v>
      </c>
      <c r="H319" s="27">
        <f>STAFF_CWS!L497</f>
        <v>0</v>
      </c>
      <c r="I319" s="27">
        <f>STAFF_CWS!M497</f>
        <v>0</v>
      </c>
      <c r="J319" s="27">
        <f>STAFF_CWS!N497</f>
        <v>0</v>
      </c>
      <c r="K319" s="27">
        <f>STAFF_CWS!O497</f>
        <v>0</v>
      </c>
      <c r="L319" s="27">
        <f>STAFF_CWS!P497</f>
        <v>0</v>
      </c>
      <c r="M319" s="27">
        <f>STAFF_CWS!Q497</f>
        <v>0</v>
      </c>
      <c r="N319" s="27">
        <f>STAFF_CWS!R497</f>
        <v>0</v>
      </c>
      <c r="O319" s="27">
        <f>STAFF_CWS!S497</f>
        <v>0</v>
      </c>
      <c r="P319" s="27">
        <f>STAFF_CWS!T497</f>
        <v>360.59857142857152</v>
      </c>
      <c r="Q319" s="27">
        <f>STAFF_CWS!U497</f>
        <v>484.95214285714292</v>
      </c>
      <c r="R319" s="27">
        <f>STAFF_CWS!V497</f>
        <v>969.90428571428583</v>
      </c>
      <c r="S319" s="27">
        <f>STAFF_CWS!W497</f>
        <v>848.6662500000001</v>
      </c>
      <c r="T319" s="27">
        <f>STAFF_CWS!X497</f>
        <v>848.6662500000001</v>
      </c>
      <c r="U319" s="27">
        <f>STAFF_CWS!Y497</f>
        <v>848.6662500000001</v>
      </c>
      <c r="V319" s="27">
        <f>STAFF_CWS!Z497</f>
        <v>848.6662500000001</v>
      </c>
      <c r="W319" s="27">
        <f>STAFF_CWS!AA497</f>
        <v>957.47562500000004</v>
      </c>
      <c r="X319" s="27">
        <f>STAFF_CWS!AB497</f>
        <v>1066.2850000000001</v>
      </c>
      <c r="Y319" s="27">
        <f>STAFF_CWS!AC497</f>
        <v>1069.0975000000001</v>
      </c>
      <c r="Z319" s="27">
        <f>STAFF_CWS!AD497</f>
        <v>1275.8704687500001</v>
      </c>
      <c r="AA319" s="27">
        <f>STAFF_CWS!AE497</f>
        <v>1278.1556250000001</v>
      </c>
      <c r="AB319" s="27">
        <f>STAFF_CWS!AF497</f>
        <v>1517.0422222222221</v>
      </c>
      <c r="AC319" s="27">
        <f>STAFF_CWS!AG497</f>
        <v>2425.2286666666673</v>
      </c>
      <c r="AD319" s="27">
        <f>STAFF_CWS!AH497</f>
        <v>2737.2468333333331</v>
      </c>
      <c r="AE319" s="27">
        <f>STAFF_CWS!AI497</f>
        <v>2737.2468333333331</v>
      </c>
      <c r="AF319" s="27">
        <f>STAFF_CWS!AJ497</f>
        <v>3039.1677777777777</v>
      </c>
      <c r="AG319" s="27">
        <f>STAFF_CWS!AK497</f>
        <v>3039.1677777777777</v>
      </c>
      <c r="AH319" s="27">
        <f>STAFF_CWS!AL497</f>
        <v>3039.1677777777777</v>
      </c>
      <c r="AI319" s="27">
        <f>STAFF_CWS!AM497</f>
        <v>2739.7885000000001</v>
      </c>
      <c r="AJ319" s="27">
        <f>STAFF_CWS!AN497</f>
        <v>2742.3301666666666</v>
      </c>
      <c r="AK319" s="27">
        <f>STAFF_CWS!AO497</f>
        <v>2443.1592222222225</v>
      </c>
      <c r="AL319" s="27">
        <f>STAFF_CWS!AP497</f>
        <v>2145.8493888888893</v>
      </c>
      <c r="AM319" s="27">
        <f>STAFF_CWS!AQ497</f>
        <v>1846.1471944444445</v>
      </c>
      <c r="AN319" s="27">
        <f>STAFF_CWS!AR497</f>
        <v>2562.07708</v>
      </c>
      <c r="AO319" s="27">
        <f>STAFF_CWS!AS497</f>
        <v>4087.2667500000002</v>
      </c>
      <c r="AP319" s="27">
        <f>STAFF_CWS!AT497</f>
        <v>4613.3167050000002</v>
      </c>
      <c r="AQ319" s="27">
        <f>STAFF_CWS!AU497</f>
        <v>4613.3167050000002</v>
      </c>
      <c r="AR319" s="27">
        <f>STAFF_CWS!AV497</f>
        <v>5116.2490625000009</v>
      </c>
      <c r="AS319" s="27">
        <f>STAFF_CWS!AW497</f>
        <v>5116.2490625000009</v>
      </c>
      <c r="AT319" s="27">
        <f>STAFF_CWS!AX497</f>
        <v>5116.2490625000009</v>
      </c>
      <c r="AU319" s="27">
        <f>STAFF_CWS!AY497</f>
        <v>4615.8667050000004</v>
      </c>
      <c r="AV319" s="27">
        <f>STAFF_CWS!AZ497</f>
        <v>4618.4167050000005</v>
      </c>
      <c r="AW319" s="27">
        <f>STAFF_CWS!BA497</f>
        <v>4105.2917500000003</v>
      </c>
      <c r="AX319" s="27">
        <f>STAFF_CWS!BB497</f>
        <v>3606.5343925000002</v>
      </c>
      <c r="AY319" s="27">
        <f>STAFF_CWS!BC497</f>
        <v>3092.9031875000001</v>
      </c>
      <c r="AZ319" s="27">
        <f>STAFF_CWS!BD497</f>
        <v>4357.2210675000006</v>
      </c>
      <c r="BA319" s="27">
        <f>STAFF_CWS!BE497</f>
        <v>6969.0999580000007</v>
      </c>
      <c r="BB319" s="27">
        <f>STAFF_CWS!BF497</f>
        <v>7849.2241715</v>
      </c>
      <c r="BC319" s="27">
        <f>STAFF_CWS!BG497</f>
        <v>7849.2241715</v>
      </c>
      <c r="BD319" s="27">
        <f>STAFF_CWS!BH497</f>
        <v>8718.6171350000004</v>
      </c>
      <c r="BE319" s="27">
        <f>STAFF_CWS!BI497</f>
        <v>8718.6171350000004</v>
      </c>
      <c r="BF319" s="27">
        <f>STAFF_CWS!BJ497</f>
        <v>8718.6171350000004</v>
      </c>
      <c r="BG319" s="27">
        <f>STAFF_CWS!BK497</f>
        <v>7851.7741714999993</v>
      </c>
      <c r="BH319" s="27">
        <f>STAFF_CWS!BL497</f>
        <v>7854.3241714999995</v>
      </c>
      <c r="BI319" s="27">
        <f>STAFF_CWS!BM497</f>
        <v>6987.1249580000003</v>
      </c>
      <c r="BJ319" s="27">
        <f>STAFF_CWS!BN497</f>
        <v>6121.9069944999992</v>
      </c>
      <c r="BK319" s="27">
        <f>STAFF_CWS!BO497</f>
        <v>5254.2015310000006</v>
      </c>
    </row>
    <row r="320" spans="2:63" x14ac:dyDescent="0.15">
      <c r="B320" s="17" t="s">
        <v>63</v>
      </c>
      <c r="C320" s="27">
        <f>STAFF_CWS!G498</f>
        <v>0</v>
      </c>
      <c r="D320" s="27">
        <f>STAFF_CWS!H498</f>
        <v>0</v>
      </c>
      <c r="E320" s="27">
        <f>STAFF_CWS!I498</f>
        <v>0</v>
      </c>
      <c r="F320" s="27">
        <f>STAFF_CWS!J498</f>
        <v>0</v>
      </c>
      <c r="G320" s="27">
        <f>STAFF_CWS!K498</f>
        <v>0</v>
      </c>
      <c r="H320" s="27">
        <f>STAFF_CWS!L498</f>
        <v>0</v>
      </c>
      <c r="I320" s="27">
        <f>STAFF_CWS!M498</f>
        <v>0</v>
      </c>
      <c r="J320" s="27">
        <f>STAFF_CWS!N498</f>
        <v>0</v>
      </c>
      <c r="K320" s="27">
        <f>STAFF_CWS!O498</f>
        <v>0</v>
      </c>
      <c r="L320" s="27">
        <f>STAFF_CWS!P498</f>
        <v>0</v>
      </c>
      <c r="M320" s="27">
        <f>STAFF_CWS!Q498</f>
        <v>0</v>
      </c>
      <c r="N320" s="27">
        <f>STAFF_CWS!R498</f>
        <v>0</v>
      </c>
      <c r="O320" s="27">
        <f>STAFF_CWS!S498</f>
        <v>0</v>
      </c>
      <c r="P320" s="27">
        <f>STAFF_CWS!T498</f>
        <v>0</v>
      </c>
      <c r="Q320" s="27">
        <f>STAFF_CWS!U498</f>
        <v>0</v>
      </c>
      <c r="R320" s="27">
        <f>STAFF_CWS!V498</f>
        <v>0</v>
      </c>
      <c r="S320" s="27">
        <f>STAFF_CWS!W498</f>
        <v>0</v>
      </c>
      <c r="T320" s="27">
        <f>STAFF_CWS!X498</f>
        <v>0</v>
      </c>
      <c r="U320" s="27">
        <f>STAFF_CWS!Y498</f>
        <v>0</v>
      </c>
      <c r="V320" s="27">
        <f>STAFF_CWS!Z498</f>
        <v>0</v>
      </c>
      <c r="W320" s="27">
        <f>STAFF_CWS!AA498</f>
        <v>0</v>
      </c>
      <c r="X320" s="27">
        <f>STAFF_CWS!AB498</f>
        <v>0</v>
      </c>
      <c r="Y320" s="27">
        <f>STAFF_CWS!AC498</f>
        <v>0</v>
      </c>
      <c r="Z320" s="27">
        <f>STAFF_CWS!AD498</f>
        <v>0</v>
      </c>
      <c r="AA320" s="27">
        <f>STAFF_CWS!AE498</f>
        <v>0</v>
      </c>
      <c r="AB320" s="27">
        <f>STAFF_CWS!AF498</f>
        <v>0</v>
      </c>
      <c r="AC320" s="27">
        <f>STAFF_CWS!AG498</f>
        <v>0</v>
      </c>
      <c r="AD320" s="27">
        <f>STAFF_CWS!AH498</f>
        <v>0</v>
      </c>
      <c r="AE320" s="27">
        <f>STAFF_CWS!AI498</f>
        <v>0</v>
      </c>
      <c r="AF320" s="27">
        <f>STAFF_CWS!AJ498</f>
        <v>0</v>
      </c>
      <c r="AG320" s="27">
        <f>STAFF_CWS!AK498</f>
        <v>0</v>
      </c>
      <c r="AH320" s="27">
        <f>STAFF_CWS!AL498</f>
        <v>0</v>
      </c>
      <c r="AI320" s="27">
        <f>STAFF_CWS!AM498</f>
        <v>0</v>
      </c>
      <c r="AJ320" s="27">
        <f>STAFF_CWS!AN498</f>
        <v>0</v>
      </c>
      <c r="AK320" s="27">
        <f>STAFF_CWS!AO498</f>
        <v>0</v>
      </c>
      <c r="AL320" s="27">
        <f>STAFF_CWS!AP498</f>
        <v>0</v>
      </c>
      <c r="AM320" s="27">
        <f>STAFF_CWS!AQ498</f>
        <v>0</v>
      </c>
      <c r="AN320" s="27">
        <f>STAFF_CWS!AR498</f>
        <v>0</v>
      </c>
      <c r="AO320" s="27">
        <f>STAFF_CWS!AS498</f>
        <v>0</v>
      </c>
      <c r="AP320" s="27">
        <f>STAFF_CWS!AT498</f>
        <v>0</v>
      </c>
      <c r="AQ320" s="27">
        <f>STAFF_CWS!AU498</f>
        <v>0</v>
      </c>
      <c r="AR320" s="27">
        <f>STAFF_CWS!AV498</f>
        <v>0</v>
      </c>
      <c r="AS320" s="27">
        <f>STAFF_CWS!AW498</f>
        <v>0</v>
      </c>
      <c r="AT320" s="27">
        <f>STAFF_CWS!AX498</f>
        <v>0</v>
      </c>
      <c r="AU320" s="27">
        <f>STAFF_CWS!AY498</f>
        <v>0</v>
      </c>
      <c r="AV320" s="27">
        <f>STAFF_CWS!AZ498</f>
        <v>0</v>
      </c>
      <c r="AW320" s="27">
        <f>STAFF_CWS!BA498</f>
        <v>0</v>
      </c>
      <c r="AX320" s="27">
        <f>STAFF_CWS!BB498</f>
        <v>0</v>
      </c>
      <c r="AY320" s="27">
        <f>STAFF_CWS!BC498</f>
        <v>0</v>
      </c>
      <c r="AZ320" s="27">
        <f>STAFF_CWS!BD498</f>
        <v>0</v>
      </c>
      <c r="BA320" s="27">
        <f>STAFF_CWS!BE498</f>
        <v>0</v>
      </c>
      <c r="BB320" s="27">
        <f>STAFF_CWS!BF498</f>
        <v>0</v>
      </c>
      <c r="BC320" s="27">
        <f>STAFF_CWS!BG498</f>
        <v>0</v>
      </c>
      <c r="BD320" s="27">
        <f>STAFF_CWS!BH498</f>
        <v>0</v>
      </c>
      <c r="BE320" s="27">
        <f>STAFF_CWS!BI498</f>
        <v>0</v>
      </c>
      <c r="BF320" s="27">
        <f>STAFF_CWS!BJ498</f>
        <v>0</v>
      </c>
      <c r="BG320" s="27">
        <f>STAFF_CWS!BK498</f>
        <v>0</v>
      </c>
      <c r="BH320" s="27">
        <f>STAFF_CWS!BL498</f>
        <v>0</v>
      </c>
      <c r="BI320" s="27">
        <f>STAFF_CWS!BM498</f>
        <v>0</v>
      </c>
      <c r="BJ320" s="27">
        <f>STAFF_CWS!BN498</f>
        <v>0</v>
      </c>
      <c r="BK320" s="27">
        <f>STAFF_CWS!BO498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86</v>
      </c>
      <c r="C322" s="27">
        <f>STAFF_CWS!G500</f>
        <v>0</v>
      </c>
      <c r="D322" s="27">
        <f>STAFF_CWS!H500</f>
        <v>0</v>
      </c>
      <c r="E322" s="27">
        <f>STAFF_CWS!I500</f>
        <v>0</v>
      </c>
      <c r="F322" s="27">
        <f>STAFF_CWS!J500</f>
        <v>0</v>
      </c>
      <c r="G322" s="27">
        <f>STAFF_CWS!K500</f>
        <v>0</v>
      </c>
      <c r="H322" s="27">
        <f>STAFF_CWS!L500</f>
        <v>0</v>
      </c>
      <c r="I322" s="27">
        <f>STAFF_CWS!M500</f>
        <v>0</v>
      </c>
      <c r="J322" s="27">
        <f>STAFF_CWS!N500</f>
        <v>0</v>
      </c>
      <c r="K322" s="27">
        <f>STAFF_CWS!O500</f>
        <v>0</v>
      </c>
      <c r="L322" s="27">
        <f>STAFF_CWS!P500</f>
        <v>0</v>
      </c>
      <c r="M322" s="27">
        <f>STAFF_CWS!Q500</f>
        <v>0</v>
      </c>
      <c r="N322" s="27">
        <f>STAFF_CWS!R500</f>
        <v>0</v>
      </c>
      <c r="O322" s="27">
        <f>STAFF_CWS!S500</f>
        <v>0</v>
      </c>
      <c r="P322" s="27">
        <f>STAFF_CWS!T500</f>
        <v>0</v>
      </c>
      <c r="Q322" s="27">
        <f>STAFF_CWS!U500</f>
        <v>0</v>
      </c>
      <c r="R322" s="27">
        <f>STAFF_CWS!V500</f>
        <v>0</v>
      </c>
      <c r="S322" s="27">
        <f>STAFF_CWS!W500</f>
        <v>0</v>
      </c>
      <c r="T322" s="27">
        <f>STAFF_CWS!X500</f>
        <v>0</v>
      </c>
      <c r="U322" s="27">
        <f>STAFF_CWS!Y500</f>
        <v>0</v>
      </c>
      <c r="V322" s="27">
        <f>STAFF_CWS!Z500</f>
        <v>0</v>
      </c>
      <c r="W322" s="27">
        <f>STAFF_CWS!AA500</f>
        <v>0</v>
      </c>
      <c r="X322" s="27">
        <f>STAFF_CWS!AB500</f>
        <v>0</v>
      </c>
      <c r="Y322" s="27">
        <f>STAFF_CWS!AC500</f>
        <v>0</v>
      </c>
      <c r="Z322" s="27">
        <f>STAFF_CWS!AD500</f>
        <v>0</v>
      </c>
      <c r="AA322" s="27">
        <f>STAFF_CWS!AE500</f>
        <v>0</v>
      </c>
      <c r="AB322" s="27">
        <f>STAFF_CWS!AF500</f>
        <v>0</v>
      </c>
      <c r="AC322" s="27">
        <f>STAFF_CWS!AG500</f>
        <v>0</v>
      </c>
      <c r="AD322" s="27">
        <f>STAFF_CWS!AH500</f>
        <v>0</v>
      </c>
      <c r="AE322" s="27">
        <f>STAFF_CWS!AI500</f>
        <v>0</v>
      </c>
      <c r="AF322" s="27">
        <f>STAFF_CWS!AJ500</f>
        <v>0</v>
      </c>
      <c r="AG322" s="27">
        <f>STAFF_CWS!AK500</f>
        <v>0</v>
      </c>
      <c r="AH322" s="27">
        <f>STAFF_CWS!AL500</f>
        <v>0</v>
      </c>
      <c r="AI322" s="27">
        <f>STAFF_CWS!AM500</f>
        <v>0</v>
      </c>
      <c r="AJ322" s="27">
        <f>STAFF_CWS!AN500</f>
        <v>0</v>
      </c>
      <c r="AK322" s="27">
        <f>STAFF_CWS!AO500</f>
        <v>0</v>
      </c>
      <c r="AL322" s="27">
        <f>STAFF_CWS!AP500</f>
        <v>0</v>
      </c>
      <c r="AM322" s="27">
        <f>STAFF_CWS!AQ500</f>
        <v>0</v>
      </c>
      <c r="AN322" s="27">
        <f>STAFF_CWS!AR500</f>
        <v>0</v>
      </c>
      <c r="AO322" s="27">
        <f>STAFF_CWS!AS500</f>
        <v>0</v>
      </c>
      <c r="AP322" s="27">
        <f>STAFF_CWS!AT500</f>
        <v>0</v>
      </c>
      <c r="AQ322" s="27">
        <f>STAFF_CWS!AU500</f>
        <v>0</v>
      </c>
      <c r="AR322" s="27">
        <f>STAFF_CWS!AV500</f>
        <v>0</v>
      </c>
      <c r="AS322" s="27">
        <f>STAFF_CWS!AW500</f>
        <v>0</v>
      </c>
      <c r="AT322" s="27">
        <f>STAFF_CWS!AX500</f>
        <v>0</v>
      </c>
      <c r="AU322" s="27">
        <f>STAFF_CWS!AY500</f>
        <v>0</v>
      </c>
      <c r="AV322" s="27">
        <f>STAFF_CWS!AZ500</f>
        <v>0</v>
      </c>
      <c r="AW322" s="27">
        <f>STAFF_CWS!BA500</f>
        <v>0</v>
      </c>
      <c r="AX322" s="27">
        <f>STAFF_CWS!BB500</f>
        <v>0</v>
      </c>
      <c r="AY322" s="27">
        <f>STAFF_CWS!BC500</f>
        <v>0</v>
      </c>
      <c r="AZ322" s="27">
        <f>STAFF_CWS!BD500</f>
        <v>0</v>
      </c>
      <c r="BA322" s="27">
        <f>STAFF_CWS!BE500</f>
        <v>0</v>
      </c>
      <c r="BB322" s="27">
        <f>STAFF_CWS!BF500</f>
        <v>0</v>
      </c>
      <c r="BC322" s="27">
        <f>STAFF_CWS!BG500</f>
        <v>0</v>
      </c>
      <c r="BD322" s="27">
        <f>STAFF_CWS!BH500</f>
        <v>0</v>
      </c>
      <c r="BE322" s="27">
        <f>STAFF_CWS!BI500</f>
        <v>0</v>
      </c>
      <c r="BF322" s="27">
        <f>STAFF_CWS!BJ500</f>
        <v>0</v>
      </c>
      <c r="BG322" s="27">
        <f>STAFF_CWS!BK500</f>
        <v>0</v>
      </c>
      <c r="BH322" s="27">
        <f>STAFF_CWS!BL500</f>
        <v>0</v>
      </c>
      <c r="BI322" s="27">
        <f>STAFF_CWS!BM500</f>
        <v>0</v>
      </c>
      <c r="BJ322" s="27">
        <f>STAFF_CWS!BN500</f>
        <v>0</v>
      </c>
      <c r="BK322" s="27">
        <f>STAFF_CWS!BO500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58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75</v>
      </c>
      <c r="C325" s="27">
        <f>STAFF_CWS!G503</f>
        <v>0</v>
      </c>
      <c r="D325" s="27">
        <f>STAFF_CWS!H503</f>
        <v>0</v>
      </c>
      <c r="E325" s="27">
        <f>STAFF_CWS!I503</f>
        <v>0</v>
      </c>
      <c r="F325" s="27">
        <f>STAFF_CWS!J503</f>
        <v>0</v>
      </c>
      <c r="G325" s="27">
        <f>STAFF_CWS!K503</f>
        <v>0</v>
      </c>
      <c r="H325" s="27">
        <f>STAFF_CWS!L503</f>
        <v>0</v>
      </c>
      <c r="I325" s="27">
        <f>STAFF_CWS!M503</f>
        <v>0</v>
      </c>
      <c r="J325" s="27">
        <f>STAFF_CWS!N503</f>
        <v>0</v>
      </c>
      <c r="K325" s="27">
        <f>STAFF_CWS!O503</f>
        <v>0</v>
      </c>
      <c r="L325" s="27">
        <f>STAFF_CWS!P503</f>
        <v>0</v>
      </c>
      <c r="M325" s="27">
        <f>STAFF_CWS!Q503</f>
        <v>0</v>
      </c>
      <c r="N325" s="27">
        <f>STAFF_CWS!R503</f>
        <v>0</v>
      </c>
      <c r="O325" s="27">
        <f>STAFF_CWS!S503</f>
        <v>0</v>
      </c>
      <c r="P325" s="27">
        <f>STAFF_CWS!T503</f>
        <v>5416.666666666667</v>
      </c>
      <c r="Q325" s="27">
        <f>STAFF_CWS!U503</f>
        <v>5416.666666666667</v>
      </c>
      <c r="R325" s="27">
        <f>STAFF_CWS!V503</f>
        <v>5416.666666666667</v>
      </c>
      <c r="S325" s="27">
        <f>STAFF_CWS!W503</f>
        <v>5416.666666666667</v>
      </c>
      <c r="T325" s="27">
        <f>STAFF_CWS!X503</f>
        <v>5416.666666666667</v>
      </c>
      <c r="U325" s="27">
        <f>STAFF_CWS!Y503</f>
        <v>5416.666666666667</v>
      </c>
      <c r="V325" s="27">
        <f>STAFF_CWS!Z503</f>
        <v>5416.666666666667</v>
      </c>
      <c r="W325" s="27">
        <f>STAFF_CWS!AA503</f>
        <v>5416.666666666667</v>
      </c>
      <c r="X325" s="27">
        <f>STAFF_CWS!AB503</f>
        <v>5416.666666666667</v>
      </c>
      <c r="Y325" s="27">
        <f>STAFF_CWS!AC503</f>
        <v>5416.666666666667</v>
      </c>
      <c r="Z325" s="27">
        <f>STAFF_CWS!AD503</f>
        <v>5416.666666666667</v>
      </c>
      <c r="AA325" s="27">
        <f>STAFF_CWS!AE503</f>
        <v>5416.666666666667</v>
      </c>
      <c r="AB325" s="27">
        <f>STAFF_CWS!AF503</f>
        <v>5416.666666666667</v>
      </c>
      <c r="AC325" s="27">
        <f>STAFF_CWS!AG503</f>
        <v>5416.666666666667</v>
      </c>
      <c r="AD325" s="27">
        <f>STAFF_CWS!AH503</f>
        <v>5416.666666666667</v>
      </c>
      <c r="AE325" s="27">
        <f>STAFF_CWS!AI503</f>
        <v>5416.666666666667</v>
      </c>
      <c r="AF325" s="27">
        <f>STAFF_CWS!AJ503</f>
        <v>5416.666666666667</v>
      </c>
      <c r="AG325" s="27">
        <f>STAFF_CWS!AK503</f>
        <v>5416.666666666667</v>
      </c>
      <c r="AH325" s="27">
        <f>STAFF_CWS!AL503</f>
        <v>5416.666666666667</v>
      </c>
      <c r="AI325" s="27">
        <f>STAFF_CWS!AM503</f>
        <v>5416.666666666667</v>
      </c>
      <c r="AJ325" s="27">
        <f>STAFF_CWS!AN503</f>
        <v>5416.666666666667</v>
      </c>
      <c r="AK325" s="27">
        <f>STAFF_CWS!AO503</f>
        <v>5416.666666666667</v>
      </c>
      <c r="AL325" s="27">
        <f>STAFF_CWS!AP503</f>
        <v>5416.666666666667</v>
      </c>
      <c r="AM325" s="27">
        <f>STAFF_CWS!AQ503</f>
        <v>5416.666666666667</v>
      </c>
      <c r="AN325" s="27">
        <f>STAFF_CWS!AR503</f>
        <v>5416.666666666667</v>
      </c>
      <c r="AO325" s="27">
        <f>STAFF_CWS!AS503</f>
        <v>5416.666666666667</v>
      </c>
      <c r="AP325" s="27">
        <f>STAFF_CWS!AT503</f>
        <v>5416.666666666667</v>
      </c>
      <c r="AQ325" s="27">
        <f>STAFF_CWS!AU503</f>
        <v>5416.666666666667</v>
      </c>
      <c r="AR325" s="27">
        <f>STAFF_CWS!AV503</f>
        <v>5416.666666666667</v>
      </c>
      <c r="AS325" s="27">
        <f>STAFF_CWS!AW503</f>
        <v>5416.666666666667</v>
      </c>
      <c r="AT325" s="27">
        <f>STAFF_CWS!AX503</f>
        <v>5416.666666666667</v>
      </c>
      <c r="AU325" s="27">
        <f>STAFF_CWS!AY503</f>
        <v>5416.666666666667</v>
      </c>
      <c r="AV325" s="27">
        <f>STAFF_CWS!AZ503</f>
        <v>5416.666666666667</v>
      </c>
      <c r="AW325" s="27">
        <f>STAFF_CWS!BA503</f>
        <v>5416.666666666667</v>
      </c>
      <c r="AX325" s="27">
        <f>STAFF_CWS!BB503</f>
        <v>5416.666666666667</v>
      </c>
      <c r="AY325" s="27">
        <f>STAFF_CWS!BC503</f>
        <v>5416.666666666667</v>
      </c>
      <c r="AZ325" s="27">
        <f>STAFF_CWS!BD503</f>
        <v>5416.666666666667</v>
      </c>
      <c r="BA325" s="27">
        <f>STAFF_CWS!BE503</f>
        <v>5416.666666666667</v>
      </c>
      <c r="BB325" s="27">
        <f>STAFF_CWS!BF503</f>
        <v>5416.666666666667</v>
      </c>
      <c r="BC325" s="27">
        <f>STAFF_CWS!BG503</f>
        <v>5416.666666666667</v>
      </c>
      <c r="BD325" s="27">
        <f>STAFF_CWS!BH503</f>
        <v>5416.666666666667</v>
      </c>
      <c r="BE325" s="27">
        <f>STAFF_CWS!BI503</f>
        <v>5416.666666666667</v>
      </c>
      <c r="BF325" s="27">
        <f>STAFF_CWS!BJ503</f>
        <v>5416.666666666667</v>
      </c>
      <c r="BG325" s="27">
        <f>STAFF_CWS!BK503</f>
        <v>5416.666666666667</v>
      </c>
      <c r="BH325" s="27">
        <f>STAFF_CWS!BL503</f>
        <v>5416.666666666667</v>
      </c>
      <c r="BI325" s="27">
        <f>STAFF_CWS!BM503</f>
        <v>5416.666666666667</v>
      </c>
      <c r="BJ325" s="27">
        <f>STAFF_CWS!BN503</f>
        <v>5416.666666666667</v>
      </c>
      <c r="BK325" s="27">
        <f>STAFF_CWS!BO503</f>
        <v>5416.666666666667</v>
      </c>
    </row>
    <row r="326" spans="2:63" x14ac:dyDescent="0.15">
      <c r="B326" s="17" t="s">
        <v>62</v>
      </c>
      <c r="C326" s="24">
        <f>STAFF_CWS!G504</f>
        <v>0</v>
      </c>
      <c r="D326" s="24">
        <f>STAFF_CWS!H504</f>
        <v>0</v>
      </c>
      <c r="E326" s="24">
        <f>STAFF_CWS!I504</f>
        <v>0</v>
      </c>
      <c r="F326" s="24">
        <f>STAFF_CWS!J504</f>
        <v>0</v>
      </c>
      <c r="G326" s="24">
        <f>STAFF_CWS!K504</f>
        <v>0</v>
      </c>
      <c r="H326" s="24">
        <f>STAFF_CWS!L504</f>
        <v>0</v>
      </c>
      <c r="I326" s="24">
        <f>STAFF_CWS!M504</f>
        <v>0</v>
      </c>
      <c r="J326" s="24">
        <f>STAFF_CWS!N504</f>
        <v>0</v>
      </c>
      <c r="K326" s="24">
        <f>STAFF_CWS!O504</f>
        <v>0</v>
      </c>
      <c r="L326" s="24">
        <f>STAFF_CWS!P504</f>
        <v>0</v>
      </c>
      <c r="M326" s="24">
        <f>STAFF_CWS!Q504</f>
        <v>0</v>
      </c>
      <c r="N326" s="24">
        <f>STAFF_CWS!R504</f>
        <v>0</v>
      </c>
      <c r="O326" s="24">
        <f>STAFF_CWS!S504</f>
        <v>0</v>
      </c>
      <c r="P326" s="24">
        <f>STAFF_CWS!T504</f>
        <v>0.7</v>
      </c>
      <c r="Q326" s="24">
        <f>STAFF_CWS!U504</f>
        <v>0.7</v>
      </c>
      <c r="R326" s="24">
        <f>STAFF_CWS!V504</f>
        <v>0.7</v>
      </c>
      <c r="S326" s="24">
        <f>STAFF_CWS!W504</f>
        <v>0.7</v>
      </c>
      <c r="T326" s="24">
        <f>STAFF_CWS!X504</f>
        <v>0.7</v>
      </c>
      <c r="U326" s="24">
        <f>STAFF_CWS!Y504</f>
        <v>0.7</v>
      </c>
      <c r="V326" s="24">
        <f>STAFF_CWS!Z504</f>
        <v>0.7</v>
      </c>
      <c r="W326" s="24">
        <f>STAFF_CWS!AA504</f>
        <v>0.7</v>
      </c>
      <c r="X326" s="24">
        <f>STAFF_CWS!AB504</f>
        <v>0.7</v>
      </c>
      <c r="Y326" s="24">
        <f>STAFF_CWS!AC504</f>
        <v>0.7</v>
      </c>
      <c r="Z326" s="24">
        <f>STAFF_CWS!AD504</f>
        <v>0.7</v>
      </c>
      <c r="AA326" s="24">
        <f>STAFF_CWS!AE504</f>
        <v>0.7</v>
      </c>
      <c r="AB326" s="24">
        <f>STAFF_CWS!AF504</f>
        <v>0.8</v>
      </c>
      <c r="AC326" s="24">
        <f>STAFF_CWS!AG504</f>
        <v>0.8</v>
      </c>
      <c r="AD326" s="24">
        <f>STAFF_CWS!AH504</f>
        <v>0.8</v>
      </c>
      <c r="AE326" s="24">
        <f>STAFF_CWS!AI504</f>
        <v>0.8</v>
      </c>
      <c r="AF326" s="24">
        <f>STAFF_CWS!AJ504</f>
        <v>0.8</v>
      </c>
      <c r="AG326" s="24">
        <f>STAFF_CWS!AK504</f>
        <v>0.8</v>
      </c>
      <c r="AH326" s="24">
        <f>STAFF_CWS!AL504</f>
        <v>0.8</v>
      </c>
      <c r="AI326" s="24">
        <f>STAFF_CWS!AM504</f>
        <v>0.8</v>
      </c>
      <c r="AJ326" s="24">
        <f>STAFF_CWS!AN504</f>
        <v>0.8</v>
      </c>
      <c r="AK326" s="24">
        <f>STAFF_CWS!AO504</f>
        <v>0.8</v>
      </c>
      <c r="AL326" s="24">
        <f>STAFF_CWS!AP504</f>
        <v>0.8</v>
      </c>
      <c r="AM326" s="24">
        <f>STAFF_CWS!AQ504</f>
        <v>0.8</v>
      </c>
      <c r="AN326" s="24">
        <f>STAFF_CWS!AR504</f>
        <v>0.9</v>
      </c>
      <c r="AO326" s="24">
        <f>STAFF_CWS!AS504</f>
        <v>0.9</v>
      </c>
      <c r="AP326" s="24">
        <f>STAFF_CWS!AT504</f>
        <v>0.9</v>
      </c>
      <c r="AQ326" s="24">
        <f>STAFF_CWS!AU504</f>
        <v>0.9</v>
      </c>
      <c r="AR326" s="24">
        <f>STAFF_CWS!AV504</f>
        <v>0.9</v>
      </c>
      <c r="AS326" s="24">
        <f>STAFF_CWS!AW504</f>
        <v>0.9</v>
      </c>
      <c r="AT326" s="24">
        <f>STAFF_CWS!AX504</f>
        <v>0.9</v>
      </c>
      <c r="AU326" s="24">
        <f>STAFF_CWS!AY504</f>
        <v>0.9</v>
      </c>
      <c r="AV326" s="24">
        <f>STAFF_CWS!AZ504</f>
        <v>0.9</v>
      </c>
      <c r="AW326" s="24">
        <f>STAFF_CWS!BA504</f>
        <v>0.9</v>
      </c>
      <c r="AX326" s="24">
        <f>STAFF_CWS!BB504</f>
        <v>0.9</v>
      </c>
      <c r="AY326" s="24">
        <f>STAFF_CWS!BC504</f>
        <v>0.9</v>
      </c>
      <c r="AZ326" s="24">
        <f>STAFF_CWS!BD504</f>
        <v>1</v>
      </c>
      <c r="BA326" s="24">
        <f>STAFF_CWS!BE504</f>
        <v>1</v>
      </c>
      <c r="BB326" s="24">
        <f>STAFF_CWS!BF504</f>
        <v>1</v>
      </c>
      <c r="BC326" s="24">
        <f>STAFF_CWS!BG504</f>
        <v>1</v>
      </c>
      <c r="BD326" s="24">
        <f>STAFF_CWS!BH504</f>
        <v>1</v>
      </c>
      <c r="BE326" s="24">
        <f>STAFF_CWS!BI504</f>
        <v>1</v>
      </c>
      <c r="BF326" s="24">
        <f>STAFF_CWS!BJ504</f>
        <v>1</v>
      </c>
      <c r="BG326" s="24">
        <f>STAFF_CWS!BK504</f>
        <v>1</v>
      </c>
      <c r="BH326" s="24">
        <f>STAFF_CWS!BL504</f>
        <v>1</v>
      </c>
      <c r="BI326" s="24">
        <f>STAFF_CWS!BM504</f>
        <v>1</v>
      </c>
      <c r="BJ326" s="24">
        <f>STAFF_CWS!BN504</f>
        <v>1</v>
      </c>
      <c r="BK326" s="24">
        <f>STAFF_CWS!BO504</f>
        <v>1</v>
      </c>
    </row>
    <row r="327" spans="2:63" x14ac:dyDescent="0.15">
      <c r="B327" s="17" t="s">
        <v>76</v>
      </c>
      <c r="C327" s="27">
        <f>STAFF_CWS!G505</f>
        <v>0</v>
      </c>
      <c r="D327" s="27">
        <f>STAFF_CWS!H505</f>
        <v>0</v>
      </c>
      <c r="E327" s="27">
        <f>STAFF_CWS!I505</f>
        <v>0</v>
      </c>
      <c r="F327" s="27">
        <f>STAFF_CWS!J505</f>
        <v>0</v>
      </c>
      <c r="G327" s="27">
        <f>STAFF_CWS!K505</f>
        <v>0</v>
      </c>
      <c r="H327" s="27">
        <f>STAFF_CWS!L505</f>
        <v>0</v>
      </c>
      <c r="I327" s="27">
        <f>STAFF_CWS!M505</f>
        <v>0</v>
      </c>
      <c r="J327" s="27">
        <f>STAFF_CWS!N505</f>
        <v>0</v>
      </c>
      <c r="K327" s="27">
        <f>STAFF_CWS!O505</f>
        <v>0</v>
      </c>
      <c r="L327" s="27">
        <f>STAFF_CWS!P505</f>
        <v>0</v>
      </c>
      <c r="M327" s="27">
        <f>STAFF_CWS!Q505</f>
        <v>0</v>
      </c>
      <c r="N327" s="27">
        <f>STAFF_CWS!R505</f>
        <v>0</v>
      </c>
      <c r="O327" s="27">
        <f>STAFF_CWS!S505</f>
        <v>0</v>
      </c>
      <c r="P327" s="27">
        <f>STAFF_CWS!T505</f>
        <v>3791.6666666666665</v>
      </c>
      <c r="Q327" s="27">
        <f>STAFF_CWS!U505</f>
        <v>3791.6666666666665</v>
      </c>
      <c r="R327" s="27">
        <f>STAFF_CWS!V505</f>
        <v>3791.6666666666665</v>
      </c>
      <c r="S327" s="27">
        <f>STAFF_CWS!W505</f>
        <v>3791.6666666666665</v>
      </c>
      <c r="T327" s="27">
        <f>STAFF_CWS!X505</f>
        <v>3791.6666666666665</v>
      </c>
      <c r="U327" s="27">
        <f>STAFF_CWS!Y505</f>
        <v>3791.6666666666665</v>
      </c>
      <c r="V327" s="27">
        <f>STAFF_CWS!Z505</f>
        <v>3791.6666666666665</v>
      </c>
      <c r="W327" s="27">
        <f>STAFF_CWS!AA505</f>
        <v>3791.6666666666665</v>
      </c>
      <c r="X327" s="27">
        <f>STAFF_CWS!AB505</f>
        <v>3791.6666666666665</v>
      </c>
      <c r="Y327" s="27">
        <f>STAFF_CWS!AC505</f>
        <v>3791.6666666666665</v>
      </c>
      <c r="Z327" s="27">
        <f>STAFF_CWS!AD505</f>
        <v>3791.6666666666665</v>
      </c>
      <c r="AA327" s="27">
        <f>STAFF_CWS!AE505</f>
        <v>3791.6666666666665</v>
      </c>
      <c r="AB327" s="27">
        <f>STAFF_CWS!AF505</f>
        <v>4333.3333333333339</v>
      </c>
      <c r="AC327" s="27">
        <f>STAFF_CWS!AG505</f>
        <v>4333.3333333333339</v>
      </c>
      <c r="AD327" s="27">
        <f>STAFF_CWS!AH505</f>
        <v>4333.3333333333339</v>
      </c>
      <c r="AE327" s="27">
        <f>STAFF_CWS!AI505</f>
        <v>4333.3333333333339</v>
      </c>
      <c r="AF327" s="27">
        <f>STAFF_CWS!AJ505</f>
        <v>4333.3333333333339</v>
      </c>
      <c r="AG327" s="27">
        <f>STAFF_CWS!AK505</f>
        <v>4333.3333333333339</v>
      </c>
      <c r="AH327" s="27">
        <f>STAFF_CWS!AL505</f>
        <v>4333.3333333333339</v>
      </c>
      <c r="AI327" s="27">
        <f>STAFF_CWS!AM505</f>
        <v>4333.3333333333339</v>
      </c>
      <c r="AJ327" s="27">
        <f>STAFF_CWS!AN505</f>
        <v>4333.3333333333339</v>
      </c>
      <c r="AK327" s="27">
        <f>STAFF_CWS!AO505</f>
        <v>4333.3333333333339</v>
      </c>
      <c r="AL327" s="27">
        <f>STAFF_CWS!AP505</f>
        <v>4333.3333333333339</v>
      </c>
      <c r="AM327" s="27">
        <f>STAFF_CWS!AQ505</f>
        <v>4333.3333333333339</v>
      </c>
      <c r="AN327" s="27">
        <f>STAFF_CWS!AR505</f>
        <v>4875</v>
      </c>
      <c r="AO327" s="27">
        <f>STAFF_CWS!AS505</f>
        <v>4875</v>
      </c>
      <c r="AP327" s="27">
        <f>STAFF_CWS!AT505</f>
        <v>4875</v>
      </c>
      <c r="AQ327" s="27">
        <f>STAFF_CWS!AU505</f>
        <v>4875</v>
      </c>
      <c r="AR327" s="27">
        <f>STAFF_CWS!AV505</f>
        <v>4875</v>
      </c>
      <c r="AS327" s="27">
        <f>STAFF_CWS!AW505</f>
        <v>4875</v>
      </c>
      <c r="AT327" s="27">
        <f>STAFF_CWS!AX505</f>
        <v>4875</v>
      </c>
      <c r="AU327" s="27">
        <f>STAFF_CWS!AY505</f>
        <v>4875</v>
      </c>
      <c r="AV327" s="27">
        <f>STAFF_CWS!AZ505</f>
        <v>4875</v>
      </c>
      <c r="AW327" s="27">
        <f>STAFF_CWS!BA505</f>
        <v>4875</v>
      </c>
      <c r="AX327" s="27">
        <f>STAFF_CWS!BB505</f>
        <v>4875</v>
      </c>
      <c r="AY327" s="27">
        <f>STAFF_CWS!BC505</f>
        <v>4875</v>
      </c>
      <c r="AZ327" s="27">
        <f>STAFF_CWS!BD505</f>
        <v>5416.666666666667</v>
      </c>
      <c r="BA327" s="27">
        <f>STAFF_CWS!BE505</f>
        <v>5416.666666666667</v>
      </c>
      <c r="BB327" s="27">
        <f>STAFF_CWS!BF505</f>
        <v>5416.666666666667</v>
      </c>
      <c r="BC327" s="27">
        <f>STAFF_CWS!BG505</f>
        <v>5416.666666666667</v>
      </c>
      <c r="BD327" s="27">
        <f>STAFF_CWS!BH505</f>
        <v>5416.666666666667</v>
      </c>
      <c r="BE327" s="27">
        <f>STAFF_CWS!BI505</f>
        <v>5416.666666666667</v>
      </c>
      <c r="BF327" s="27">
        <f>STAFF_CWS!BJ505</f>
        <v>5416.666666666667</v>
      </c>
      <c r="BG327" s="27">
        <f>STAFF_CWS!BK505</f>
        <v>5416.666666666667</v>
      </c>
      <c r="BH327" s="27">
        <f>STAFF_CWS!BL505</f>
        <v>5416.666666666667</v>
      </c>
      <c r="BI327" s="27">
        <f>STAFF_CWS!BM505</f>
        <v>5416.666666666667</v>
      </c>
      <c r="BJ327" s="27">
        <f>STAFF_CWS!BN505</f>
        <v>5416.666666666667</v>
      </c>
      <c r="BK327" s="27">
        <f>STAFF_CWS!BO505</f>
        <v>5416.666666666667</v>
      </c>
    </row>
    <row r="328" spans="2:63" x14ac:dyDescent="0.15">
      <c r="B328" s="17" t="s">
        <v>27</v>
      </c>
      <c r="C328" s="27">
        <f>STAFF_CWS!G506</f>
        <v>0</v>
      </c>
      <c r="D328" s="27">
        <f>STAFF_CWS!H506</f>
        <v>0</v>
      </c>
      <c r="E328" s="27">
        <f>STAFF_CWS!I506</f>
        <v>0</v>
      </c>
      <c r="F328" s="27">
        <f>STAFF_CWS!J506</f>
        <v>0</v>
      </c>
      <c r="G328" s="27">
        <f>STAFF_CWS!K506</f>
        <v>0</v>
      </c>
      <c r="H328" s="27">
        <f>STAFF_CWS!L506</f>
        <v>0</v>
      </c>
      <c r="I328" s="27">
        <f>STAFF_CWS!M506</f>
        <v>0</v>
      </c>
      <c r="J328" s="27">
        <f>STAFF_CWS!N506</f>
        <v>0</v>
      </c>
      <c r="K328" s="27">
        <f>STAFF_CWS!O506</f>
        <v>0</v>
      </c>
      <c r="L328" s="27">
        <f>STAFF_CWS!P506</f>
        <v>0</v>
      </c>
      <c r="M328" s="27">
        <f>STAFF_CWS!Q506</f>
        <v>0</v>
      </c>
      <c r="N328" s="27">
        <f>STAFF_CWS!R506</f>
        <v>0</v>
      </c>
      <c r="O328" s="27">
        <f>STAFF_CWS!S506</f>
        <v>0</v>
      </c>
      <c r="P328" s="27">
        <f>STAFF_CWS!T506</f>
        <v>0</v>
      </c>
      <c r="Q328" s="27">
        <f>STAFF_CWS!U506</f>
        <v>0</v>
      </c>
      <c r="R328" s="27">
        <f>STAFF_CWS!V506</f>
        <v>0</v>
      </c>
      <c r="S328" s="27">
        <f>STAFF_CWS!W506</f>
        <v>0</v>
      </c>
      <c r="T328" s="27">
        <f>STAFF_CWS!X506</f>
        <v>0</v>
      </c>
      <c r="U328" s="27">
        <f>STAFF_CWS!Y506</f>
        <v>0</v>
      </c>
      <c r="V328" s="27">
        <f>STAFF_CWS!Z506</f>
        <v>0</v>
      </c>
      <c r="W328" s="27">
        <f>STAFF_CWS!AA506</f>
        <v>0</v>
      </c>
      <c r="X328" s="27">
        <f>STAFF_CWS!AB506</f>
        <v>0</v>
      </c>
      <c r="Y328" s="27">
        <f>STAFF_CWS!AC506</f>
        <v>0</v>
      </c>
      <c r="Z328" s="27">
        <f>STAFF_CWS!AD506</f>
        <v>0</v>
      </c>
      <c r="AA328" s="27">
        <f>STAFF_CWS!AE506</f>
        <v>0</v>
      </c>
      <c r="AB328" s="27">
        <f>STAFF_CWS!AF506</f>
        <v>0</v>
      </c>
      <c r="AC328" s="27">
        <f>STAFF_CWS!AG506</f>
        <v>0</v>
      </c>
      <c r="AD328" s="27">
        <f>STAFF_CWS!AH506</f>
        <v>0</v>
      </c>
      <c r="AE328" s="27">
        <f>STAFF_CWS!AI506</f>
        <v>0</v>
      </c>
      <c r="AF328" s="27">
        <f>STAFF_CWS!AJ506</f>
        <v>0</v>
      </c>
      <c r="AG328" s="27">
        <f>STAFF_CWS!AK506</f>
        <v>0</v>
      </c>
      <c r="AH328" s="27">
        <f>STAFF_CWS!AL506</f>
        <v>0</v>
      </c>
      <c r="AI328" s="27">
        <f>STAFF_CWS!AM506</f>
        <v>0</v>
      </c>
      <c r="AJ328" s="27">
        <f>STAFF_CWS!AN506</f>
        <v>0</v>
      </c>
      <c r="AK328" s="27">
        <f>STAFF_CWS!AO506</f>
        <v>0</v>
      </c>
      <c r="AL328" s="27">
        <f>STAFF_CWS!AP506</f>
        <v>0</v>
      </c>
      <c r="AM328" s="27">
        <f>STAFF_CWS!AQ506</f>
        <v>0</v>
      </c>
      <c r="AN328" s="27">
        <f>STAFF_CWS!AR506</f>
        <v>0</v>
      </c>
      <c r="AO328" s="27">
        <f>STAFF_CWS!AS506</f>
        <v>0</v>
      </c>
      <c r="AP328" s="27">
        <f>STAFF_CWS!AT506</f>
        <v>0</v>
      </c>
      <c r="AQ328" s="27">
        <f>STAFF_CWS!AU506</f>
        <v>0</v>
      </c>
      <c r="AR328" s="27">
        <f>STAFF_CWS!AV506</f>
        <v>0</v>
      </c>
      <c r="AS328" s="27">
        <f>STAFF_CWS!AW506</f>
        <v>0</v>
      </c>
      <c r="AT328" s="27">
        <f>STAFF_CWS!AX506</f>
        <v>0</v>
      </c>
      <c r="AU328" s="27">
        <f>STAFF_CWS!AY506</f>
        <v>0</v>
      </c>
      <c r="AV328" s="27">
        <f>STAFF_CWS!AZ506</f>
        <v>0</v>
      </c>
      <c r="AW328" s="27">
        <f>STAFF_CWS!BA506</f>
        <v>0</v>
      </c>
      <c r="AX328" s="27">
        <f>STAFF_CWS!BB506</f>
        <v>0</v>
      </c>
      <c r="AY328" s="27">
        <f>STAFF_CWS!BC506</f>
        <v>0</v>
      </c>
      <c r="AZ328" s="27">
        <f>STAFF_CWS!BD506</f>
        <v>0</v>
      </c>
      <c r="BA328" s="27">
        <f>STAFF_CWS!BE506</f>
        <v>0</v>
      </c>
      <c r="BB328" s="27">
        <f>STAFF_CWS!BF506</f>
        <v>0</v>
      </c>
      <c r="BC328" s="27">
        <f>STAFF_CWS!BG506</f>
        <v>0</v>
      </c>
      <c r="BD328" s="27">
        <f>STAFF_CWS!BH506</f>
        <v>0</v>
      </c>
      <c r="BE328" s="27">
        <f>STAFF_CWS!BI506</f>
        <v>0</v>
      </c>
      <c r="BF328" s="27">
        <f>STAFF_CWS!BJ506</f>
        <v>0</v>
      </c>
      <c r="BG328" s="27">
        <f>STAFF_CWS!BK506</f>
        <v>0</v>
      </c>
      <c r="BH328" s="27">
        <f>STAFF_CWS!BL506</f>
        <v>0</v>
      </c>
      <c r="BI328" s="27">
        <f>STAFF_CWS!BM506</f>
        <v>0</v>
      </c>
      <c r="BJ328" s="27">
        <f>STAFF_CWS!BN506</f>
        <v>0</v>
      </c>
      <c r="BK328" s="27">
        <f>STAFF_CWS!BO506</f>
        <v>0</v>
      </c>
    </row>
    <row r="329" spans="2:63" x14ac:dyDescent="0.15">
      <c r="B329" s="17" t="s">
        <v>63</v>
      </c>
      <c r="C329" s="27">
        <f>STAFF_CWS!G507</f>
        <v>0</v>
      </c>
      <c r="D329" s="27">
        <f>STAFF_CWS!H507</f>
        <v>0</v>
      </c>
      <c r="E329" s="27">
        <f>STAFF_CWS!I507</f>
        <v>0</v>
      </c>
      <c r="F329" s="27">
        <f>STAFF_CWS!J507</f>
        <v>0</v>
      </c>
      <c r="G329" s="27">
        <f>STAFF_CWS!K507</f>
        <v>0</v>
      </c>
      <c r="H329" s="27">
        <f>STAFF_CWS!L507</f>
        <v>0</v>
      </c>
      <c r="I329" s="27">
        <f>STAFF_CWS!M507</f>
        <v>0</v>
      </c>
      <c r="J329" s="27">
        <f>STAFF_CWS!N507</f>
        <v>0</v>
      </c>
      <c r="K329" s="27">
        <f>STAFF_CWS!O507</f>
        <v>0</v>
      </c>
      <c r="L329" s="27">
        <f>STAFF_CWS!P507</f>
        <v>0</v>
      </c>
      <c r="M329" s="27">
        <f>STAFF_CWS!Q507</f>
        <v>0</v>
      </c>
      <c r="N329" s="27">
        <f>STAFF_CWS!R507</f>
        <v>0</v>
      </c>
      <c r="O329" s="27">
        <f>STAFF_CWS!S507</f>
        <v>0</v>
      </c>
      <c r="P329" s="27">
        <f>STAFF_CWS!T507</f>
        <v>3791.6666666666665</v>
      </c>
      <c r="Q329" s="27">
        <f>STAFF_CWS!U507</f>
        <v>3791.6666666666665</v>
      </c>
      <c r="R329" s="27">
        <f>STAFF_CWS!V507</f>
        <v>3791.6666666666665</v>
      </c>
      <c r="S329" s="27">
        <f>STAFF_CWS!W507</f>
        <v>3791.6666666666665</v>
      </c>
      <c r="T329" s="27">
        <f>STAFF_CWS!X507</f>
        <v>3791.6666666666665</v>
      </c>
      <c r="U329" s="27">
        <f>STAFF_CWS!Y507</f>
        <v>3791.6666666666665</v>
      </c>
      <c r="V329" s="27">
        <f>STAFF_CWS!Z507</f>
        <v>3791.6666666666665</v>
      </c>
      <c r="W329" s="27">
        <f>STAFF_CWS!AA507</f>
        <v>3791.6666666666665</v>
      </c>
      <c r="X329" s="27">
        <f>STAFF_CWS!AB507</f>
        <v>3791.6666666666665</v>
      </c>
      <c r="Y329" s="27">
        <f>STAFF_CWS!AC507</f>
        <v>3791.6666666666665</v>
      </c>
      <c r="Z329" s="27">
        <f>STAFF_CWS!AD507</f>
        <v>3791.6666666666665</v>
      </c>
      <c r="AA329" s="27">
        <f>STAFF_CWS!AE507</f>
        <v>3791.6666666666665</v>
      </c>
      <c r="AB329" s="27">
        <f>STAFF_CWS!AF507</f>
        <v>4333.3333333333339</v>
      </c>
      <c r="AC329" s="27">
        <f>STAFF_CWS!AG507</f>
        <v>4333.3333333333339</v>
      </c>
      <c r="AD329" s="27">
        <f>STAFF_CWS!AH507</f>
        <v>4333.3333333333339</v>
      </c>
      <c r="AE329" s="27">
        <f>STAFF_CWS!AI507</f>
        <v>4333.3333333333339</v>
      </c>
      <c r="AF329" s="27">
        <f>STAFF_CWS!AJ507</f>
        <v>4333.3333333333339</v>
      </c>
      <c r="AG329" s="27">
        <f>STAFF_CWS!AK507</f>
        <v>4333.3333333333339</v>
      </c>
      <c r="AH329" s="27">
        <f>STAFF_CWS!AL507</f>
        <v>4333.3333333333339</v>
      </c>
      <c r="AI329" s="27">
        <f>STAFF_CWS!AM507</f>
        <v>4333.3333333333339</v>
      </c>
      <c r="AJ329" s="27">
        <f>STAFF_CWS!AN507</f>
        <v>4333.3333333333339</v>
      </c>
      <c r="AK329" s="27">
        <f>STAFF_CWS!AO507</f>
        <v>4333.3333333333339</v>
      </c>
      <c r="AL329" s="27">
        <f>STAFF_CWS!AP507</f>
        <v>4333.3333333333339</v>
      </c>
      <c r="AM329" s="27">
        <f>STAFF_CWS!AQ507</f>
        <v>4333.3333333333339</v>
      </c>
      <c r="AN329" s="27">
        <f>STAFF_CWS!AR507</f>
        <v>4875</v>
      </c>
      <c r="AO329" s="27">
        <f>STAFF_CWS!AS507</f>
        <v>4875</v>
      </c>
      <c r="AP329" s="27">
        <f>STAFF_CWS!AT507</f>
        <v>4875</v>
      </c>
      <c r="AQ329" s="27">
        <f>STAFF_CWS!AU507</f>
        <v>4875</v>
      </c>
      <c r="AR329" s="27">
        <f>STAFF_CWS!AV507</f>
        <v>4875</v>
      </c>
      <c r="AS329" s="27">
        <f>STAFF_CWS!AW507</f>
        <v>4875</v>
      </c>
      <c r="AT329" s="27">
        <f>STAFF_CWS!AX507</f>
        <v>4875</v>
      </c>
      <c r="AU329" s="27">
        <f>STAFF_CWS!AY507</f>
        <v>4875</v>
      </c>
      <c r="AV329" s="27">
        <f>STAFF_CWS!AZ507</f>
        <v>4875</v>
      </c>
      <c r="AW329" s="27">
        <f>STAFF_CWS!BA507</f>
        <v>4875</v>
      </c>
      <c r="AX329" s="27">
        <f>STAFF_CWS!BB507</f>
        <v>4875</v>
      </c>
      <c r="AY329" s="27">
        <f>STAFF_CWS!BC507</f>
        <v>4875</v>
      </c>
      <c r="AZ329" s="27">
        <f>STAFF_CWS!BD507</f>
        <v>5416.666666666667</v>
      </c>
      <c r="BA329" s="27">
        <f>STAFF_CWS!BE507</f>
        <v>5416.666666666667</v>
      </c>
      <c r="BB329" s="27">
        <f>STAFF_CWS!BF507</f>
        <v>5416.666666666667</v>
      </c>
      <c r="BC329" s="27">
        <f>STAFF_CWS!BG507</f>
        <v>5416.666666666667</v>
      </c>
      <c r="BD329" s="27">
        <f>STAFF_CWS!BH507</f>
        <v>5416.666666666667</v>
      </c>
      <c r="BE329" s="27">
        <f>STAFF_CWS!BI507</f>
        <v>5416.666666666667</v>
      </c>
      <c r="BF329" s="27">
        <f>STAFF_CWS!BJ507</f>
        <v>5416.666666666667</v>
      </c>
      <c r="BG329" s="27">
        <f>STAFF_CWS!BK507</f>
        <v>5416.666666666667</v>
      </c>
      <c r="BH329" s="27">
        <f>STAFF_CWS!BL507</f>
        <v>5416.666666666667</v>
      </c>
      <c r="BI329" s="27">
        <f>STAFF_CWS!BM507</f>
        <v>5416.666666666667</v>
      </c>
      <c r="BJ329" s="27">
        <f>STAFF_CWS!BN507</f>
        <v>5416.666666666667</v>
      </c>
      <c r="BK329" s="27">
        <f>STAFF_CWS!BO507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86</v>
      </c>
      <c r="C331" s="27">
        <f>STAFF_CWS!G509</f>
        <v>0</v>
      </c>
      <c r="D331" s="27">
        <f>STAFF_CWS!H509</f>
        <v>0</v>
      </c>
      <c r="E331" s="27">
        <f>STAFF_CWS!I509</f>
        <v>0</v>
      </c>
      <c r="F331" s="27">
        <f>STAFF_CWS!J509</f>
        <v>0</v>
      </c>
      <c r="G331" s="27">
        <f>STAFF_CWS!K509</f>
        <v>0</v>
      </c>
      <c r="H331" s="27">
        <f>STAFF_CWS!L509</f>
        <v>0</v>
      </c>
      <c r="I331" s="27">
        <f>STAFF_CWS!M509</f>
        <v>0</v>
      </c>
      <c r="J331" s="27">
        <f>STAFF_CWS!N509</f>
        <v>0</v>
      </c>
      <c r="K331" s="27">
        <f>STAFF_CWS!O509</f>
        <v>0</v>
      </c>
      <c r="L331" s="27">
        <f>STAFF_CWS!P509</f>
        <v>0</v>
      </c>
      <c r="M331" s="27">
        <f>STAFF_CWS!Q509</f>
        <v>0</v>
      </c>
      <c r="N331" s="27">
        <f>STAFF_CWS!R509</f>
        <v>0</v>
      </c>
      <c r="O331" s="27">
        <f>STAFF_CWS!S509</f>
        <v>0</v>
      </c>
      <c r="P331" s="27">
        <f>STAFF_CWS!T509</f>
        <v>0</v>
      </c>
      <c r="Q331" s="27">
        <f>STAFF_CWS!U509</f>
        <v>0</v>
      </c>
      <c r="R331" s="27">
        <f>STAFF_CWS!V509</f>
        <v>0</v>
      </c>
      <c r="S331" s="27">
        <f>STAFF_CWS!W509</f>
        <v>0</v>
      </c>
      <c r="T331" s="27">
        <f>STAFF_CWS!X509</f>
        <v>0</v>
      </c>
      <c r="U331" s="27">
        <f>STAFF_CWS!Y509</f>
        <v>0</v>
      </c>
      <c r="V331" s="27">
        <f>STAFF_CWS!Z509</f>
        <v>0</v>
      </c>
      <c r="W331" s="27">
        <f>STAFF_CWS!AA509</f>
        <v>0</v>
      </c>
      <c r="X331" s="27">
        <f>STAFF_CWS!AB509</f>
        <v>0</v>
      </c>
      <c r="Y331" s="27">
        <f>STAFF_CWS!AC509</f>
        <v>0</v>
      </c>
      <c r="Z331" s="27">
        <f>STAFF_CWS!AD509</f>
        <v>0</v>
      </c>
      <c r="AA331" s="27">
        <f>STAFF_CWS!AE509</f>
        <v>0</v>
      </c>
      <c r="AB331" s="27">
        <f>STAFF_CWS!AF509</f>
        <v>0</v>
      </c>
      <c r="AC331" s="27">
        <f>STAFF_CWS!AG509</f>
        <v>0</v>
      </c>
      <c r="AD331" s="27">
        <f>STAFF_CWS!AH509</f>
        <v>0</v>
      </c>
      <c r="AE331" s="27">
        <f>STAFF_CWS!AI509</f>
        <v>0</v>
      </c>
      <c r="AF331" s="27">
        <f>STAFF_CWS!AJ509</f>
        <v>0</v>
      </c>
      <c r="AG331" s="27">
        <f>STAFF_CWS!AK509</f>
        <v>0</v>
      </c>
      <c r="AH331" s="27">
        <f>STAFF_CWS!AL509</f>
        <v>0</v>
      </c>
      <c r="AI331" s="27">
        <f>STAFF_CWS!AM509</f>
        <v>0</v>
      </c>
      <c r="AJ331" s="27">
        <f>STAFF_CWS!AN509</f>
        <v>0</v>
      </c>
      <c r="AK331" s="27">
        <f>STAFF_CWS!AO509</f>
        <v>0</v>
      </c>
      <c r="AL331" s="27">
        <f>STAFF_CWS!AP509</f>
        <v>0</v>
      </c>
      <c r="AM331" s="27">
        <f>STAFF_CWS!AQ509</f>
        <v>0</v>
      </c>
      <c r="AN331" s="27">
        <f>STAFF_CWS!AR509</f>
        <v>0</v>
      </c>
      <c r="AO331" s="27">
        <f>STAFF_CWS!AS509</f>
        <v>0</v>
      </c>
      <c r="AP331" s="27">
        <f>STAFF_CWS!AT509</f>
        <v>0</v>
      </c>
      <c r="AQ331" s="27">
        <f>STAFF_CWS!AU509</f>
        <v>0</v>
      </c>
      <c r="AR331" s="27">
        <f>STAFF_CWS!AV509</f>
        <v>0</v>
      </c>
      <c r="AS331" s="27">
        <f>STAFF_CWS!AW509</f>
        <v>0</v>
      </c>
      <c r="AT331" s="27">
        <f>STAFF_CWS!AX509</f>
        <v>0</v>
      </c>
      <c r="AU331" s="27">
        <f>STAFF_CWS!AY509</f>
        <v>0</v>
      </c>
      <c r="AV331" s="27">
        <f>STAFF_CWS!AZ509</f>
        <v>0</v>
      </c>
      <c r="AW331" s="27">
        <f>STAFF_CWS!BA509</f>
        <v>0</v>
      </c>
      <c r="AX331" s="27">
        <f>STAFF_CWS!BB509</f>
        <v>0</v>
      </c>
      <c r="AY331" s="27">
        <f>STAFF_CWS!BC509</f>
        <v>0</v>
      </c>
      <c r="AZ331" s="27">
        <f>STAFF_CWS!BD509</f>
        <v>0</v>
      </c>
      <c r="BA331" s="27">
        <f>STAFF_CWS!BE509</f>
        <v>0</v>
      </c>
      <c r="BB331" s="27">
        <f>STAFF_CWS!BF509</f>
        <v>0</v>
      </c>
      <c r="BC331" s="27">
        <f>STAFF_CWS!BG509</f>
        <v>0</v>
      </c>
      <c r="BD331" s="27">
        <f>STAFF_CWS!BH509</f>
        <v>0</v>
      </c>
      <c r="BE331" s="27">
        <f>STAFF_CWS!BI509</f>
        <v>0</v>
      </c>
      <c r="BF331" s="27">
        <f>STAFF_CWS!BJ509</f>
        <v>0</v>
      </c>
      <c r="BG331" s="27">
        <f>STAFF_CWS!BK509</f>
        <v>0</v>
      </c>
      <c r="BH331" s="27">
        <f>STAFF_CWS!BL509</f>
        <v>0</v>
      </c>
      <c r="BI331" s="27">
        <f>STAFF_CWS!BM509</f>
        <v>0</v>
      </c>
      <c r="BJ331" s="27">
        <f>STAFF_CWS!BN509</f>
        <v>0</v>
      </c>
      <c r="BK331" s="27">
        <f>STAFF_CWS!BO509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59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75</v>
      </c>
      <c r="C334" s="27">
        <f>STAFF_CWS!G512</f>
        <v>0</v>
      </c>
      <c r="D334" s="27">
        <f>STAFF_CWS!H512</f>
        <v>0</v>
      </c>
      <c r="E334" s="27">
        <f>STAFF_CWS!I512</f>
        <v>0</v>
      </c>
      <c r="F334" s="27">
        <f>STAFF_CWS!J512</f>
        <v>0</v>
      </c>
      <c r="G334" s="27">
        <f>STAFF_CWS!K512</f>
        <v>6666.666666666667</v>
      </c>
      <c r="H334" s="27">
        <f>STAFF_CWS!L512</f>
        <v>6666.666666666667</v>
      </c>
      <c r="I334" s="27">
        <f>STAFF_CWS!M512</f>
        <v>6666.666666666667</v>
      </c>
      <c r="J334" s="27">
        <f>STAFF_CWS!N512</f>
        <v>6666.666666666667</v>
      </c>
      <c r="K334" s="27">
        <f>STAFF_CWS!O512</f>
        <v>6666.666666666667</v>
      </c>
      <c r="L334" s="27">
        <f>STAFF_CWS!P512</f>
        <v>6666.666666666667</v>
      </c>
      <c r="M334" s="27">
        <f>STAFF_CWS!Q512</f>
        <v>6666.666666666667</v>
      </c>
      <c r="N334" s="27">
        <f>STAFF_CWS!R512</f>
        <v>6666.666666666667</v>
      </c>
      <c r="O334" s="27">
        <f>STAFF_CWS!S512</f>
        <v>6666.666666666667</v>
      </c>
      <c r="P334" s="27">
        <f>STAFF_CWS!T512</f>
        <v>6666.666666666667</v>
      </c>
      <c r="Q334" s="27">
        <f>STAFF_CWS!U512</f>
        <v>6666.666666666667</v>
      </c>
      <c r="R334" s="27">
        <f>STAFF_CWS!V512</f>
        <v>6666.666666666667</v>
      </c>
      <c r="S334" s="27">
        <f>STAFF_CWS!W512</f>
        <v>6666.666666666667</v>
      </c>
      <c r="T334" s="27">
        <f>STAFF_CWS!X512</f>
        <v>6666.666666666667</v>
      </c>
      <c r="U334" s="27">
        <f>STAFF_CWS!Y512</f>
        <v>6666.666666666667</v>
      </c>
      <c r="V334" s="27">
        <f>STAFF_CWS!Z512</f>
        <v>6666.666666666667</v>
      </c>
      <c r="W334" s="27">
        <f>STAFF_CWS!AA512</f>
        <v>6666.666666666667</v>
      </c>
      <c r="X334" s="27">
        <f>STAFF_CWS!AB512</f>
        <v>6666.666666666667</v>
      </c>
      <c r="Y334" s="27">
        <f>STAFF_CWS!AC512</f>
        <v>6666.666666666667</v>
      </c>
      <c r="Z334" s="27">
        <f>STAFF_CWS!AD512</f>
        <v>6666.666666666667</v>
      </c>
      <c r="AA334" s="27">
        <f>STAFF_CWS!AE512</f>
        <v>6666.666666666667</v>
      </c>
      <c r="AB334" s="27">
        <f>STAFF_CWS!AF512</f>
        <v>6666.666666666667</v>
      </c>
      <c r="AC334" s="27">
        <f>STAFF_CWS!AG512</f>
        <v>6666.666666666667</v>
      </c>
      <c r="AD334" s="27">
        <f>STAFF_CWS!AH512</f>
        <v>6666.666666666667</v>
      </c>
      <c r="AE334" s="27">
        <f>STAFF_CWS!AI512</f>
        <v>6666.666666666667</v>
      </c>
      <c r="AF334" s="27">
        <f>STAFF_CWS!AJ512</f>
        <v>6666.666666666667</v>
      </c>
      <c r="AG334" s="27">
        <f>STAFF_CWS!AK512</f>
        <v>6666.666666666667</v>
      </c>
      <c r="AH334" s="27">
        <f>STAFF_CWS!AL512</f>
        <v>6666.666666666667</v>
      </c>
      <c r="AI334" s="27">
        <f>STAFF_CWS!AM512</f>
        <v>6666.666666666667</v>
      </c>
      <c r="AJ334" s="27">
        <f>STAFF_CWS!AN512</f>
        <v>6666.666666666667</v>
      </c>
      <c r="AK334" s="27">
        <f>STAFF_CWS!AO512</f>
        <v>6666.666666666667</v>
      </c>
      <c r="AL334" s="27">
        <f>STAFF_CWS!AP512</f>
        <v>6666.666666666667</v>
      </c>
      <c r="AM334" s="27">
        <f>STAFF_CWS!AQ512</f>
        <v>6666.666666666667</v>
      </c>
      <c r="AN334" s="27">
        <f>STAFF_CWS!AR512</f>
        <v>6666.666666666667</v>
      </c>
      <c r="AO334" s="27">
        <f>STAFF_CWS!AS512</f>
        <v>6666.666666666667</v>
      </c>
      <c r="AP334" s="27">
        <f>STAFF_CWS!AT512</f>
        <v>6666.666666666667</v>
      </c>
      <c r="AQ334" s="27">
        <f>STAFF_CWS!AU512</f>
        <v>6666.666666666667</v>
      </c>
      <c r="AR334" s="27">
        <f>STAFF_CWS!AV512</f>
        <v>6666.666666666667</v>
      </c>
      <c r="AS334" s="27">
        <f>STAFF_CWS!AW512</f>
        <v>6666.666666666667</v>
      </c>
      <c r="AT334" s="27">
        <f>STAFF_CWS!AX512</f>
        <v>6666.666666666667</v>
      </c>
      <c r="AU334" s="27">
        <f>STAFF_CWS!AY512</f>
        <v>6666.666666666667</v>
      </c>
      <c r="AV334" s="27">
        <f>STAFF_CWS!AZ512</f>
        <v>6666.666666666667</v>
      </c>
      <c r="AW334" s="27">
        <f>STAFF_CWS!BA512</f>
        <v>6666.666666666667</v>
      </c>
      <c r="AX334" s="27">
        <f>STAFF_CWS!BB512</f>
        <v>6666.666666666667</v>
      </c>
      <c r="AY334" s="27">
        <f>STAFF_CWS!BC512</f>
        <v>6666.666666666667</v>
      </c>
      <c r="AZ334" s="27">
        <f>STAFF_CWS!BD512</f>
        <v>6666.666666666667</v>
      </c>
      <c r="BA334" s="27">
        <f>STAFF_CWS!BE512</f>
        <v>6666.666666666667</v>
      </c>
      <c r="BB334" s="27">
        <f>STAFF_CWS!BF512</f>
        <v>6666.666666666667</v>
      </c>
      <c r="BC334" s="27">
        <f>STAFF_CWS!BG512</f>
        <v>6666.666666666667</v>
      </c>
      <c r="BD334" s="27">
        <f>STAFF_CWS!BH512</f>
        <v>6666.666666666667</v>
      </c>
      <c r="BE334" s="27">
        <f>STAFF_CWS!BI512</f>
        <v>6666.666666666667</v>
      </c>
      <c r="BF334" s="27">
        <f>STAFF_CWS!BJ512</f>
        <v>6666.666666666667</v>
      </c>
      <c r="BG334" s="27">
        <f>STAFF_CWS!BK512</f>
        <v>6666.666666666667</v>
      </c>
      <c r="BH334" s="27">
        <f>STAFF_CWS!BL512</f>
        <v>6666.666666666667</v>
      </c>
      <c r="BI334" s="27">
        <f>STAFF_CWS!BM512</f>
        <v>6666.666666666667</v>
      </c>
      <c r="BJ334" s="27">
        <f>STAFF_CWS!BN512</f>
        <v>6666.666666666667</v>
      </c>
      <c r="BK334" s="27">
        <f>STAFF_CWS!BO512</f>
        <v>6666.666666666667</v>
      </c>
    </row>
    <row r="335" spans="2:63" x14ac:dyDescent="0.15">
      <c r="B335" s="17" t="s">
        <v>62</v>
      </c>
      <c r="C335" s="24">
        <f>STAFF_CWS!G513</f>
        <v>0</v>
      </c>
      <c r="D335" s="24">
        <f>STAFF_CWS!H513</f>
        <v>0.8</v>
      </c>
      <c r="E335" s="24">
        <f>STAFF_CWS!I513</f>
        <v>0.8</v>
      </c>
      <c r="F335" s="24">
        <f>STAFF_CWS!J513</f>
        <v>0.8</v>
      </c>
      <c r="G335" s="24">
        <f>STAFF_CWS!K513</f>
        <v>0.8</v>
      </c>
      <c r="H335" s="24">
        <f>STAFF_CWS!L513</f>
        <v>0.8</v>
      </c>
      <c r="I335" s="24">
        <f>STAFF_CWS!M513</f>
        <v>0.8</v>
      </c>
      <c r="J335" s="24">
        <f>STAFF_CWS!N513</f>
        <v>0.8</v>
      </c>
      <c r="K335" s="24">
        <f>STAFF_CWS!O513</f>
        <v>0.8</v>
      </c>
      <c r="L335" s="24">
        <f>STAFF_CWS!P513</f>
        <v>0.8</v>
      </c>
      <c r="M335" s="24">
        <f>STAFF_CWS!Q513</f>
        <v>0.8</v>
      </c>
      <c r="N335" s="24">
        <f>STAFF_CWS!R513</f>
        <v>0.8</v>
      </c>
      <c r="O335" s="24">
        <f>STAFF_CWS!S513</f>
        <v>0.8</v>
      </c>
      <c r="P335" s="24">
        <f>STAFF_CWS!T513</f>
        <v>0.9</v>
      </c>
      <c r="Q335" s="24">
        <f>STAFF_CWS!U513</f>
        <v>0.9</v>
      </c>
      <c r="R335" s="24">
        <f>STAFF_CWS!V513</f>
        <v>0.9</v>
      </c>
      <c r="S335" s="24">
        <f>STAFF_CWS!W513</f>
        <v>0.9</v>
      </c>
      <c r="T335" s="24">
        <f>STAFF_CWS!X513</f>
        <v>0.9</v>
      </c>
      <c r="U335" s="24">
        <f>STAFF_CWS!Y513</f>
        <v>0.9</v>
      </c>
      <c r="V335" s="24">
        <f>STAFF_CWS!Z513</f>
        <v>0.9</v>
      </c>
      <c r="W335" s="24">
        <f>STAFF_CWS!AA513</f>
        <v>0.9</v>
      </c>
      <c r="X335" s="24">
        <f>STAFF_CWS!AB513</f>
        <v>0.9</v>
      </c>
      <c r="Y335" s="24">
        <f>STAFF_CWS!AC513</f>
        <v>0.9</v>
      </c>
      <c r="Z335" s="24">
        <f>STAFF_CWS!AD513</f>
        <v>0.9</v>
      </c>
      <c r="AA335" s="24">
        <f>STAFF_CWS!AE513</f>
        <v>0.9</v>
      </c>
      <c r="AB335" s="24">
        <f>STAFF_CWS!AF513</f>
        <v>0.9</v>
      </c>
      <c r="AC335" s="24">
        <f>STAFF_CWS!AG513</f>
        <v>0.9</v>
      </c>
      <c r="AD335" s="24">
        <f>STAFF_CWS!AH513</f>
        <v>0.9</v>
      </c>
      <c r="AE335" s="24">
        <f>STAFF_CWS!AI513</f>
        <v>0.9</v>
      </c>
      <c r="AF335" s="24">
        <f>STAFF_CWS!AJ513</f>
        <v>0.9</v>
      </c>
      <c r="AG335" s="24">
        <f>STAFF_CWS!AK513</f>
        <v>0.9</v>
      </c>
      <c r="AH335" s="24">
        <f>STAFF_CWS!AL513</f>
        <v>0.9</v>
      </c>
      <c r="AI335" s="24">
        <f>STAFF_CWS!AM513</f>
        <v>0.9</v>
      </c>
      <c r="AJ335" s="24">
        <f>STAFF_CWS!AN513</f>
        <v>0.9</v>
      </c>
      <c r="AK335" s="24">
        <f>STAFF_CWS!AO513</f>
        <v>0.9</v>
      </c>
      <c r="AL335" s="24">
        <f>STAFF_CWS!AP513</f>
        <v>0.9</v>
      </c>
      <c r="AM335" s="24">
        <f>STAFF_CWS!AQ513</f>
        <v>0.9</v>
      </c>
      <c r="AN335" s="24">
        <f>STAFF_CWS!AR513</f>
        <v>1</v>
      </c>
      <c r="AO335" s="24">
        <f>STAFF_CWS!AS513</f>
        <v>1</v>
      </c>
      <c r="AP335" s="24">
        <f>STAFF_CWS!AT513</f>
        <v>1</v>
      </c>
      <c r="AQ335" s="24">
        <f>STAFF_CWS!AU513</f>
        <v>1</v>
      </c>
      <c r="AR335" s="24">
        <f>STAFF_CWS!AV513</f>
        <v>1</v>
      </c>
      <c r="AS335" s="24">
        <f>STAFF_CWS!AW513</f>
        <v>1</v>
      </c>
      <c r="AT335" s="24">
        <f>STAFF_CWS!AX513</f>
        <v>1</v>
      </c>
      <c r="AU335" s="24">
        <f>STAFF_CWS!AY513</f>
        <v>1</v>
      </c>
      <c r="AV335" s="24">
        <f>STAFF_CWS!AZ513</f>
        <v>1</v>
      </c>
      <c r="AW335" s="24">
        <f>STAFF_CWS!BA513</f>
        <v>1</v>
      </c>
      <c r="AX335" s="24">
        <f>STAFF_CWS!BB513</f>
        <v>1</v>
      </c>
      <c r="AY335" s="24">
        <f>STAFF_CWS!BC513</f>
        <v>1</v>
      </c>
      <c r="AZ335" s="24">
        <f>STAFF_CWS!BD513</f>
        <v>1</v>
      </c>
      <c r="BA335" s="24">
        <f>STAFF_CWS!BE513</f>
        <v>1</v>
      </c>
      <c r="BB335" s="24">
        <f>STAFF_CWS!BF513</f>
        <v>1</v>
      </c>
      <c r="BC335" s="24">
        <f>STAFF_CWS!BG513</f>
        <v>1</v>
      </c>
      <c r="BD335" s="24">
        <f>STAFF_CWS!BH513</f>
        <v>1</v>
      </c>
      <c r="BE335" s="24">
        <f>STAFF_CWS!BI513</f>
        <v>1</v>
      </c>
      <c r="BF335" s="24">
        <f>STAFF_CWS!BJ513</f>
        <v>1</v>
      </c>
      <c r="BG335" s="24">
        <f>STAFF_CWS!BK513</f>
        <v>1</v>
      </c>
      <c r="BH335" s="24">
        <f>STAFF_CWS!BL513</f>
        <v>1</v>
      </c>
      <c r="BI335" s="24">
        <f>STAFF_CWS!BM513</f>
        <v>1</v>
      </c>
      <c r="BJ335" s="24">
        <f>STAFF_CWS!BN513</f>
        <v>1</v>
      </c>
      <c r="BK335" s="24">
        <f>STAFF_CWS!BO513</f>
        <v>1</v>
      </c>
    </row>
    <row r="336" spans="2:63" x14ac:dyDescent="0.15">
      <c r="B336" s="17" t="s">
        <v>76</v>
      </c>
      <c r="C336" s="27">
        <f>STAFF_CWS!G514</f>
        <v>0</v>
      </c>
      <c r="D336" s="27">
        <f>STAFF_CWS!H514</f>
        <v>0</v>
      </c>
      <c r="E336" s="27">
        <f>STAFF_CWS!I514</f>
        <v>0</v>
      </c>
      <c r="F336" s="27">
        <f>STAFF_CWS!J514</f>
        <v>0</v>
      </c>
      <c r="G336" s="27">
        <f>STAFF_CWS!K514</f>
        <v>5333.3333333333339</v>
      </c>
      <c r="H336" s="27">
        <f>STAFF_CWS!L514</f>
        <v>5333.3333333333339</v>
      </c>
      <c r="I336" s="27">
        <f>STAFF_CWS!M514</f>
        <v>5333.3333333333339</v>
      </c>
      <c r="J336" s="27">
        <f>STAFF_CWS!N514</f>
        <v>5333.3333333333339</v>
      </c>
      <c r="K336" s="27">
        <f>STAFF_CWS!O514</f>
        <v>5333.3333333333339</v>
      </c>
      <c r="L336" s="27">
        <f>STAFF_CWS!P514</f>
        <v>5333.3333333333339</v>
      </c>
      <c r="M336" s="27">
        <f>STAFF_CWS!Q514</f>
        <v>5333.3333333333339</v>
      </c>
      <c r="N336" s="27">
        <f>STAFF_CWS!R514</f>
        <v>5333.3333333333339</v>
      </c>
      <c r="O336" s="27">
        <f>STAFF_CWS!S514</f>
        <v>5333.3333333333339</v>
      </c>
      <c r="P336" s="27">
        <f>STAFF_CWS!T514</f>
        <v>6000</v>
      </c>
      <c r="Q336" s="27">
        <f>STAFF_CWS!U514</f>
        <v>6000</v>
      </c>
      <c r="R336" s="27">
        <f>STAFF_CWS!V514</f>
        <v>6000</v>
      </c>
      <c r="S336" s="27">
        <f>STAFF_CWS!W514</f>
        <v>6000</v>
      </c>
      <c r="T336" s="27">
        <f>STAFF_CWS!X514</f>
        <v>6000</v>
      </c>
      <c r="U336" s="27">
        <f>STAFF_CWS!Y514</f>
        <v>6000</v>
      </c>
      <c r="V336" s="27">
        <f>STAFF_CWS!Z514</f>
        <v>6000</v>
      </c>
      <c r="W336" s="27">
        <f>STAFF_CWS!AA514</f>
        <v>6000</v>
      </c>
      <c r="X336" s="27">
        <f>STAFF_CWS!AB514</f>
        <v>6000</v>
      </c>
      <c r="Y336" s="27">
        <f>STAFF_CWS!AC514</f>
        <v>6000</v>
      </c>
      <c r="Z336" s="27">
        <f>STAFF_CWS!AD514</f>
        <v>6000</v>
      </c>
      <c r="AA336" s="27">
        <f>STAFF_CWS!AE514</f>
        <v>6000</v>
      </c>
      <c r="AB336" s="27">
        <f>STAFF_CWS!AF514</f>
        <v>6000</v>
      </c>
      <c r="AC336" s="27">
        <f>STAFF_CWS!AG514</f>
        <v>6000</v>
      </c>
      <c r="AD336" s="27">
        <f>STAFF_CWS!AH514</f>
        <v>6000</v>
      </c>
      <c r="AE336" s="27">
        <f>STAFF_CWS!AI514</f>
        <v>6000</v>
      </c>
      <c r="AF336" s="27">
        <f>STAFF_CWS!AJ514</f>
        <v>6000</v>
      </c>
      <c r="AG336" s="27">
        <f>STAFF_CWS!AK514</f>
        <v>6000</v>
      </c>
      <c r="AH336" s="27">
        <f>STAFF_CWS!AL514</f>
        <v>6000</v>
      </c>
      <c r="AI336" s="27">
        <f>STAFF_CWS!AM514</f>
        <v>6000</v>
      </c>
      <c r="AJ336" s="27">
        <f>STAFF_CWS!AN514</f>
        <v>6000</v>
      </c>
      <c r="AK336" s="27">
        <f>STAFF_CWS!AO514</f>
        <v>6000</v>
      </c>
      <c r="AL336" s="27">
        <f>STAFF_CWS!AP514</f>
        <v>6000</v>
      </c>
      <c r="AM336" s="27">
        <f>STAFF_CWS!AQ514</f>
        <v>6000</v>
      </c>
      <c r="AN336" s="27">
        <f>STAFF_CWS!AR514</f>
        <v>6666.666666666667</v>
      </c>
      <c r="AO336" s="27">
        <f>STAFF_CWS!AS514</f>
        <v>6666.666666666667</v>
      </c>
      <c r="AP336" s="27">
        <f>STAFF_CWS!AT514</f>
        <v>6666.666666666667</v>
      </c>
      <c r="AQ336" s="27">
        <f>STAFF_CWS!AU514</f>
        <v>6666.666666666667</v>
      </c>
      <c r="AR336" s="27">
        <f>STAFF_CWS!AV514</f>
        <v>6666.666666666667</v>
      </c>
      <c r="AS336" s="27">
        <f>STAFF_CWS!AW514</f>
        <v>6666.666666666667</v>
      </c>
      <c r="AT336" s="27">
        <f>STAFF_CWS!AX514</f>
        <v>6666.666666666667</v>
      </c>
      <c r="AU336" s="27">
        <f>STAFF_CWS!AY514</f>
        <v>6666.666666666667</v>
      </c>
      <c r="AV336" s="27">
        <f>STAFF_CWS!AZ514</f>
        <v>6666.666666666667</v>
      </c>
      <c r="AW336" s="27">
        <f>STAFF_CWS!BA514</f>
        <v>6666.666666666667</v>
      </c>
      <c r="AX336" s="27">
        <f>STAFF_CWS!BB514</f>
        <v>6666.666666666667</v>
      </c>
      <c r="AY336" s="27">
        <f>STAFF_CWS!BC514</f>
        <v>6666.666666666667</v>
      </c>
      <c r="AZ336" s="27">
        <f>STAFF_CWS!BD514</f>
        <v>6666.666666666667</v>
      </c>
      <c r="BA336" s="27">
        <f>STAFF_CWS!BE514</f>
        <v>6666.666666666667</v>
      </c>
      <c r="BB336" s="27">
        <f>STAFF_CWS!BF514</f>
        <v>6666.666666666667</v>
      </c>
      <c r="BC336" s="27">
        <f>STAFF_CWS!BG514</f>
        <v>6666.666666666667</v>
      </c>
      <c r="BD336" s="27">
        <f>STAFF_CWS!BH514</f>
        <v>6666.666666666667</v>
      </c>
      <c r="BE336" s="27">
        <f>STAFF_CWS!BI514</f>
        <v>6666.666666666667</v>
      </c>
      <c r="BF336" s="27">
        <f>STAFF_CWS!BJ514</f>
        <v>6666.666666666667</v>
      </c>
      <c r="BG336" s="27">
        <f>STAFF_CWS!BK514</f>
        <v>6666.666666666667</v>
      </c>
      <c r="BH336" s="27">
        <f>STAFF_CWS!BL514</f>
        <v>6666.666666666667</v>
      </c>
      <c r="BI336" s="27">
        <f>STAFF_CWS!BM514</f>
        <v>6666.666666666667</v>
      </c>
      <c r="BJ336" s="27">
        <f>STAFF_CWS!BN514</f>
        <v>6666.666666666667</v>
      </c>
      <c r="BK336" s="27">
        <f>STAFF_CWS!BO514</f>
        <v>6666.666666666667</v>
      </c>
    </row>
    <row r="337" spans="2:65" x14ac:dyDescent="0.15">
      <c r="B337" s="17" t="s">
        <v>27</v>
      </c>
      <c r="C337" s="27">
        <f>STAFF_CWS!G515</f>
        <v>0</v>
      </c>
      <c r="D337" s="27">
        <f>STAFF_CWS!H515</f>
        <v>0</v>
      </c>
      <c r="E337" s="27">
        <f>STAFF_CWS!I515</f>
        <v>0</v>
      </c>
      <c r="F337" s="27">
        <f>STAFF_CWS!J515</f>
        <v>0</v>
      </c>
      <c r="G337" s="27">
        <f>STAFF_CWS!K515</f>
        <v>0</v>
      </c>
      <c r="H337" s="27">
        <f>STAFF_CWS!L515</f>
        <v>0</v>
      </c>
      <c r="I337" s="27">
        <f>STAFF_CWS!M515</f>
        <v>0</v>
      </c>
      <c r="J337" s="27">
        <f>STAFF_CWS!N515</f>
        <v>0</v>
      </c>
      <c r="K337" s="27">
        <f>STAFF_CWS!O515</f>
        <v>0</v>
      </c>
      <c r="L337" s="27">
        <f>STAFF_CWS!P515</f>
        <v>0</v>
      </c>
      <c r="M337" s="27">
        <f>STAFF_CWS!Q515</f>
        <v>0</v>
      </c>
      <c r="N337" s="27">
        <f>STAFF_CWS!R515</f>
        <v>0</v>
      </c>
      <c r="O337" s="27">
        <f>STAFF_CWS!S515</f>
        <v>0</v>
      </c>
      <c r="P337" s="27">
        <f>STAFF_CWS!T515</f>
        <v>0</v>
      </c>
      <c r="Q337" s="27">
        <f>STAFF_CWS!U515</f>
        <v>0</v>
      </c>
      <c r="R337" s="27">
        <f>STAFF_CWS!V515</f>
        <v>0</v>
      </c>
      <c r="S337" s="27">
        <f>STAFF_CWS!W515</f>
        <v>0</v>
      </c>
      <c r="T337" s="27">
        <f>STAFF_CWS!X515</f>
        <v>0</v>
      </c>
      <c r="U337" s="27">
        <f>STAFF_CWS!Y515</f>
        <v>0</v>
      </c>
      <c r="V337" s="27">
        <f>STAFF_CWS!Z515</f>
        <v>0</v>
      </c>
      <c r="W337" s="27">
        <f>STAFF_CWS!AA515</f>
        <v>0</v>
      </c>
      <c r="X337" s="27">
        <f>STAFF_CWS!AB515</f>
        <v>0</v>
      </c>
      <c r="Y337" s="27">
        <f>STAFF_CWS!AC515</f>
        <v>0</v>
      </c>
      <c r="Z337" s="27">
        <f>STAFF_CWS!AD515</f>
        <v>0</v>
      </c>
      <c r="AA337" s="27">
        <f>STAFF_CWS!AE515</f>
        <v>0</v>
      </c>
      <c r="AB337" s="27">
        <f>STAFF_CWS!AF515</f>
        <v>0</v>
      </c>
      <c r="AC337" s="27">
        <f>STAFF_CWS!AG515</f>
        <v>0</v>
      </c>
      <c r="AD337" s="27">
        <f>STAFF_CWS!AH515</f>
        <v>0</v>
      </c>
      <c r="AE337" s="27">
        <f>STAFF_CWS!AI515</f>
        <v>0</v>
      </c>
      <c r="AF337" s="27">
        <f>STAFF_CWS!AJ515</f>
        <v>0</v>
      </c>
      <c r="AG337" s="27">
        <f>STAFF_CWS!AK515</f>
        <v>0</v>
      </c>
      <c r="AH337" s="27">
        <f>STAFF_CWS!AL515</f>
        <v>0</v>
      </c>
      <c r="AI337" s="27">
        <f>STAFF_CWS!AM515</f>
        <v>0</v>
      </c>
      <c r="AJ337" s="27">
        <f>STAFF_CWS!AN515</f>
        <v>0</v>
      </c>
      <c r="AK337" s="27">
        <f>STAFF_CWS!AO515</f>
        <v>0</v>
      </c>
      <c r="AL337" s="27">
        <f>STAFF_CWS!AP515</f>
        <v>0</v>
      </c>
      <c r="AM337" s="27">
        <f>STAFF_CWS!AQ515</f>
        <v>0</v>
      </c>
      <c r="AN337" s="27">
        <f>STAFF_CWS!AR515</f>
        <v>0</v>
      </c>
      <c r="AO337" s="27">
        <f>STAFF_CWS!AS515</f>
        <v>0</v>
      </c>
      <c r="AP337" s="27">
        <f>STAFF_CWS!AT515</f>
        <v>0</v>
      </c>
      <c r="AQ337" s="27">
        <f>STAFF_CWS!AU515</f>
        <v>0</v>
      </c>
      <c r="AR337" s="27">
        <f>STAFF_CWS!AV515</f>
        <v>0</v>
      </c>
      <c r="AS337" s="27">
        <f>STAFF_CWS!AW515</f>
        <v>0</v>
      </c>
      <c r="AT337" s="27">
        <f>STAFF_CWS!AX515</f>
        <v>0</v>
      </c>
      <c r="AU337" s="27">
        <f>STAFF_CWS!AY515</f>
        <v>0</v>
      </c>
      <c r="AV337" s="27">
        <f>STAFF_CWS!AZ515</f>
        <v>0</v>
      </c>
      <c r="AW337" s="27">
        <f>STAFF_CWS!BA515</f>
        <v>0</v>
      </c>
      <c r="AX337" s="27">
        <f>STAFF_CWS!BB515</f>
        <v>0</v>
      </c>
      <c r="AY337" s="27">
        <f>STAFF_CWS!BC515</f>
        <v>0</v>
      </c>
      <c r="AZ337" s="27">
        <f>STAFF_CWS!BD515</f>
        <v>0</v>
      </c>
      <c r="BA337" s="27">
        <f>STAFF_CWS!BE515</f>
        <v>0</v>
      </c>
      <c r="BB337" s="27">
        <f>STAFF_CWS!BF515</f>
        <v>0</v>
      </c>
      <c r="BC337" s="27">
        <f>STAFF_CWS!BG515</f>
        <v>0</v>
      </c>
      <c r="BD337" s="27">
        <f>STAFF_CWS!BH515</f>
        <v>0</v>
      </c>
      <c r="BE337" s="27">
        <f>STAFF_CWS!BI515</f>
        <v>0</v>
      </c>
      <c r="BF337" s="27">
        <f>STAFF_CWS!BJ515</f>
        <v>0</v>
      </c>
      <c r="BG337" s="27">
        <f>STAFF_CWS!BK515</f>
        <v>0</v>
      </c>
      <c r="BH337" s="27">
        <f>STAFF_CWS!BL515</f>
        <v>0</v>
      </c>
      <c r="BI337" s="27">
        <f>STAFF_CWS!BM515</f>
        <v>0</v>
      </c>
      <c r="BJ337" s="27">
        <f>STAFF_CWS!BN515</f>
        <v>0</v>
      </c>
      <c r="BK337" s="27">
        <f>STAFF_CWS!BO515</f>
        <v>0</v>
      </c>
    </row>
    <row r="338" spans="2:65" x14ac:dyDescent="0.15">
      <c r="B338" s="17" t="s">
        <v>63</v>
      </c>
      <c r="C338" s="27">
        <f>STAFF_CWS!G516</f>
        <v>0</v>
      </c>
      <c r="D338" s="27">
        <f>STAFF_CWS!H516</f>
        <v>0</v>
      </c>
      <c r="E338" s="27">
        <f>STAFF_CWS!I516</f>
        <v>0</v>
      </c>
      <c r="F338" s="27">
        <f>STAFF_CWS!J516</f>
        <v>0</v>
      </c>
      <c r="G338" s="27">
        <f>STAFF_CWS!K516</f>
        <v>5333.3333333333339</v>
      </c>
      <c r="H338" s="27">
        <f>STAFF_CWS!L516</f>
        <v>5333.3333333333339</v>
      </c>
      <c r="I338" s="27">
        <f>STAFF_CWS!M516</f>
        <v>5333.3333333333339</v>
      </c>
      <c r="J338" s="27">
        <f>STAFF_CWS!N516</f>
        <v>5333.3333333333339</v>
      </c>
      <c r="K338" s="27">
        <f>STAFF_CWS!O516</f>
        <v>5333.3333333333339</v>
      </c>
      <c r="L338" s="27">
        <f>STAFF_CWS!P516</f>
        <v>5333.3333333333339</v>
      </c>
      <c r="M338" s="27">
        <f>STAFF_CWS!Q516</f>
        <v>5333.3333333333339</v>
      </c>
      <c r="N338" s="27">
        <f>STAFF_CWS!R516</f>
        <v>5333.3333333333339</v>
      </c>
      <c r="O338" s="27">
        <f>STAFF_CWS!S516</f>
        <v>5333.3333333333339</v>
      </c>
      <c r="P338" s="27">
        <f>STAFF_CWS!T516</f>
        <v>6000</v>
      </c>
      <c r="Q338" s="27">
        <f>STAFF_CWS!U516</f>
        <v>6000</v>
      </c>
      <c r="R338" s="27">
        <f>STAFF_CWS!V516</f>
        <v>6000</v>
      </c>
      <c r="S338" s="27">
        <f>STAFF_CWS!W516</f>
        <v>6000</v>
      </c>
      <c r="T338" s="27">
        <f>STAFF_CWS!X516</f>
        <v>6000</v>
      </c>
      <c r="U338" s="27">
        <f>STAFF_CWS!Y516</f>
        <v>6000</v>
      </c>
      <c r="V338" s="27">
        <f>STAFF_CWS!Z516</f>
        <v>6000</v>
      </c>
      <c r="W338" s="27">
        <f>STAFF_CWS!AA516</f>
        <v>6000</v>
      </c>
      <c r="X338" s="27">
        <f>STAFF_CWS!AB516</f>
        <v>6000</v>
      </c>
      <c r="Y338" s="27">
        <f>STAFF_CWS!AC516</f>
        <v>6000</v>
      </c>
      <c r="Z338" s="27">
        <f>STAFF_CWS!AD516</f>
        <v>6000</v>
      </c>
      <c r="AA338" s="27">
        <f>STAFF_CWS!AE516</f>
        <v>6000</v>
      </c>
      <c r="AB338" s="27">
        <f>STAFF_CWS!AF516</f>
        <v>6000</v>
      </c>
      <c r="AC338" s="27">
        <f>STAFF_CWS!AG516</f>
        <v>6000</v>
      </c>
      <c r="AD338" s="27">
        <f>STAFF_CWS!AH516</f>
        <v>6000</v>
      </c>
      <c r="AE338" s="27">
        <f>STAFF_CWS!AI516</f>
        <v>6000</v>
      </c>
      <c r="AF338" s="27">
        <f>STAFF_CWS!AJ516</f>
        <v>6000</v>
      </c>
      <c r="AG338" s="27">
        <f>STAFF_CWS!AK516</f>
        <v>6000</v>
      </c>
      <c r="AH338" s="27">
        <f>STAFF_CWS!AL516</f>
        <v>6000</v>
      </c>
      <c r="AI338" s="27">
        <f>STAFF_CWS!AM516</f>
        <v>6000</v>
      </c>
      <c r="AJ338" s="27">
        <f>STAFF_CWS!AN516</f>
        <v>6000</v>
      </c>
      <c r="AK338" s="27">
        <f>STAFF_CWS!AO516</f>
        <v>6000</v>
      </c>
      <c r="AL338" s="27">
        <f>STAFF_CWS!AP516</f>
        <v>6000</v>
      </c>
      <c r="AM338" s="27">
        <f>STAFF_CWS!AQ516</f>
        <v>6000</v>
      </c>
      <c r="AN338" s="27">
        <f>STAFF_CWS!AR516</f>
        <v>6666.666666666667</v>
      </c>
      <c r="AO338" s="27">
        <f>STAFF_CWS!AS516</f>
        <v>6666.666666666667</v>
      </c>
      <c r="AP338" s="27">
        <f>STAFF_CWS!AT516</f>
        <v>6666.666666666667</v>
      </c>
      <c r="AQ338" s="27">
        <f>STAFF_CWS!AU516</f>
        <v>6666.666666666667</v>
      </c>
      <c r="AR338" s="27">
        <f>STAFF_CWS!AV516</f>
        <v>6666.666666666667</v>
      </c>
      <c r="AS338" s="27">
        <f>STAFF_CWS!AW516</f>
        <v>6666.666666666667</v>
      </c>
      <c r="AT338" s="27">
        <f>STAFF_CWS!AX516</f>
        <v>6666.666666666667</v>
      </c>
      <c r="AU338" s="27">
        <f>STAFF_CWS!AY516</f>
        <v>6666.666666666667</v>
      </c>
      <c r="AV338" s="27">
        <f>STAFF_CWS!AZ516</f>
        <v>6666.666666666667</v>
      </c>
      <c r="AW338" s="27">
        <f>STAFF_CWS!BA516</f>
        <v>6666.666666666667</v>
      </c>
      <c r="AX338" s="27">
        <f>STAFF_CWS!BB516</f>
        <v>6666.666666666667</v>
      </c>
      <c r="AY338" s="27">
        <f>STAFF_CWS!BC516</f>
        <v>6666.666666666667</v>
      </c>
      <c r="AZ338" s="27">
        <f>STAFF_CWS!BD516</f>
        <v>6666.666666666667</v>
      </c>
      <c r="BA338" s="27">
        <f>STAFF_CWS!BE516</f>
        <v>6666.666666666667</v>
      </c>
      <c r="BB338" s="27">
        <f>STAFF_CWS!BF516</f>
        <v>6666.666666666667</v>
      </c>
      <c r="BC338" s="27">
        <f>STAFF_CWS!BG516</f>
        <v>6666.666666666667</v>
      </c>
      <c r="BD338" s="27">
        <f>STAFF_CWS!BH516</f>
        <v>6666.666666666667</v>
      </c>
      <c r="BE338" s="27">
        <f>STAFF_CWS!BI516</f>
        <v>6666.666666666667</v>
      </c>
      <c r="BF338" s="27">
        <f>STAFF_CWS!BJ516</f>
        <v>6666.666666666667</v>
      </c>
      <c r="BG338" s="27">
        <f>STAFF_CWS!BK516</f>
        <v>6666.666666666667</v>
      </c>
      <c r="BH338" s="27">
        <f>STAFF_CWS!BL516</f>
        <v>6666.666666666667</v>
      </c>
      <c r="BI338" s="27">
        <f>STAFF_CWS!BM516</f>
        <v>6666.666666666667</v>
      </c>
      <c r="BJ338" s="27">
        <f>STAFF_CWS!BN516</f>
        <v>6666.666666666667</v>
      </c>
      <c r="BK338" s="27">
        <f>STAFF_CWS!BO516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86</v>
      </c>
      <c r="C340" s="27">
        <f>STAFF_CWS!G518</f>
        <v>0</v>
      </c>
      <c r="D340" s="27">
        <f>STAFF_CWS!H518</f>
        <v>0</v>
      </c>
      <c r="E340" s="27">
        <f>STAFF_CWS!I518</f>
        <v>0</v>
      </c>
      <c r="F340" s="27">
        <f>STAFF_CWS!J518</f>
        <v>0</v>
      </c>
      <c r="G340" s="27">
        <f>STAFF_CWS!K518</f>
        <v>0</v>
      </c>
      <c r="H340" s="27">
        <f>STAFF_CWS!L518</f>
        <v>0</v>
      </c>
      <c r="I340" s="27">
        <f>STAFF_CWS!M518</f>
        <v>0</v>
      </c>
      <c r="J340" s="27">
        <f>STAFF_CWS!N518</f>
        <v>0</v>
      </c>
      <c r="K340" s="27">
        <f>STAFF_CWS!O518</f>
        <v>0</v>
      </c>
      <c r="L340" s="27">
        <f>STAFF_CWS!P518</f>
        <v>0</v>
      </c>
      <c r="M340" s="27">
        <f>STAFF_CWS!Q518</f>
        <v>0</v>
      </c>
      <c r="N340" s="27">
        <f>STAFF_CWS!R518</f>
        <v>0</v>
      </c>
      <c r="O340" s="27">
        <f>STAFF_CWS!S518</f>
        <v>0</v>
      </c>
      <c r="P340" s="27">
        <f>STAFF_CWS!T518</f>
        <v>0</v>
      </c>
      <c r="Q340" s="27">
        <f>STAFF_CWS!U518</f>
        <v>0</v>
      </c>
      <c r="R340" s="27">
        <f>STAFF_CWS!V518</f>
        <v>0</v>
      </c>
      <c r="S340" s="27">
        <f>STAFF_CWS!W518</f>
        <v>0</v>
      </c>
      <c r="T340" s="27">
        <f>STAFF_CWS!X518</f>
        <v>0</v>
      </c>
      <c r="U340" s="27">
        <f>STAFF_CWS!Y518</f>
        <v>0</v>
      </c>
      <c r="V340" s="27">
        <f>STAFF_CWS!Z518</f>
        <v>0</v>
      </c>
      <c r="W340" s="27">
        <f>STAFF_CWS!AA518</f>
        <v>0</v>
      </c>
      <c r="X340" s="27">
        <f>STAFF_CWS!AB518</f>
        <v>0</v>
      </c>
      <c r="Y340" s="27">
        <f>STAFF_CWS!AC518</f>
        <v>0</v>
      </c>
      <c r="Z340" s="27">
        <f>STAFF_CWS!AD518</f>
        <v>0</v>
      </c>
      <c r="AA340" s="27">
        <f>STAFF_CWS!AE518</f>
        <v>0</v>
      </c>
      <c r="AB340" s="27">
        <f>STAFF_CWS!AF518</f>
        <v>0</v>
      </c>
      <c r="AC340" s="27">
        <f>STAFF_CWS!AG518</f>
        <v>0</v>
      </c>
      <c r="AD340" s="27">
        <f>STAFF_CWS!AH518</f>
        <v>0</v>
      </c>
      <c r="AE340" s="27">
        <f>STAFF_CWS!AI518</f>
        <v>0</v>
      </c>
      <c r="AF340" s="27">
        <f>STAFF_CWS!AJ518</f>
        <v>0</v>
      </c>
      <c r="AG340" s="27">
        <f>STAFF_CWS!AK518</f>
        <v>0</v>
      </c>
      <c r="AH340" s="27">
        <f>STAFF_CWS!AL518</f>
        <v>0</v>
      </c>
      <c r="AI340" s="27">
        <f>STAFF_CWS!AM518</f>
        <v>0</v>
      </c>
      <c r="AJ340" s="27">
        <f>STAFF_CWS!AN518</f>
        <v>0</v>
      </c>
      <c r="AK340" s="27">
        <f>STAFF_CWS!AO518</f>
        <v>0</v>
      </c>
      <c r="AL340" s="27">
        <f>STAFF_CWS!AP518</f>
        <v>0</v>
      </c>
      <c r="AM340" s="27">
        <f>STAFF_CWS!AQ518</f>
        <v>0</v>
      </c>
      <c r="AN340" s="27">
        <f>STAFF_CWS!AR518</f>
        <v>0</v>
      </c>
      <c r="AO340" s="27">
        <f>STAFF_CWS!AS518</f>
        <v>0</v>
      </c>
      <c r="AP340" s="27">
        <f>STAFF_CWS!AT518</f>
        <v>0</v>
      </c>
      <c r="AQ340" s="27">
        <f>STAFF_CWS!AU518</f>
        <v>0</v>
      </c>
      <c r="AR340" s="27">
        <f>STAFF_CWS!AV518</f>
        <v>0</v>
      </c>
      <c r="AS340" s="27">
        <f>STAFF_CWS!AW518</f>
        <v>0</v>
      </c>
      <c r="AT340" s="27">
        <f>STAFF_CWS!AX518</f>
        <v>0</v>
      </c>
      <c r="AU340" s="27">
        <f>STAFF_CWS!AY518</f>
        <v>0</v>
      </c>
      <c r="AV340" s="27">
        <f>STAFF_CWS!AZ518</f>
        <v>0</v>
      </c>
      <c r="AW340" s="27">
        <f>STAFF_CWS!BA518</f>
        <v>0</v>
      </c>
      <c r="AX340" s="27">
        <f>STAFF_CWS!BB518</f>
        <v>0</v>
      </c>
      <c r="AY340" s="27">
        <f>STAFF_CWS!BC518</f>
        <v>0</v>
      </c>
      <c r="AZ340" s="27">
        <f>STAFF_CWS!BD518</f>
        <v>0</v>
      </c>
      <c r="BA340" s="27">
        <f>STAFF_CWS!BE518</f>
        <v>0</v>
      </c>
      <c r="BB340" s="27">
        <f>STAFF_CWS!BF518</f>
        <v>0</v>
      </c>
      <c r="BC340" s="27">
        <f>STAFF_CWS!BG518</f>
        <v>0</v>
      </c>
      <c r="BD340" s="27">
        <f>STAFF_CWS!BH518</f>
        <v>0</v>
      </c>
      <c r="BE340" s="27">
        <f>STAFF_CWS!BI518</f>
        <v>0</v>
      </c>
      <c r="BF340" s="27">
        <f>STAFF_CWS!BJ518</f>
        <v>0</v>
      </c>
      <c r="BG340" s="27">
        <f>STAFF_CWS!BK518</f>
        <v>0</v>
      </c>
      <c r="BH340" s="27">
        <f>STAFF_CWS!BL518</f>
        <v>0</v>
      </c>
      <c r="BI340" s="27">
        <f>STAFF_CWS!BM518</f>
        <v>0</v>
      </c>
      <c r="BJ340" s="27">
        <f>STAFF_CWS!BN518</f>
        <v>0</v>
      </c>
      <c r="BK340" s="27">
        <f>STAFF_CWS!BO518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60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75</v>
      </c>
      <c r="C343" s="27">
        <f>STAFF_CWS!G521</f>
        <v>0</v>
      </c>
      <c r="D343" s="27">
        <f>STAFF_CWS!H521</f>
        <v>0</v>
      </c>
      <c r="E343" s="27">
        <f>STAFF_CWS!I521</f>
        <v>0</v>
      </c>
      <c r="F343" s="27">
        <f>STAFF_CWS!J521</f>
        <v>0</v>
      </c>
      <c r="G343" s="27">
        <f>STAFF_CWS!K521</f>
        <v>0</v>
      </c>
      <c r="H343" s="27">
        <f>STAFF_CWS!L521</f>
        <v>4166.666666666667</v>
      </c>
      <c r="I343" s="27">
        <f>STAFF_CWS!M521</f>
        <v>4166.666666666667</v>
      </c>
      <c r="J343" s="27">
        <f>STAFF_CWS!N521</f>
        <v>4166.666666666667</v>
      </c>
      <c r="K343" s="27">
        <f>STAFF_CWS!O521</f>
        <v>4166.666666666667</v>
      </c>
      <c r="L343" s="27">
        <f>STAFF_CWS!P521</f>
        <v>4166.666666666667</v>
      </c>
      <c r="M343" s="27">
        <f>STAFF_CWS!Q521</f>
        <v>4166.666666666667</v>
      </c>
      <c r="N343" s="27">
        <f>STAFF_CWS!R521</f>
        <v>4166.666666666667</v>
      </c>
      <c r="O343" s="27">
        <f>STAFF_CWS!S521</f>
        <v>4166.666666666667</v>
      </c>
      <c r="P343" s="27">
        <f>STAFF_CWS!T521</f>
        <v>4166.666666666667</v>
      </c>
      <c r="Q343" s="27">
        <f>STAFF_CWS!U521</f>
        <v>4166.666666666667</v>
      </c>
      <c r="R343" s="27">
        <f>STAFF_CWS!V521</f>
        <v>4166.666666666667</v>
      </c>
      <c r="S343" s="27">
        <f>STAFF_CWS!W521</f>
        <v>4166.666666666667</v>
      </c>
      <c r="T343" s="27">
        <f>STAFF_CWS!X521</f>
        <v>4166.666666666667</v>
      </c>
      <c r="U343" s="27">
        <f>STAFF_CWS!Y521</f>
        <v>4166.666666666667</v>
      </c>
      <c r="V343" s="27">
        <f>STAFF_CWS!Z521</f>
        <v>4166.666666666667</v>
      </c>
      <c r="W343" s="27">
        <f>STAFF_CWS!AA521</f>
        <v>4166.666666666667</v>
      </c>
      <c r="X343" s="27">
        <f>STAFF_CWS!AB521</f>
        <v>4166.666666666667</v>
      </c>
      <c r="Y343" s="27">
        <f>STAFF_CWS!AC521</f>
        <v>4166.666666666667</v>
      </c>
      <c r="Z343" s="27">
        <f>STAFF_CWS!AD521</f>
        <v>4166.666666666667</v>
      </c>
      <c r="AA343" s="27">
        <f>STAFF_CWS!AE521</f>
        <v>4166.666666666667</v>
      </c>
      <c r="AB343" s="27">
        <f>STAFF_CWS!AF521</f>
        <v>4166.666666666667</v>
      </c>
      <c r="AC343" s="27">
        <f>STAFF_CWS!AG521</f>
        <v>4166.666666666667</v>
      </c>
      <c r="AD343" s="27">
        <f>STAFF_CWS!AH521</f>
        <v>4166.666666666667</v>
      </c>
      <c r="AE343" s="27">
        <f>STAFF_CWS!AI521</f>
        <v>4166.666666666667</v>
      </c>
      <c r="AF343" s="27">
        <f>STAFF_CWS!AJ521</f>
        <v>4166.666666666667</v>
      </c>
      <c r="AG343" s="27">
        <f>STAFF_CWS!AK521</f>
        <v>4166.666666666667</v>
      </c>
      <c r="AH343" s="27">
        <f>STAFF_CWS!AL521</f>
        <v>4166.666666666667</v>
      </c>
      <c r="AI343" s="27">
        <f>STAFF_CWS!AM521</f>
        <v>4166.666666666667</v>
      </c>
      <c r="AJ343" s="27">
        <f>STAFF_CWS!AN521</f>
        <v>4166.666666666667</v>
      </c>
      <c r="AK343" s="27">
        <f>STAFF_CWS!AO521</f>
        <v>4166.666666666667</v>
      </c>
      <c r="AL343" s="27">
        <f>STAFF_CWS!AP521</f>
        <v>4166.666666666667</v>
      </c>
      <c r="AM343" s="27">
        <f>STAFF_CWS!AQ521</f>
        <v>4166.666666666667</v>
      </c>
      <c r="AN343" s="27">
        <f>STAFF_CWS!AR521</f>
        <v>4166.666666666667</v>
      </c>
      <c r="AO343" s="27">
        <f>STAFF_CWS!AS521</f>
        <v>4166.666666666667</v>
      </c>
      <c r="AP343" s="27">
        <f>STAFF_CWS!AT521</f>
        <v>4166.666666666667</v>
      </c>
      <c r="AQ343" s="27">
        <f>STAFF_CWS!AU521</f>
        <v>4166.666666666667</v>
      </c>
      <c r="AR343" s="27">
        <f>STAFF_CWS!AV521</f>
        <v>4166.666666666667</v>
      </c>
      <c r="AS343" s="27">
        <f>STAFF_CWS!AW521</f>
        <v>4166.666666666667</v>
      </c>
      <c r="AT343" s="27">
        <f>STAFF_CWS!AX521</f>
        <v>4166.666666666667</v>
      </c>
      <c r="AU343" s="27">
        <f>STAFF_CWS!AY521</f>
        <v>4166.666666666667</v>
      </c>
      <c r="AV343" s="27">
        <f>STAFF_CWS!AZ521</f>
        <v>4166.666666666667</v>
      </c>
      <c r="AW343" s="27">
        <f>STAFF_CWS!BA521</f>
        <v>4166.666666666667</v>
      </c>
      <c r="AX343" s="27">
        <f>STAFF_CWS!BB521</f>
        <v>4166.666666666667</v>
      </c>
      <c r="AY343" s="27">
        <f>STAFF_CWS!BC521</f>
        <v>4166.666666666667</v>
      </c>
      <c r="AZ343" s="27">
        <f>STAFF_CWS!BD521</f>
        <v>4166.666666666667</v>
      </c>
      <c r="BA343" s="27">
        <f>STAFF_CWS!BE521</f>
        <v>4166.666666666667</v>
      </c>
      <c r="BB343" s="27">
        <f>STAFF_CWS!BF521</f>
        <v>4166.666666666667</v>
      </c>
      <c r="BC343" s="27">
        <f>STAFF_CWS!BG521</f>
        <v>4166.666666666667</v>
      </c>
      <c r="BD343" s="27">
        <f>STAFF_CWS!BH521</f>
        <v>4166.666666666667</v>
      </c>
      <c r="BE343" s="27">
        <f>STAFF_CWS!BI521</f>
        <v>4166.666666666667</v>
      </c>
      <c r="BF343" s="27">
        <f>STAFF_CWS!BJ521</f>
        <v>4166.666666666667</v>
      </c>
      <c r="BG343" s="27">
        <f>STAFF_CWS!BK521</f>
        <v>4166.666666666667</v>
      </c>
      <c r="BH343" s="27">
        <f>STAFF_CWS!BL521</f>
        <v>4166.666666666667</v>
      </c>
      <c r="BI343" s="27">
        <f>STAFF_CWS!BM521</f>
        <v>4166.666666666667</v>
      </c>
      <c r="BJ343" s="27">
        <f>STAFF_CWS!BN521</f>
        <v>4166.666666666667</v>
      </c>
      <c r="BK343" s="27">
        <f>STAFF_CWS!BO521</f>
        <v>4166.666666666667</v>
      </c>
    </row>
    <row r="344" spans="2:65" x14ac:dyDescent="0.15">
      <c r="B344" s="17" t="s">
        <v>62</v>
      </c>
      <c r="C344" s="24">
        <f>STAFF_CWS!G522</f>
        <v>0</v>
      </c>
      <c r="D344" s="24">
        <f>STAFF_CWS!H522</f>
        <v>0.8</v>
      </c>
      <c r="E344" s="24">
        <f>STAFF_CWS!I522</f>
        <v>0.8</v>
      </c>
      <c r="F344" s="24">
        <f>STAFF_CWS!J522</f>
        <v>0.8</v>
      </c>
      <c r="G344" s="24">
        <f>STAFF_CWS!K522</f>
        <v>0.8</v>
      </c>
      <c r="H344" s="24">
        <f>STAFF_CWS!L522</f>
        <v>0.8</v>
      </c>
      <c r="I344" s="24">
        <f>STAFF_CWS!M522</f>
        <v>0.8</v>
      </c>
      <c r="J344" s="24">
        <f>STAFF_CWS!N522</f>
        <v>0.8</v>
      </c>
      <c r="K344" s="24">
        <f>STAFF_CWS!O522</f>
        <v>0.8</v>
      </c>
      <c r="L344" s="24">
        <f>STAFF_CWS!P522</f>
        <v>0.8</v>
      </c>
      <c r="M344" s="24">
        <f>STAFF_CWS!Q522</f>
        <v>0.8</v>
      </c>
      <c r="N344" s="24">
        <f>STAFF_CWS!R522</f>
        <v>0.8</v>
      </c>
      <c r="O344" s="24">
        <f>STAFF_CWS!S522</f>
        <v>0.8</v>
      </c>
      <c r="P344" s="24">
        <f>STAFF_CWS!T522</f>
        <v>0.9</v>
      </c>
      <c r="Q344" s="24">
        <f>STAFF_CWS!U522</f>
        <v>0.9</v>
      </c>
      <c r="R344" s="24">
        <f>STAFF_CWS!V522</f>
        <v>0.9</v>
      </c>
      <c r="S344" s="24">
        <f>STAFF_CWS!W522</f>
        <v>0.9</v>
      </c>
      <c r="T344" s="24">
        <f>STAFF_CWS!X522</f>
        <v>0.9</v>
      </c>
      <c r="U344" s="24">
        <f>STAFF_CWS!Y522</f>
        <v>0.9</v>
      </c>
      <c r="V344" s="24">
        <f>STAFF_CWS!Z522</f>
        <v>0.9</v>
      </c>
      <c r="W344" s="24">
        <f>STAFF_CWS!AA522</f>
        <v>0.9</v>
      </c>
      <c r="X344" s="24">
        <f>STAFF_CWS!AB522</f>
        <v>0.9</v>
      </c>
      <c r="Y344" s="24">
        <f>STAFF_CWS!AC522</f>
        <v>0.9</v>
      </c>
      <c r="Z344" s="24">
        <f>STAFF_CWS!AD522</f>
        <v>0.9</v>
      </c>
      <c r="AA344" s="24">
        <f>STAFF_CWS!AE522</f>
        <v>0.9</v>
      </c>
      <c r="AB344" s="24">
        <f>STAFF_CWS!AF522</f>
        <v>0.9</v>
      </c>
      <c r="AC344" s="24">
        <f>STAFF_CWS!AG522</f>
        <v>0.9</v>
      </c>
      <c r="AD344" s="24">
        <f>STAFF_CWS!AH522</f>
        <v>0.9</v>
      </c>
      <c r="AE344" s="24">
        <f>STAFF_CWS!AI522</f>
        <v>0.9</v>
      </c>
      <c r="AF344" s="24">
        <f>STAFF_CWS!AJ522</f>
        <v>0.9</v>
      </c>
      <c r="AG344" s="24">
        <f>STAFF_CWS!AK522</f>
        <v>0.9</v>
      </c>
      <c r="AH344" s="24">
        <f>STAFF_CWS!AL522</f>
        <v>0.9</v>
      </c>
      <c r="AI344" s="24">
        <f>STAFF_CWS!AM522</f>
        <v>0.9</v>
      </c>
      <c r="AJ344" s="24">
        <f>STAFF_CWS!AN522</f>
        <v>0.9</v>
      </c>
      <c r="AK344" s="24">
        <f>STAFF_CWS!AO522</f>
        <v>0.9</v>
      </c>
      <c r="AL344" s="24">
        <f>STAFF_CWS!AP522</f>
        <v>0.9</v>
      </c>
      <c r="AM344" s="24">
        <f>STAFF_CWS!AQ522</f>
        <v>0.9</v>
      </c>
      <c r="AN344" s="24">
        <f>STAFF_CWS!AR522</f>
        <v>1</v>
      </c>
      <c r="AO344" s="24">
        <f>STAFF_CWS!AS522</f>
        <v>1</v>
      </c>
      <c r="AP344" s="24">
        <f>STAFF_CWS!AT522</f>
        <v>1</v>
      </c>
      <c r="AQ344" s="24">
        <f>STAFF_CWS!AU522</f>
        <v>1</v>
      </c>
      <c r="AR344" s="24">
        <f>STAFF_CWS!AV522</f>
        <v>1</v>
      </c>
      <c r="AS344" s="24">
        <f>STAFF_CWS!AW522</f>
        <v>1</v>
      </c>
      <c r="AT344" s="24">
        <f>STAFF_CWS!AX522</f>
        <v>1</v>
      </c>
      <c r="AU344" s="24">
        <f>STAFF_CWS!AY522</f>
        <v>1</v>
      </c>
      <c r="AV344" s="24">
        <f>STAFF_CWS!AZ522</f>
        <v>1</v>
      </c>
      <c r="AW344" s="24">
        <f>STAFF_CWS!BA522</f>
        <v>1</v>
      </c>
      <c r="AX344" s="24">
        <f>STAFF_CWS!BB522</f>
        <v>1</v>
      </c>
      <c r="AY344" s="24">
        <f>STAFF_CWS!BC522</f>
        <v>1</v>
      </c>
      <c r="AZ344" s="24">
        <f>STAFF_CWS!BD522</f>
        <v>1</v>
      </c>
      <c r="BA344" s="24">
        <f>STAFF_CWS!BE522</f>
        <v>1</v>
      </c>
      <c r="BB344" s="24">
        <f>STAFF_CWS!BF522</f>
        <v>1</v>
      </c>
      <c r="BC344" s="24">
        <f>STAFF_CWS!BG522</f>
        <v>1</v>
      </c>
      <c r="BD344" s="24">
        <f>STAFF_CWS!BH522</f>
        <v>1</v>
      </c>
      <c r="BE344" s="24">
        <f>STAFF_CWS!BI522</f>
        <v>1</v>
      </c>
      <c r="BF344" s="24">
        <f>STAFF_CWS!BJ522</f>
        <v>1</v>
      </c>
      <c r="BG344" s="24">
        <f>STAFF_CWS!BK522</f>
        <v>1</v>
      </c>
      <c r="BH344" s="24">
        <f>STAFF_CWS!BL522</f>
        <v>1</v>
      </c>
      <c r="BI344" s="24">
        <f>STAFF_CWS!BM522</f>
        <v>1</v>
      </c>
      <c r="BJ344" s="24">
        <f>STAFF_CWS!BN522</f>
        <v>1</v>
      </c>
      <c r="BK344" s="24">
        <f>STAFF_CWS!BO522</f>
        <v>1</v>
      </c>
    </row>
    <row r="345" spans="2:65" x14ac:dyDescent="0.15">
      <c r="B345" s="17" t="s">
        <v>76</v>
      </c>
      <c r="C345" s="27">
        <f>STAFF_CWS!G523</f>
        <v>0</v>
      </c>
      <c r="D345" s="27">
        <f>STAFF_CWS!H523</f>
        <v>0</v>
      </c>
      <c r="E345" s="27">
        <f>STAFF_CWS!I523</f>
        <v>0</v>
      </c>
      <c r="F345" s="27">
        <f>STAFF_CWS!J523</f>
        <v>0</v>
      </c>
      <c r="G345" s="27">
        <f>STAFF_CWS!K523</f>
        <v>0</v>
      </c>
      <c r="H345" s="27">
        <f>STAFF_CWS!L523</f>
        <v>3333.3333333333339</v>
      </c>
      <c r="I345" s="27">
        <f>STAFF_CWS!M523</f>
        <v>3333.3333333333339</v>
      </c>
      <c r="J345" s="27">
        <f>STAFF_CWS!N523</f>
        <v>3333.3333333333339</v>
      </c>
      <c r="K345" s="27">
        <f>STAFF_CWS!O523</f>
        <v>3333.3333333333339</v>
      </c>
      <c r="L345" s="27">
        <f>STAFF_CWS!P523</f>
        <v>3333.3333333333339</v>
      </c>
      <c r="M345" s="27">
        <f>STAFF_CWS!Q523</f>
        <v>3333.3333333333339</v>
      </c>
      <c r="N345" s="27">
        <f>STAFF_CWS!R523</f>
        <v>3333.3333333333339</v>
      </c>
      <c r="O345" s="27">
        <f>STAFF_CWS!S523</f>
        <v>3333.3333333333339</v>
      </c>
      <c r="P345" s="27">
        <f>STAFF_CWS!T523</f>
        <v>3750.0000000000005</v>
      </c>
      <c r="Q345" s="27">
        <f>STAFF_CWS!U523</f>
        <v>3750.0000000000005</v>
      </c>
      <c r="R345" s="27">
        <f>STAFF_CWS!V523</f>
        <v>3750.0000000000005</v>
      </c>
      <c r="S345" s="27">
        <f>STAFF_CWS!W523</f>
        <v>3750.0000000000005</v>
      </c>
      <c r="T345" s="27">
        <f>STAFF_CWS!X523</f>
        <v>3750.0000000000005</v>
      </c>
      <c r="U345" s="27">
        <f>STAFF_CWS!Y523</f>
        <v>3750.0000000000005</v>
      </c>
      <c r="V345" s="27">
        <f>STAFF_CWS!Z523</f>
        <v>3750.0000000000005</v>
      </c>
      <c r="W345" s="27">
        <f>STAFF_CWS!AA523</f>
        <v>3750.0000000000005</v>
      </c>
      <c r="X345" s="27">
        <f>STAFF_CWS!AB523</f>
        <v>3750.0000000000005</v>
      </c>
      <c r="Y345" s="27">
        <f>STAFF_CWS!AC523</f>
        <v>3750.0000000000005</v>
      </c>
      <c r="Z345" s="27">
        <f>STAFF_CWS!AD523</f>
        <v>3750.0000000000005</v>
      </c>
      <c r="AA345" s="27">
        <f>STAFF_CWS!AE523</f>
        <v>3750.0000000000005</v>
      </c>
      <c r="AB345" s="27">
        <f>STAFF_CWS!AF523</f>
        <v>3750.0000000000005</v>
      </c>
      <c r="AC345" s="27">
        <f>STAFF_CWS!AG523</f>
        <v>3750.0000000000005</v>
      </c>
      <c r="AD345" s="27">
        <f>STAFF_CWS!AH523</f>
        <v>3750.0000000000005</v>
      </c>
      <c r="AE345" s="27">
        <f>STAFF_CWS!AI523</f>
        <v>3750.0000000000005</v>
      </c>
      <c r="AF345" s="27">
        <f>STAFF_CWS!AJ523</f>
        <v>3750.0000000000005</v>
      </c>
      <c r="AG345" s="27">
        <f>STAFF_CWS!AK523</f>
        <v>3750.0000000000005</v>
      </c>
      <c r="AH345" s="27">
        <f>STAFF_CWS!AL523</f>
        <v>3750.0000000000005</v>
      </c>
      <c r="AI345" s="27">
        <f>STAFF_CWS!AM523</f>
        <v>3750.0000000000005</v>
      </c>
      <c r="AJ345" s="27">
        <f>STAFF_CWS!AN523</f>
        <v>3750.0000000000005</v>
      </c>
      <c r="AK345" s="27">
        <f>STAFF_CWS!AO523</f>
        <v>3750.0000000000005</v>
      </c>
      <c r="AL345" s="27">
        <f>STAFF_CWS!AP523</f>
        <v>3750.0000000000005</v>
      </c>
      <c r="AM345" s="27">
        <f>STAFF_CWS!AQ523</f>
        <v>3750.0000000000005</v>
      </c>
      <c r="AN345" s="27">
        <f>STAFF_CWS!AR523</f>
        <v>4166.666666666667</v>
      </c>
      <c r="AO345" s="27">
        <f>STAFF_CWS!AS523</f>
        <v>4166.666666666667</v>
      </c>
      <c r="AP345" s="27">
        <f>STAFF_CWS!AT523</f>
        <v>4166.666666666667</v>
      </c>
      <c r="AQ345" s="27">
        <f>STAFF_CWS!AU523</f>
        <v>4166.666666666667</v>
      </c>
      <c r="AR345" s="27">
        <f>STAFF_CWS!AV523</f>
        <v>4166.666666666667</v>
      </c>
      <c r="AS345" s="27">
        <f>STAFF_CWS!AW523</f>
        <v>4166.666666666667</v>
      </c>
      <c r="AT345" s="27">
        <f>STAFF_CWS!AX523</f>
        <v>4166.666666666667</v>
      </c>
      <c r="AU345" s="27">
        <f>STAFF_CWS!AY523</f>
        <v>4166.666666666667</v>
      </c>
      <c r="AV345" s="27">
        <f>STAFF_CWS!AZ523</f>
        <v>4166.666666666667</v>
      </c>
      <c r="AW345" s="27">
        <f>STAFF_CWS!BA523</f>
        <v>4166.666666666667</v>
      </c>
      <c r="AX345" s="27">
        <f>STAFF_CWS!BB523</f>
        <v>4166.666666666667</v>
      </c>
      <c r="AY345" s="27">
        <f>STAFF_CWS!BC523</f>
        <v>4166.666666666667</v>
      </c>
      <c r="AZ345" s="27">
        <f>STAFF_CWS!BD523</f>
        <v>4166.666666666667</v>
      </c>
      <c r="BA345" s="27">
        <f>STAFF_CWS!BE523</f>
        <v>4166.666666666667</v>
      </c>
      <c r="BB345" s="27">
        <f>STAFF_CWS!BF523</f>
        <v>4166.666666666667</v>
      </c>
      <c r="BC345" s="27">
        <f>STAFF_CWS!BG523</f>
        <v>4166.666666666667</v>
      </c>
      <c r="BD345" s="27">
        <f>STAFF_CWS!BH523</f>
        <v>4166.666666666667</v>
      </c>
      <c r="BE345" s="27">
        <f>STAFF_CWS!BI523</f>
        <v>4166.666666666667</v>
      </c>
      <c r="BF345" s="27">
        <f>STAFF_CWS!BJ523</f>
        <v>4166.666666666667</v>
      </c>
      <c r="BG345" s="27">
        <f>STAFF_CWS!BK523</f>
        <v>4166.666666666667</v>
      </c>
      <c r="BH345" s="27">
        <f>STAFF_CWS!BL523</f>
        <v>4166.666666666667</v>
      </c>
      <c r="BI345" s="27">
        <f>STAFF_CWS!BM523</f>
        <v>4166.666666666667</v>
      </c>
      <c r="BJ345" s="27">
        <f>STAFF_CWS!BN523</f>
        <v>4166.666666666667</v>
      </c>
      <c r="BK345" s="27">
        <f>STAFF_CWS!BO523</f>
        <v>4166.666666666667</v>
      </c>
    </row>
    <row r="346" spans="2:65" x14ac:dyDescent="0.15">
      <c r="B346" s="17" t="s">
        <v>27</v>
      </c>
      <c r="C346" s="27">
        <f>STAFF_CWS!G524</f>
        <v>0</v>
      </c>
      <c r="D346" s="27">
        <f>STAFF_CWS!H524</f>
        <v>0</v>
      </c>
      <c r="E346" s="27">
        <f>STAFF_CWS!I524</f>
        <v>0</v>
      </c>
      <c r="F346" s="27">
        <f>STAFF_CWS!J524</f>
        <v>0</v>
      </c>
      <c r="G346" s="27">
        <f>STAFF_CWS!K524</f>
        <v>0</v>
      </c>
      <c r="H346" s="27">
        <f>STAFF_CWS!L524</f>
        <v>0</v>
      </c>
      <c r="I346" s="27">
        <f>STAFF_CWS!M524</f>
        <v>0</v>
      </c>
      <c r="J346" s="27">
        <f>STAFF_CWS!N524</f>
        <v>0</v>
      </c>
      <c r="K346" s="27">
        <f>STAFF_CWS!O524</f>
        <v>0</v>
      </c>
      <c r="L346" s="27">
        <f>STAFF_CWS!P524</f>
        <v>0</v>
      </c>
      <c r="M346" s="27">
        <f>STAFF_CWS!Q524</f>
        <v>0</v>
      </c>
      <c r="N346" s="27">
        <f>STAFF_CWS!R524</f>
        <v>0</v>
      </c>
      <c r="O346" s="27">
        <f>STAFF_CWS!S524</f>
        <v>0</v>
      </c>
      <c r="P346" s="27">
        <f>STAFF_CWS!T524</f>
        <v>0</v>
      </c>
      <c r="Q346" s="27">
        <f>STAFF_CWS!U524</f>
        <v>0</v>
      </c>
      <c r="R346" s="27">
        <f>STAFF_CWS!V524</f>
        <v>0</v>
      </c>
      <c r="S346" s="27">
        <f>STAFF_CWS!W524</f>
        <v>0</v>
      </c>
      <c r="T346" s="27">
        <f>STAFF_CWS!X524</f>
        <v>0</v>
      </c>
      <c r="U346" s="27">
        <f>STAFF_CWS!Y524</f>
        <v>0</v>
      </c>
      <c r="V346" s="27">
        <f>STAFF_CWS!Z524</f>
        <v>0</v>
      </c>
      <c r="W346" s="27">
        <f>STAFF_CWS!AA524</f>
        <v>0</v>
      </c>
      <c r="X346" s="27">
        <f>STAFF_CWS!AB524</f>
        <v>0</v>
      </c>
      <c r="Y346" s="27">
        <f>STAFF_CWS!AC524</f>
        <v>0</v>
      </c>
      <c r="Z346" s="27">
        <f>STAFF_CWS!AD524</f>
        <v>0</v>
      </c>
      <c r="AA346" s="27">
        <f>STAFF_CWS!AE524</f>
        <v>0</v>
      </c>
      <c r="AB346" s="27">
        <f>STAFF_CWS!AF524</f>
        <v>0</v>
      </c>
      <c r="AC346" s="27">
        <f>STAFF_CWS!AG524</f>
        <v>0</v>
      </c>
      <c r="AD346" s="27">
        <f>STAFF_CWS!AH524</f>
        <v>0</v>
      </c>
      <c r="AE346" s="27">
        <f>STAFF_CWS!AI524</f>
        <v>0</v>
      </c>
      <c r="AF346" s="27">
        <f>STAFF_CWS!AJ524</f>
        <v>0</v>
      </c>
      <c r="AG346" s="27">
        <f>STAFF_CWS!AK524</f>
        <v>0</v>
      </c>
      <c r="AH346" s="27">
        <f>STAFF_CWS!AL524</f>
        <v>0</v>
      </c>
      <c r="AI346" s="27">
        <f>STAFF_CWS!AM524</f>
        <v>0</v>
      </c>
      <c r="AJ346" s="27">
        <f>STAFF_CWS!AN524</f>
        <v>0</v>
      </c>
      <c r="AK346" s="27">
        <f>STAFF_CWS!AO524</f>
        <v>0</v>
      </c>
      <c r="AL346" s="27">
        <f>STAFF_CWS!AP524</f>
        <v>0</v>
      </c>
      <c r="AM346" s="27">
        <f>STAFF_CWS!AQ524</f>
        <v>0</v>
      </c>
      <c r="AN346" s="27">
        <f>STAFF_CWS!AR524</f>
        <v>0</v>
      </c>
      <c r="AO346" s="27">
        <f>STAFF_CWS!AS524</f>
        <v>0</v>
      </c>
      <c r="AP346" s="27">
        <f>STAFF_CWS!AT524</f>
        <v>0</v>
      </c>
      <c r="AQ346" s="27">
        <f>STAFF_CWS!AU524</f>
        <v>0</v>
      </c>
      <c r="AR346" s="27">
        <f>STAFF_CWS!AV524</f>
        <v>0</v>
      </c>
      <c r="AS346" s="27">
        <f>STAFF_CWS!AW524</f>
        <v>0</v>
      </c>
      <c r="AT346" s="27">
        <f>STAFF_CWS!AX524</f>
        <v>0</v>
      </c>
      <c r="AU346" s="27">
        <f>STAFF_CWS!AY524</f>
        <v>0</v>
      </c>
      <c r="AV346" s="27">
        <f>STAFF_CWS!AZ524</f>
        <v>0</v>
      </c>
      <c r="AW346" s="27">
        <f>STAFF_CWS!BA524</f>
        <v>0</v>
      </c>
      <c r="AX346" s="27">
        <f>STAFF_CWS!BB524</f>
        <v>0</v>
      </c>
      <c r="AY346" s="27">
        <f>STAFF_CWS!BC524</f>
        <v>0</v>
      </c>
      <c r="AZ346" s="27">
        <f>STAFF_CWS!BD524</f>
        <v>0</v>
      </c>
      <c r="BA346" s="27">
        <f>STAFF_CWS!BE524</f>
        <v>0</v>
      </c>
      <c r="BB346" s="27">
        <f>STAFF_CWS!BF524</f>
        <v>0</v>
      </c>
      <c r="BC346" s="27">
        <f>STAFF_CWS!BG524</f>
        <v>0</v>
      </c>
      <c r="BD346" s="27">
        <f>STAFF_CWS!BH524</f>
        <v>0</v>
      </c>
      <c r="BE346" s="27">
        <f>STAFF_CWS!BI524</f>
        <v>0</v>
      </c>
      <c r="BF346" s="27">
        <f>STAFF_CWS!BJ524</f>
        <v>0</v>
      </c>
      <c r="BG346" s="27">
        <f>STAFF_CWS!BK524</f>
        <v>0</v>
      </c>
      <c r="BH346" s="27">
        <f>STAFF_CWS!BL524</f>
        <v>0</v>
      </c>
      <c r="BI346" s="27">
        <f>STAFF_CWS!BM524</f>
        <v>0</v>
      </c>
      <c r="BJ346" s="27">
        <f>STAFF_CWS!BN524</f>
        <v>0</v>
      </c>
      <c r="BK346" s="27">
        <f>STAFF_CWS!BO524</f>
        <v>0</v>
      </c>
    </row>
    <row r="347" spans="2:65" x14ac:dyDescent="0.15">
      <c r="B347" s="17" t="s">
        <v>63</v>
      </c>
      <c r="C347" s="27">
        <f>STAFF_CWS!G525</f>
        <v>0</v>
      </c>
      <c r="D347" s="27">
        <f>STAFF_CWS!H525</f>
        <v>0</v>
      </c>
      <c r="E347" s="27">
        <f>STAFF_CWS!I525</f>
        <v>0</v>
      </c>
      <c r="F347" s="27">
        <f>STAFF_CWS!J525</f>
        <v>0</v>
      </c>
      <c r="G347" s="27">
        <f>STAFF_CWS!K525</f>
        <v>0</v>
      </c>
      <c r="H347" s="27">
        <f>STAFF_CWS!L525</f>
        <v>3333.3333333333339</v>
      </c>
      <c r="I347" s="27">
        <f>STAFF_CWS!M525</f>
        <v>3333.3333333333339</v>
      </c>
      <c r="J347" s="27">
        <f>STAFF_CWS!N525</f>
        <v>3333.3333333333339</v>
      </c>
      <c r="K347" s="27">
        <f>STAFF_CWS!O525</f>
        <v>3333.3333333333339</v>
      </c>
      <c r="L347" s="27">
        <f>STAFF_CWS!P525</f>
        <v>3333.3333333333339</v>
      </c>
      <c r="M347" s="27">
        <f>STAFF_CWS!Q525</f>
        <v>3333.3333333333339</v>
      </c>
      <c r="N347" s="27">
        <f>STAFF_CWS!R525</f>
        <v>3333.3333333333339</v>
      </c>
      <c r="O347" s="27">
        <f>STAFF_CWS!S525</f>
        <v>3333.3333333333339</v>
      </c>
      <c r="P347" s="27">
        <f>STAFF_CWS!T525</f>
        <v>3750.0000000000005</v>
      </c>
      <c r="Q347" s="27">
        <f>STAFF_CWS!U525</f>
        <v>3750.0000000000005</v>
      </c>
      <c r="R347" s="27">
        <f>STAFF_CWS!V525</f>
        <v>3750.0000000000005</v>
      </c>
      <c r="S347" s="27">
        <f>STAFF_CWS!W525</f>
        <v>3750.0000000000005</v>
      </c>
      <c r="T347" s="27">
        <f>STAFF_CWS!X525</f>
        <v>3750.0000000000005</v>
      </c>
      <c r="U347" s="27">
        <f>STAFF_CWS!Y525</f>
        <v>3750.0000000000005</v>
      </c>
      <c r="V347" s="27">
        <f>STAFF_CWS!Z525</f>
        <v>3750.0000000000005</v>
      </c>
      <c r="W347" s="27">
        <f>STAFF_CWS!AA525</f>
        <v>3750.0000000000005</v>
      </c>
      <c r="X347" s="27">
        <f>STAFF_CWS!AB525</f>
        <v>3750.0000000000005</v>
      </c>
      <c r="Y347" s="27">
        <f>STAFF_CWS!AC525</f>
        <v>3750.0000000000005</v>
      </c>
      <c r="Z347" s="27">
        <f>STAFF_CWS!AD525</f>
        <v>3750.0000000000005</v>
      </c>
      <c r="AA347" s="27">
        <f>STAFF_CWS!AE525</f>
        <v>3750.0000000000005</v>
      </c>
      <c r="AB347" s="27">
        <f>STAFF_CWS!AF525</f>
        <v>3750.0000000000005</v>
      </c>
      <c r="AC347" s="27">
        <f>STAFF_CWS!AG525</f>
        <v>3750.0000000000005</v>
      </c>
      <c r="AD347" s="27">
        <f>STAFF_CWS!AH525</f>
        <v>3750.0000000000005</v>
      </c>
      <c r="AE347" s="27">
        <f>STAFF_CWS!AI525</f>
        <v>3750.0000000000005</v>
      </c>
      <c r="AF347" s="27">
        <f>STAFF_CWS!AJ525</f>
        <v>3750.0000000000005</v>
      </c>
      <c r="AG347" s="27">
        <f>STAFF_CWS!AK525</f>
        <v>3750.0000000000005</v>
      </c>
      <c r="AH347" s="27">
        <f>STAFF_CWS!AL525</f>
        <v>3750.0000000000005</v>
      </c>
      <c r="AI347" s="27">
        <f>STAFF_CWS!AM525</f>
        <v>3750.0000000000005</v>
      </c>
      <c r="AJ347" s="27">
        <f>STAFF_CWS!AN525</f>
        <v>3750.0000000000005</v>
      </c>
      <c r="AK347" s="27">
        <f>STAFF_CWS!AO525</f>
        <v>3750.0000000000005</v>
      </c>
      <c r="AL347" s="27">
        <f>STAFF_CWS!AP525</f>
        <v>3750.0000000000005</v>
      </c>
      <c r="AM347" s="27">
        <f>STAFF_CWS!AQ525</f>
        <v>3750.0000000000005</v>
      </c>
      <c r="AN347" s="27">
        <f>STAFF_CWS!AR525</f>
        <v>4166.666666666667</v>
      </c>
      <c r="AO347" s="27">
        <f>STAFF_CWS!AS525</f>
        <v>4166.666666666667</v>
      </c>
      <c r="AP347" s="27">
        <f>STAFF_CWS!AT525</f>
        <v>4166.666666666667</v>
      </c>
      <c r="AQ347" s="27">
        <f>STAFF_CWS!AU525</f>
        <v>4166.666666666667</v>
      </c>
      <c r="AR347" s="27">
        <f>STAFF_CWS!AV525</f>
        <v>4166.666666666667</v>
      </c>
      <c r="AS347" s="27">
        <f>STAFF_CWS!AW525</f>
        <v>4166.666666666667</v>
      </c>
      <c r="AT347" s="27">
        <f>STAFF_CWS!AX525</f>
        <v>4166.666666666667</v>
      </c>
      <c r="AU347" s="27">
        <f>STAFF_CWS!AY525</f>
        <v>4166.666666666667</v>
      </c>
      <c r="AV347" s="27">
        <f>STAFF_CWS!AZ525</f>
        <v>4166.666666666667</v>
      </c>
      <c r="AW347" s="27">
        <f>STAFF_CWS!BA525</f>
        <v>4166.666666666667</v>
      </c>
      <c r="AX347" s="27">
        <f>STAFF_CWS!BB525</f>
        <v>4166.666666666667</v>
      </c>
      <c r="AY347" s="27">
        <f>STAFF_CWS!BC525</f>
        <v>4166.666666666667</v>
      </c>
      <c r="AZ347" s="27">
        <f>STAFF_CWS!BD525</f>
        <v>4166.666666666667</v>
      </c>
      <c r="BA347" s="27">
        <f>STAFF_CWS!BE525</f>
        <v>4166.666666666667</v>
      </c>
      <c r="BB347" s="27">
        <f>STAFF_CWS!BF525</f>
        <v>4166.666666666667</v>
      </c>
      <c r="BC347" s="27">
        <f>STAFF_CWS!BG525</f>
        <v>4166.666666666667</v>
      </c>
      <c r="BD347" s="27">
        <f>STAFF_CWS!BH525</f>
        <v>4166.666666666667</v>
      </c>
      <c r="BE347" s="27">
        <f>STAFF_CWS!BI525</f>
        <v>4166.666666666667</v>
      </c>
      <c r="BF347" s="27">
        <f>STAFF_CWS!BJ525</f>
        <v>4166.666666666667</v>
      </c>
      <c r="BG347" s="27">
        <f>STAFF_CWS!BK525</f>
        <v>4166.666666666667</v>
      </c>
      <c r="BH347" s="27">
        <f>STAFF_CWS!BL525</f>
        <v>4166.666666666667</v>
      </c>
      <c r="BI347" s="27">
        <f>STAFF_CWS!BM525</f>
        <v>4166.666666666667</v>
      </c>
      <c r="BJ347" s="27">
        <f>STAFF_CWS!BN525</f>
        <v>4166.666666666667</v>
      </c>
      <c r="BK347" s="27">
        <f>STAFF_CWS!BO525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86</v>
      </c>
      <c r="C349" s="27">
        <f>STAFF_CWS!G527</f>
        <v>0</v>
      </c>
      <c r="D349" s="27">
        <f>STAFF_CWS!H527</f>
        <v>0</v>
      </c>
      <c r="E349" s="27">
        <f>STAFF_CWS!I527</f>
        <v>0</v>
      </c>
      <c r="F349" s="27">
        <f>STAFF_CWS!J527</f>
        <v>0</v>
      </c>
      <c r="G349" s="27">
        <f>STAFF_CWS!K527</f>
        <v>0</v>
      </c>
      <c r="H349" s="27">
        <f>STAFF_CWS!L527</f>
        <v>0</v>
      </c>
      <c r="I349" s="27">
        <f>STAFF_CWS!M527</f>
        <v>0</v>
      </c>
      <c r="J349" s="27">
        <f>STAFF_CWS!N527</f>
        <v>0</v>
      </c>
      <c r="K349" s="27">
        <f>STAFF_CWS!O527</f>
        <v>0</v>
      </c>
      <c r="L349" s="27">
        <f>STAFF_CWS!P527</f>
        <v>0</v>
      </c>
      <c r="M349" s="27">
        <f>STAFF_CWS!Q527</f>
        <v>0</v>
      </c>
      <c r="N349" s="27">
        <f>STAFF_CWS!R527</f>
        <v>0</v>
      </c>
      <c r="O349" s="27">
        <f>STAFF_CWS!S527</f>
        <v>0</v>
      </c>
      <c r="P349" s="27">
        <f>STAFF_CWS!T527</f>
        <v>0</v>
      </c>
      <c r="Q349" s="27">
        <f>STAFF_CWS!U527</f>
        <v>0</v>
      </c>
      <c r="R349" s="27">
        <f>STAFF_CWS!V527</f>
        <v>0</v>
      </c>
      <c r="S349" s="27">
        <f>STAFF_CWS!W527</f>
        <v>0</v>
      </c>
      <c r="T349" s="27">
        <f>STAFF_CWS!X527</f>
        <v>0</v>
      </c>
      <c r="U349" s="27">
        <f>STAFF_CWS!Y527</f>
        <v>0</v>
      </c>
      <c r="V349" s="27">
        <f>STAFF_CWS!Z527</f>
        <v>0</v>
      </c>
      <c r="W349" s="27">
        <f>STAFF_CWS!AA527</f>
        <v>0</v>
      </c>
      <c r="X349" s="27">
        <f>STAFF_CWS!AB527</f>
        <v>0</v>
      </c>
      <c r="Y349" s="27">
        <f>STAFF_CWS!AC527</f>
        <v>0</v>
      </c>
      <c r="Z349" s="27">
        <f>STAFF_CWS!AD527</f>
        <v>0</v>
      </c>
      <c r="AA349" s="27">
        <f>STAFF_CWS!AE527</f>
        <v>0</v>
      </c>
      <c r="AB349" s="27">
        <f>STAFF_CWS!AF527</f>
        <v>0</v>
      </c>
      <c r="AC349" s="27">
        <f>STAFF_CWS!AG527</f>
        <v>0</v>
      </c>
      <c r="AD349" s="27">
        <f>STAFF_CWS!AH527</f>
        <v>0</v>
      </c>
      <c r="AE349" s="27">
        <f>STAFF_CWS!AI527</f>
        <v>0</v>
      </c>
      <c r="AF349" s="27">
        <f>STAFF_CWS!AJ527</f>
        <v>0</v>
      </c>
      <c r="AG349" s="27">
        <f>STAFF_CWS!AK527</f>
        <v>0</v>
      </c>
      <c r="AH349" s="27">
        <f>STAFF_CWS!AL527</f>
        <v>0</v>
      </c>
      <c r="AI349" s="27">
        <f>STAFF_CWS!AM527</f>
        <v>0</v>
      </c>
      <c r="AJ349" s="27">
        <f>STAFF_CWS!AN527</f>
        <v>0</v>
      </c>
      <c r="AK349" s="27">
        <f>STAFF_CWS!AO527</f>
        <v>0</v>
      </c>
      <c r="AL349" s="27">
        <f>STAFF_CWS!AP527</f>
        <v>0</v>
      </c>
      <c r="AM349" s="27">
        <f>STAFF_CWS!AQ527</f>
        <v>0</v>
      </c>
      <c r="AN349" s="27">
        <f>STAFF_CWS!AR527</f>
        <v>0</v>
      </c>
      <c r="AO349" s="27">
        <f>STAFF_CWS!AS527</f>
        <v>0</v>
      </c>
      <c r="AP349" s="27">
        <f>STAFF_CWS!AT527</f>
        <v>0</v>
      </c>
      <c r="AQ349" s="27">
        <f>STAFF_CWS!AU527</f>
        <v>0</v>
      </c>
      <c r="AR349" s="27">
        <f>STAFF_CWS!AV527</f>
        <v>0</v>
      </c>
      <c r="AS349" s="27">
        <f>STAFF_CWS!AW527</f>
        <v>0</v>
      </c>
      <c r="AT349" s="27">
        <f>STAFF_CWS!AX527</f>
        <v>0</v>
      </c>
      <c r="AU349" s="27">
        <f>STAFF_CWS!AY527</f>
        <v>0</v>
      </c>
      <c r="AV349" s="27">
        <f>STAFF_CWS!AZ527</f>
        <v>0</v>
      </c>
      <c r="AW349" s="27">
        <f>STAFF_CWS!BA527</f>
        <v>0</v>
      </c>
      <c r="AX349" s="27">
        <f>STAFF_CWS!BB527</f>
        <v>0</v>
      </c>
      <c r="AY349" s="27">
        <f>STAFF_CWS!BC527</f>
        <v>0</v>
      </c>
      <c r="AZ349" s="27">
        <f>STAFF_CWS!BD527</f>
        <v>0</v>
      </c>
      <c r="BA349" s="27">
        <f>STAFF_CWS!BE527</f>
        <v>0</v>
      </c>
      <c r="BB349" s="27">
        <f>STAFF_CWS!BF527</f>
        <v>0</v>
      </c>
      <c r="BC349" s="27">
        <f>STAFF_CWS!BG527</f>
        <v>0</v>
      </c>
      <c r="BD349" s="27">
        <f>STAFF_CWS!BH527</f>
        <v>0</v>
      </c>
      <c r="BE349" s="27">
        <f>STAFF_CWS!BI527</f>
        <v>0</v>
      </c>
      <c r="BF349" s="27">
        <f>STAFF_CWS!BJ527</f>
        <v>0</v>
      </c>
      <c r="BG349" s="27">
        <f>STAFF_CWS!BK527</f>
        <v>0</v>
      </c>
      <c r="BH349" s="27">
        <f>STAFF_CWS!BL527</f>
        <v>0</v>
      </c>
      <c r="BI349" s="27">
        <f>STAFF_CWS!BM527</f>
        <v>0</v>
      </c>
      <c r="BJ349" s="27">
        <f>STAFF_CWS!BN527</f>
        <v>0</v>
      </c>
      <c r="BK349" s="27">
        <f>STAFF_CWS!BO527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26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76</v>
      </c>
      <c r="C352" s="27">
        <f>STAFF_CWS!G530</f>
        <v>6020.8333333333339</v>
      </c>
      <c r="D352" s="27">
        <f>STAFF_CWS!H530</f>
        <v>38500</v>
      </c>
      <c r="E352" s="27">
        <f>STAFF_CWS!I530</f>
        <v>38500</v>
      </c>
      <c r="F352" s="27">
        <f>STAFF_CWS!J530</f>
        <v>38500</v>
      </c>
      <c r="G352" s="27">
        <f>STAFF_CWS!K530</f>
        <v>43833.333333333328</v>
      </c>
      <c r="H352" s="27">
        <f>STAFF_CWS!L530</f>
        <v>47166.666666666672</v>
      </c>
      <c r="I352" s="27">
        <f>STAFF_CWS!M530</f>
        <v>47166.666666666672</v>
      </c>
      <c r="J352" s="27">
        <f>STAFF_CWS!N530</f>
        <v>47166.666666666672</v>
      </c>
      <c r="K352" s="27">
        <f>STAFF_CWS!O530</f>
        <v>51500</v>
      </c>
      <c r="L352" s="27">
        <f>STAFF_CWS!P530</f>
        <v>51500</v>
      </c>
      <c r="M352" s="27">
        <f>STAFF_CWS!Q530</f>
        <v>51500</v>
      </c>
      <c r="N352" s="27">
        <f>STAFF_CWS!R530</f>
        <v>51500</v>
      </c>
      <c r="O352" s="27">
        <f>STAFF_CWS!S530</f>
        <v>51500</v>
      </c>
      <c r="P352" s="27">
        <f>STAFF_CWS!T530</f>
        <v>81208.333333333343</v>
      </c>
      <c r="Q352" s="27">
        <f>STAFF_CWS!U530</f>
        <v>81208.333333333343</v>
      </c>
      <c r="R352" s="27">
        <f>STAFF_CWS!V530</f>
        <v>81208.333333333343</v>
      </c>
      <c r="S352" s="27">
        <f>STAFF_CWS!W530</f>
        <v>81208.333333333343</v>
      </c>
      <c r="T352" s="27">
        <f>STAFF_CWS!X530</f>
        <v>81208.333333333343</v>
      </c>
      <c r="U352" s="27">
        <f>STAFF_CWS!Y530</f>
        <v>81208.333333333343</v>
      </c>
      <c r="V352" s="27">
        <f>STAFF_CWS!Z530</f>
        <v>81208.333333333343</v>
      </c>
      <c r="W352" s="27">
        <f>STAFF_CWS!AA530</f>
        <v>81208.333333333343</v>
      </c>
      <c r="X352" s="27">
        <f>STAFF_CWS!AB530</f>
        <v>81208.333333333343</v>
      </c>
      <c r="Y352" s="27">
        <f>STAFF_CWS!AC530</f>
        <v>81208.333333333343</v>
      </c>
      <c r="Z352" s="27">
        <f>STAFF_CWS!AD530</f>
        <v>81208.333333333343</v>
      </c>
      <c r="AA352" s="27">
        <f>STAFF_CWS!AE530</f>
        <v>81208.333333333343</v>
      </c>
      <c r="AB352" s="27">
        <f>STAFF_CWS!AF530</f>
        <v>94750.000000000015</v>
      </c>
      <c r="AC352" s="27">
        <f>STAFF_CWS!AG530</f>
        <v>94750.000000000015</v>
      </c>
      <c r="AD352" s="27">
        <f>STAFF_CWS!AH530</f>
        <v>94750.000000000015</v>
      </c>
      <c r="AE352" s="27">
        <f>STAFF_CWS!AI530</f>
        <v>94750.000000000015</v>
      </c>
      <c r="AF352" s="27">
        <f>STAFF_CWS!AJ530</f>
        <v>94750.000000000015</v>
      </c>
      <c r="AG352" s="27">
        <f>STAFF_CWS!AK530</f>
        <v>94750.000000000015</v>
      </c>
      <c r="AH352" s="27">
        <f>STAFF_CWS!AL530</f>
        <v>94750.000000000015</v>
      </c>
      <c r="AI352" s="27">
        <f>STAFF_CWS!AM530</f>
        <v>94750.000000000015</v>
      </c>
      <c r="AJ352" s="27">
        <f>STAFF_CWS!AN530</f>
        <v>94750.000000000015</v>
      </c>
      <c r="AK352" s="27">
        <f>STAFF_CWS!AO530</f>
        <v>94750.000000000015</v>
      </c>
      <c r="AL352" s="27">
        <f>STAFF_CWS!AP530</f>
        <v>94750.000000000015</v>
      </c>
      <c r="AM352" s="27">
        <f>STAFF_CWS!AQ530</f>
        <v>94750.000000000015</v>
      </c>
      <c r="AN352" s="27">
        <f>STAFF_CWS!AR530</f>
        <v>105416.66666666667</v>
      </c>
      <c r="AO352" s="27">
        <f>STAFF_CWS!AS530</f>
        <v>105416.66666666667</v>
      </c>
      <c r="AP352" s="27">
        <f>STAFF_CWS!AT530</f>
        <v>105416.66666666667</v>
      </c>
      <c r="AQ352" s="27">
        <f>STAFF_CWS!AU530</f>
        <v>105416.66666666667</v>
      </c>
      <c r="AR352" s="27">
        <f>STAFF_CWS!AV530</f>
        <v>105416.66666666667</v>
      </c>
      <c r="AS352" s="27">
        <f>STAFF_CWS!AW530</f>
        <v>105416.66666666667</v>
      </c>
      <c r="AT352" s="27">
        <f>STAFF_CWS!AX530</f>
        <v>105416.66666666667</v>
      </c>
      <c r="AU352" s="27">
        <f>STAFF_CWS!AY530</f>
        <v>105416.66666666667</v>
      </c>
      <c r="AV352" s="27">
        <f>STAFF_CWS!AZ530</f>
        <v>105416.66666666667</v>
      </c>
      <c r="AW352" s="27">
        <f>STAFF_CWS!BA530</f>
        <v>105416.66666666667</v>
      </c>
      <c r="AX352" s="27">
        <f>STAFF_CWS!BB530</f>
        <v>105416.66666666667</v>
      </c>
      <c r="AY352" s="27">
        <f>STAFF_CWS!BC530</f>
        <v>105416.66666666667</v>
      </c>
      <c r="AZ352" s="27">
        <f>STAFF_CWS!BD530</f>
        <v>112083.33333333333</v>
      </c>
      <c r="BA352" s="27">
        <f>STAFF_CWS!BE530</f>
        <v>112083.33333333333</v>
      </c>
      <c r="BB352" s="27">
        <f>STAFF_CWS!BF530</f>
        <v>112083.33333333333</v>
      </c>
      <c r="BC352" s="27">
        <f>STAFF_CWS!BG530</f>
        <v>112083.33333333333</v>
      </c>
      <c r="BD352" s="27">
        <f>STAFF_CWS!BH530</f>
        <v>112083.33333333333</v>
      </c>
      <c r="BE352" s="27">
        <f>STAFF_CWS!BI530</f>
        <v>112083.33333333333</v>
      </c>
      <c r="BF352" s="27">
        <f>STAFF_CWS!BJ530</f>
        <v>112083.33333333333</v>
      </c>
      <c r="BG352" s="27">
        <f>STAFF_CWS!BK530</f>
        <v>112083.33333333333</v>
      </c>
      <c r="BH352" s="27">
        <f>STAFF_CWS!BL530</f>
        <v>112083.33333333333</v>
      </c>
      <c r="BI352" s="27">
        <f>STAFF_CWS!BM530</f>
        <v>112083.33333333333</v>
      </c>
      <c r="BJ352" s="27">
        <f>STAFF_CWS!BN530</f>
        <v>112083.33333333333</v>
      </c>
      <c r="BK352" s="27">
        <f>STAFF_CWS!BO530</f>
        <v>112083.33333333333</v>
      </c>
      <c r="BL352" s="41">
        <f>SUM(C352:BK352)</f>
        <v>5285854.1666666623</v>
      </c>
      <c r="BM352" s="68">
        <f>STAFF_CWS!BP530</f>
        <v>5285854.1666666623</v>
      </c>
    </row>
    <row r="353" spans="2:66" x14ac:dyDescent="0.15">
      <c r="B353" s="17" t="s">
        <v>27</v>
      </c>
      <c r="C353" s="27">
        <f>STAFF_CWS!G531</f>
        <v>0</v>
      </c>
      <c r="D353" s="27">
        <f>STAFF_CWS!H531</f>
        <v>0</v>
      </c>
      <c r="E353" s="27">
        <f>STAFF_CWS!I531</f>
        <v>0</v>
      </c>
      <c r="F353" s="27">
        <f>STAFF_CWS!J531</f>
        <v>0</v>
      </c>
      <c r="G353" s="27">
        <f>STAFF_CWS!K531</f>
        <v>0</v>
      </c>
      <c r="H353" s="27">
        <f>STAFF_CWS!L531</f>
        <v>0</v>
      </c>
      <c r="I353" s="27">
        <f>STAFF_CWS!M531</f>
        <v>0</v>
      </c>
      <c r="J353" s="27">
        <f>STAFF_CWS!N531</f>
        <v>0</v>
      </c>
      <c r="K353" s="27">
        <f>STAFF_CWS!O531</f>
        <v>0</v>
      </c>
      <c r="L353" s="27">
        <f>STAFF_CWS!P531</f>
        <v>0</v>
      </c>
      <c r="M353" s="27">
        <f>STAFF_CWS!Q531</f>
        <v>197.10000000000002</v>
      </c>
      <c r="N353" s="27">
        <f>STAFF_CWS!R531</f>
        <v>197.10000000000002</v>
      </c>
      <c r="O353" s="27">
        <f>STAFF_CWS!S531</f>
        <v>379.125</v>
      </c>
      <c r="P353" s="27">
        <f>STAFF_CWS!T531</f>
        <v>1442.3942857142861</v>
      </c>
      <c r="Q353" s="27">
        <f>STAFF_CWS!U531</f>
        <v>1939.8085714285717</v>
      </c>
      <c r="R353" s="27">
        <f>STAFF_CWS!V531</f>
        <v>3879.6171428571433</v>
      </c>
      <c r="S353" s="27">
        <f>STAFF_CWS!W531</f>
        <v>3394.6650000000004</v>
      </c>
      <c r="T353" s="27">
        <f>STAFF_CWS!X531</f>
        <v>3394.6650000000004</v>
      </c>
      <c r="U353" s="27">
        <f>STAFF_CWS!Y531</f>
        <v>3394.6650000000004</v>
      </c>
      <c r="V353" s="27">
        <f>STAFF_CWS!Z531</f>
        <v>3394.6650000000004</v>
      </c>
      <c r="W353" s="27">
        <f>STAFF_CWS!AA531</f>
        <v>3829.9025000000001</v>
      </c>
      <c r="X353" s="27">
        <f>STAFF_CWS!AB531</f>
        <v>4265.1400000000003</v>
      </c>
      <c r="Y353" s="27">
        <f>STAFF_CWS!AC531</f>
        <v>4276.3900000000003</v>
      </c>
      <c r="Z353" s="27">
        <f>STAFF_CWS!AD531</f>
        <v>5103.4818750000004</v>
      </c>
      <c r="AA353" s="27">
        <f>STAFF_CWS!AE531</f>
        <v>5112.6225000000004</v>
      </c>
      <c r="AB353" s="27">
        <f>STAFF_CWS!AF531</f>
        <v>6068.1688888888884</v>
      </c>
      <c r="AC353" s="27">
        <f>STAFF_CWS!AG531</f>
        <v>9700.9146666666693</v>
      </c>
      <c r="AD353" s="27">
        <f>STAFF_CWS!AH531</f>
        <v>10948.987333333333</v>
      </c>
      <c r="AE353" s="27">
        <f>STAFF_CWS!AI531</f>
        <v>10948.987333333333</v>
      </c>
      <c r="AF353" s="27">
        <f>STAFF_CWS!AJ531</f>
        <v>12156.671111111111</v>
      </c>
      <c r="AG353" s="27">
        <f>STAFF_CWS!AK531</f>
        <v>12156.671111111111</v>
      </c>
      <c r="AH353" s="27">
        <f>STAFF_CWS!AL531</f>
        <v>12156.671111111111</v>
      </c>
      <c r="AI353" s="27">
        <f>STAFF_CWS!AM531</f>
        <v>10959.154</v>
      </c>
      <c r="AJ353" s="27">
        <f>STAFF_CWS!AN531</f>
        <v>10969.320666666667</v>
      </c>
      <c r="AK353" s="27">
        <f>STAFF_CWS!AO531</f>
        <v>9772.6368888888901</v>
      </c>
      <c r="AL353" s="27">
        <f>STAFF_CWS!AP531</f>
        <v>8583.3975555555571</v>
      </c>
      <c r="AM353" s="27">
        <f>STAFF_CWS!AQ531</f>
        <v>7384.588777777778</v>
      </c>
      <c r="AN353" s="27">
        <f>STAFF_CWS!AR531</f>
        <v>10248.30832</v>
      </c>
      <c r="AO353" s="27">
        <f>STAFF_CWS!AS531</f>
        <v>16349.067000000001</v>
      </c>
      <c r="AP353" s="27">
        <f>STAFF_CWS!AT531</f>
        <v>18453.266820000001</v>
      </c>
      <c r="AQ353" s="27">
        <f>STAFF_CWS!AU531</f>
        <v>18453.266820000001</v>
      </c>
      <c r="AR353" s="27">
        <f>STAFF_CWS!AV531</f>
        <v>20464.996250000004</v>
      </c>
      <c r="AS353" s="27">
        <f>STAFF_CWS!AW531</f>
        <v>20464.996250000004</v>
      </c>
      <c r="AT353" s="27">
        <f>STAFF_CWS!AX531</f>
        <v>20464.996250000004</v>
      </c>
      <c r="AU353" s="27">
        <f>STAFF_CWS!AY531</f>
        <v>18463.466820000001</v>
      </c>
      <c r="AV353" s="27">
        <f>STAFF_CWS!AZ531</f>
        <v>18473.666820000002</v>
      </c>
      <c r="AW353" s="27">
        <f>STAFF_CWS!BA531</f>
        <v>16421.167000000001</v>
      </c>
      <c r="AX353" s="27">
        <f>STAFF_CWS!BB531</f>
        <v>14426.137570000001</v>
      </c>
      <c r="AY353" s="27">
        <f>STAFF_CWS!BC531</f>
        <v>12371.61275</v>
      </c>
      <c r="AZ353" s="27">
        <f>STAFF_CWS!BD531</f>
        <v>17428.884270000002</v>
      </c>
      <c r="BA353" s="27">
        <f>STAFF_CWS!BE531</f>
        <v>27876.399832000003</v>
      </c>
      <c r="BB353" s="27">
        <f>STAFF_CWS!BF531</f>
        <v>31396.896686</v>
      </c>
      <c r="BC353" s="27">
        <f>STAFF_CWS!BG531</f>
        <v>31396.896686</v>
      </c>
      <c r="BD353" s="27">
        <f>STAFF_CWS!BH531</f>
        <v>34874.468540000002</v>
      </c>
      <c r="BE353" s="27">
        <f>STAFF_CWS!BI531</f>
        <v>34874.468540000002</v>
      </c>
      <c r="BF353" s="27">
        <f>STAFF_CWS!BJ531</f>
        <v>34874.468540000002</v>
      </c>
      <c r="BG353" s="27">
        <f>STAFF_CWS!BK531</f>
        <v>31407.096685999997</v>
      </c>
      <c r="BH353" s="27">
        <f>STAFF_CWS!BL531</f>
        <v>31417.296685999998</v>
      </c>
      <c r="BI353" s="27">
        <f>STAFF_CWS!BM531</f>
        <v>27948.499832000001</v>
      </c>
      <c r="BJ353" s="27">
        <f>STAFF_CWS!BN531</f>
        <v>24487.627977999997</v>
      </c>
      <c r="BK353" s="27">
        <f>STAFF_CWS!BO531</f>
        <v>21016.806124000002</v>
      </c>
      <c r="BL353" s="41">
        <f>SUM(C353:BK353)</f>
        <v>720062.27038944443</v>
      </c>
      <c r="BM353" s="68">
        <f>STAFF_CWS!BP531</f>
        <v>720062.27038944443</v>
      </c>
    </row>
    <row r="354" spans="2:66" x14ac:dyDescent="0.15">
      <c r="B354" s="17" t="s">
        <v>63</v>
      </c>
      <c r="C354" s="27">
        <f>STAFF_CWS!G532</f>
        <v>6020.8333333333339</v>
      </c>
      <c r="D354" s="27">
        <f>STAFF_CWS!H532</f>
        <v>38500</v>
      </c>
      <c r="E354" s="27">
        <f>STAFF_CWS!I532</f>
        <v>38500</v>
      </c>
      <c r="F354" s="27">
        <f>STAFF_CWS!J532</f>
        <v>38500</v>
      </c>
      <c r="G354" s="27">
        <f>STAFF_CWS!K532</f>
        <v>43833.333333333328</v>
      </c>
      <c r="H354" s="27">
        <f>STAFF_CWS!L532</f>
        <v>47166.666666666672</v>
      </c>
      <c r="I354" s="27">
        <f>STAFF_CWS!M532</f>
        <v>47166.666666666672</v>
      </c>
      <c r="J354" s="27">
        <f>STAFF_CWS!N532</f>
        <v>47166.666666666672</v>
      </c>
      <c r="K354" s="27">
        <f>STAFF_CWS!O532</f>
        <v>51500</v>
      </c>
      <c r="L354" s="27">
        <f>STAFF_CWS!P532</f>
        <v>51500</v>
      </c>
      <c r="M354" s="27">
        <f>STAFF_CWS!Q532</f>
        <v>51697.1</v>
      </c>
      <c r="N354" s="27">
        <f>STAFF_CWS!R532</f>
        <v>51697.1</v>
      </c>
      <c r="O354" s="27">
        <f>STAFF_CWS!S532</f>
        <v>51879.125</v>
      </c>
      <c r="P354" s="27">
        <f>STAFF_CWS!T532</f>
        <v>82650.727619047626</v>
      </c>
      <c r="Q354" s="27">
        <f>STAFF_CWS!U532</f>
        <v>83148.141904761913</v>
      </c>
      <c r="R354" s="27">
        <f>STAFF_CWS!V532</f>
        <v>85087.950476190483</v>
      </c>
      <c r="S354" s="27">
        <f>STAFF_CWS!W532</f>
        <v>84602.998333333337</v>
      </c>
      <c r="T354" s="27">
        <f>STAFF_CWS!X532</f>
        <v>84602.998333333337</v>
      </c>
      <c r="U354" s="27">
        <f>STAFF_CWS!Y532</f>
        <v>84602.998333333337</v>
      </c>
      <c r="V354" s="27">
        <f>STAFF_CWS!Z532</f>
        <v>84602.998333333337</v>
      </c>
      <c r="W354" s="27">
        <f>STAFF_CWS!AA532</f>
        <v>85038.23583333334</v>
      </c>
      <c r="X354" s="27">
        <f>STAFF_CWS!AB532</f>
        <v>85473.473333333342</v>
      </c>
      <c r="Y354" s="27">
        <f>STAFF_CWS!AC532</f>
        <v>85484.723333333342</v>
      </c>
      <c r="Z354" s="27">
        <f>STAFF_CWS!AD532</f>
        <v>86311.815208333341</v>
      </c>
      <c r="AA354" s="27">
        <f>STAFF_CWS!AE532</f>
        <v>86320.955833333341</v>
      </c>
      <c r="AB354" s="27">
        <f>STAFF_CWS!AF532</f>
        <v>100818.1688888889</v>
      </c>
      <c r="AC354" s="27">
        <f>STAFF_CWS!AG532</f>
        <v>104450.91466666668</v>
      </c>
      <c r="AD354" s="27">
        <f>STAFF_CWS!AH532</f>
        <v>105698.98733333335</v>
      </c>
      <c r="AE354" s="27">
        <f>STAFF_CWS!AI532</f>
        <v>105698.98733333335</v>
      </c>
      <c r="AF354" s="27">
        <f>STAFF_CWS!AJ532</f>
        <v>106906.67111111112</v>
      </c>
      <c r="AG354" s="27">
        <f>STAFF_CWS!AK532</f>
        <v>106906.67111111112</v>
      </c>
      <c r="AH354" s="27">
        <f>STAFF_CWS!AL532</f>
        <v>106906.67111111112</v>
      </c>
      <c r="AI354" s="27">
        <f>STAFF_CWS!AM532</f>
        <v>105709.15400000001</v>
      </c>
      <c r="AJ354" s="27">
        <f>STAFF_CWS!AN532</f>
        <v>105719.32066666668</v>
      </c>
      <c r="AK354" s="27">
        <f>STAFF_CWS!AO532</f>
        <v>104522.6368888889</v>
      </c>
      <c r="AL354" s="27">
        <f>STAFF_CWS!AP532</f>
        <v>103333.39755555557</v>
      </c>
      <c r="AM354" s="27">
        <f>STAFF_CWS!AQ532</f>
        <v>102134.5887777778</v>
      </c>
      <c r="AN354" s="27">
        <f>STAFF_CWS!AR532</f>
        <v>115664.97498666667</v>
      </c>
      <c r="AO354" s="27">
        <f>STAFF_CWS!AS532</f>
        <v>121765.73366666667</v>
      </c>
      <c r="AP354" s="27">
        <f>STAFF_CWS!AT532</f>
        <v>123869.93348666668</v>
      </c>
      <c r="AQ354" s="27">
        <f>STAFF_CWS!AU532</f>
        <v>123869.93348666668</v>
      </c>
      <c r="AR354" s="27">
        <f>STAFF_CWS!AV532</f>
        <v>125881.66291666668</v>
      </c>
      <c r="AS354" s="27">
        <f>STAFF_CWS!AW532</f>
        <v>125881.66291666668</v>
      </c>
      <c r="AT354" s="27">
        <f>STAFF_CWS!AX532</f>
        <v>125881.66291666668</v>
      </c>
      <c r="AU354" s="27">
        <f>STAFF_CWS!AY532</f>
        <v>123880.13348666667</v>
      </c>
      <c r="AV354" s="27">
        <f>STAFF_CWS!AZ532</f>
        <v>123890.33348666667</v>
      </c>
      <c r="AW354" s="27">
        <f>STAFF_CWS!BA532</f>
        <v>121837.83366666667</v>
      </c>
      <c r="AX354" s="27">
        <f>STAFF_CWS!BB532</f>
        <v>119842.80423666668</v>
      </c>
      <c r="AY354" s="27">
        <f>STAFF_CWS!BC532</f>
        <v>117788.27941666667</v>
      </c>
      <c r="AZ354" s="27">
        <f>STAFF_CWS!BD532</f>
        <v>129512.21760333332</v>
      </c>
      <c r="BA354" s="27">
        <f>STAFF_CWS!BE532</f>
        <v>139959.73316533334</v>
      </c>
      <c r="BB354" s="27">
        <f>STAFF_CWS!BF532</f>
        <v>143480.23001933334</v>
      </c>
      <c r="BC354" s="27">
        <f>STAFF_CWS!BG532</f>
        <v>143480.23001933334</v>
      </c>
      <c r="BD354" s="27">
        <f>STAFF_CWS!BH532</f>
        <v>146957.80187333334</v>
      </c>
      <c r="BE354" s="27">
        <f>STAFF_CWS!BI532</f>
        <v>146957.80187333334</v>
      </c>
      <c r="BF354" s="27">
        <f>STAFF_CWS!BJ532</f>
        <v>146957.80187333334</v>
      </c>
      <c r="BG354" s="27">
        <f>STAFF_CWS!BK532</f>
        <v>143490.43001933332</v>
      </c>
      <c r="BH354" s="27">
        <f>STAFF_CWS!BL532</f>
        <v>143500.63001933333</v>
      </c>
      <c r="BI354" s="27">
        <f>STAFF_CWS!BM532</f>
        <v>140031.83316533332</v>
      </c>
      <c r="BJ354" s="27">
        <f>STAFF_CWS!BN532</f>
        <v>136570.96131133332</v>
      </c>
      <c r="BK354" s="27">
        <f>STAFF_CWS!BO532</f>
        <v>133100.13945733334</v>
      </c>
      <c r="BL354" s="41">
        <f>SUM(C354:BK354)</f>
        <v>6005916.4370561121</v>
      </c>
      <c r="BM354" s="68">
        <f>STAFF_CWS!BP532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87</v>
      </c>
      <c r="C356" s="27">
        <f>STAFF_CWS!G534</f>
        <v>11000</v>
      </c>
      <c r="D356" s="27">
        <f>STAFF_CWS!H534</f>
        <v>30200</v>
      </c>
      <c r="E356" s="27">
        <f>STAFF_CWS!I534</f>
        <v>30200</v>
      </c>
      <c r="F356" s="27">
        <f>STAFF_CWS!J534</f>
        <v>30200</v>
      </c>
      <c r="G356" s="27">
        <f>STAFF_CWS!K534</f>
        <v>30200</v>
      </c>
      <c r="H356" s="27">
        <f>STAFF_CWS!L534</f>
        <v>30200</v>
      </c>
      <c r="I356" s="27">
        <f>STAFF_CWS!M534</f>
        <v>30200</v>
      </c>
      <c r="J356" s="27">
        <f>STAFF_CWS!N534</f>
        <v>30200</v>
      </c>
      <c r="K356" s="27">
        <f>STAFF_CWS!O534</f>
        <v>30200</v>
      </c>
      <c r="L356" s="27">
        <f>STAFF_CWS!P534</f>
        <v>30200</v>
      </c>
      <c r="M356" s="27">
        <f>STAFF_CWS!Q534</f>
        <v>30200</v>
      </c>
      <c r="N356" s="27">
        <f>STAFF_CWS!R534</f>
        <v>30200</v>
      </c>
      <c r="O356" s="27">
        <f>STAFF_CWS!S534</f>
        <v>30200</v>
      </c>
      <c r="P356" s="27">
        <f>STAFF_CWS!T534</f>
        <v>3400</v>
      </c>
      <c r="Q356" s="27">
        <f>STAFF_CWS!U534</f>
        <v>3400</v>
      </c>
      <c r="R356" s="27">
        <f>STAFF_CWS!V534</f>
        <v>3400</v>
      </c>
      <c r="S356" s="27">
        <f>STAFF_CWS!W534</f>
        <v>3400</v>
      </c>
      <c r="T356" s="27">
        <f>STAFF_CWS!X534</f>
        <v>3400</v>
      </c>
      <c r="U356" s="27">
        <f>STAFF_CWS!Y534</f>
        <v>3400</v>
      </c>
      <c r="V356" s="27">
        <f>STAFF_CWS!Z534</f>
        <v>3400</v>
      </c>
      <c r="W356" s="27">
        <f>STAFF_CWS!AA534</f>
        <v>3400</v>
      </c>
      <c r="X356" s="27">
        <f>STAFF_CWS!AB534</f>
        <v>3400</v>
      </c>
      <c r="Y356" s="27">
        <f>STAFF_CWS!AC534</f>
        <v>3400</v>
      </c>
      <c r="Z356" s="27">
        <f>STAFF_CWS!AD534</f>
        <v>3400</v>
      </c>
      <c r="AA356" s="27">
        <f>STAFF_CWS!AE534</f>
        <v>3400</v>
      </c>
      <c r="AB356" s="27">
        <f>STAFF_CWS!AF534</f>
        <v>0</v>
      </c>
      <c r="AC356" s="27">
        <f>STAFF_CWS!AG534</f>
        <v>0</v>
      </c>
      <c r="AD356" s="27">
        <f>STAFF_CWS!AH534</f>
        <v>0</v>
      </c>
      <c r="AE356" s="27">
        <f>STAFF_CWS!AI534</f>
        <v>0</v>
      </c>
      <c r="AF356" s="27">
        <f>STAFF_CWS!AJ534</f>
        <v>0</v>
      </c>
      <c r="AG356" s="27">
        <f>STAFF_CWS!AK534</f>
        <v>0</v>
      </c>
      <c r="AH356" s="27">
        <f>STAFF_CWS!AL534</f>
        <v>0</v>
      </c>
      <c r="AI356" s="27">
        <f>STAFF_CWS!AM534</f>
        <v>0</v>
      </c>
      <c r="AJ356" s="27">
        <f>STAFF_CWS!AN534</f>
        <v>0</v>
      </c>
      <c r="AK356" s="27">
        <f>STAFF_CWS!AO534</f>
        <v>0</v>
      </c>
      <c r="AL356" s="27">
        <f>STAFF_CWS!AP534</f>
        <v>0</v>
      </c>
      <c r="AM356" s="27">
        <f>STAFF_CWS!AQ534</f>
        <v>0</v>
      </c>
      <c r="AN356" s="27">
        <f>STAFF_CWS!AR534</f>
        <v>0</v>
      </c>
      <c r="AO356" s="27">
        <f>STAFF_CWS!AS534</f>
        <v>0</v>
      </c>
      <c r="AP356" s="27">
        <f>STAFF_CWS!AT534</f>
        <v>0</v>
      </c>
      <c r="AQ356" s="27">
        <f>STAFF_CWS!AU534</f>
        <v>0</v>
      </c>
      <c r="AR356" s="27">
        <f>STAFF_CWS!AV534</f>
        <v>0</v>
      </c>
      <c r="AS356" s="27">
        <f>STAFF_CWS!AW534</f>
        <v>0</v>
      </c>
      <c r="AT356" s="27">
        <f>STAFF_CWS!AX534</f>
        <v>0</v>
      </c>
      <c r="AU356" s="27">
        <f>STAFF_CWS!AY534</f>
        <v>0</v>
      </c>
      <c r="AV356" s="27">
        <f>STAFF_CWS!AZ534</f>
        <v>0</v>
      </c>
      <c r="AW356" s="27">
        <f>STAFF_CWS!BA534</f>
        <v>0</v>
      </c>
      <c r="AX356" s="27">
        <f>STAFF_CWS!BB534</f>
        <v>0</v>
      </c>
      <c r="AY356" s="27">
        <f>STAFF_CWS!BC534</f>
        <v>0</v>
      </c>
      <c r="AZ356" s="27">
        <f>STAFF_CWS!BD534</f>
        <v>0</v>
      </c>
      <c r="BA356" s="27">
        <f>STAFF_CWS!BE534</f>
        <v>0</v>
      </c>
      <c r="BB356" s="27">
        <f>STAFF_CWS!BF534</f>
        <v>0</v>
      </c>
      <c r="BC356" s="27">
        <f>STAFF_CWS!BG534</f>
        <v>0</v>
      </c>
      <c r="BD356" s="27">
        <f>STAFF_CWS!BH534</f>
        <v>0</v>
      </c>
      <c r="BE356" s="27">
        <f>STAFF_CWS!BI534</f>
        <v>0</v>
      </c>
      <c r="BF356" s="27">
        <f>STAFF_CWS!BJ534</f>
        <v>0</v>
      </c>
      <c r="BG356" s="27">
        <f>STAFF_CWS!BK534</f>
        <v>0</v>
      </c>
      <c r="BH356" s="27">
        <f>STAFF_CWS!BL534</f>
        <v>0</v>
      </c>
      <c r="BI356" s="27">
        <f>STAFF_CWS!BM534</f>
        <v>0</v>
      </c>
      <c r="BJ356" s="27">
        <f>STAFF_CWS!BN534</f>
        <v>0</v>
      </c>
      <c r="BK356" s="27">
        <f>STAFF_CWS!BO534</f>
        <v>0</v>
      </c>
      <c r="BL356" s="41">
        <f>SUM(C356:BK356)</f>
        <v>414200</v>
      </c>
      <c r="BM356" s="68">
        <f>STAFF_CWS!BP534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105</v>
      </c>
      <c r="C358" s="27">
        <f>STAFF_CWS!G536</f>
        <v>17020.833333333336</v>
      </c>
      <c r="D358" s="27">
        <f>STAFF_CWS!H536</f>
        <v>68700</v>
      </c>
      <c r="E358" s="27">
        <f>STAFF_CWS!I536</f>
        <v>68700</v>
      </c>
      <c r="F358" s="27">
        <f>STAFF_CWS!J536</f>
        <v>68700</v>
      </c>
      <c r="G358" s="27">
        <f>STAFF_CWS!K536</f>
        <v>74033.333333333328</v>
      </c>
      <c r="H358" s="27">
        <f>STAFF_CWS!L536</f>
        <v>77366.666666666672</v>
      </c>
      <c r="I358" s="27">
        <f>STAFF_CWS!M536</f>
        <v>77366.666666666672</v>
      </c>
      <c r="J358" s="27">
        <f>STAFF_CWS!N536</f>
        <v>77366.666666666672</v>
      </c>
      <c r="K358" s="27">
        <f>STAFF_CWS!O536</f>
        <v>81700</v>
      </c>
      <c r="L358" s="27">
        <f>STAFF_CWS!P536</f>
        <v>81700</v>
      </c>
      <c r="M358" s="27">
        <f>STAFF_CWS!Q536</f>
        <v>81897.100000000006</v>
      </c>
      <c r="N358" s="27">
        <f>STAFF_CWS!R536</f>
        <v>81897.100000000006</v>
      </c>
      <c r="O358" s="27">
        <f>STAFF_CWS!S536</f>
        <v>82079.125</v>
      </c>
      <c r="P358" s="27">
        <f>STAFF_CWS!T536</f>
        <v>86050.727619047626</v>
      </c>
      <c r="Q358" s="27">
        <f>STAFF_CWS!U536</f>
        <v>86548.141904761913</v>
      </c>
      <c r="R358" s="27">
        <f>STAFF_CWS!V536</f>
        <v>88487.950476190483</v>
      </c>
      <c r="S358" s="27">
        <f>STAFF_CWS!W536</f>
        <v>88002.998333333337</v>
      </c>
      <c r="T358" s="27">
        <f>STAFF_CWS!X536</f>
        <v>88002.998333333337</v>
      </c>
      <c r="U358" s="27">
        <f>STAFF_CWS!Y536</f>
        <v>88002.998333333337</v>
      </c>
      <c r="V358" s="27">
        <f>STAFF_CWS!Z536</f>
        <v>88002.998333333337</v>
      </c>
      <c r="W358" s="27">
        <f>STAFF_CWS!AA536</f>
        <v>88438.23583333334</v>
      </c>
      <c r="X358" s="27">
        <f>STAFF_CWS!AB536</f>
        <v>88873.473333333342</v>
      </c>
      <c r="Y358" s="27">
        <f>STAFF_CWS!AC536</f>
        <v>88884.723333333342</v>
      </c>
      <c r="Z358" s="27">
        <f>STAFF_CWS!AD536</f>
        <v>89711.815208333341</v>
      </c>
      <c r="AA358" s="27">
        <f>STAFF_CWS!AE536</f>
        <v>89720.955833333341</v>
      </c>
      <c r="AB358" s="27">
        <f>STAFF_CWS!AF536</f>
        <v>100818.1688888889</v>
      </c>
      <c r="AC358" s="27">
        <f>STAFF_CWS!AG536</f>
        <v>104450.91466666668</v>
      </c>
      <c r="AD358" s="27">
        <f>STAFF_CWS!AH536</f>
        <v>105698.98733333335</v>
      </c>
      <c r="AE358" s="27">
        <f>STAFF_CWS!AI536</f>
        <v>105698.98733333335</v>
      </c>
      <c r="AF358" s="27">
        <f>STAFF_CWS!AJ536</f>
        <v>106906.67111111112</v>
      </c>
      <c r="AG358" s="27">
        <f>STAFF_CWS!AK536</f>
        <v>106906.67111111112</v>
      </c>
      <c r="AH358" s="27">
        <f>STAFF_CWS!AL536</f>
        <v>106906.67111111112</v>
      </c>
      <c r="AI358" s="27">
        <f>STAFF_CWS!AM536</f>
        <v>105709.15400000001</v>
      </c>
      <c r="AJ358" s="27">
        <f>STAFF_CWS!AN536</f>
        <v>105719.32066666668</v>
      </c>
      <c r="AK358" s="27">
        <f>STAFF_CWS!AO536</f>
        <v>104522.6368888889</v>
      </c>
      <c r="AL358" s="27">
        <f>STAFF_CWS!AP536</f>
        <v>103333.39755555557</v>
      </c>
      <c r="AM358" s="27">
        <f>STAFF_CWS!AQ536</f>
        <v>102134.5887777778</v>
      </c>
      <c r="AN358" s="27">
        <f>STAFF_CWS!AR536</f>
        <v>115664.97498666667</v>
      </c>
      <c r="AO358" s="27">
        <f>STAFF_CWS!AS536</f>
        <v>121765.73366666667</v>
      </c>
      <c r="AP358" s="27">
        <f>STAFF_CWS!AT536</f>
        <v>123869.93348666668</v>
      </c>
      <c r="AQ358" s="27">
        <f>STAFF_CWS!AU536</f>
        <v>123869.93348666668</v>
      </c>
      <c r="AR358" s="27">
        <f>STAFF_CWS!AV536</f>
        <v>125881.66291666668</v>
      </c>
      <c r="AS358" s="27">
        <f>STAFF_CWS!AW536</f>
        <v>125881.66291666668</v>
      </c>
      <c r="AT358" s="27">
        <f>STAFF_CWS!AX536</f>
        <v>125881.66291666668</v>
      </c>
      <c r="AU358" s="27">
        <f>STAFF_CWS!AY536</f>
        <v>123880.13348666667</v>
      </c>
      <c r="AV358" s="27">
        <f>STAFF_CWS!AZ536</f>
        <v>123890.33348666667</v>
      </c>
      <c r="AW358" s="27">
        <f>STAFF_CWS!BA536</f>
        <v>121837.83366666667</v>
      </c>
      <c r="AX358" s="27">
        <f>STAFF_CWS!BB536</f>
        <v>119842.80423666668</v>
      </c>
      <c r="AY358" s="27">
        <f>STAFF_CWS!BC536</f>
        <v>117788.27941666667</v>
      </c>
      <c r="AZ358" s="27">
        <f>STAFF_CWS!BD536</f>
        <v>129512.21760333332</v>
      </c>
      <c r="BA358" s="27">
        <f>STAFF_CWS!BE536</f>
        <v>139959.73316533334</v>
      </c>
      <c r="BB358" s="27">
        <f>STAFF_CWS!BF536</f>
        <v>143480.23001933334</v>
      </c>
      <c r="BC358" s="27">
        <f>STAFF_CWS!BG536</f>
        <v>143480.23001933334</v>
      </c>
      <c r="BD358" s="27">
        <f>STAFF_CWS!BH536</f>
        <v>146957.80187333334</v>
      </c>
      <c r="BE358" s="27">
        <f>STAFF_CWS!BI536</f>
        <v>146957.80187333334</v>
      </c>
      <c r="BF358" s="27">
        <f>STAFF_CWS!BJ536</f>
        <v>146957.80187333334</v>
      </c>
      <c r="BG358" s="27">
        <f>STAFF_CWS!BK536</f>
        <v>143490.43001933332</v>
      </c>
      <c r="BH358" s="27">
        <f>STAFF_CWS!BL536</f>
        <v>143500.63001933333</v>
      </c>
      <c r="BI358" s="27">
        <f>STAFF_CWS!BM536</f>
        <v>140031.83316533332</v>
      </c>
      <c r="BJ358" s="27">
        <f>STAFF_CWS!BN536</f>
        <v>136570.96131133332</v>
      </c>
      <c r="BK358" s="27">
        <f>STAFF_CWS!BO536</f>
        <v>133100.13945733334</v>
      </c>
      <c r="BL358" s="41">
        <f>SUM(C358:BK358)</f>
        <v>6420116.4370561112</v>
      </c>
      <c r="BM358" s="68">
        <f>STAFF_CWS!BP536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81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STAFF_CWS!G541</f>
        <v>373.29166666666669</v>
      </c>
      <c r="D363" s="27">
        <f>STAFF_CWS!H541</f>
        <v>2387</v>
      </c>
      <c r="E363" s="27">
        <f>STAFF_CWS!I541</f>
        <v>2387</v>
      </c>
      <c r="F363" s="27">
        <f>STAFF_CWS!J541</f>
        <v>2387</v>
      </c>
      <c r="G363" s="27">
        <f>STAFF_CWS!K541</f>
        <v>2717.6666666666665</v>
      </c>
      <c r="H363" s="27">
        <f>STAFF_CWS!L541</f>
        <v>2924.3333333333335</v>
      </c>
      <c r="I363" s="27">
        <f>STAFF_CWS!M541</f>
        <v>2924.3333333333335</v>
      </c>
      <c r="J363" s="27">
        <f>STAFF_CWS!N541</f>
        <v>2924.3333333333335</v>
      </c>
      <c r="K363" s="27">
        <f>STAFF_CWS!O541</f>
        <v>3193</v>
      </c>
      <c r="L363" s="27">
        <f>STAFF_CWS!P541</f>
        <v>3193</v>
      </c>
      <c r="M363" s="27">
        <f>STAFF_CWS!Q541</f>
        <v>3205.2201999999997</v>
      </c>
      <c r="N363" s="27">
        <f>STAFF_CWS!R541</f>
        <v>3205.2201999999997</v>
      </c>
      <c r="O363" s="27">
        <f>STAFF_CWS!S541</f>
        <v>3216.5057499999998</v>
      </c>
      <c r="P363" s="27">
        <f>STAFF_CWS!T541</f>
        <v>5124.3451123809527</v>
      </c>
      <c r="Q363" s="27">
        <f>STAFF_CWS!U541</f>
        <v>5155.1847980952389</v>
      </c>
      <c r="R363" s="27">
        <f>STAFF_CWS!V541</f>
        <v>5275.4529295238099</v>
      </c>
      <c r="S363" s="27">
        <f>STAFF_CWS!W541</f>
        <v>5245.3858966666667</v>
      </c>
      <c r="T363" s="27">
        <f>STAFF_CWS!X541</f>
        <v>5245.3858966666667</v>
      </c>
      <c r="U363" s="27">
        <f>STAFF_CWS!Y541</f>
        <v>5245.3858966666667</v>
      </c>
      <c r="V363" s="27">
        <f>STAFF_CWS!Z541</f>
        <v>5245.3858966666667</v>
      </c>
      <c r="W363" s="27">
        <f>STAFF_CWS!AA541</f>
        <v>5272.3706216666669</v>
      </c>
      <c r="X363" s="27">
        <f>STAFF_CWS!AB541</f>
        <v>5299.3553466666672</v>
      </c>
      <c r="Y363" s="27">
        <f>STAFF_CWS!AC541</f>
        <v>5300.0528466666674</v>
      </c>
      <c r="Z363" s="27">
        <f>STAFF_CWS!AD541</f>
        <v>5351.3325429166671</v>
      </c>
      <c r="AA363" s="27">
        <f>STAFF_CWS!AE541</f>
        <v>5351.8992616666674</v>
      </c>
      <c r="AB363" s="27">
        <f>STAFF_CWS!AF541</f>
        <v>6250.726471111112</v>
      </c>
      <c r="AC363" s="27">
        <f>STAFF_CWS!AG541</f>
        <v>6475.9567093333344</v>
      </c>
      <c r="AD363" s="27">
        <f>STAFF_CWS!AH541</f>
        <v>6553.3372146666679</v>
      </c>
      <c r="AE363" s="27">
        <f>STAFF_CWS!AI541</f>
        <v>6553.3372146666679</v>
      </c>
      <c r="AF363" s="27">
        <f>STAFF_CWS!AJ541</f>
        <v>6628.2136088888892</v>
      </c>
      <c r="AG363" s="27">
        <f>STAFF_CWS!AK541</f>
        <v>6628.2136088888892</v>
      </c>
      <c r="AH363" s="27">
        <f>STAFF_CWS!AL541</f>
        <v>6628.2136088888892</v>
      </c>
      <c r="AI363" s="27">
        <f>STAFF_CWS!AM541</f>
        <v>6553.9675480000005</v>
      </c>
      <c r="AJ363" s="27">
        <f>STAFF_CWS!AN541</f>
        <v>6554.597881333334</v>
      </c>
      <c r="AK363" s="27">
        <f>STAFF_CWS!AO541</f>
        <v>6480.4034871111116</v>
      </c>
      <c r="AL363" s="27">
        <f>STAFF_CWS!AP541</f>
        <v>6406.6706484444449</v>
      </c>
      <c r="AM363" s="27">
        <f>STAFF_CWS!AQ541</f>
        <v>6332.3445042222238</v>
      </c>
      <c r="AN363" s="27">
        <f>STAFF_CWS!AR541</f>
        <v>7171.2284491733335</v>
      </c>
      <c r="AO363" s="27">
        <f>STAFF_CWS!AS541</f>
        <v>7549.4754873333331</v>
      </c>
      <c r="AP363" s="27">
        <f>STAFF_CWS!AT541</f>
        <v>7679.9358761733338</v>
      </c>
      <c r="AQ363" s="27">
        <f>STAFF_CWS!AU541</f>
        <v>7679.9358761733338</v>
      </c>
      <c r="AR363" s="27">
        <f>STAFF_CWS!AV541</f>
        <v>7804.6631008333343</v>
      </c>
      <c r="AS363" s="27">
        <f>STAFF_CWS!AW541</f>
        <v>7804.6631008333343</v>
      </c>
      <c r="AT363" s="27">
        <f>STAFF_CWS!AX541</f>
        <v>7804.6631008333343</v>
      </c>
      <c r="AU363" s="27">
        <f>STAFF_CWS!AY541</f>
        <v>7680.5682761733333</v>
      </c>
      <c r="AV363" s="27">
        <f>STAFF_CWS!AZ541</f>
        <v>7681.2006761733337</v>
      </c>
      <c r="AW363" s="27">
        <f>STAFF_CWS!BA541</f>
        <v>7553.9456873333338</v>
      </c>
      <c r="AX363" s="27">
        <f>STAFF_CWS!BB541</f>
        <v>7430.253862673334</v>
      </c>
      <c r="AY363" s="27">
        <f>STAFF_CWS!BC541</f>
        <v>7302.8733238333334</v>
      </c>
      <c r="AZ363" s="27">
        <f>STAFF_CWS!BD541</f>
        <v>8029.7574914066663</v>
      </c>
      <c r="BA363" s="27">
        <f>STAFF_CWS!BE541</f>
        <v>8677.5034562506662</v>
      </c>
      <c r="BB363" s="27">
        <f>STAFF_CWS!BF541</f>
        <v>8895.7742611986669</v>
      </c>
      <c r="BC363" s="27">
        <f>STAFF_CWS!BG541</f>
        <v>8895.7742611986669</v>
      </c>
      <c r="BD363" s="27">
        <f>STAFF_CWS!BH541</f>
        <v>9111.3837161466672</v>
      </c>
      <c r="BE363" s="27">
        <f>STAFF_CWS!BI541</f>
        <v>9111.3837161466672</v>
      </c>
      <c r="BF363" s="27">
        <f>STAFF_CWS!BJ541</f>
        <v>9111.3837161466672</v>
      </c>
      <c r="BG363" s="27">
        <f>STAFF_CWS!BK541</f>
        <v>8896.4066611986655</v>
      </c>
      <c r="BH363" s="27">
        <f>STAFF_CWS!BL541</f>
        <v>8897.0390611986659</v>
      </c>
      <c r="BI363" s="27">
        <f>STAFF_CWS!BM541</f>
        <v>8681.973656250666</v>
      </c>
      <c r="BJ363" s="27">
        <f>STAFF_CWS!BN541</f>
        <v>8467.3996013026663</v>
      </c>
      <c r="BK363" s="27">
        <f>STAFF_CWS!BO541</f>
        <v>8252.2086463546675</v>
      </c>
    </row>
    <row r="364" spans="2:66" x14ac:dyDescent="0.15">
      <c r="B364" s="15" t="s">
        <v>23</v>
      </c>
      <c r="C364" s="27">
        <f>STAFF_CWS!G542</f>
        <v>87.302083333333343</v>
      </c>
      <c r="D364" s="27">
        <f>STAFF_CWS!H542</f>
        <v>558.25</v>
      </c>
      <c r="E364" s="27">
        <f>STAFF_CWS!I542</f>
        <v>558.25</v>
      </c>
      <c r="F364" s="27">
        <f>STAFF_CWS!J542</f>
        <v>558.25</v>
      </c>
      <c r="G364" s="27">
        <f>STAFF_CWS!K542</f>
        <v>635.58333333333326</v>
      </c>
      <c r="H364" s="27">
        <f>STAFF_CWS!L542</f>
        <v>683.91666666666674</v>
      </c>
      <c r="I364" s="27">
        <f>STAFF_CWS!M542</f>
        <v>683.91666666666674</v>
      </c>
      <c r="J364" s="27">
        <f>STAFF_CWS!N542</f>
        <v>683.91666666666674</v>
      </c>
      <c r="K364" s="27">
        <f>STAFF_CWS!O542</f>
        <v>746.75</v>
      </c>
      <c r="L364" s="27">
        <f>STAFF_CWS!P542</f>
        <v>746.75</v>
      </c>
      <c r="M364" s="27">
        <f>STAFF_CWS!Q542</f>
        <v>749.60795000000007</v>
      </c>
      <c r="N364" s="27">
        <f>STAFF_CWS!R542</f>
        <v>749.60795000000007</v>
      </c>
      <c r="O364" s="27">
        <f>STAFF_CWS!S542</f>
        <v>752.24731250000002</v>
      </c>
      <c r="P364" s="27">
        <f>STAFF_CWS!T542</f>
        <v>1198.4355504761907</v>
      </c>
      <c r="Q364" s="27">
        <f>STAFF_CWS!U542</f>
        <v>1205.6480576190479</v>
      </c>
      <c r="R364" s="27">
        <f>STAFF_CWS!V542</f>
        <v>1233.7752819047621</v>
      </c>
      <c r="S364" s="27">
        <f>STAFF_CWS!W542</f>
        <v>1226.7434758333334</v>
      </c>
      <c r="T364" s="27">
        <f>STAFF_CWS!X542</f>
        <v>1226.7434758333334</v>
      </c>
      <c r="U364" s="27">
        <f>STAFF_CWS!Y542</f>
        <v>1226.7434758333334</v>
      </c>
      <c r="V364" s="27">
        <f>STAFF_CWS!Z542</f>
        <v>1226.7434758333334</v>
      </c>
      <c r="W364" s="27">
        <f>STAFF_CWS!AA542</f>
        <v>1233.0544195833336</v>
      </c>
      <c r="X364" s="27">
        <f>STAFF_CWS!AB542</f>
        <v>1239.3653633333336</v>
      </c>
      <c r="Y364" s="27">
        <f>STAFF_CWS!AC542</f>
        <v>1239.5284883333336</v>
      </c>
      <c r="Z364" s="27">
        <f>STAFF_CWS!AD542</f>
        <v>1251.5213205208336</v>
      </c>
      <c r="AA364" s="27">
        <f>STAFF_CWS!AE542</f>
        <v>1251.6538595833335</v>
      </c>
      <c r="AB364" s="27">
        <f>STAFF_CWS!AF542</f>
        <v>1461.8634488888893</v>
      </c>
      <c r="AC364" s="27">
        <f>STAFF_CWS!AG542</f>
        <v>1514.5382626666669</v>
      </c>
      <c r="AD364" s="27">
        <f>STAFF_CWS!AH542</f>
        <v>1532.6353163333338</v>
      </c>
      <c r="AE364" s="27">
        <f>STAFF_CWS!AI542</f>
        <v>1532.6353163333338</v>
      </c>
      <c r="AF364" s="27">
        <f>STAFF_CWS!AJ542</f>
        <v>1550.1467311111114</v>
      </c>
      <c r="AG364" s="27">
        <f>STAFF_CWS!AK542</f>
        <v>1550.1467311111114</v>
      </c>
      <c r="AH364" s="27">
        <f>STAFF_CWS!AL542</f>
        <v>1550.1467311111114</v>
      </c>
      <c r="AI364" s="27">
        <f>STAFF_CWS!AM542</f>
        <v>1532.7827330000002</v>
      </c>
      <c r="AJ364" s="27">
        <f>STAFF_CWS!AN542</f>
        <v>1532.9301496666669</v>
      </c>
      <c r="AK364" s="27">
        <f>STAFF_CWS!AO542</f>
        <v>1515.578234888889</v>
      </c>
      <c r="AL364" s="27">
        <f>STAFF_CWS!AP542</f>
        <v>1498.3342645555558</v>
      </c>
      <c r="AM364" s="27">
        <f>STAFF_CWS!AQ542</f>
        <v>1480.9515372777782</v>
      </c>
      <c r="AN364" s="27">
        <f>STAFF_CWS!AR542</f>
        <v>1677.1421373066669</v>
      </c>
      <c r="AO364" s="27">
        <f>STAFF_CWS!AS542</f>
        <v>1765.6031381666667</v>
      </c>
      <c r="AP364" s="27">
        <f>STAFF_CWS!AT542</f>
        <v>1796.114035556667</v>
      </c>
      <c r="AQ364" s="27">
        <f>STAFF_CWS!AU542</f>
        <v>1796.114035556667</v>
      </c>
      <c r="AR364" s="27">
        <f>STAFF_CWS!AV542</f>
        <v>1825.284112291667</v>
      </c>
      <c r="AS364" s="27">
        <f>STAFF_CWS!AW542</f>
        <v>1825.284112291667</v>
      </c>
      <c r="AT364" s="27">
        <f>STAFF_CWS!AX542</f>
        <v>1825.284112291667</v>
      </c>
      <c r="AU364" s="27">
        <f>STAFF_CWS!AY542</f>
        <v>1796.2619355566669</v>
      </c>
      <c r="AV364" s="27">
        <f>STAFF_CWS!AZ542</f>
        <v>1796.4098355566668</v>
      </c>
      <c r="AW364" s="27">
        <f>STAFF_CWS!BA542</f>
        <v>1766.6485881666667</v>
      </c>
      <c r="AX364" s="27">
        <f>STAFF_CWS!BB542</f>
        <v>1737.7206614316669</v>
      </c>
      <c r="AY364" s="27">
        <f>STAFF_CWS!BC542</f>
        <v>1707.9300515416669</v>
      </c>
      <c r="AZ364" s="27">
        <f>STAFF_CWS!BD542</f>
        <v>1877.9271552483333</v>
      </c>
      <c r="BA364" s="27">
        <f>STAFF_CWS!BE542</f>
        <v>2029.4161308973335</v>
      </c>
      <c r="BB364" s="27">
        <f>STAFF_CWS!BF542</f>
        <v>2080.4633352803335</v>
      </c>
      <c r="BC364" s="27">
        <f>STAFF_CWS!BG542</f>
        <v>2080.4633352803335</v>
      </c>
      <c r="BD364" s="27">
        <f>STAFF_CWS!BH542</f>
        <v>2130.8881271633336</v>
      </c>
      <c r="BE364" s="27">
        <f>STAFF_CWS!BI542</f>
        <v>2130.8881271633336</v>
      </c>
      <c r="BF364" s="27">
        <f>STAFF_CWS!BJ542</f>
        <v>2130.8881271633336</v>
      </c>
      <c r="BG364" s="27">
        <f>STAFF_CWS!BK542</f>
        <v>2080.6112352803334</v>
      </c>
      <c r="BH364" s="27">
        <f>STAFF_CWS!BL542</f>
        <v>2080.7591352803333</v>
      </c>
      <c r="BI364" s="27">
        <f>STAFF_CWS!BM542</f>
        <v>2030.4615808973331</v>
      </c>
      <c r="BJ364" s="27">
        <f>STAFF_CWS!BN542</f>
        <v>1980.2789390143332</v>
      </c>
      <c r="BK364" s="27">
        <f>STAFF_CWS!BO542</f>
        <v>1929.9520221313335</v>
      </c>
    </row>
    <row r="365" spans="2:66" x14ac:dyDescent="0.15">
      <c r="B365" s="15" t="s">
        <v>13</v>
      </c>
      <c r="C365" s="27">
        <f>STAFF_CWS!G543</f>
        <v>33.114583333333336</v>
      </c>
      <c r="D365" s="27">
        <f>STAFF_CWS!H543</f>
        <v>211.75</v>
      </c>
      <c r="E365" s="27">
        <f>STAFF_CWS!I543</f>
        <v>211.75</v>
      </c>
      <c r="F365" s="27">
        <f>STAFF_CWS!J543</f>
        <v>211.75</v>
      </c>
      <c r="G365" s="27">
        <f>STAFF_CWS!K543</f>
        <v>241.08333333333329</v>
      </c>
      <c r="H365" s="27">
        <f>STAFF_CWS!L543</f>
        <v>259.41666666666669</v>
      </c>
      <c r="I365" s="27">
        <f>STAFF_CWS!M543</f>
        <v>259.41666666666669</v>
      </c>
      <c r="J365" s="27">
        <f>STAFF_CWS!N543</f>
        <v>259.41666666666669</v>
      </c>
      <c r="K365" s="27">
        <f>STAFF_CWS!O543</f>
        <v>283.25</v>
      </c>
      <c r="L365" s="27">
        <f>STAFF_CWS!P543</f>
        <v>283.25</v>
      </c>
      <c r="M365" s="27">
        <f>STAFF_CWS!Q543</f>
        <v>284.33404999999999</v>
      </c>
      <c r="N365" s="27">
        <f>STAFF_CWS!R543</f>
        <v>284.33404999999999</v>
      </c>
      <c r="O365" s="27">
        <f>STAFF_CWS!S543</f>
        <v>285.33518749999996</v>
      </c>
      <c r="P365" s="27">
        <f>STAFF_CWS!T543</f>
        <v>454.57900190476192</v>
      </c>
      <c r="Q365" s="27">
        <f>STAFF_CWS!U543</f>
        <v>457.31478047619049</v>
      </c>
      <c r="R365" s="27">
        <f>STAFF_CWS!V543</f>
        <v>467.98372761904761</v>
      </c>
      <c r="S365" s="27">
        <f>STAFF_CWS!W543</f>
        <v>465.31649083333332</v>
      </c>
      <c r="T365" s="27">
        <f>STAFF_CWS!X543</f>
        <v>465.31649083333332</v>
      </c>
      <c r="U365" s="27">
        <f>STAFF_CWS!Y543</f>
        <v>465.31649083333332</v>
      </c>
      <c r="V365" s="27">
        <f>STAFF_CWS!Z543</f>
        <v>465.31649083333332</v>
      </c>
      <c r="W365" s="27">
        <f>STAFF_CWS!AA543</f>
        <v>467.71029708333333</v>
      </c>
      <c r="X365" s="27">
        <f>STAFF_CWS!AB543</f>
        <v>470.10410333333334</v>
      </c>
      <c r="Y365" s="27">
        <f>STAFF_CWS!AC543</f>
        <v>470.16597833333333</v>
      </c>
      <c r="Z365" s="27">
        <f>STAFF_CWS!AD543</f>
        <v>474.71498364583334</v>
      </c>
      <c r="AA365" s="27">
        <f>STAFF_CWS!AE543</f>
        <v>474.76525708333332</v>
      </c>
      <c r="AB365" s="27">
        <f>STAFF_CWS!AF543</f>
        <v>554.49992888888892</v>
      </c>
      <c r="AC365" s="27">
        <f>STAFF_CWS!AG543</f>
        <v>574.48003066666672</v>
      </c>
      <c r="AD365" s="27">
        <f>STAFF_CWS!AH543</f>
        <v>581.34443033333343</v>
      </c>
      <c r="AE365" s="27">
        <f>STAFF_CWS!AI543</f>
        <v>581.34443033333343</v>
      </c>
      <c r="AF365" s="27">
        <f>STAFF_CWS!AJ543</f>
        <v>587.9866911111111</v>
      </c>
      <c r="AG365" s="27">
        <f>STAFF_CWS!AK543</f>
        <v>587.9866911111111</v>
      </c>
      <c r="AH365" s="27">
        <f>STAFF_CWS!AL543</f>
        <v>587.9866911111111</v>
      </c>
      <c r="AI365" s="27">
        <f>STAFF_CWS!AM543</f>
        <v>581.40034700000001</v>
      </c>
      <c r="AJ365" s="27">
        <f>STAFF_CWS!AN543</f>
        <v>581.4562636666667</v>
      </c>
      <c r="AK365" s="27">
        <f>STAFF_CWS!AO543</f>
        <v>574.87450288888886</v>
      </c>
      <c r="AL365" s="27">
        <f>STAFF_CWS!AP543</f>
        <v>568.33368655555557</v>
      </c>
      <c r="AM365" s="27">
        <f>STAFF_CWS!AQ543</f>
        <v>561.74023827777785</v>
      </c>
      <c r="AN365" s="27">
        <f>STAFF_CWS!AR543</f>
        <v>636.15736242666662</v>
      </c>
      <c r="AO365" s="27">
        <f>STAFF_CWS!AS543</f>
        <v>669.71153516666664</v>
      </c>
      <c r="AP365" s="27">
        <f>STAFF_CWS!AT543</f>
        <v>681.28463417666671</v>
      </c>
      <c r="AQ365" s="27">
        <f>STAFF_CWS!AU543</f>
        <v>681.28463417666671</v>
      </c>
      <c r="AR365" s="27">
        <f>STAFF_CWS!AV543</f>
        <v>692.3491460416667</v>
      </c>
      <c r="AS365" s="27">
        <f>STAFF_CWS!AW543</f>
        <v>692.3491460416667</v>
      </c>
      <c r="AT365" s="27">
        <f>STAFF_CWS!AX543</f>
        <v>692.3491460416667</v>
      </c>
      <c r="AU365" s="27">
        <f>STAFF_CWS!AY543</f>
        <v>681.34073417666661</v>
      </c>
      <c r="AV365" s="27">
        <f>STAFF_CWS!AZ543</f>
        <v>681.39683417666663</v>
      </c>
      <c r="AW365" s="27">
        <f>STAFF_CWS!BA543</f>
        <v>670.10808516666668</v>
      </c>
      <c r="AX365" s="27">
        <f>STAFF_CWS!BB543</f>
        <v>659.13542330166672</v>
      </c>
      <c r="AY365" s="27">
        <f>STAFF_CWS!BC543</f>
        <v>647.83553679166664</v>
      </c>
      <c r="AZ365" s="27">
        <f>STAFF_CWS!BD543</f>
        <v>712.31719681833329</v>
      </c>
      <c r="BA365" s="27">
        <f>STAFF_CWS!BE543</f>
        <v>769.77853240933337</v>
      </c>
      <c r="BB365" s="27">
        <f>STAFF_CWS!BF543</f>
        <v>789.14126510633332</v>
      </c>
      <c r="BC365" s="27">
        <f>STAFF_CWS!BG543</f>
        <v>789.14126510633332</v>
      </c>
      <c r="BD365" s="27">
        <f>STAFF_CWS!BH543</f>
        <v>808.26791030333334</v>
      </c>
      <c r="BE365" s="27">
        <f>STAFF_CWS!BI543</f>
        <v>808.26791030333334</v>
      </c>
      <c r="BF365" s="27">
        <f>STAFF_CWS!BJ543</f>
        <v>808.26791030333334</v>
      </c>
      <c r="BG365" s="27">
        <f>STAFF_CWS!BK543</f>
        <v>789.19736510633322</v>
      </c>
      <c r="BH365" s="27">
        <f>STAFF_CWS!BL543</f>
        <v>789.25346510633324</v>
      </c>
      <c r="BI365" s="27">
        <f>STAFF_CWS!BM543</f>
        <v>770.17508240933319</v>
      </c>
      <c r="BJ365" s="27">
        <f>STAFF_CWS!BN543</f>
        <v>751.14028721233319</v>
      </c>
      <c r="BK365" s="27">
        <f>STAFF_CWS!BO543</f>
        <v>732.05076701533335</v>
      </c>
    </row>
    <row r="366" spans="2:66" x14ac:dyDescent="0.15">
      <c r="B366" s="15" t="s">
        <v>14</v>
      </c>
      <c r="C366" s="27">
        <f>STAFF_CWS!G544</f>
        <v>25.833333333333325</v>
      </c>
      <c r="D366" s="27">
        <f>STAFF_CWS!H544</f>
        <v>154.99999999999994</v>
      </c>
      <c r="E366" s="27">
        <f>STAFF_CWS!I544</f>
        <v>154.99999999999994</v>
      </c>
      <c r="F366" s="27">
        <f>STAFF_CWS!J544</f>
        <v>154.99999999999994</v>
      </c>
      <c r="G366" s="27">
        <f>STAFF_CWS!K544</f>
        <v>180.83333333333326</v>
      </c>
      <c r="H366" s="27">
        <f>STAFF_CWS!L544</f>
        <v>206.6666666666666</v>
      </c>
      <c r="I366" s="27">
        <f>STAFF_CWS!M544</f>
        <v>206.6666666666666</v>
      </c>
      <c r="J366" s="27">
        <f>STAFF_CWS!N544</f>
        <v>206.6666666666666</v>
      </c>
      <c r="K366" s="27">
        <f>STAFF_CWS!O544</f>
        <v>232.49999999999991</v>
      </c>
      <c r="L366" s="27">
        <f>STAFF_CWS!P544</f>
        <v>232.49999999999991</v>
      </c>
      <c r="M366" s="27">
        <f>STAFF_CWS!Q544</f>
        <v>232.49999999999991</v>
      </c>
      <c r="N366" s="27">
        <f>STAFF_CWS!R544</f>
        <v>232.49999999999991</v>
      </c>
      <c r="O366" s="27">
        <f>STAFF_CWS!S544</f>
        <v>232.49999999999991</v>
      </c>
      <c r="P366" s="27">
        <f>STAFF_CWS!T544</f>
        <v>361.66666666666652</v>
      </c>
      <c r="Q366" s="27">
        <f>STAFF_CWS!U544</f>
        <v>361.66666666666652</v>
      </c>
      <c r="R366" s="27">
        <f>STAFF_CWS!V544</f>
        <v>361.66666666666652</v>
      </c>
      <c r="S366" s="27">
        <f>STAFF_CWS!W544</f>
        <v>361.66666666666652</v>
      </c>
      <c r="T366" s="27">
        <f>STAFF_CWS!X544</f>
        <v>361.66666666666652</v>
      </c>
      <c r="U366" s="27">
        <f>STAFF_CWS!Y544</f>
        <v>361.66666666666652</v>
      </c>
      <c r="V366" s="27">
        <f>STAFF_CWS!Z544</f>
        <v>361.66666666666652</v>
      </c>
      <c r="W366" s="27">
        <f>STAFF_CWS!AA544</f>
        <v>361.66666666666652</v>
      </c>
      <c r="X366" s="27">
        <f>STAFF_CWS!AB544</f>
        <v>361.66666666666652</v>
      </c>
      <c r="Y366" s="27">
        <f>STAFF_CWS!AC544</f>
        <v>361.66666666666652</v>
      </c>
      <c r="Z366" s="27">
        <f>STAFF_CWS!AD544</f>
        <v>361.66666666666652</v>
      </c>
      <c r="AA366" s="27">
        <f>STAFF_CWS!AE544</f>
        <v>361.66666666666652</v>
      </c>
      <c r="AB366" s="27">
        <f>STAFF_CWS!AF544</f>
        <v>413.3333333333332</v>
      </c>
      <c r="AC366" s="27">
        <f>STAFF_CWS!AG544</f>
        <v>413.3333333333332</v>
      </c>
      <c r="AD366" s="27">
        <f>STAFF_CWS!AH544</f>
        <v>413.3333333333332</v>
      </c>
      <c r="AE366" s="27">
        <f>STAFF_CWS!AI544</f>
        <v>413.3333333333332</v>
      </c>
      <c r="AF366" s="27">
        <f>STAFF_CWS!AJ544</f>
        <v>413.3333333333332</v>
      </c>
      <c r="AG366" s="27">
        <f>STAFF_CWS!AK544</f>
        <v>413.3333333333332</v>
      </c>
      <c r="AH366" s="27">
        <f>STAFF_CWS!AL544</f>
        <v>413.3333333333332</v>
      </c>
      <c r="AI366" s="27">
        <f>STAFF_CWS!AM544</f>
        <v>413.3333333333332</v>
      </c>
      <c r="AJ366" s="27">
        <f>STAFF_CWS!AN544</f>
        <v>413.3333333333332</v>
      </c>
      <c r="AK366" s="27">
        <f>STAFF_CWS!AO544</f>
        <v>413.3333333333332</v>
      </c>
      <c r="AL366" s="27">
        <f>STAFF_CWS!AP544</f>
        <v>413.3333333333332</v>
      </c>
      <c r="AM366" s="27">
        <f>STAFF_CWS!AQ544</f>
        <v>413.3333333333332</v>
      </c>
      <c r="AN366" s="27">
        <f>STAFF_CWS!AR544</f>
        <v>464.99999999999983</v>
      </c>
      <c r="AO366" s="27">
        <f>STAFF_CWS!AS544</f>
        <v>464.99999999999983</v>
      </c>
      <c r="AP366" s="27">
        <f>STAFF_CWS!AT544</f>
        <v>464.99999999999983</v>
      </c>
      <c r="AQ366" s="27">
        <f>STAFF_CWS!AU544</f>
        <v>464.99999999999983</v>
      </c>
      <c r="AR366" s="27">
        <f>STAFF_CWS!AV544</f>
        <v>464.99999999999983</v>
      </c>
      <c r="AS366" s="27">
        <f>STAFF_CWS!AW544</f>
        <v>464.99999999999983</v>
      </c>
      <c r="AT366" s="27">
        <f>STAFF_CWS!AX544</f>
        <v>464.99999999999983</v>
      </c>
      <c r="AU366" s="27">
        <f>STAFF_CWS!AY544</f>
        <v>464.99999999999983</v>
      </c>
      <c r="AV366" s="27">
        <f>STAFF_CWS!AZ544</f>
        <v>464.99999999999983</v>
      </c>
      <c r="AW366" s="27">
        <f>STAFF_CWS!BA544</f>
        <v>464.99999999999983</v>
      </c>
      <c r="AX366" s="27">
        <f>STAFF_CWS!BB544</f>
        <v>464.99999999999983</v>
      </c>
      <c r="AY366" s="27">
        <f>STAFF_CWS!BC544</f>
        <v>464.99999999999983</v>
      </c>
      <c r="AZ366" s="27">
        <f>STAFF_CWS!BD544</f>
        <v>464.99999999999983</v>
      </c>
      <c r="BA366" s="27">
        <f>STAFF_CWS!BE544</f>
        <v>464.99999999999983</v>
      </c>
      <c r="BB366" s="27">
        <f>STAFF_CWS!BF544</f>
        <v>464.99999999999983</v>
      </c>
      <c r="BC366" s="27">
        <f>STAFF_CWS!BG544</f>
        <v>464.99999999999983</v>
      </c>
      <c r="BD366" s="27">
        <f>STAFF_CWS!BH544</f>
        <v>464.99999999999983</v>
      </c>
      <c r="BE366" s="27">
        <f>STAFF_CWS!BI544</f>
        <v>464.99999999999983</v>
      </c>
      <c r="BF366" s="27">
        <f>STAFF_CWS!BJ544</f>
        <v>464.99999999999983</v>
      </c>
      <c r="BG366" s="27">
        <f>STAFF_CWS!BK544</f>
        <v>464.99999999999983</v>
      </c>
      <c r="BH366" s="27">
        <f>STAFF_CWS!BL544</f>
        <v>464.99999999999983</v>
      </c>
      <c r="BI366" s="27">
        <f>STAFF_CWS!BM544</f>
        <v>464.99999999999983</v>
      </c>
      <c r="BJ366" s="27">
        <f>STAFF_CWS!BN544</f>
        <v>464.99999999999983</v>
      </c>
      <c r="BK366" s="27">
        <f>STAFF_CWS!BO544</f>
        <v>464.99999999999983</v>
      </c>
    </row>
    <row r="367" spans="2:66" x14ac:dyDescent="0.15">
      <c r="B367" s="15" t="s">
        <v>15</v>
      </c>
      <c r="C367" s="27">
        <f>STAFF_CWS!G545</f>
        <v>48.166666666666671</v>
      </c>
      <c r="D367" s="27">
        <f>STAFF_CWS!H545</f>
        <v>308</v>
      </c>
      <c r="E367" s="27">
        <f>STAFF_CWS!I545</f>
        <v>308</v>
      </c>
      <c r="F367" s="27">
        <f>STAFF_CWS!J545</f>
        <v>308</v>
      </c>
      <c r="G367" s="27">
        <f>STAFF_CWS!K545</f>
        <v>350.66666666666663</v>
      </c>
      <c r="H367" s="27">
        <f>STAFF_CWS!L545</f>
        <v>377.33333333333337</v>
      </c>
      <c r="I367" s="27">
        <f>STAFF_CWS!M545</f>
        <v>377.33333333333337</v>
      </c>
      <c r="J367" s="27">
        <f>STAFF_CWS!N545</f>
        <v>377.33333333333337</v>
      </c>
      <c r="K367" s="27">
        <f>STAFF_CWS!O545</f>
        <v>412</v>
      </c>
      <c r="L367" s="27">
        <f>STAFF_CWS!P545</f>
        <v>412</v>
      </c>
      <c r="M367" s="27">
        <f>STAFF_CWS!Q545</f>
        <v>413.57679999999999</v>
      </c>
      <c r="N367" s="27">
        <f>STAFF_CWS!R545</f>
        <v>413.57679999999999</v>
      </c>
      <c r="O367" s="27">
        <f>STAFF_CWS!S545</f>
        <v>415.03300000000002</v>
      </c>
      <c r="P367" s="27">
        <f>STAFF_CWS!T545</f>
        <v>661.20582095238103</v>
      </c>
      <c r="Q367" s="27">
        <f>STAFF_CWS!U545</f>
        <v>665.18513523809531</v>
      </c>
      <c r="R367" s="27">
        <f>STAFF_CWS!V545</f>
        <v>680.70360380952388</v>
      </c>
      <c r="S367" s="27">
        <f>STAFF_CWS!W545</f>
        <v>676.82398666666666</v>
      </c>
      <c r="T367" s="27">
        <f>STAFF_CWS!X545</f>
        <v>676.82398666666666</v>
      </c>
      <c r="U367" s="27">
        <f>STAFF_CWS!Y545</f>
        <v>676.82398666666666</v>
      </c>
      <c r="V367" s="27">
        <f>STAFF_CWS!Z545</f>
        <v>676.82398666666666</v>
      </c>
      <c r="W367" s="27">
        <f>STAFF_CWS!AA545</f>
        <v>680.30588666666677</v>
      </c>
      <c r="X367" s="27">
        <f>STAFF_CWS!AB545</f>
        <v>683.78778666666676</v>
      </c>
      <c r="Y367" s="27">
        <f>STAFF_CWS!AC545</f>
        <v>683.87778666666679</v>
      </c>
      <c r="Z367" s="27">
        <f>STAFF_CWS!AD545</f>
        <v>690.49452166666674</v>
      </c>
      <c r="AA367" s="27">
        <f>STAFF_CWS!AE545</f>
        <v>690.56764666666675</v>
      </c>
      <c r="AB367" s="27">
        <f>STAFF_CWS!AF545</f>
        <v>806.54535111111124</v>
      </c>
      <c r="AC367" s="27">
        <f>STAFF_CWS!AG545</f>
        <v>835.60731733333341</v>
      </c>
      <c r="AD367" s="27">
        <f>STAFF_CWS!AH545</f>
        <v>845.59189866666679</v>
      </c>
      <c r="AE367" s="27">
        <f>STAFF_CWS!AI545</f>
        <v>845.59189866666679</v>
      </c>
      <c r="AF367" s="27">
        <f>STAFF_CWS!AJ545</f>
        <v>855.25336888888899</v>
      </c>
      <c r="AG367" s="27">
        <f>STAFF_CWS!AK545</f>
        <v>855.25336888888899</v>
      </c>
      <c r="AH367" s="27">
        <f>STAFF_CWS!AL545</f>
        <v>855.25336888888899</v>
      </c>
      <c r="AI367" s="27">
        <f>STAFF_CWS!AM545</f>
        <v>845.6732320000001</v>
      </c>
      <c r="AJ367" s="27">
        <f>STAFF_CWS!AN545</f>
        <v>845.75456533333352</v>
      </c>
      <c r="AK367" s="27">
        <f>STAFF_CWS!AO545</f>
        <v>836.18109511111118</v>
      </c>
      <c r="AL367" s="27">
        <f>STAFF_CWS!AP545</f>
        <v>826.66718044444451</v>
      </c>
      <c r="AM367" s="27">
        <f>STAFF_CWS!AQ545</f>
        <v>817.07671022222235</v>
      </c>
      <c r="AN367" s="27">
        <f>STAFF_CWS!AR545</f>
        <v>925.31979989333331</v>
      </c>
      <c r="AO367" s="27">
        <f>STAFF_CWS!AS545</f>
        <v>974.12586933333341</v>
      </c>
      <c r="AP367" s="27">
        <f>STAFF_CWS!AT545</f>
        <v>990.95946789333345</v>
      </c>
      <c r="AQ367" s="27">
        <f>STAFF_CWS!AU545</f>
        <v>990.95946789333345</v>
      </c>
      <c r="AR367" s="27">
        <f>STAFF_CWS!AV545</f>
        <v>1007.0533033333335</v>
      </c>
      <c r="AS367" s="27">
        <f>STAFF_CWS!AW545</f>
        <v>1007.0533033333335</v>
      </c>
      <c r="AT367" s="27">
        <f>STAFF_CWS!AX545</f>
        <v>1007.0533033333335</v>
      </c>
      <c r="AU367" s="27">
        <f>STAFF_CWS!AY545</f>
        <v>991.04106789333343</v>
      </c>
      <c r="AV367" s="27">
        <f>STAFF_CWS!AZ545</f>
        <v>991.12266789333341</v>
      </c>
      <c r="AW367" s="27">
        <f>STAFF_CWS!BA545</f>
        <v>974.70266933333335</v>
      </c>
      <c r="AX367" s="27">
        <f>STAFF_CWS!BB545</f>
        <v>958.74243389333344</v>
      </c>
      <c r="AY367" s="27">
        <f>STAFF_CWS!BC545</f>
        <v>942.30623533333335</v>
      </c>
      <c r="AZ367" s="27">
        <f>STAFF_CWS!BD545</f>
        <v>1036.0977408266667</v>
      </c>
      <c r="BA367" s="27">
        <f>STAFF_CWS!BE545</f>
        <v>1119.6778653226668</v>
      </c>
      <c r="BB367" s="27">
        <f>STAFF_CWS!BF545</f>
        <v>1147.8418401546667</v>
      </c>
      <c r="BC367" s="27">
        <f>STAFF_CWS!BG545</f>
        <v>1147.8418401546667</v>
      </c>
      <c r="BD367" s="27">
        <f>STAFF_CWS!BH545</f>
        <v>1175.6624149866668</v>
      </c>
      <c r="BE367" s="27">
        <f>STAFF_CWS!BI545</f>
        <v>1175.6624149866668</v>
      </c>
      <c r="BF367" s="27">
        <f>STAFF_CWS!BJ545</f>
        <v>1175.6624149866668</v>
      </c>
      <c r="BG367" s="27">
        <f>STAFF_CWS!BK545</f>
        <v>1147.9234401546667</v>
      </c>
      <c r="BH367" s="27">
        <f>STAFF_CWS!BL545</f>
        <v>1148.0050401546666</v>
      </c>
      <c r="BI367" s="27">
        <f>STAFF_CWS!BM545</f>
        <v>1120.2546653226666</v>
      </c>
      <c r="BJ367" s="27">
        <f>STAFF_CWS!BN545</f>
        <v>1092.5676904906666</v>
      </c>
      <c r="BK367" s="27">
        <f>STAFF_CWS!BO545</f>
        <v>1064.8011156586667</v>
      </c>
    </row>
    <row r="368" spans="2:66" x14ac:dyDescent="0.15">
      <c r="B368" s="14" t="s">
        <v>4</v>
      </c>
      <c r="C368" s="27">
        <f>STAFF_CWS!G546</f>
        <v>567.70833333333326</v>
      </c>
      <c r="D368" s="27">
        <f>STAFF_CWS!H546</f>
        <v>3620</v>
      </c>
      <c r="E368" s="27">
        <f>STAFF_CWS!I546</f>
        <v>3620</v>
      </c>
      <c r="F368" s="27">
        <f>STAFF_CWS!J546</f>
        <v>3620</v>
      </c>
      <c r="G368" s="27">
        <f>STAFF_CWS!K546</f>
        <v>4125.8333333333339</v>
      </c>
      <c r="H368" s="27">
        <f>STAFF_CWS!L546</f>
        <v>4451.6666666666661</v>
      </c>
      <c r="I368" s="27">
        <f>STAFF_CWS!M546</f>
        <v>4451.6666666666661</v>
      </c>
      <c r="J368" s="27">
        <f>STAFF_CWS!N546</f>
        <v>4451.6666666666661</v>
      </c>
      <c r="K368" s="27">
        <f>STAFF_CWS!O546</f>
        <v>4867.5</v>
      </c>
      <c r="L368" s="27">
        <f>STAFF_CWS!P546</f>
        <v>4867.5</v>
      </c>
      <c r="M368" s="27">
        <f>STAFF_CWS!Q546</f>
        <v>4885.2389999999996</v>
      </c>
      <c r="N368" s="27">
        <f>STAFF_CWS!R546</f>
        <v>4885.2389999999996</v>
      </c>
      <c r="O368" s="27">
        <f>STAFF_CWS!S546</f>
        <v>4901.6212500000001</v>
      </c>
      <c r="P368" s="27">
        <f>STAFF_CWS!T546</f>
        <v>7800.2321523809524</v>
      </c>
      <c r="Q368" s="27">
        <f>STAFF_CWS!U546</f>
        <v>7844.9994380952385</v>
      </c>
      <c r="R368" s="27">
        <f>STAFF_CWS!V546</f>
        <v>8019.58220952381</v>
      </c>
      <c r="S368" s="27">
        <f>STAFF_CWS!W546</f>
        <v>7975.9365166666648</v>
      </c>
      <c r="T368" s="27">
        <f>STAFF_CWS!X546</f>
        <v>7975.9365166666648</v>
      </c>
      <c r="U368" s="27">
        <f>STAFF_CWS!Y546</f>
        <v>7975.9365166666648</v>
      </c>
      <c r="V368" s="27">
        <f>STAFF_CWS!Z546</f>
        <v>7975.9365166666648</v>
      </c>
      <c r="W368" s="27">
        <f>STAFF_CWS!AA546</f>
        <v>8015.1078916666665</v>
      </c>
      <c r="X368" s="27">
        <f>STAFF_CWS!AB546</f>
        <v>8054.2792666666674</v>
      </c>
      <c r="Y368" s="27">
        <f>STAFF_CWS!AC546</f>
        <v>8055.2917666666681</v>
      </c>
      <c r="Z368" s="27">
        <f>STAFF_CWS!AD546</f>
        <v>8129.7300354166664</v>
      </c>
      <c r="AA368" s="27">
        <f>STAFF_CWS!AE546</f>
        <v>8130.5526916666677</v>
      </c>
      <c r="AB368" s="27">
        <f>STAFF_CWS!AF546</f>
        <v>9486.9685333333364</v>
      </c>
      <c r="AC368" s="27">
        <f>STAFF_CWS!AG546</f>
        <v>9813.9156533333353</v>
      </c>
      <c r="AD368" s="27">
        <f>STAFF_CWS!AH546</f>
        <v>9926.2421933333353</v>
      </c>
      <c r="AE368" s="27">
        <f>STAFF_CWS!AI546</f>
        <v>9926.2421933333353</v>
      </c>
      <c r="AF368" s="27">
        <f>STAFF_CWS!AJ546</f>
        <v>10034.933733333335</v>
      </c>
      <c r="AG368" s="27">
        <f>STAFF_CWS!AK546</f>
        <v>10034.933733333335</v>
      </c>
      <c r="AH368" s="27">
        <f>STAFF_CWS!AL546</f>
        <v>10034.933733333335</v>
      </c>
      <c r="AI368" s="27">
        <f>STAFF_CWS!AM546</f>
        <v>9927.1571933333362</v>
      </c>
      <c r="AJ368" s="27">
        <f>STAFF_CWS!AN546</f>
        <v>9928.0721933333334</v>
      </c>
      <c r="AK368" s="27">
        <f>STAFF_CWS!AO546</f>
        <v>9820.3706533333334</v>
      </c>
      <c r="AL368" s="27">
        <f>STAFF_CWS!AP546</f>
        <v>9713.3391133333353</v>
      </c>
      <c r="AM368" s="27">
        <f>STAFF_CWS!AQ546</f>
        <v>9605.4463233333354</v>
      </c>
      <c r="AN368" s="27">
        <f>STAFF_CWS!AR546</f>
        <v>10874.847748800001</v>
      </c>
      <c r="AO368" s="27">
        <f>STAFF_CWS!AS546</f>
        <v>11423.91603</v>
      </c>
      <c r="AP368" s="27">
        <f>STAFF_CWS!AT546</f>
        <v>11613.294013800001</v>
      </c>
      <c r="AQ368" s="27">
        <f>STAFF_CWS!AU546</f>
        <v>11613.294013800001</v>
      </c>
      <c r="AR368" s="27">
        <f>STAFF_CWS!AV546</f>
        <v>11794.349662500001</v>
      </c>
      <c r="AS368" s="27">
        <f>STAFF_CWS!AW546</f>
        <v>11794.349662500001</v>
      </c>
      <c r="AT368" s="27">
        <f>STAFF_CWS!AX546</f>
        <v>11794.349662500001</v>
      </c>
      <c r="AU368" s="27">
        <f>STAFF_CWS!AY546</f>
        <v>11614.212013800001</v>
      </c>
      <c r="AV368" s="27">
        <f>STAFF_CWS!AZ546</f>
        <v>11615.130013800001</v>
      </c>
      <c r="AW368" s="27">
        <f>STAFF_CWS!BA546</f>
        <v>11430.40503</v>
      </c>
      <c r="AX368" s="27">
        <f>STAFF_CWS!BB546</f>
        <v>11250.852381300001</v>
      </c>
      <c r="AY368" s="27">
        <f>STAFF_CWS!BC546</f>
        <v>11065.945147500001</v>
      </c>
      <c r="AZ368" s="27">
        <f>STAFF_CWS!BD546</f>
        <v>12121.099584299998</v>
      </c>
      <c r="BA368" s="27">
        <f>STAFF_CWS!BE546</f>
        <v>13061.37598488</v>
      </c>
      <c r="BB368" s="27">
        <f>STAFF_CWS!BF546</f>
        <v>13378.22070174</v>
      </c>
      <c r="BC368" s="27">
        <f>STAFF_CWS!BG546</f>
        <v>13378.22070174</v>
      </c>
      <c r="BD368" s="27">
        <f>STAFF_CWS!BH546</f>
        <v>13691.202168600003</v>
      </c>
      <c r="BE368" s="27">
        <f>STAFF_CWS!BI546</f>
        <v>13691.202168600003</v>
      </c>
      <c r="BF368" s="27">
        <f>STAFF_CWS!BJ546</f>
        <v>13691.202168600003</v>
      </c>
      <c r="BG368" s="27">
        <f>STAFF_CWS!BK546</f>
        <v>13379.138701739999</v>
      </c>
      <c r="BH368" s="27">
        <f>STAFF_CWS!BL546</f>
        <v>13380.056701739999</v>
      </c>
      <c r="BI368" s="27">
        <f>STAFF_CWS!BM546</f>
        <v>13067.864984879998</v>
      </c>
      <c r="BJ368" s="27">
        <f>STAFF_CWS!BN546</f>
        <v>12756.386518019999</v>
      </c>
      <c r="BK368" s="27">
        <f>STAFF_CWS!BO546</f>
        <v>12444.012551160002</v>
      </c>
      <c r="BL368" s="41">
        <f>SUM(C368:BK368)</f>
        <v>563446.64600171673</v>
      </c>
      <c r="BM368" s="68">
        <f>STAFF_CWS!BP546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STAFF_CWS!G549</f>
        <v>0</v>
      </c>
      <c r="D371" s="27">
        <f>STAFF_CWS!H549</f>
        <v>0</v>
      </c>
      <c r="E371" s="27">
        <f>STAFF_CWS!I549</f>
        <v>0</v>
      </c>
      <c r="F371" s="27">
        <f>STAFF_CWS!J549</f>
        <v>0</v>
      </c>
      <c r="G371" s="27">
        <f>STAFF_CWS!K549</f>
        <v>3333.3333333333335</v>
      </c>
      <c r="H371" s="27">
        <f>STAFF_CWS!L549</f>
        <v>3333.3333333333335</v>
      </c>
      <c r="I371" s="27">
        <f>STAFF_CWS!M549</f>
        <v>3333.3333333333335</v>
      </c>
      <c r="J371" s="27">
        <f>STAFF_CWS!N549</f>
        <v>3750</v>
      </c>
      <c r="K371" s="27">
        <f>STAFF_CWS!O549</f>
        <v>4583.3333333333339</v>
      </c>
      <c r="L371" s="27">
        <f>STAFF_CWS!P549</f>
        <v>4583.3333333333339</v>
      </c>
      <c r="M371" s="27">
        <f>STAFF_CWS!Q549</f>
        <v>5000</v>
      </c>
      <c r="N371" s="27">
        <f>STAFF_CWS!R549</f>
        <v>5416.666666666667</v>
      </c>
      <c r="O371" s="27">
        <f>STAFF_CWS!S549</f>
        <v>5416.666666666667</v>
      </c>
      <c r="P371" s="27">
        <f>STAFF_CWS!T549</f>
        <v>6416.666666666667</v>
      </c>
      <c r="Q371" s="27">
        <f>STAFF_CWS!U549</f>
        <v>6416.666666666667</v>
      </c>
      <c r="R371" s="27">
        <f>STAFF_CWS!V549</f>
        <v>6416.666666666667</v>
      </c>
      <c r="S371" s="27">
        <f>STAFF_CWS!W549</f>
        <v>10541.666666666668</v>
      </c>
      <c r="T371" s="27">
        <f>STAFF_CWS!X549</f>
        <v>10541.666666666668</v>
      </c>
      <c r="U371" s="27">
        <f>STAFF_CWS!Y549</f>
        <v>10541.666666666668</v>
      </c>
      <c r="V371" s="27">
        <f>STAFF_CWS!Z549</f>
        <v>11916.666666666668</v>
      </c>
      <c r="W371" s="27">
        <f>STAFF_CWS!AA549</f>
        <v>11916.666666666668</v>
      </c>
      <c r="X371" s="27">
        <f>STAFF_CWS!AB549</f>
        <v>11916.666666666668</v>
      </c>
      <c r="Y371" s="27">
        <f>STAFF_CWS!AC549</f>
        <v>11916.666666666668</v>
      </c>
      <c r="Z371" s="27">
        <f>STAFF_CWS!AD549</f>
        <v>11916.666666666668</v>
      </c>
      <c r="AA371" s="27">
        <f>STAFF_CWS!AE549</f>
        <v>11916.666666666668</v>
      </c>
      <c r="AB371" s="27">
        <f>STAFF_CWS!AF549</f>
        <v>13108.333333333336</v>
      </c>
      <c r="AC371" s="27">
        <f>STAFF_CWS!AG549</f>
        <v>13108.333333333336</v>
      </c>
      <c r="AD371" s="27">
        <f>STAFF_CWS!AH549</f>
        <v>13108.333333333336</v>
      </c>
      <c r="AE371" s="27">
        <f>STAFF_CWS!AI549</f>
        <v>17141.666666666668</v>
      </c>
      <c r="AF371" s="27">
        <f>STAFF_CWS!AJ549</f>
        <v>17141.666666666668</v>
      </c>
      <c r="AG371" s="27">
        <f>STAFF_CWS!AK549</f>
        <v>17141.666666666668</v>
      </c>
      <c r="AH371" s="27">
        <f>STAFF_CWS!AL549</f>
        <v>17141.666666666668</v>
      </c>
      <c r="AI371" s="27">
        <f>STAFF_CWS!AM549</f>
        <v>17141.666666666668</v>
      </c>
      <c r="AJ371" s="27">
        <f>STAFF_CWS!AN549</f>
        <v>17141.666666666668</v>
      </c>
      <c r="AK371" s="27">
        <f>STAFF_CWS!AO549</f>
        <v>17141.666666666668</v>
      </c>
      <c r="AL371" s="27">
        <f>STAFF_CWS!AP549</f>
        <v>17141.666666666668</v>
      </c>
      <c r="AM371" s="27">
        <f>STAFF_CWS!AQ549</f>
        <v>17141.666666666668</v>
      </c>
      <c r="AN371" s="27">
        <f>STAFF_CWS!AR549</f>
        <v>18855.833333333339</v>
      </c>
      <c r="AO371" s="27">
        <f>STAFF_CWS!AS549</f>
        <v>18855.833333333339</v>
      </c>
      <c r="AP371" s="27">
        <f>STAFF_CWS!AT549</f>
        <v>18855.833333333339</v>
      </c>
      <c r="AQ371" s="27">
        <f>STAFF_CWS!AU549</f>
        <v>24401.666666666672</v>
      </c>
      <c r="AR371" s="27">
        <f>STAFF_CWS!AV549</f>
        <v>24401.666666666672</v>
      </c>
      <c r="AS371" s="27">
        <f>STAFF_CWS!AW549</f>
        <v>24401.666666666672</v>
      </c>
      <c r="AT371" s="27">
        <f>STAFF_CWS!AX549</f>
        <v>24401.666666666672</v>
      </c>
      <c r="AU371" s="27">
        <f>STAFF_CWS!AY549</f>
        <v>24401.666666666672</v>
      </c>
      <c r="AV371" s="27">
        <f>STAFF_CWS!AZ549</f>
        <v>24401.666666666672</v>
      </c>
      <c r="AW371" s="27">
        <f>STAFF_CWS!BA549</f>
        <v>24401.666666666672</v>
      </c>
      <c r="AX371" s="27">
        <f>STAFF_CWS!BB549</f>
        <v>24401.666666666672</v>
      </c>
      <c r="AY371" s="27">
        <f>STAFF_CWS!BC549</f>
        <v>24401.666666666672</v>
      </c>
      <c r="AZ371" s="27">
        <f>STAFF_CWS!BD549</f>
        <v>26841.833333333343</v>
      </c>
      <c r="BA371" s="27">
        <f>STAFF_CWS!BE549</f>
        <v>26841.833333333343</v>
      </c>
      <c r="BB371" s="27">
        <f>STAFF_CWS!BF549</f>
        <v>26841.833333333343</v>
      </c>
      <c r="BC371" s="27">
        <f>STAFF_CWS!BG549</f>
        <v>26841.833333333343</v>
      </c>
      <c r="BD371" s="27">
        <f>STAFF_CWS!BH549</f>
        <v>26841.833333333343</v>
      </c>
      <c r="BE371" s="27">
        <f>STAFF_CWS!BI549</f>
        <v>26841.833333333343</v>
      </c>
      <c r="BF371" s="27">
        <f>STAFF_CWS!BJ549</f>
        <v>26841.833333333343</v>
      </c>
      <c r="BG371" s="27">
        <f>STAFF_CWS!BK549</f>
        <v>26841.833333333343</v>
      </c>
      <c r="BH371" s="27">
        <f>STAFF_CWS!BL549</f>
        <v>26841.833333333343</v>
      </c>
      <c r="BI371" s="27">
        <f>STAFF_CWS!BM549</f>
        <v>26841.833333333343</v>
      </c>
      <c r="BJ371" s="27">
        <f>STAFF_CWS!BN549</f>
        <v>26841.833333333343</v>
      </c>
      <c r="BK371" s="27">
        <f>STAFF_CWS!BO549</f>
        <v>26841.833333333343</v>
      </c>
      <c r="BL371" s="41">
        <f>SUM(C371:BK371)</f>
        <v>953009.50000000047</v>
      </c>
      <c r="BM371" s="68">
        <f>STAFF_CWS!BP549</f>
        <v>953009.50000000047</v>
      </c>
    </row>
    <row r="372" spans="2:65" x14ac:dyDescent="0.15">
      <c r="B372" s="15" t="s">
        <v>18</v>
      </c>
      <c r="C372" s="27">
        <f>STAFF_CWS!G550</f>
        <v>0</v>
      </c>
      <c r="D372" s="27">
        <f>STAFF_CWS!H550</f>
        <v>0</v>
      </c>
      <c r="E372" s="27">
        <f>STAFF_CWS!I550</f>
        <v>0</v>
      </c>
      <c r="F372" s="27">
        <f>STAFF_CWS!J550</f>
        <v>0</v>
      </c>
      <c r="G372" s="27">
        <f>STAFF_CWS!K550</f>
        <v>0</v>
      </c>
      <c r="H372" s="27">
        <f>STAFF_CWS!L550</f>
        <v>0</v>
      </c>
      <c r="I372" s="27">
        <f>STAFF_CWS!M550</f>
        <v>0</v>
      </c>
      <c r="J372" s="27">
        <f>STAFF_CWS!N550</f>
        <v>0</v>
      </c>
      <c r="K372" s="27">
        <f>STAFF_CWS!O550</f>
        <v>0</v>
      </c>
      <c r="L372" s="27">
        <f>STAFF_CWS!P550</f>
        <v>0</v>
      </c>
      <c r="M372" s="27">
        <f>STAFF_CWS!Q550</f>
        <v>0</v>
      </c>
      <c r="N372" s="27">
        <f>STAFF_CWS!R550</f>
        <v>0</v>
      </c>
      <c r="O372" s="27">
        <f>STAFF_CWS!S550</f>
        <v>1155</v>
      </c>
      <c r="P372" s="27">
        <f>STAFF_CWS!T550</f>
        <v>1155</v>
      </c>
      <c r="Q372" s="27">
        <f>STAFF_CWS!U550</f>
        <v>1155</v>
      </c>
      <c r="R372" s="27">
        <f>STAFF_CWS!V550</f>
        <v>1314.9999999999998</v>
      </c>
      <c r="S372" s="27">
        <f>STAFF_CWS!W550</f>
        <v>1415</v>
      </c>
      <c r="T372" s="27">
        <f>STAFF_CWS!X550</f>
        <v>1415</v>
      </c>
      <c r="U372" s="27">
        <f>STAFF_CWS!Y550</f>
        <v>1415</v>
      </c>
      <c r="V372" s="27">
        <f>STAFF_CWS!Z550</f>
        <v>1545</v>
      </c>
      <c r="W372" s="27">
        <f>STAFF_CWS!AA550</f>
        <v>1545</v>
      </c>
      <c r="X372" s="27">
        <f>STAFF_CWS!AB550</f>
        <v>1550.913</v>
      </c>
      <c r="Y372" s="27">
        <f>STAFF_CWS!AC550</f>
        <v>1550.913</v>
      </c>
      <c r="Z372" s="27">
        <f>STAFF_CWS!AD550</f>
        <v>1556.37375</v>
      </c>
      <c r="AA372" s="27">
        <f>STAFF_CWS!AE550</f>
        <v>2479.5218285714286</v>
      </c>
      <c r="AB372" s="27">
        <f>STAFF_CWS!AF550</f>
        <v>2494.4442571428572</v>
      </c>
      <c r="AC372" s="27">
        <f>STAFF_CWS!AG550</f>
        <v>2552.6385142857143</v>
      </c>
      <c r="AD372" s="27">
        <f>STAFF_CWS!AH550</f>
        <v>2538.08995</v>
      </c>
      <c r="AE372" s="27">
        <f>STAFF_CWS!AI550</f>
        <v>2538.08995</v>
      </c>
      <c r="AF372" s="27">
        <f>STAFF_CWS!AJ550</f>
        <v>2538.08995</v>
      </c>
      <c r="AG372" s="27">
        <f>STAFF_CWS!AK550</f>
        <v>2538.08995</v>
      </c>
      <c r="AH372" s="27">
        <f>STAFF_CWS!AL550</f>
        <v>2551.1470750000003</v>
      </c>
      <c r="AI372" s="27">
        <f>STAFF_CWS!AM550</f>
        <v>2564.2042000000001</v>
      </c>
      <c r="AJ372" s="27">
        <f>STAFF_CWS!AN550</f>
        <v>2564.5417000000002</v>
      </c>
      <c r="AK372" s="27">
        <f>STAFF_CWS!AO550</f>
        <v>2589.3544562500001</v>
      </c>
      <c r="AL372" s="27">
        <f>STAFF_CWS!AP550</f>
        <v>2589.6286749999999</v>
      </c>
      <c r="AM372" s="27">
        <f>STAFF_CWS!AQ550</f>
        <v>3024.545066666667</v>
      </c>
      <c r="AN372" s="27">
        <f>STAFF_CWS!AR550</f>
        <v>3133.5274400000003</v>
      </c>
      <c r="AO372" s="27">
        <f>STAFF_CWS!AS550</f>
        <v>3170.9696200000003</v>
      </c>
      <c r="AP372" s="27">
        <f>STAFF_CWS!AT550</f>
        <v>3170.9696200000003</v>
      </c>
      <c r="AQ372" s="27">
        <f>STAFF_CWS!AU550</f>
        <v>3207.2001333333337</v>
      </c>
      <c r="AR372" s="27">
        <f>STAFF_CWS!AV550</f>
        <v>3207.2001333333337</v>
      </c>
      <c r="AS372" s="27">
        <f>STAFF_CWS!AW550</f>
        <v>3207.2001333333337</v>
      </c>
      <c r="AT372" s="27">
        <f>STAFF_CWS!AX550</f>
        <v>3171.2746200000001</v>
      </c>
      <c r="AU372" s="27">
        <f>STAFF_CWS!AY550</f>
        <v>3171.5796200000004</v>
      </c>
      <c r="AV372" s="27">
        <f>STAFF_CWS!AZ550</f>
        <v>3135.6791066666669</v>
      </c>
      <c r="AW372" s="27">
        <f>STAFF_CWS!BA550</f>
        <v>3100.0019266666668</v>
      </c>
      <c r="AX372" s="27">
        <f>STAFF_CWS!BB550</f>
        <v>3064.037663333334</v>
      </c>
      <c r="AY372" s="27">
        <f>STAFF_CWS!BC550</f>
        <v>3469.9492495999998</v>
      </c>
      <c r="AZ372" s="27">
        <f>STAFF_CWS!BD550</f>
        <v>3652.97201</v>
      </c>
      <c r="BA372" s="27">
        <f>STAFF_CWS!BE550</f>
        <v>3716.0980046</v>
      </c>
      <c r="BB372" s="27">
        <f>STAFF_CWS!BF550</f>
        <v>3716.0980046</v>
      </c>
      <c r="BC372" s="27">
        <f>STAFF_CWS!BG550</f>
        <v>3776.4498875000004</v>
      </c>
      <c r="BD372" s="27">
        <f>STAFF_CWS!BH550</f>
        <v>3776.4498875000004</v>
      </c>
      <c r="BE372" s="27">
        <f>STAFF_CWS!BI550</f>
        <v>3776.4498875000004</v>
      </c>
      <c r="BF372" s="27">
        <f>STAFF_CWS!BJ550</f>
        <v>3716.4040046</v>
      </c>
      <c r="BG372" s="27">
        <f>STAFF_CWS!BK550</f>
        <v>3716.7100046</v>
      </c>
      <c r="BH372" s="27">
        <f>STAFF_CWS!BL550</f>
        <v>3655.13501</v>
      </c>
      <c r="BI372" s="27">
        <f>STAFF_CWS!BM550</f>
        <v>3595.2841271000002</v>
      </c>
      <c r="BJ372" s="27">
        <f>STAFF_CWS!BN550</f>
        <v>3533.6483825</v>
      </c>
      <c r="BK372" s="27">
        <f>STAFF_CWS!BO550</f>
        <v>3885.3665280999994</v>
      </c>
      <c r="BL372" s="41">
        <f>SUM(C372:BK372)</f>
        <v>133062.24032778334</v>
      </c>
      <c r="BM372" s="68">
        <f>STAFF_CWS!BP550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90</v>
      </c>
      <c r="C374" s="27">
        <f>STAFF_CWS!G552</f>
        <v>0</v>
      </c>
      <c r="D374" s="27">
        <f>STAFF_CWS!H552</f>
        <v>0</v>
      </c>
      <c r="E374" s="27">
        <f>STAFF_CWS!I552</f>
        <v>0</v>
      </c>
      <c r="F374" s="27">
        <f>STAFF_CWS!J552</f>
        <v>0</v>
      </c>
      <c r="G374" s="27">
        <f>STAFF_CWS!K552</f>
        <v>3333.3333333333335</v>
      </c>
      <c r="H374" s="27">
        <f>STAFF_CWS!L552</f>
        <v>3333.3333333333335</v>
      </c>
      <c r="I374" s="27">
        <f>STAFF_CWS!M552</f>
        <v>3333.3333333333335</v>
      </c>
      <c r="J374" s="27">
        <f>STAFF_CWS!N552</f>
        <v>3750</v>
      </c>
      <c r="K374" s="27">
        <f>STAFF_CWS!O552</f>
        <v>4583.3333333333339</v>
      </c>
      <c r="L374" s="27">
        <f>STAFF_CWS!P552</f>
        <v>4583.3333333333339</v>
      </c>
      <c r="M374" s="27">
        <f>STAFF_CWS!Q552</f>
        <v>5000</v>
      </c>
      <c r="N374" s="27">
        <f>STAFF_CWS!R552</f>
        <v>5416.666666666667</v>
      </c>
      <c r="O374" s="27">
        <f>STAFF_CWS!S552</f>
        <v>6571.666666666667</v>
      </c>
      <c r="P374" s="27">
        <f>STAFF_CWS!T552</f>
        <v>7571.666666666667</v>
      </c>
      <c r="Q374" s="27">
        <f>STAFF_CWS!U552</f>
        <v>7571.666666666667</v>
      </c>
      <c r="R374" s="27">
        <f>STAFF_CWS!V552</f>
        <v>7731.666666666667</v>
      </c>
      <c r="S374" s="27">
        <f>STAFF_CWS!W552</f>
        <v>11956.666666666668</v>
      </c>
      <c r="T374" s="27">
        <f>STAFF_CWS!X552</f>
        <v>11956.666666666668</v>
      </c>
      <c r="U374" s="27">
        <f>STAFF_CWS!Y552</f>
        <v>11956.666666666668</v>
      </c>
      <c r="V374" s="27">
        <f>STAFF_CWS!Z552</f>
        <v>13461.666666666668</v>
      </c>
      <c r="W374" s="27">
        <f>STAFF_CWS!AA552</f>
        <v>13461.666666666668</v>
      </c>
      <c r="X374" s="27">
        <f>STAFF_CWS!AB552</f>
        <v>13467.579666666668</v>
      </c>
      <c r="Y374" s="27">
        <f>STAFF_CWS!AC552</f>
        <v>13467.579666666668</v>
      </c>
      <c r="Z374" s="27">
        <f>STAFF_CWS!AD552</f>
        <v>13473.040416666669</v>
      </c>
      <c r="AA374" s="27">
        <f>STAFF_CWS!AE552</f>
        <v>14396.188495238097</v>
      </c>
      <c r="AB374" s="27">
        <f>STAFF_CWS!AF552</f>
        <v>15602.777590476193</v>
      </c>
      <c r="AC374" s="27">
        <f>STAFF_CWS!AG552</f>
        <v>15660.97184761905</v>
      </c>
      <c r="AD374" s="27">
        <f>STAFF_CWS!AH552</f>
        <v>15646.423283333335</v>
      </c>
      <c r="AE374" s="27">
        <f>STAFF_CWS!AI552</f>
        <v>19679.756616666669</v>
      </c>
      <c r="AF374" s="27">
        <f>STAFF_CWS!AJ552</f>
        <v>19679.756616666669</v>
      </c>
      <c r="AG374" s="27">
        <f>STAFF_CWS!AK552</f>
        <v>19679.756616666669</v>
      </c>
      <c r="AH374" s="27">
        <f>STAFF_CWS!AL552</f>
        <v>19692.813741666669</v>
      </c>
      <c r="AI374" s="27">
        <f>STAFF_CWS!AM552</f>
        <v>19705.870866666668</v>
      </c>
      <c r="AJ374" s="27">
        <f>STAFF_CWS!AN552</f>
        <v>19706.208366666669</v>
      </c>
      <c r="AK374" s="27">
        <f>STAFF_CWS!AO552</f>
        <v>19731.021122916667</v>
      </c>
      <c r="AL374" s="27">
        <f>STAFF_CWS!AP552</f>
        <v>19731.295341666668</v>
      </c>
      <c r="AM374" s="27">
        <f>STAFF_CWS!AQ552</f>
        <v>20166.211733333334</v>
      </c>
      <c r="AN374" s="27">
        <f>STAFF_CWS!AR552</f>
        <v>21989.360773333341</v>
      </c>
      <c r="AO374" s="27">
        <f>STAFF_CWS!AS552</f>
        <v>22026.802953333339</v>
      </c>
      <c r="AP374" s="27">
        <f>STAFF_CWS!AT552</f>
        <v>22026.802953333339</v>
      </c>
      <c r="AQ374" s="27">
        <f>STAFF_CWS!AU552</f>
        <v>27608.866800000003</v>
      </c>
      <c r="AR374" s="27">
        <f>STAFF_CWS!AV552</f>
        <v>27608.866800000003</v>
      </c>
      <c r="AS374" s="27">
        <f>STAFF_CWS!AW552</f>
        <v>27608.866800000003</v>
      </c>
      <c r="AT374" s="27">
        <f>STAFF_CWS!AX552</f>
        <v>27572.941286666672</v>
      </c>
      <c r="AU374" s="27">
        <f>STAFF_CWS!AY552</f>
        <v>27573.246286666672</v>
      </c>
      <c r="AV374" s="27">
        <f>STAFF_CWS!AZ552</f>
        <v>27537.345773333338</v>
      </c>
      <c r="AW374" s="27">
        <f>STAFF_CWS!BA552</f>
        <v>27501.668593333339</v>
      </c>
      <c r="AX374" s="27">
        <f>STAFF_CWS!BB552</f>
        <v>27465.704330000004</v>
      </c>
      <c r="AY374" s="27">
        <f>STAFF_CWS!BC552</f>
        <v>27871.61591626667</v>
      </c>
      <c r="AZ374" s="27">
        <f>STAFF_CWS!BD552</f>
        <v>30494.805343333344</v>
      </c>
      <c r="BA374" s="27">
        <f>STAFF_CWS!BE552</f>
        <v>30557.931337933343</v>
      </c>
      <c r="BB374" s="27">
        <f>STAFF_CWS!BF552</f>
        <v>30557.931337933343</v>
      </c>
      <c r="BC374" s="27">
        <f>STAFF_CWS!BG552</f>
        <v>30618.283220833342</v>
      </c>
      <c r="BD374" s="27">
        <f>STAFF_CWS!BH552</f>
        <v>30618.283220833342</v>
      </c>
      <c r="BE374" s="27">
        <f>STAFF_CWS!BI552</f>
        <v>30618.283220833342</v>
      </c>
      <c r="BF374" s="27">
        <f>STAFF_CWS!BJ552</f>
        <v>30558.237337933344</v>
      </c>
      <c r="BG374" s="27">
        <f>STAFF_CWS!BK552</f>
        <v>30558.543337933344</v>
      </c>
      <c r="BH374" s="27">
        <f>STAFF_CWS!BL552</f>
        <v>30496.968343333341</v>
      </c>
      <c r="BI374" s="27">
        <f>STAFF_CWS!BM552</f>
        <v>30437.117460433343</v>
      </c>
      <c r="BJ374" s="27">
        <f>STAFF_CWS!BN552</f>
        <v>30375.481715833343</v>
      </c>
      <c r="BK374" s="27">
        <f>STAFF_CWS!BO552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131</v>
      </c>
      <c r="C376" s="27">
        <f>STAFF_CWS!G554</f>
        <v>17588.541666666668</v>
      </c>
      <c r="D376" s="27">
        <f>STAFF_CWS!H554</f>
        <v>72320</v>
      </c>
      <c r="E376" s="27">
        <f>STAFF_CWS!I554</f>
        <v>72320</v>
      </c>
      <c r="F376" s="27">
        <f>STAFF_CWS!J554</f>
        <v>72320</v>
      </c>
      <c r="G376" s="27">
        <f>STAFF_CWS!K554</f>
        <v>81492.5</v>
      </c>
      <c r="H376" s="27">
        <f>STAFF_CWS!L554</f>
        <v>85151.666666666672</v>
      </c>
      <c r="I376" s="27">
        <f>STAFF_CWS!M554</f>
        <v>85151.666666666672</v>
      </c>
      <c r="J376" s="27">
        <f>STAFF_CWS!N554</f>
        <v>85568.333333333343</v>
      </c>
      <c r="K376" s="27">
        <f>STAFF_CWS!O554</f>
        <v>91150.833333333328</v>
      </c>
      <c r="L376" s="27">
        <f>STAFF_CWS!P554</f>
        <v>91150.833333333328</v>
      </c>
      <c r="M376" s="27">
        <f>STAFF_CWS!Q554</f>
        <v>91782.339000000007</v>
      </c>
      <c r="N376" s="27">
        <f>STAFF_CWS!R554</f>
        <v>92199.005666666664</v>
      </c>
      <c r="O376" s="27">
        <f>STAFF_CWS!S554</f>
        <v>93552.412916666668</v>
      </c>
      <c r="P376" s="27">
        <f>STAFF_CWS!T554</f>
        <v>101422.62643809525</v>
      </c>
      <c r="Q376" s="27">
        <f>STAFF_CWS!U554</f>
        <v>101964.80800952381</v>
      </c>
      <c r="R376" s="27">
        <f>STAFF_CWS!V554</f>
        <v>104239.19935238097</v>
      </c>
      <c r="S376" s="27">
        <f>STAFF_CWS!W554</f>
        <v>107935.60151666668</v>
      </c>
      <c r="T376" s="27">
        <f>STAFF_CWS!X554</f>
        <v>107935.60151666668</v>
      </c>
      <c r="U376" s="27">
        <f>STAFF_CWS!Y554</f>
        <v>107935.60151666668</v>
      </c>
      <c r="V376" s="27">
        <f>STAFF_CWS!Z554</f>
        <v>109440.60151666668</v>
      </c>
      <c r="W376" s="27">
        <f>STAFF_CWS!AA554</f>
        <v>109915.01039166667</v>
      </c>
      <c r="X376" s="27">
        <f>STAFF_CWS!AB554</f>
        <v>110395.33226666668</v>
      </c>
      <c r="Y376" s="27">
        <f>STAFF_CWS!AC554</f>
        <v>110407.59476666668</v>
      </c>
      <c r="Z376" s="27">
        <f>STAFF_CWS!AD554</f>
        <v>111314.58566041668</v>
      </c>
      <c r="AA376" s="27">
        <f>STAFF_CWS!AE554</f>
        <v>112247.69702023811</v>
      </c>
      <c r="AB376" s="27">
        <f>STAFF_CWS!AF554</f>
        <v>125907.91501269843</v>
      </c>
      <c r="AC376" s="27">
        <f>STAFF_CWS!AG554</f>
        <v>129925.80216761905</v>
      </c>
      <c r="AD376" s="27">
        <f>STAFF_CWS!AH554</f>
        <v>131271.65281000003</v>
      </c>
      <c r="AE376" s="27">
        <f>STAFF_CWS!AI554</f>
        <v>135304.98614333337</v>
      </c>
      <c r="AF376" s="27">
        <f>STAFF_CWS!AJ554</f>
        <v>136621.36146111111</v>
      </c>
      <c r="AG376" s="27">
        <f>STAFF_CWS!AK554</f>
        <v>136621.36146111111</v>
      </c>
      <c r="AH376" s="27">
        <f>STAFF_CWS!AL554</f>
        <v>136634.41858611113</v>
      </c>
      <c r="AI376" s="27">
        <f>STAFF_CWS!AM554</f>
        <v>135342.18206000002</v>
      </c>
      <c r="AJ376" s="27">
        <f>STAFF_CWS!AN554</f>
        <v>135353.60122666668</v>
      </c>
      <c r="AK376" s="27">
        <f>STAFF_CWS!AO554</f>
        <v>134074.0286651389</v>
      </c>
      <c r="AL376" s="27">
        <f>STAFF_CWS!AP554</f>
        <v>132778.03201055556</v>
      </c>
      <c r="AM376" s="27">
        <f>STAFF_CWS!AQ554</f>
        <v>131906.24683444446</v>
      </c>
      <c r="AN376" s="27">
        <f>STAFF_CWS!AR554</f>
        <v>148529.18350879999</v>
      </c>
      <c r="AO376" s="27">
        <f>STAFF_CWS!AS554</f>
        <v>155216.45264999999</v>
      </c>
      <c r="AP376" s="27">
        <f>STAFF_CWS!AT554</f>
        <v>157510.03045380002</v>
      </c>
      <c r="AQ376" s="27">
        <f>STAFF_CWS!AU554</f>
        <v>163092.09430046668</v>
      </c>
      <c r="AR376" s="27">
        <f>STAFF_CWS!AV554</f>
        <v>165284.8793791667</v>
      </c>
      <c r="AS376" s="27">
        <f>STAFF_CWS!AW554</f>
        <v>165284.8793791667</v>
      </c>
      <c r="AT376" s="27">
        <f>STAFF_CWS!AX554</f>
        <v>165248.95386583335</v>
      </c>
      <c r="AU376" s="27">
        <f>STAFF_CWS!AY554</f>
        <v>163067.59178713334</v>
      </c>
      <c r="AV376" s="27">
        <f>STAFF_CWS!AZ554</f>
        <v>163042.8092738</v>
      </c>
      <c r="AW376" s="27">
        <f>STAFF_CWS!BA554</f>
        <v>160769.90729</v>
      </c>
      <c r="AX376" s="27">
        <f>STAFF_CWS!BB554</f>
        <v>158559.36094796669</v>
      </c>
      <c r="AY376" s="27">
        <f>STAFF_CWS!BC554</f>
        <v>156725.84048043334</v>
      </c>
      <c r="AZ376" s="27">
        <f>STAFF_CWS!BD554</f>
        <v>172128.12253096665</v>
      </c>
      <c r="BA376" s="27">
        <f>STAFF_CWS!BE554</f>
        <v>183579.04048814668</v>
      </c>
      <c r="BB376" s="27">
        <f>STAFF_CWS!BF554</f>
        <v>187416.38205900666</v>
      </c>
      <c r="BC376" s="27">
        <f>STAFF_CWS!BG554</f>
        <v>187476.73394190668</v>
      </c>
      <c r="BD376" s="27">
        <f>STAFF_CWS!BH554</f>
        <v>191267.28726276668</v>
      </c>
      <c r="BE376" s="27">
        <f>STAFF_CWS!BI554</f>
        <v>191267.28726276668</v>
      </c>
      <c r="BF376" s="27">
        <f>STAFF_CWS!BJ554</f>
        <v>191207.2413798667</v>
      </c>
      <c r="BG376" s="27">
        <f>STAFF_CWS!BK554</f>
        <v>187428.11205900667</v>
      </c>
      <c r="BH376" s="27">
        <f>STAFF_CWS!BL554</f>
        <v>187377.65506440669</v>
      </c>
      <c r="BI376" s="27">
        <f>STAFF_CWS!BM554</f>
        <v>183536.81561064665</v>
      </c>
      <c r="BJ376" s="27">
        <f>STAFF_CWS!BN554</f>
        <v>179702.82954518666</v>
      </c>
      <c r="BK376" s="27">
        <f>STAFF_CWS!BO554</f>
        <v>176271.35186992667</v>
      </c>
      <c r="BL376" s="41">
        <f>SUM(C376:BK376)</f>
        <v>8069634.8233856112</v>
      </c>
      <c r="BM376" s="68">
        <f>STAFF_CWS!BP554</f>
        <v>8069634.8233856112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5" t="s">
        <v>115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5" t="s">
        <v>116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5" t="s">
        <v>117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118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53" t="s">
        <v>35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36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37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38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39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1:64" customFormat="1" x14ac:dyDescent="0.15">
      <c r="B2" s="14" t="s">
        <v>25</v>
      </c>
      <c r="D2" s="77" t="s">
        <v>156</v>
      </c>
      <c r="E2" s="28" t="s">
        <v>40</v>
      </c>
      <c r="F2" s="28" t="s">
        <v>41</v>
      </c>
      <c r="G2" s="28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430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437</v>
      </c>
      <c r="D6" s="296">
        <v>0</v>
      </c>
      <c r="E6" s="296"/>
      <c r="F6" s="274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6"/>
      <c r="BI6" s="296"/>
      <c r="BJ6" s="296"/>
      <c r="BK6" s="296"/>
      <c r="BL6" s="296"/>
    </row>
    <row r="7" spans="1:64" customFormat="1" x14ac:dyDescent="0.15">
      <c r="B7" s="50" t="s">
        <v>440</v>
      </c>
      <c r="D7" s="296"/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6"/>
      <c r="BD7" s="296"/>
      <c r="BE7" s="296"/>
      <c r="BF7" s="296"/>
      <c r="BG7" s="296"/>
      <c r="BH7" s="296"/>
      <c r="BI7" s="296"/>
      <c r="BJ7" s="296"/>
      <c r="BK7" s="296"/>
      <c r="BL7" s="296"/>
    </row>
    <row r="8" spans="1:64" customFormat="1" x14ac:dyDescent="0.15">
      <c r="B8" s="50" t="s">
        <v>441</v>
      </c>
      <c r="D8" s="296"/>
      <c r="E8" s="296">
        <v>500</v>
      </c>
      <c r="F8" s="296">
        <v>500</v>
      </c>
      <c r="G8" s="296">
        <v>500</v>
      </c>
      <c r="H8" s="296">
        <v>500</v>
      </c>
      <c r="I8" s="296">
        <v>500</v>
      </c>
      <c r="J8" s="296">
        <v>500</v>
      </c>
      <c r="K8" s="296">
        <v>500</v>
      </c>
      <c r="L8" s="296">
        <v>500</v>
      </c>
      <c r="M8" s="296">
        <v>500</v>
      </c>
      <c r="N8" s="296">
        <v>500</v>
      </c>
      <c r="O8" s="296">
        <v>500</v>
      </c>
      <c r="P8" s="296">
        <v>35</v>
      </c>
      <c r="Q8" s="296">
        <v>35</v>
      </c>
      <c r="R8" s="296">
        <v>35</v>
      </c>
      <c r="S8" s="296">
        <v>35</v>
      </c>
      <c r="T8" s="296">
        <v>35</v>
      </c>
      <c r="U8" s="296">
        <v>35</v>
      </c>
      <c r="V8" s="296">
        <v>35</v>
      </c>
      <c r="W8" s="296">
        <v>35</v>
      </c>
      <c r="X8" s="296">
        <v>35</v>
      </c>
      <c r="Y8" s="296">
        <v>35</v>
      </c>
      <c r="Z8" s="296">
        <v>35</v>
      </c>
      <c r="AA8" s="296">
        <v>35</v>
      </c>
      <c r="AB8" s="296">
        <v>35</v>
      </c>
      <c r="AC8" s="296">
        <v>35</v>
      </c>
      <c r="AD8" s="296">
        <v>35</v>
      </c>
      <c r="AE8" s="296">
        <v>35</v>
      </c>
      <c r="AF8" s="296">
        <v>35</v>
      </c>
      <c r="AG8" s="296">
        <v>35</v>
      </c>
      <c r="AH8" s="296">
        <v>35</v>
      </c>
      <c r="AI8" s="296">
        <v>35</v>
      </c>
      <c r="AJ8" s="296">
        <v>35</v>
      </c>
      <c r="AK8" s="296">
        <v>35</v>
      </c>
      <c r="AL8" s="296">
        <v>35</v>
      </c>
      <c r="AM8" s="296">
        <v>35</v>
      </c>
      <c r="AN8" s="296">
        <v>35</v>
      </c>
      <c r="AO8" s="296">
        <v>35</v>
      </c>
      <c r="AP8" s="296">
        <v>35</v>
      </c>
      <c r="AQ8" s="296">
        <v>35</v>
      </c>
      <c r="AR8" s="296">
        <v>35</v>
      </c>
      <c r="AS8" s="296">
        <v>35</v>
      </c>
      <c r="AT8" s="296">
        <v>35</v>
      </c>
      <c r="AU8" s="296">
        <v>35</v>
      </c>
      <c r="AV8" s="296">
        <v>35</v>
      </c>
      <c r="AW8" s="296">
        <v>35</v>
      </c>
      <c r="AX8" s="296">
        <v>35</v>
      </c>
      <c r="AY8" s="296">
        <v>35</v>
      </c>
      <c r="AZ8" s="296">
        <v>35</v>
      </c>
      <c r="BA8" s="296">
        <v>35</v>
      </c>
      <c r="BB8" s="296">
        <v>35</v>
      </c>
      <c r="BC8" s="296">
        <v>35</v>
      </c>
      <c r="BD8" s="296">
        <v>35</v>
      </c>
      <c r="BE8" s="296">
        <v>35</v>
      </c>
      <c r="BF8" s="296">
        <v>35</v>
      </c>
      <c r="BG8" s="296">
        <v>35</v>
      </c>
      <c r="BH8" s="296">
        <v>35</v>
      </c>
      <c r="BI8" s="296">
        <v>35</v>
      </c>
      <c r="BJ8" s="296">
        <v>35</v>
      </c>
      <c r="BK8" s="296">
        <v>35</v>
      </c>
      <c r="BL8" s="296">
        <v>35</v>
      </c>
    </row>
    <row r="9" spans="1:64" customFormat="1" x14ac:dyDescent="0.15">
      <c r="B9" s="50" t="s">
        <v>439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296"/>
    </row>
    <row r="10" spans="1:64" x14ac:dyDescent="0.15">
      <c r="B10" s="50" t="s">
        <v>406</v>
      </c>
      <c r="C10" s="35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297"/>
      <c r="AW10" s="297"/>
      <c r="AX10" s="297"/>
      <c r="AY10" s="297"/>
      <c r="AZ10" s="297"/>
      <c r="BA10" s="297"/>
      <c r="BB10" s="297"/>
      <c r="BC10" s="297"/>
      <c r="BD10" s="297"/>
      <c r="BE10" s="297"/>
      <c r="BF10" s="297"/>
      <c r="BG10" s="297"/>
      <c r="BH10" s="297"/>
      <c r="BI10" s="297"/>
      <c r="BJ10" s="297"/>
      <c r="BK10" s="297"/>
      <c r="BL10" s="297"/>
    </row>
    <row r="11" spans="1:64" x14ac:dyDescent="0.15">
      <c r="B11" s="50" t="s">
        <v>407</v>
      </c>
      <c r="C11" s="35"/>
      <c r="D11" s="328"/>
      <c r="E11" s="328"/>
      <c r="F11" s="328"/>
      <c r="G11" s="328"/>
      <c r="H11" s="328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8"/>
      <c r="AH11" s="328"/>
      <c r="AI11" s="328"/>
      <c r="AJ11" s="328"/>
      <c r="AK11" s="328"/>
      <c r="AL11" s="328"/>
      <c r="AM11" s="328"/>
      <c r="AN11" s="328"/>
      <c r="AO11" s="328"/>
      <c r="AP11" s="328"/>
      <c r="AQ11" s="328"/>
      <c r="AR11" s="328"/>
      <c r="AS11" s="328"/>
      <c r="AT11" s="328"/>
      <c r="AU11" s="328"/>
      <c r="AV11" s="328"/>
      <c r="AW11" s="328"/>
      <c r="AX11" s="328"/>
      <c r="AY11" s="328"/>
      <c r="AZ11" s="328"/>
      <c r="BA11" s="328"/>
      <c r="BB11" s="328"/>
      <c r="BC11" s="328"/>
      <c r="BD11" s="328"/>
      <c r="BE11" s="328"/>
      <c r="BF11" s="328"/>
      <c r="BG11" s="328"/>
      <c r="BH11" s="328"/>
      <c r="BI11" s="328"/>
      <c r="BJ11" s="328"/>
      <c r="BK11" s="328"/>
      <c r="BL11" s="328"/>
    </row>
    <row r="12" spans="1:64" customFormat="1" x14ac:dyDescent="0.15">
      <c r="B12" s="50" t="s">
        <v>436</v>
      </c>
      <c r="D12" s="296"/>
      <c r="E12" s="296"/>
      <c r="F12" s="296">
        <v>250</v>
      </c>
      <c r="G12" s="296">
        <v>250</v>
      </c>
      <c r="H12" s="296">
        <v>250</v>
      </c>
      <c r="I12" s="296">
        <v>250</v>
      </c>
      <c r="J12" s="296">
        <v>250</v>
      </c>
      <c r="K12" s="296">
        <v>250</v>
      </c>
      <c r="L12" s="296">
        <v>250</v>
      </c>
      <c r="M12" s="296">
        <v>250</v>
      </c>
      <c r="N12" s="296">
        <v>250</v>
      </c>
      <c r="O12" s="296">
        <v>250</v>
      </c>
      <c r="P12" s="296">
        <v>250</v>
      </c>
      <c r="Q12" s="296">
        <v>250</v>
      </c>
      <c r="R12" s="296">
        <v>250</v>
      </c>
      <c r="S12" s="296">
        <v>250</v>
      </c>
      <c r="T12" s="296">
        <v>250</v>
      </c>
      <c r="U12" s="296">
        <v>250</v>
      </c>
      <c r="V12" s="296">
        <v>250</v>
      </c>
      <c r="W12" s="296">
        <v>250</v>
      </c>
      <c r="X12" s="296">
        <v>250</v>
      </c>
      <c r="Y12" s="296">
        <v>250</v>
      </c>
      <c r="Z12" s="296">
        <v>250</v>
      </c>
      <c r="AA12" s="296">
        <v>250</v>
      </c>
      <c r="AB12" s="296">
        <v>250</v>
      </c>
      <c r="AC12" s="296">
        <v>250</v>
      </c>
      <c r="AD12" s="296">
        <v>250</v>
      </c>
      <c r="AE12" s="296">
        <v>250</v>
      </c>
      <c r="AF12" s="296">
        <v>250</v>
      </c>
      <c r="AG12" s="296">
        <v>250</v>
      </c>
      <c r="AH12" s="296">
        <v>250</v>
      </c>
      <c r="AI12" s="296">
        <v>250</v>
      </c>
      <c r="AJ12" s="296">
        <v>250</v>
      </c>
      <c r="AK12" s="296">
        <v>250</v>
      </c>
      <c r="AL12" s="296">
        <v>250</v>
      </c>
      <c r="AM12" s="296">
        <v>250</v>
      </c>
      <c r="AN12" s="296">
        <v>250</v>
      </c>
      <c r="AO12" s="296">
        <v>250</v>
      </c>
      <c r="AP12" s="296">
        <v>250</v>
      </c>
      <c r="AQ12" s="296">
        <v>250</v>
      </c>
      <c r="AR12" s="296">
        <v>250</v>
      </c>
      <c r="AS12" s="296">
        <v>250</v>
      </c>
      <c r="AT12" s="296">
        <v>250</v>
      </c>
      <c r="AU12" s="296">
        <v>250</v>
      </c>
      <c r="AV12" s="296">
        <v>250</v>
      </c>
      <c r="AW12" s="296">
        <v>250</v>
      </c>
      <c r="AX12" s="296">
        <v>250</v>
      </c>
      <c r="AY12" s="296">
        <v>250</v>
      </c>
      <c r="AZ12" s="296">
        <v>250</v>
      </c>
      <c r="BA12" s="296">
        <v>250</v>
      </c>
      <c r="BB12" s="296">
        <v>250</v>
      </c>
      <c r="BC12" s="296">
        <v>250</v>
      </c>
      <c r="BD12" s="296">
        <v>250</v>
      </c>
      <c r="BE12" s="296">
        <v>250</v>
      </c>
      <c r="BF12" s="296">
        <v>250</v>
      </c>
      <c r="BG12" s="296">
        <v>250</v>
      </c>
      <c r="BH12" s="296">
        <v>250</v>
      </c>
      <c r="BI12" s="296">
        <v>250</v>
      </c>
      <c r="BJ12" s="296">
        <v>250</v>
      </c>
      <c r="BK12" s="296">
        <v>250</v>
      </c>
      <c r="BL12" s="296">
        <v>250</v>
      </c>
    </row>
    <row r="13" spans="1:64" x14ac:dyDescent="0.15">
      <c r="B13" s="50" t="s">
        <v>438</v>
      </c>
      <c r="C13" s="35"/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8"/>
      <c r="AH13" s="328"/>
      <c r="AI13" s="328"/>
      <c r="AJ13" s="328"/>
      <c r="AK13" s="328"/>
      <c r="AL13" s="328"/>
      <c r="AM13" s="328"/>
      <c r="AN13" s="328"/>
      <c r="AO13" s="328"/>
      <c r="AP13" s="328"/>
      <c r="AQ13" s="328"/>
      <c r="AR13" s="328"/>
      <c r="AS13" s="328"/>
      <c r="AT13" s="328"/>
      <c r="AU13" s="328"/>
      <c r="AV13" s="328"/>
      <c r="AW13" s="328"/>
      <c r="AX13" s="328"/>
      <c r="AY13" s="328"/>
      <c r="AZ13" s="328"/>
      <c r="BA13" s="328"/>
      <c r="BB13" s="328"/>
      <c r="BC13" s="328"/>
      <c r="BD13" s="328"/>
      <c r="BE13" s="328"/>
      <c r="BF13" s="328"/>
      <c r="BG13" s="328"/>
      <c r="BH13" s="328"/>
      <c r="BI13" s="328"/>
      <c r="BJ13" s="328"/>
      <c r="BK13" s="328"/>
      <c r="BL13" s="328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442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433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437</v>
      </c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  <c r="BK19" s="296"/>
      <c r="BL19" s="296"/>
    </row>
    <row r="20" spans="1:64" customFormat="1" x14ac:dyDescent="0.15">
      <c r="B20" s="50" t="s">
        <v>559</v>
      </c>
      <c r="D20" s="296"/>
      <c r="E20" s="296">
        <v>2500</v>
      </c>
      <c r="F20" s="296">
        <v>2500</v>
      </c>
      <c r="G20" s="296">
        <v>2500</v>
      </c>
      <c r="H20" s="296">
        <v>2500</v>
      </c>
      <c r="I20" s="296">
        <v>2500</v>
      </c>
      <c r="J20" s="296">
        <v>2500</v>
      </c>
      <c r="K20" s="296">
        <v>2500</v>
      </c>
      <c r="L20" s="296">
        <v>2500</v>
      </c>
      <c r="M20" s="296">
        <v>2500</v>
      </c>
      <c r="N20" s="296">
        <v>2500</v>
      </c>
      <c r="O20" s="296">
        <v>2500</v>
      </c>
      <c r="P20" s="296">
        <v>2500</v>
      </c>
      <c r="Q20" s="296">
        <v>2500</v>
      </c>
      <c r="R20" s="296">
        <v>2500</v>
      </c>
      <c r="S20" s="296">
        <v>2500</v>
      </c>
      <c r="T20" s="296">
        <v>2500</v>
      </c>
      <c r="U20" s="296">
        <v>2500</v>
      </c>
      <c r="V20" s="296">
        <v>2500</v>
      </c>
      <c r="W20" s="296">
        <v>2500</v>
      </c>
      <c r="X20" s="296">
        <v>2500</v>
      </c>
      <c r="Y20" s="296">
        <v>2500</v>
      </c>
      <c r="Z20" s="296">
        <v>2500</v>
      </c>
      <c r="AA20" s="296">
        <v>2500</v>
      </c>
      <c r="AB20" s="296">
        <v>3500</v>
      </c>
      <c r="AC20" s="296">
        <v>3500</v>
      </c>
      <c r="AD20" s="296">
        <v>3500</v>
      </c>
      <c r="AE20" s="296">
        <v>3500</v>
      </c>
      <c r="AF20" s="296">
        <v>3500</v>
      </c>
      <c r="AG20" s="296">
        <v>3500</v>
      </c>
      <c r="AH20" s="296">
        <v>3500</v>
      </c>
      <c r="AI20" s="296">
        <v>3500</v>
      </c>
      <c r="AJ20" s="296">
        <v>3500</v>
      </c>
      <c r="AK20" s="296">
        <v>3500</v>
      </c>
      <c r="AL20" s="296">
        <v>3500</v>
      </c>
      <c r="AM20" s="296">
        <v>3500</v>
      </c>
      <c r="AN20" s="296">
        <v>3500</v>
      </c>
      <c r="AO20" s="296">
        <v>4000</v>
      </c>
      <c r="AP20" s="296">
        <v>4000</v>
      </c>
      <c r="AQ20" s="296">
        <v>4000</v>
      </c>
      <c r="AR20" s="296">
        <v>4000</v>
      </c>
      <c r="AS20" s="296">
        <v>4000</v>
      </c>
      <c r="AT20" s="296">
        <v>4000</v>
      </c>
      <c r="AU20" s="296">
        <v>4000</v>
      </c>
      <c r="AV20" s="296">
        <v>4000</v>
      </c>
      <c r="AW20" s="296">
        <v>4000</v>
      </c>
      <c r="AX20" s="296">
        <v>4000</v>
      </c>
      <c r="AY20" s="296">
        <v>4000</v>
      </c>
      <c r="AZ20" s="296">
        <v>4000</v>
      </c>
      <c r="BA20" s="296">
        <v>4000</v>
      </c>
      <c r="BB20" s="296">
        <v>4000</v>
      </c>
      <c r="BC20" s="296">
        <v>4000</v>
      </c>
      <c r="BD20" s="296">
        <v>4000</v>
      </c>
      <c r="BE20" s="296">
        <v>4000</v>
      </c>
      <c r="BF20" s="296">
        <v>4000</v>
      </c>
      <c r="BG20" s="296">
        <v>4000</v>
      </c>
      <c r="BH20" s="296">
        <v>4000</v>
      </c>
      <c r="BI20" s="296">
        <v>4000</v>
      </c>
      <c r="BJ20" s="296">
        <v>4000</v>
      </c>
      <c r="BK20" s="296">
        <v>4000</v>
      </c>
      <c r="BL20" s="296">
        <v>4000</v>
      </c>
    </row>
    <row r="21" spans="1:64" customFormat="1" x14ac:dyDescent="0.15">
      <c r="B21" s="50" t="s">
        <v>604</v>
      </c>
      <c r="D21" s="296"/>
      <c r="E21" s="296">
        <v>90</v>
      </c>
      <c r="F21" s="296">
        <v>90</v>
      </c>
      <c r="G21" s="296">
        <v>90</v>
      </c>
      <c r="H21" s="296">
        <v>90</v>
      </c>
      <c r="I21" s="296">
        <v>90</v>
      </c>
      <c r="J21" s="296">
        <v>90</v>
      </c>
      <c r="K21" s="296">
        <v>90</v>
      </c>
      <c r="L21" s="296">
        <v>90</v>
      </c>
      <c r="M21" s="296">
        <v>90</v>
      </c>
      <c r="N21" s="296">
        <v>90</v>
      </c>
      <c r="O21" s="296">
        <v>90</v>
      </c>
      <c r="P21" s="296">
        <v>90</v>
      </c>
      <c r="Q21" s="296">
        <v>90</v>
      </c>
      <c r="R21" s="296">
        <v>90</v>
      </c>
      <c r="S21" s="296">
        <v>90</v>
      </c>
      <c r="T21" s="296">
        <v>90</v>
      </c>
      <c r="U21" s="296">
        <v>90</v>
      </c>
      <c r="V21" s="296">
        <v>90</v>
      </c>
      <c r="W21" s="296">
        <v>90</v>
      </c>
      <c r="X21" s="296">
        <v>90</v>
      </c>
      <c r="Y21" s="296">
        <v>90</v>
      </c>
      <c r="Z21" s="296">
        <v>90</v>
      </c>
      <c r="AA21" s="296">
        <v>90</v>
      </c>
      <c r="AB21" s="296">
        <v>90</v>
      </c>
      <c r="AC21" s="296">
        <v>90</v>
      </c>
      <c r="AD21" s="296">
        <v>90</v>
      </c>
      <c r="AE21" s="296">
        <v>90</v>
      </c>
      <c r="AF21" s="296">
        <v>90</v>
      </c>
      <c r="AG21" s="296">
        <v>90</v>
      </c>
      <c r="AH21" s="296">
        <v>90</v>
      </c>
      <c r="AI21" s="296">
        <v>90</v>
      </c>
      <c r="AJ21" s="296">
        <v>90</v>
      </c>
      <c r="AK21" s="296">
        <v>90</v>
      </c>
      <c r="AL21" s="296">
        <v>90</v>
      </c>
      <c r="AM21" s="296">
        <v>90</v>
      </c>
      <c r="AN21" s="296">
        <v>90</v>
      </c>
      <c r="AO21" s="296">
        <v>90</v>
      </c>
      <c r="AP21" s="296">
        <v>90</v>
      </c>
      <c r="AQ21" s="296">
        <v>90</v>
      </c>
      <c r="AR21" s="296">
        <v>90</v>
      </c>
      <c r="AS21" s="296">
        <v>90</v>
      </c>
      <c r="AT21" s="296">
        <v>90</v>
      </c>
      <c r="AU21" s="296">
        <v>90</v>
      </c>
      <c r="AV21" s="296">
        <v>90</v>
      </c>
      <c r="AW21" s="296">
        <v>90</v>
      </c>
      <c r="AX21" s="296">
        <v>90</v>
      </c>
      <c r="AY21" s="296">
        <v>90</v>
      </c>
      <c r="AZ21" s="296">
        <v>90</v>
      </c>
      <c r="BA21" s="296">
        <v>90</v>
      </c>
      <c r="BB21" s="296">
        <v>90</v>
      </c>
      <c r="BC21" s="296">
        <v>90</v>
      </c>
      <c r="BD21" s="296">
        <v>90</v>
      </c>
      <c r="BE21" s="296">
        <v>90</v>
      </c>
      <c r="BF21" s="296">
        <v>90</v>
      </c>
      <c r="BG21" s="296">
        <v>90</v>
      </c>
      <c r="BH21" s="296">
        <v>90</v>
      </c>
      <c r="BI21" s="296">
        <v>90</v>
      </c>
      <c r="BJ21" s="296">
        <v>90</v>
      </c>
      <c r="BK21" s="296">
        <v>90</v>
      </c>
      <c r="BL21" s="296">
        <v>90</v>
      </c>
    </row>
    <row r="22" spans="1:64" customFormat="1" x14ac:dyDescent="0.15">
      <c r="B22" s="50" t="s">
        <v>605</v>
      </c>
      <c r="D22" s="296"/>
      <c r="E22" s="296">
        <v>1000</v>
      </c>
      <c r="F22" s="296">
        <v>1000</v>
      </c>
      <c r="G22" s="296">
        <v>1000</v>
      </c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296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  <c r="BK22" s="296"/>
      <c r="BL22" s="296"/>
    </row>
    <row r="23" spans="1:64" customFormat="1" x14ac:dyDescent="0.15">
      <c r="B23" s="50" t="s">
        <v>441</v>
      </c>
      <c r="D23" s="296"/>
      <c r="E23" s="296"/>
      <c r="F23" s="296"/>
      <c r="G23" s="296"/>
      <c r="H23" s="296"/>
      <c r="I23" s="296"/>
      <c r="J23" s="296"/>
      <c r="K23" s="296">
        <v>250</v>
      </c>
      <c r="L23" s="296">
        <v>250</v>
      </c>
      <c r="M23" s="296">
        <v>250</v>
      </c>
      <c r="N23" s="296">
        <v>250</v>
      </c>
      <c r="O23" s="296">
        <v>250</v>
      </c>
      <c r="P23" s="296">
        <v>250</v>
      </c>
      <c r="Q23" s="296">
        <v>250</v>
      </c>
      <c r="R23" s="296">
        <v>250</v>
      </c>
      <c r="S23" s="296">
        <v>250</v>
      </c>
      <c r="T23" s="296">
        <v>250</v>
      </c>
      <c r="U23" s="296">
        <v>250</v>
      </c>
      <c r="V23" s="296">
        <v>250</v>
      </c>
      <c r="W23" s="296">
        <v>250</v>
      </c>
      <c r="X23" s="296">
        <v>250</v>
      </c>
      <c r="Y23" s="296">
        <v>250</v>
      </c>
      <c r="Z23" s="296">
        <v>250</v>
      </c>
      <c r="AA23" s="296">
        <v>250</v>
      </c>
      <c r="AB23" s="296">
        <v>250</v>
      </c>
      <c r="AC23" s="296">
        <v>250</v>
      </c>
      <c r="AD23" s="296">
        <v>250</v>
      </c>
      <c r="AE23" s="296">
        <v>250</v>
      </c>
      <c r="AF23" s="296">
        <v>250</v>
      </c>
      <c r="AG23" s="296">
        <v>250</v>
      </c>
      <c r="AH23" s="296">
        <v>250</v>
      </c>
      <c r="AI23" s="296">
        <v>250</v>
      </c>
      <c r="AJ23" s="296">
        <v>250</v>
      </c>
      <c r="AK23" s="296">
        <v>250</v>
      </c>
      <c r="AL23" s="296">
        <v>250</v>
      </c>
      <c r="AM23" s="296">
        <v>250</v>
      </c>
      <c r="AN23" s="296">
        <v>250</v>
      </c>
      <c r="AO23" s="296">
        <v>250</v>
      </c>
      <c r="AP23" s="296">
        <v>250</v>
      </c>
      <c r="AQ23" s="296">
        <v>250</v>
      </c>
      <c r="AR23" s="296">
        <v>250</v>
      </c>
      <c r="AS23" s="296">
        <v>250</v>
      </c>
      <c r="AT23" s="296">
        <v>250</v>
      </c>
      <c r="AU23" s="296">
        <v>250</v>
      </c>
      <c r="AV23" s="296">
        <v>250</v>
      </c>
      <c r="AW23" s="296">
        <v>250</v>
      </c>
      <c r="AX23" s="296">
        <v>250</v>
      </c>
      <c r="AY23" s="296">
        <v>250</v>
      </c>
      <c r="AZ23" s="296">
        <v>250</v>
      </c>
      <c r="BA23" s="296">
        <v>250</v>
      </c>
      <c r="BB23" s="296">
        <v>250</v>
      </c>
      <c r="BC23" s="296">
        <v>250</v>
      </c>
      <c r="BD23" s="296">
        <v>250</v>
      </c>
      <c r="BE23" s="296">
        <v>250</v>
      </c>
      <c r="BF23" s="296">
        <v>250</v>
      </c>
      <c r="BG23" s="296">
        <v>250</v>
      </c>
      <c r="BH23" s="296">
        <v>250</v>
      </c>
      <c r="BI23" s="296">
        <v>250</v>
      </c>
      <c r="BJ23" s="296">
        <v>250</v>
      </c>
      <c r="BK23" s="296">
        <v>250</v>
      </c>
      <c r="BL23" s="296">
        <v>250</v>
      </c>
    </row>
    <row r="24" spans="1:64" customFormat="1" x14ac:dyDescent="0.15">
      <c r="B24" s="50" t="s">
        <v>439</v>
      </c>
      <c r="D24" s="296"/>
      <c r="E24" s="296"/>
      <c r="F24" s="296"/>
      <c r="G24" s="296"/>
      <c r="H24" s="296"/>
      <c r="I24" s="296"/>
      <c r="J24" s="296"/>
      <c r="K24" s="296">
        <v>150</v>
      </c>
      <c r="L24" s="296">
        <v>150</v>
      </c>
      <c r="M24" s="296">
        <v>150</v>
      </c>
      <c r="N24" s="296">
        <v>150</v>
      </c>
      <c r="O24" s="296">
        <v>150</v>
      </c>
      <c r="P24" s="296">
        <v>150</v>
      </c>
      <c r="Q24" s="296">
        <v>150</v>
      </c>
      <c r="R24" s="296">
        <v>150</v>
      </c>
      <c r="S24" s="296">
        <v>150</v>
      </c>
      <c r="T24" s="296">
        <v>150</v>
      </c>
      <c r="U24" s="296">
        <v>150</v>
      </c>
      <c r="V24" s="296">
        <v>150</v>
      </c>
      <c r="W24" s="296">
        <v>150</v>
      </c>
      <c r="X24" s="296">
        <v>150</v>
      </c>
      <c r="Y24" s="296">
        <v>150</v>
      </c>
      <c r="Z24" s="296">
        <v>150</v>
      </c>
      <c r="AA24" s="296">
        <v>150</v>
      </c>
      <c r="AB24" s="296">
        <v>150</v>
      </c>
      <c r="AC24" s="296">
        <v>150</v>
      </c>
      <c r="AD24" s="296">
        <v>150</v>
      </c>
      <c r="AE24" s="296">
        <v>150</v>
      </c>
      <c r="AF24" s="296">
        <v>150</v>
      </c>
      <c r="AG24" s="296">
        <v>150</v>
      </c>
      <c r="AH24" s="296">
        <v>150</v>
      </c>
      <c r="AI24" s="296">
        <v>150</v>
      </c>
      <c r="AJ24" s="296">
        <v>150</v>
      </c>
      <c r="AK24" s="296">
        <v>150</v>
      </c>
      <c r="AL24" s="296">
        <v>150</v>
      </c>
      <c r="AM24" s="296">
        <v>150</v>
      </c>
      <c r="AN24" s="296">
        <v>150</v>
      </c>
      <c r="AO24" s="296">
        <v>150</v>
      </c>
      <c r="AP24" s="296">
        <v>150</v>
      </c>
      <c r="AQ24" s="296">
        <v>150</v>
      </c>
      <c r="AR24" s="296">
        <v>150</v>
      </c>
      <c r="AS24" s="296">
        <v>150</v>
      </c>
      <c r="AT24" s="296">
        <v>150</v>
      </c>
      <c r="AU24" s="296">
        <v>150</v>
      </c>
      <c r="AV24" s="296">
        <v>150</v>
      </c>
      <c r="AW24" s="296">
        <v>150</v>
      </c>
      <c r="AX24" s="296">
        <v>150</v>
      </c>
      <c r="AY24" s="296">
        <v>150</v>
      </c>
      <c r="AZ24" s="296">
        <v>150</v>
      </c>
      <c r="BA24" s="296">
        <v>150</v>
      </c>
      <c r="BB24" s="296">
        <v>150</v>
      </c>
      <c r="BC24" s="296">
        <v>150</v>
      </c>
      <c r="BD24" s="296">
        <v>150</v>
      </c>
      <c r="BE24" s="296">
        <v>150</v>
      </c>
      <c r="BF24" s="296">
        <v>150</v>
      </c>
      <c r="BG24" s="296">
        <v>150</v>
      </c>
      <c r="BH24" s="296">
        <v>150</v>
      </c>
      <c r="BI24" s="296">
        <v>150</v>
      </c>
      <c r="BJ24" s="296">
        <v>150</v>
      </c>
      <c r="BK24" s="296">
        <v>150</v>
      </c>
      <c r="BL24" s="296">
        <v>150</v>
      </c>
    </row>
    <row r="25" spans="1:64" x14ac:dyDescent="0.15">
      <c r="B25" s="50" t="s">
        <v>406</v>
      </c>
      <c r="C25" s="35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  <c r="BK25" s="296"/>
      <c r="BL25" s="296"/>
    </row>
    <row r="26" spans="1:64" x14ac:dyDescent="0.15">
      <c r="B26" s="50" t="s">
        <v>407</v>
      </c>
      <c r="C26" s="35"/>
      <c r="D26" s="296"/>
      <c r="E26" s="296"/>
      <c r="F26" s="296"/>
      <c r="G26" s="296"/>
      <c r="H26" s="296"/>
      <c r="I26" s="296"/>
      <c r="J26" s="296"/>
      <c r="K26" s="296">
        <v>500</v>
      </c>
      <c r="L26" s="296">
        <v>500</v>
      </c>
      <c r="M26" s="296">
        <v>500</v>
      </c>
      <c r="N26" s="296">
        <v>500</v>
      </c>
      <c r="O26" s="296">
        <v>500</v>
      </c>
      <c r="P26" s="296">
        <v>500</v>
      </c>
      <c r="Q26" s="296">
        <v>500</v>
      </c>
      <c r="R26" s="296">
        <v>500</v>
      </c>
      <c r="S26" s="296">
        <v>500</v>
      </c>
      <c r="T26" s="296">
        <v>500</v>
      </c>
      <c r="U26" s="296">
        <v>500</v>
      </c>
      <c r="V26" s="296">
        <v>1000</v>
      </c>
      <c r="W26" s="296">
        <v>1000</v>
      </c>
      <c r="X26" s="296">
        <v>1000</v>
      </c>
      <c r="Y26" s="296">
        <v>1000</v>
      </c>
      <c r="Z26" s="296">
        <v>1000</v>
      </c>
      <c r="AA26" s="296">
        <v>1000</v>
      </c>
      <c r="AB26" s="296">
        <v>1000</v>
      </c>
      <c r="AC26" s="296">
        <v>1000</v>
      </c>
      <c r="AD26" s="296">
        <v>1000</v>
      </c>
      <c r="AE26" s="296">
        <v>1000</v>
      </c>
      <c r="AF26" s="296">
        <v>1000</v>
      </c>
      <c r="AG26" s="296">
        <v>1000</v>
      </c>
      <c r="AH26" s="296">
        <v>1000</v>
      </c>
      <c r="AI26" s="296">
        <v>1000</v>
      </c>
      <c r="AJ26" s="296">
        <v>1000</v>
      </c>
      <c r="AK26" s="296">
        <v>1000</v>
      </c>
      <c r="AL26" s="296">
        <v>1000</v>
      </c>
      <c r="AM26" s="296">
        <v>1000</v>
      </c>
      <c r="AN26" s="296">
        <v>1000</v>
      </c>
      <c r="AO26" s="296">
        <v>1000</v>
      </c>
      <c r="AP26" s="296">
        <v>1000</v>
      </c>
      <c r="AQ26" s="296">
        <v>1000</v>
      </c>
      <c r="AR26" s="296">
        <v>1000</v>
      </c>
      <c r="AS26" s="296">
        <v>1000</v>
      </c>
      <c r="AT26" s="296">
        <v>1000</v>
      </c>
      <c r="AU26" s="296">
        <v>1000</v>
      </c>
      <c r="AV26" s="296">
        <v>1000</v>
      </c>
      <c r="AW26" s="296">
        <v>1000</v>
      </c>
      <c r="AX26" s="296">
        <v>1000</v>
      </c>
      <c r="AY26" s="296">
        <v>1000</v>
      </c>
      <c r="AZ26" s="296">
        <v>1000</v>
      </c>
      <c r="BA26" s="296">
        <v>1000</v>
      </c>
      <c r="BB26" s="296">
        <v>1000</v>
      </c>
      <c r="BC26" s="296">
        <v>1000</v>
      </c>
      <c r="BD26" s="296">
        <v>1000</v>
      </c>
      <c r="BE26" s="296">
        <v>1000</v>
      </c>
      <c r="BF26" s="296">
        <v>1000</v>
      </c>
      <c r="BG26" s="296">
        <v>1000</v>
      </c>
      <c r="BH26" s="296">
        <v>1000</v>
      </c>
      <c r="BI26" s="296">
        <v>1000</v>
      </c>
      <c r="BJ26" s="296">
        <v>1000</v>
      </c>
      <c r="BK26" s="296">
        <v>1000</v>
      </c>
      <c r="BL26" s="296">
        <v>1000</v>
      </c>
    </row>
    <row r="27" spans="1:64" customFormat="1" x14ac:dyDescent="0.15">
      <c r="B27" s="50" t="s">
        <v>436</v>
      </c>
      <c r="D27" s="296">
        <v>250</v>
      </c>
      <c r="E27" s="296">
        <v>100</v>
      </c>
      <c r="F27" s="296">
        <v>100</v>
      </c>
      <c r="G27" s="296">
        <v>100</v>
      </c>
      <c r="H27" s="296">
        <v>100</v>
      </c>
      <c r="I27" s="296">
        <v>100</v>
      </c>
      <c r="J27" s="296">
        <v>100</v>
      </c>
      <c r="K27" s="296">
        <v>100</v>
      </c>
      <c r="L27" s="296">
        <v>100</v>
      </c>
      <c r="M27" s="296">
        <v>100</v>
      </c>
      <c r="N27" s="296">
        <v>100</v>
      </c>
      <c r="O27" s="296">
        <v>100</v>
      </c>
      <c r="P27" s="296">
        <v>100</v>
      </c>
      <c r="Q27" s="296">
        <v>100</v>
      </c>
      <c r="R27" s="296">
        <v>100</v>
      </c>
      <c r="S27" s="296">
        <v>100</v>
      </c>
      <c r="T27" s="296">
        <v>100</v>
      </c>
      <c r="U27" s="296">
        <v>100</v>
      </c>
      <c r="V27" s="296">
        <v>100</v>
      </c>
      <c r="W27" s="296">
        <v>100</v>
      </c>
      <c r="X27" s="296">
        <v>100</v>
      </c>
      <c r="Y27" s="296">
        <v>100</v>
      </c>
      <c r="Z27" s="296">
        <v>100</v>
      </c>
      <c r="AA27" s="296">
        <v>100</v>
      </c>
      <c r="AB27" s="296">
        <v>100</v>
      </c>
      <c r="AC27" s="296">
        <v>100</v>
      </c>
      <c r="AD27" s="296">
        <v>100</v>
      </c>
      <c r="AE27" s="296">
        <v>100</v>
      </c>
      <c r="AF27" s="296">
        <v>100</v>
      </c>
      <c r="AG27" s="296">
        <v>100</v>
      </c>
      <c r="AH27" s="296">
        <v>100</v>
      </c>
      <c r="AI27" s="296">
        <v>100</v>
      </c>
      <c r="AJ27" s="296">
        <v>100</v>
      </c>
      <c r="AK27" s="296">
        <v>100</v>
      </c>
      <c r="AL27" s="296">
        <v>100</v>
      </c>
      <c r="AM27" s="296">
        <v>100</v>
      </c>
      <c r="AN27" s="296">
        <v>100</v>
      </c>
      <c r="AO27" s="296">
        <v>100</v>
      </c>
      <c r="AP27" s="296">
        <v>100</v>
      </c>
      <c r="AQ27" s="296">
        <v>100</v>
      </c>
      <c r="AR27" s="296">
        <v>100</v>
      </c>
      <c r="AS27" s="296">
        <v>100</v>
      </c>
      <c r="AT27" s="296">
        <v>100</v>
      </c>
      <c r="AU27" s="296">
        <v>100</v>
      </c>
      <c r="AV27" s="296">
        <v>100</v>
      </c>
      <c r="AW27" s="296">
        <v>100</v>
      </c>
      <c r="AX27" s="296">
        <v>100</v>
      </c>
      <c r="AY27" s="296">
        <v>100</v>
      </c>
      <c r="AZ27" s="296">
        <v>100</v>
      </c>
      <c r="BA27" s="296">
        <v>100</v>
      </c>
      <c r="BB27" s="296">
        <v>100</v>
      </c>
      <c r="BC27" s="296">
        <v>100</v>
      </c>
      <c r="BD27" s="296">
        <v>100</v>
      </c>
      <c r="BE27" s="296">
        <v>100</v>
      </c>
      <c r="BF27" s="296">
        <v>100</v>
      </c>
      <c r="BG27" s="296">
        <v>100</v>
      </c>
      <c r="BH27" s="296">
        <v>100</v>
      </c>
      <c r="BI27" s="296">
        <v>100</v>
      </c>
      <c r="BJ27" s="296">
        <v>100</v>
      </c>
      <c r="BK27" s="296">
        <v>100</v>
      </c>
      <c r="BL27" s="296">
        <v>100</v>
      </c>
    </row>
    <row r="28" spans="1:64" x14ac:dyDescent="0.15">
      <c r="B28" s="50" t="s">
        <v>438</v>
      </c>
      <c r="C28" s="35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  <c r="BK28" s="296"/>
      <c r="BL28" s="296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443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431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437</v>
      </c>
      <c r="D34" s="296"/>
      <c r="E34" s="296">
        <v>5500</v>
      </c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  <c r="BK34" s="296"/>
      <c r="BL34" s="296"/>
    </row>
    <row r="35" spans="1:64" customFormat="1" x14ac:dyDescent="0.15">
      <c r="B35" s="50" t="s">
        <v>440</v>
      </c>
      <c r="D35" s="296"/>
      <c r="E35" s="296">
        <v>500</v>
      </c>
      <c r="F35" s="296">
        <v>500</v>
      </c>
      <c r="G35" s="296">
        <v>500</v>
      </c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  <c r="BK35" s="296"/>
      <c r="BL35" s="296"/>
    </row>
    <row r="36" spans="1:64" customFormat="1" x14ac:dyDescent="0.15">
      <c r="B36" s="50" t="s">
        <v>441</v>
      </c>
      <c r="D36" s="296"/>
      <c r="E36" s="296">
        <v>450</v>
      </c>
      <c r="F36" s="296">
        <v>450</v>
      </c>
      <c r="G36" s="296">
        <v>450</v>
      </c>
      <c r="H36" s="296">
        <v>450</v>
      </c>
      <c r="I36" s="296">
        <v>450</v>
      </c>
      <c r="J36" s="296">
        <v>450</v>
      </c>
      <c r="K36" s="296">
        <v>450</v>
      </c>
      <c r="L36" s="296">
        <v>450</v>
      </c>
      <c r="M36" s="296">
        <v>450</v>
      </c>
      <c r="N36" s="296">
        <v>450</v>
      </c>
      <c r="O36" s="296">
        <v>450</v>
      </c>
      <c r="P36" s="296">
        <v>450</v>
      </c>
      <c r="Q36" s="296">
        <v>450</v>
      </c>
      <c r="R36" s="296">
        <v>450</v>
      </c>
      <c r="S36" s="296">
        <v>450</v>
      </c>
      <c r="T36" s="296">
        <v>450</v>
      </c>
      <c r="U36" s="296">
        <v>450</v>
      </c>
      <c r="V36" s="296">
        <v>450</v>
      </c>
      <c r="W36" s="296">
        <v>450</v>
      </c>
      <c r="X36" s="296">
        <v>450</v>
      </c>
      <c r="Y36" s="296">
        <v>450</v>
      </c>
      <c r="Z36" s="296">
        <v>450</v>
      </c>
      <c r="AA36" s="296">
        <v>450</v>
      </c>
      <c r="AB36" s="296">
        <v>450</v>
      </c>
      <c r="AC36" s="296">
        <v>450</v>
      </c>
      <c r="AD36" s="296">
        <v>450</v>
      </c>
      <c r="AE36" s="296">
        <v>450</v>
      </c>
      <c r="AF36" s="296">
        <v>450</v>
      </c>
      <c r="AG36" s="296">
        <v>450</v>
      </c>
      <c r="AH36" s="296">
        <v>450</v>
      </c>
      <c r="AI36" s="296">
        <v>450</v>
      </c>
      <c r="AJ36" s="296">
        <v>450</v>
      </c>
      <c r="AK36" s="296">
        <v>450</v>
      </c>
      <c r="AL36" s="296">
        <v>450</v>
      </c>
      <c r="AM36" s="296">
        <v>450</v>
      </c>
      <c r="AN36" s="296">
        <v>450</v>
      </c>
      <c r="AO36" s="296">
        <v>450</v>
      </c>
      <c r="AP36" s="296">
        <v>450</v>
      </c>
      <c r="AQ36" s="296">
        <v>450</v>
      </c>
      <c r="AR36" s="296">
        <v>450</v>
      </c>
      <c r="AS36" s="296">
        <v>450</v>
      </c>
      <c r="AT36" s="296">
        <v>450</v>
      </c>
      <c r="AU36" s="296">
        <v>450</v>
      </c>
      <c r="AV36" s="296">
        <v>450</v>
      </c>
      <c r="AW36" s="296">
        <v>450</v>
      </c>
      <c r="AX36" s="296">
        <v>450</v>
      </c>
      <c r="AY36" s="296">
        <v>450</v>
      </c>
      <c r="AZ36" s="296">
        <v>450</v>
      </c>
      <c r="BA36" s="296">
        <v>450</v>
      </c>
      <c r="BB36" s="296">
        <v>450</v>
      </c>
      <c r="BC36" s="296">
        <v>450</v>
      </c>
      <c r="BD36" s="296">
        <v>450</v>
      </c>
      <c r="BE36" s="296">
        <v>450</v>
      </c>
      <c r="BF36" s="296">
        <v>450</v>
      </c>
      <c r="BG36" s="296">
        <v>450</v>
      </c>
      <c r="BH36" s="296">
        <v>450</v>
      </c>
      <c r="BI36" s="296">
        <v>450</v>
      </c>
      <c r="BJ36" s="296">
        <v>450</v>
      </c>
      <c r="BK36" s="296">
        <v>450</v>
      </c>
      <c r="BL36" s="296">
        <v>450</v>
      </c>
    </row>
    <row r="37" spans="1:64" customFormat="1" x14ac:dyDescent="0.15">
      <c r="B37" s="50" t="s">
        <v>439</v>
      </c>
      <c r="D37" s="296"/>
      <c r="E37" s="296">
        <v>500</v>
      </c>
      <c r="F37" s="296">
        <v>500</v>
      </c>
      <c r="G37" s="296">
        <v>500</v>
      </c>
      <c r="H37" s="296">
        <v>500</v>
      </c>
      <c r="I37" s="296">
        <v>500</v>
      </c>
      <c r="J37" s="296">
        <v>500</v>
      </c>
      <c r="K37" s="296">
        <v>500</v>
      </c>
      <c r="L37" s="296">
        <v>500</v>
      </c>
      <c r="M37" s="296">
        <v>500</v>
      </c>
      <c r="N37" s="296">
        <v>500</v>
      </c>
      <c r="O37" s="296">
        <v>500</v>
      </c>
      <c r="P37" s="296">
        <v>500</v>
      </c>
      <c r="Q37" s="296">
        <v>500</v>
      </c>
      <c r="R37" s="296">
        <v>500</v>
      </c>
      <c r="S37" s="296">
        <v>500</v>
      </c>
      <c r="T37" s="296">
        <v>500</v>
      </c>
      <c r="U37" s="296">
        <v>500</v>
      </c>
      <c r="V37" s="296">
        <v>500</v>
      </c>
      <c r="W37" s="296">
        <v>500</v>
      </c>
      <c r="X37" s="296">
        <v>500</v>
      </c>
      <c r="Y37" s="296">
        <v>500</v>
      </c>
      <c r="Z37" s="296">
        <v>500</v>
      </c>
      <c r="AA37" s="296">
        <v>500</v>
      </c>
      <c r="AB37" s="296">
        <v>500</v>
      </c>
      <c r="AC37" s="296">
        <v>500</v>
      </c>
      <c r="AD37" s="296">
        <v>500</v>
      </c>
      <c r="AE37" s="296">
        <v>500</v>
      </c>
      <c r="AF37" s="296">
        <v>500</v>
      </c>
      <c r="AG37" s="296">
        <v>500</v>
      </c>
      <c r="AH37" s="296">
        <v>500</v>
      </c>
      <c r="AI37" s="296">
        <v>500</v>
      </c>
      <c r="AJ37" s="296">
        <v>500</v>
      </c>
      <c r="AK37" s="296">
        <v>500</v>
      </c>
      <c r="AL37" s="296">
        <v>500</v>
      </c>
      <c r="AM37" s="296">
        <v>500</v>
      </c>
      <c r="AN37" s="296">
        <v>500</v>
      </c>
      <c r="AO37" s="296">
        <v>500</v>
      </c>
      <c r="AP37" s="296">
        <v>500</v>
      </c>
      <c r="AQ37" s="296">
        <v>500</v>
      </c>
      <c r="AR37" s="296">
        <v>500</v>
      </c>
      <c r="AS37" s="296">
        <v>500</v>
      </c>
      <c r="AT37" s="296">
        <v>500</v>
      </c>
      <c r="AU37" s="296">
        <v>500</v>
      </c>
      <c r="AV37" s="296">
        <v>500</v>
      </c>
      <c r="AW37" s="296">
        <v>500</v>
      </c>
      <c r="AX37" s="296">
        <v>500</v>
      </c>
      <c r="AY37" s="296">
        <v>500</v>
      </c>
      <c r="AZ37" s="296">
        <v>500</v>
      </c>
      <c r="BA37" s="296">
        <v>500</v>
      </c>
      <c r="BB37" s="296">
        <v>500</v>
      </c>
      <c r="BC37" s="296">
        <v>500</v>
      </c>
      <c r="BD37" s="296">
        <v>500</v>
      </c>
      <c r="BE37" s="296">
        <v>500</v>
      </c>
      <c r="BF37" s="296">
        <v>500</v>
      </c>
      <c r="BG37" s="296">
        <v>500</v>
      </c>
      <c r="BH37" s="296">
        <v>500</v>
      </c>
      <c r="BI37" s="296">
        <v>500</v>
      </c>
      <c r="BJ37" s="296">
        <v>500</v>
      </c>
      <c r="BK37" s="296">
        <v>500</v>
      </c>
      <c r="BL37" s="296">
        <v>500</v>
      </c>
    </row>
    <row r="38" spans="1:64" x14ac:dyDescent="0.15">
      <c r="B38" s="50" t="s">
        <v>406</v>
      </c>
      <c r="C38" s="3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  <c r="BK38" s="296"/>
      <c r="BL38" s="296"/>
    </row>
    <row r="39" spans="1:64" x14ac:dyDescent="0.15">
      <c r="B39" s="50" t="s">
        <v>407</v>
      </c>
      <c r="C39" s="35"/>
      <c r="D39" s="328"/>
      <c r="E39" s="328"/>
      <c r="F39" s="328"/>
      <c r="G39" s="328"/>
      <c r="H39" s="328"/>
      <c r="I39" s="328"/>
      <c r="J39" s="328"/>
      <c r="K39" s="328"/>
      <c r="L39" s="328"/>
      <c r="M39" s="328"/>
      <c r="N39" s="328"/>
      <c r="O39" s="328"/>
      <c r="P39" s="328"/>
      <c r="Q39" s="328"/>
      <c r="R39" s="328"/>
      <c r="S39" s="328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328"/>
      <c r="AP39" s="328"/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  <c r="BD39" s="328"/>
      <c r="BE39" s="328"/>
      <c r="BF39" s="328"/>
      <c r="BG39" s="328"/>
      <c r="BH39" s="328"/>
      <c r="BI39" s="328"/>
      <c r="BJ39" s="328"/>
      <c r="BK39" s="328"/>
      <c r="BL39" s="328"/>
    </row>
    <row r="40" spans="1:64" customFormat="1" x14ac:dyDescent="0.15">
      <c r="B40" s="50" t="s">
        <v>436</v>
      </c>
      <c r="D40" s="296">
        <v>250</v>
      </c>
      <c r="E40" s="296">
        <v>100</v>
      </c>
      <c r="F40" s="296">
        <v>100</v>
      </c>
      <c r="G40" s="296">
        <v>100</v>
      </c>
      <c r="H40" s="296">
        <v>100</v>
      </c>
      <c r="I40" s="296">
        <v>100</v>
      </c>
      <c r="J40" s="296">
        <v>100</v>
      </c>
      <c r="K40" s="296">
        <v>100</v>
      </c>
      <c r="L40" s="296">
        <v>100</v>
      </c>
      <c r="M40" s="296">
        <v>100</v>
      </c>
      <c r="N40" s="296">
        <v>100</v>
      </c>
      <c r="O40" s="296">
        <v>100</v>
      </c>
      <c r="P40" s="296">
        <v>100</v>
      </c>
      <c r="Q40" s="296">
        <v>100</v>
      </c>
      <c r="R40" s="296">
        <v>100</v>
      </c>
      <c r="S40" s="296">
        <v>100</v>
      </c>
      <c r="T40" s="296">
        <v>100</v>
      </c>
      <c r="U40" s="296">
        <v>100</v>
      </c>
      <c r="V40" s="296">
        <v>100</v>
      </c>
      <c r="W40" s="296">
        <v>100</v>
      </c>
      <c r="X40" s="296">
        <v>100</v>
      </c>
      <c r="Y40" s="296">
        <v>100</v>
      </c>
      <c r="Z40" s="296">
        <v>100</v>
      </c>
      <c r="AA40" s="296">
        <v>100</v>
      </c>
      <c r="AB40" s="296">
        <v>100</v>
      </c>
      <c r="AC40" s="296">
        <v>100</v>
      </c>
      <c r="AD40" s="296">
        <v>100</v>
      </c>
      <c r="AE40" s="296">
        <v>100</v>
      </c>
      <c r="AF40" s="296">
        <v>100</v>
      </c>
      <c r="AG40" s="296">
        <v>100</v>
      </c>
      <c r="AH40" s="296">
        <v>100</v>
      </c>
      <c r="AI40" s="296">
        <v>100</v>
      </c>
      <c r="AJ40" s="296">
        <v>100</v>
      </c>
      <c r="AK40" s="296">
        <v>100</v>
      </c>
      <c r="AL40" s="296">
        <v>100</v>
      </c>
      <c r="AM40" s="296">
        <v>100</v>
      </c>
      <c r="AN40" s="296">
        <v>100</v>
      </c>
      <c r="AO40" s="296">
        <v>100</v>
      </c>
      <c r="AP40" s="296">
        <v>100</v>
      </c>
      <c r="AQ40" s="296">
        <v>100</v>
      </c>
      <c r="AR40" s="296">
        <v>100</v>
      </c>
      <c r="AS40" s="296">
        <v>100</v>
      </c>
      <c r="AT40" s="296">
        <v>100</v>
      </c>
      <c r="AU40" s="296">
        <v>100</v>
      </c>
      <c r="AV40" s="296">
        <v>100</v>
      </c>
      <c r="AW40" s="296">
        <v>100</v>
      </c>
      <c r="AX40" s="296">
        <v>100</v>
      </c>
      <c r="AY40" s="296">
        <v>100</v>
      </c>
      <c r="AZ40" s="296">
        <v>100</v>
      </c>
      <c r="BA40" s="296">
        <v>100</v>
      </c>
      <c r="BB40" s="296">
        <v>100</v>
      </c>
      <c r="BC40" s="296">
        <v>100</v>
      </c>
      <c r="BD40" s="296">
        <v>100</v>
      </c>
      <c r="BE40" s="296">
        <v>100</v>
      </c>
      <c r="BF40" s="296">
        <v>100</v>
      </c>
      <c r="BG40" s="296">
        <v>100</v>
      </c>
      <c r="BH40" s="296">
        <v>100</v>
      </c>
      <c r="BI40" s="296">
        <v>100</v>
      </c>
      <c r="BJ40" s="296">
        <v>100</v>
      </c>
      <c r="BK40" s="296">
        <v>100</v>
      </c>
      <c r="BL40" s="296">
        <v>100</v>
      </c>
    </row>
    <row r="41" spans="1:64" x14ac:dyDescent="0.15">
      <c r="B41" s="50" t="s">
        <v>438</v>
      </c>
      <c r="C41" s="35"/>
      <c r="D41" s="328"/>
      <c r="E41" s="328"/>
      <c r="F41" s="328"/>
      <c r="G41" s="328"/>
      <c r="H41" s="328"/>
      <c r="I41" s="328"/>
      <c r="J41" s="328"/>
      <c r="K41" s="328"/>
      <c r="L41" s="328"/>
      <c r="M41" s="328"/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8"/>
      <c r="AW41" s="328"/>
      <c r="AX41" s="328"/>
      <c r="AY41" s="328"/>
      <c r="AZ41" s="328"/>
      <c r="BA41" s="328"/>
      <c r="BB41" s="328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</row>
    <row r="42" spans="1:64" x14ac:dyDescent="0.15">
      <c r="B42" s="50"/>
      <c r="C42" s="35"/>
      <c r="D42" s="328"/>
      <c r="E42" s="328"/>
      <c r="F42" s="328"/>
      <c r="G42" s="328"/>
      <c r="H42" s="328"/>
      <c r="I42" s="328"/>
      <c r="J42" s="328"/>
      <c r="K42" s="328"/>
      <c r="L42" s="328"/>
      <c r="M42" s="328"/>
      <c r="N42" s="328"/>
      <c r="O42" s="328"/>
      <c r="P42" s="328"/>
      <c r="Q42" s="328"/>
      <c r="R42" s="328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328"/>
      <c r="AN42" s="328"/>
      <c r="AO42" s="328"/>
      <c r="AP42" s="328"/>
      <c r="AQ42" s="328"/>
      <c r="AR42" s="328"/>
      <c r="AS42" s="328"/>
      <c r="AT42" s="328"/>
      <c r="AU42" s="328"/>
      <c r="AV42" s="328"/>
      <c r="AW42" s="328"/>
      <c r="AX42" s="328"/>
      <c r="AY42" s="328"/>
      <c r="AZ42" s="328"/>
      <c r="BA42" s="328"/>
      <c r="BB42" s="328"/>
      <c r="BC42" s="328"/>
      <c r="BD42" s="328"/>
      <c r="BE42" s="328"/>
      <c r="BF42" s="328"/>
      <c r="BG42" s="328"/>
      <c r="BH42" s="328"/>
      <c r="BI42" s="328"/>
      <c r="BJ42" s="328"/>
      <c r="BK42" s="328"/>
      <c r="BL42" s="328"/>
    </row>
    <row r="43" spans="1:64" s="53" customFormat="1" x14ac:dyDescent="0.15">
      <c r="A43" s="77"/>
      <c r="B43" s="76" t="s">
        <v>444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445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437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777</v>
      </c>
      <c r="D48" s="328"/>
      <c r="E48" s="328">
        <v>5000</v>
      </c>
      <c r="F48" s="328">
        <v>2500</v>
      </c>
      <c r="G48" s="328">
        <v>2500</v>
      </c>
      <c r="H48" s="328"/>
      <c r="I48" s="328">
        <v>35000</v>
      </c>
      <c r="J48" s="328">
        <v>35000</v>
      </c>
      <c r="K48" s="328">
        <f>30000+35000</f>
        <v>65000</v>
      </c>
      <c r="L48" s="328">
        <v>35000</v>
      </c>
      <c r="M48" s="328">
        <v>30000</v>
      </c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328"/>
      <c r="AP48" s="328"/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8"/>
      <c r="BB48" s="328"/>
      <c r="BC48" s="328"/>
      <c r="BD48" s="328"/>
      <c r="BE48" s="328"/>
      <c r="BF48" s="328"/>
      <c r="BG48" s="328"/>
      <c r="BH48" s="328"/>
      <c r="BI48" s="328"/>
      <c r="BJ48" s="328"/>
      <c r="BK48" s="328"/>
      <c r="BL48" s="328"/>
    </row>
    <row r="49" spans="1:64" customFormat="1" x14ac:dyDescent="0.15">
      <c r="B49" s="50" t="s">
        <v>778</v>
      </c>
      <c r="D49" s="328"/>
      <c r="E49" s="328"/>
      <c r="F49" s="328"/>
      <c r="G49" s="328"/>
      <c r="H49" s="328"/>
      <c r="I49" s="328">
        <v>5000</v>
      </c>
      <c r="J49" s="328">
        <v>5000</v>
      </c>
      <c r="K49" s="328">
        <f>5000+5000</f>
        <v>10000</v>
      </c>
      <c r="L49" s="328">
        <v>5000</v>
      </c>
      <c r="M49" s="328">
        <v>5000</v>
      </c>
      <c r="N49" s="328">
        <v>5000</v>
      </c>
      <c r="O49" s="328"/>
      <c r="P49" s="328"/>
      <c r="Q49" s="328"/>
      <c r="R49" s="328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328"/>
      <c r="AP49" s="328"/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8"/>
      <c r="BB49" s="328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</row>
    <row r="50" spans="1:64" customFormat="1" x14ac:dyDescent="0.15">
      <c r="B50" s="50" t="s">
        <v>441</v>
      </c>
      <c r="D50" s="328"/>
      <c r="E50" s="328"/>
      <c r="F50" s="328"/>
      <c r="G50" s="328"/>
      <c r="H50" s="328"/>
      <c r="I50" s="328"/>
      <c r="J50" s="328"/>
      <c r="K50" s="328"/>
      <c r="L50" s="328"/>
      <c r="M50" s="328"/>
      <c r="N50" s="328"/>
      <c r="O50" s="328"/>
      <c r="P50" s="328"/>
      <c r="Q50" s="328"/>
      <c r="R50" s="328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328"/>
      <c r="AP50" s="328"/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8"/>
      <c r="BB50" s="328"/>
      <c r="BC50" s="328"/>
      <c r="BD50" s="328"/>
      <c r="BE50" s="328"/>
      <c r="BF50" s="328"/>
      <c r="BG50" s="328"/>
      <c r="BH50" s="328"/>
      <c r="BI50" s="328"/>
      <c r="BJ50" s="328"/>
      <c r="BK50" s="328"/>
      <c r="BL50" s="328"/>
    </row>
    <row r="51" spans="1:64" customFormat="1" x14ac:dyDescent="0.15">
      <c r="B51" s="50" t="s">
        <v>439</v>
      </c>
      <c r="D51" s="328"/>
      <c r="E51" s="328"/>
      <c r="F51" s="32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328"/>
      <c r="AO51" s="328"/>
      <c r="AP51" s="328"/>
      <c r="AQ51" s="328"/>
      <c r="AR51" s="328"/>
      <c r="AS51" s="328"/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8"/>
      <c r="BJ51" s="328"/>
      <c r="BK51" s="328"/>
      <c r="BL51" s="328"/>
    </row>
    <row r="52" spans="1:64" x14ac:dyDescent="0.15">
      <c r="B52" s="50" t="s">
        <v>406</v>
      </c>
      <c r="C52" s="35"/>
      <c r="D52" s="328"/>
      <c r="E52" s="328">
        <v>400</v>
      </c>
      <c r="F52" s="328">
        <v>400</v>
      </c>
      <c r="G52" s="328">
        <v>400</v>
      </c>
      <c r="H52" s="328">
        <v>400</v>
      </c>
      <c r="I52" s="328">
        <v>400</v>
      </c>
      <c r="J52" s="328">
        <v>400</v>
      </c>
      <c r="K52" s="328">
        <v>400</v>
      </c>
      <c r="L52" s="328">
        <v>400</v>
      </c>
      <c r="M52" s="328">
        <v>400</v>
      </c>
      <c r="N52" s="328">
        <v>400</v>
      </c>
      <c r="O52" s="328">
        <v>400</v>
      </c>
      <c r="P52" s="328">
        <v>400</v>
      </c>
      <c r="Q52" s="328">
        <v>400</v>
      </c>
      <c r="R52" s="328">
        <v>400</v>
      </c>
      <c r="S52" s="328">
        <v>400</v>
      </c>
      <c r="T52" s="328">
        <v>400</v>
      </c>
      <c r="U52" s="328">
        <v>400</v>
      </c>
      <c r="V52" s="328">
        <v>400</v>
      </c>
      <c r="W52" s="328">
        <v>400</v>
      </c>
      <c r="X52" s="328">
        <v>400</v>
      </c>
      <c r="Y52" s="328">
        <v>400</v>
      </c>
      <c r="Z52" s="328">
        <v>400</v>
      </c>
      <c r="AA52" s="328">
        <v>400</v>
      </c>
      <c r="AB52" s="328">
        <v>400</v>
      </c>
      <c r="AC52" s="328">
        <v>400</v>
      </c>
      <c r="AD52" s="328">
        <v>400</v>
      </c>
      <c r="AE52" s="328">
        <v>400</v>
      </c>
      <c r="AF52" s="328">
        <v>400</v>
      </c>
      <c r="AG52" s="328">
        <v>400</v>
      </c>
      <c r="AH52" s="328">
        <v>400</v>
      </c>
      <c r="AI52" s="328">
        <v>400</v>
      </c>
      <c r="AJ52" s="328">
        <v>400</v>
      </c>
      <c r="AK52" s="328">
        <v>400</v>
      </c>
      <c r="AL52" s="328">
        <v>400</v>
      </c>
      <c r="AM52" s="328">
        <v>400</v>
      </c>
      <c r="AN52" s="328">
        <v>400</v>
      </c>
      <c r="AO52" s="328">
        <v>400</v>
      </c>
      <c r="AP52" s="328">
        <v>400</v>
      </c>
      <c r="AQ52" s="328">
        <v>400</v>
      </c>
      <c r="AR52" s="328">
        <v>400</v>
      </c>
      <c r="AS52" s="328">
        <v>400</v>
      </c>
      <c r="AT52" s="328">
        <v>400</v>
      </c>
      <c r="AU52" s="328">
        <v>400</v>
      </c>
      <c r="AV52" s="328">
        <v>400</v>
      </c>
      <c r="AW52" s="328">
        <v>400</v>
      </c>
      <c r="AX52" s="328">
        <v>400</v>
      </c>
      <c r="AY52" s="328">
        <v>400</v>
      </c>
      <c r="AZ52" s="328">
        <v>400</v>
      </c>
      <c r="BA52" s="328">
        <v>400</v>
      </c>
      <c r="BB52" s="328">
        <v>400</v>
      </c>
      <c r="BC52" s="328">
        <v>400</v>
      </c>
      <c r="BD52" s="328">
        <v>400</v>
      </c>
      <c r="BE52" s="328">
        <v>400</v>
      </c>
      <c r="BF52" s="328">
        <v>400</v>
      </c>
      <c r="BG52" s="328">
        <v>400</v>
      </c>
      <c r="BH52" s="328">
        <v>400</v>
      </c>
      <c r="BI52" s="328">
        <v>400</v>
      </c>
      <c r="BJ52" s="328">
        <v>400</v>
      </c>
      <c r="BK52" s="328">
        <v>400</v>
      </c>
      <c r="BL52" s="328">
        <v>400</v>
      </c>
    </row>
    <row r="53" spans="1:64" x14ac:dyDescent="0.15">
      <c r="B53" s="50" t="s">
        <v>407</v>
      </c>
      <c r="C53" s="35"/>
      <c r="D53" s="328">
        <v>250</v>
      </c>
      <c r="E53" s="328">
        <v>100</v>
      </c>
      <c r="F53" s="328">
        <v>100</v>
      </c>
      <c r="G53" s="328">
        <v>100</v>
      </c>
      <c r="H53" s="328">
        <v>100</v>
      </c>
      <c r="I53" s="328">
        <v>100</v>
      </c>
      <c r="J53" s="328">
        <v>100</v>
      </c>
      <c r="K53" s="328">
        <v>100</v>
      </c>
      <c r="L53" s="328">
        <v>100</v>
      </c>
      <c r="M53" s="328">
        <v>100</v>
      </c>
      <c r="N53" s="328">
        <v>100</v>
      </c>
      <c r="O53" s="328">
        <v>100</v>
      </c>
      <c r="P53" s="328">
        <v>100</v>
      </c>
      <c r="Q53" s="328">
        <v>100</v>
      </c>
      <c r="R53" s="328">
        <v>100</v>
      </c>
      <c r="S53" s="328">
        <v>100</v>
      </c>
      <c r="T53" s="328">
        <v>100</v>
      </c>
      <c r="U53" s="328">
        <v>100</v>
      </c>
      <c r="V53" s="328">
        <v>100</v>
      </c>
      <c r="W53" s="328">
        <v>100</v>
      </c>
      <c r="X53" s="328">
        <v>100</v>
      </c>
      <c r="Y53" s="328">
        <v>100</v>
      </c>
      <c r="Z53" s="328">
        <v>100</v>
      </c>
      <c r="AA53" s="328">
        <v>100</v>
      </c>
      <c r="AB53" s="328">
        <v>100</v>
      </c>
      <c r="AC53" s="328">
        <v>100</v>
      </c>
      <c r="AD53" s="328">
        <v>100</v>
      </c>
      <c r="AE53" s="328">
        <v>100</v>
      </c>
      <c r="AF53" s="328">
        <v>100</v>
      </c>
      <c r="AG53" s="328">
        <v>100</v>
      </c>
      <c r="AH53" s="328">
        <v>100</v>
      </c>
      <c r="AI53" s="328">
        <v>100</v>
      </c>
      <c r="AJ53" s="328">
        <v>100</v>
      </c>
      <c r="AK53" s="328">
        <v>100</v>
      </c>
      <c r="AL53" s="328">
        <v>100</v>
      </c>
      <c r="AM53" s="328">
        <v>100</v>
      </c>
      <c r="AN53" s="328">
        <v>100</v>
      </c>
      <c r="AO53" s="328">
        <v>100</v>
      </c>
      <c r="AP53" s="328">
        <v>100</v>
      </c>
      <c r="AQ53" s="328">
        <v>100</v>
      </c>
      <c r="AR53" s="328">
        <v>100</v>
      </c>
      <c r="AS53" s="328">
        <v>100</v>
      </c>
      <c r="AT53" s="328">
        <v>100</v>
      </c>
      <c r="AU53" s="328">
        <v>100</v>
      </c>
      <c r="AV53" s="328">
        <v>100</v>
      </c>
      <c r="AW53" s="328">
        <v>100</v>
      </c>
      <c r="AX53" s="328">
        <v>100</v>
      </c>
      <c r="AY53" s="328">
        <v>100</v>
      </c>
      <c r="AZ53" s="328">
        <v>100</v>
      </c>
      <c r="BA53" s="328">
        <v>100</v>
      </c>
      <c r="BB53" s="328">
        <v>100</v>
      </c>
      <c r="BC53" s="328">
        <v>100</v>
      </c>
      <c r="BD53" s="328">
        <v>100</v>
      </c>
      <c r="BE53" s="328">
        <v>100</v>
      </c>
      <c r="BF53" s="328">
        <v>100</v>
      </c>
      <c r="BG53" s="328">
        <v>100</v>
      </c>
      <c r="BH53" s="328">
        <v>100</v>
      </c>
      <c r="BI53" s="328">
        <v>100</v>
      </c>
      <c r="BJ53" s="328">
        <v>100</v>
      </c>
      <c r="BK53" s="328">
        <v>100</v>
      </c>
      <c r="BL53" s="328">
        <v>100</v>
      </c>
    </row>
    <row r="54" spans="1:64" customFormat="1" x14ac:dyDescent="0.15">
      <c r="B54" s="50" t="s">
        <v>436</v>
      </c>
      <c r="D54" s="284"/>
      <c r="E54" s="291">
        <v>100</v>
      </c>
      <c r="F54" s="291">
        <v>100</v>
      </c>
      <c r="G54" s="291">
        <v>100</v>
      </c>
      <c r="H54" s="291">
        <v>100</v>
      </c>
      <c r="I54" s="291">
        <v>100</v>
      </c>
      <c r="J54" s="291">
        <v>100</v>
      </c>
      <c r="K54" s="291">
        <v>100</v>
      </c>
      <c r="L54" s="291">
        <v>100</v>
      </c>
      <c r="M54" s="291">
        <v>100</v>
      </c>
      <c r="N54" s="291">
        <v>100</v>
      </c>
      <c r="O54" s="291">
        <v>100</v>
      </c>
      <c r="P54" s="291">
        <v>100</v>
      </c>
      <c r="Q54" s="291">
        <v>100</v>
      </c>
      <c r="R54" s="291">
        <v>100</v>
      </c>
      <c r="S54" s="291">
        <v>100</v>
      </c>
      <c r="T54" s="291">
        <v>100</v>
      </c>
      <c r="U54" s="291">
        <v>100</v>
      </c>
      <c r="V54" s="291">
        <v>100</v>
      </c>
      <c r="W54" s="291">
        <v>100</v>
      </c>
      <c r="X54" s="291">
        <v>100</v>
      </c>
      <c r="Y54" s="291">
        <v>100</v>
      </c>
      <c r="Z54" s="291">
        <v>100</v>
      </c>
      <c r="AA54" s="291">
        <v>100</v>
      </c>
      <c r="AB54" s="291">
        <v>100</v>
      </c>
      <c r="AC54" s="291">
        <v>100</v>
      </c>
      <c r="AD54" s="291">
        <v>100</v>
      </c>
      <c r="AE54" s="291">
        <v>100</v>
      </c>
      <c r="AF54" s="291">
        <v>100</v>
      </c>
      <c r="AG54" s="291">
        <v>100</v>
      </c>
      <c r="AH54" s="291">
        <v>100</v>
      </c>
      <c r="AI54" s="291">
        <v>100</v>
      </c>
      <c r="AJ54" s="291">
        <v>100</v>
      </c>
      <c r="AK54" s="291">
        <v>100</v>
      </c>
      <c r="AL54" s="291">
        <v>100</v>
      </c>
      <c r="AM54" s="291">
        <v>100</v>
      </c>
      <c r="AN54" s="291">
        <v>100</v>
      </c>
      <c r="AO54" s="291">
        <v>100</v>
      </c>
      <c r="AP54" s="291">
        <v>100</v>
      </c>
      <c r="AQ54" s="291">
        <v>100</v>
      </c>
      <c r="AR54" s="291">
        <v>100</v>
      </c>
      <c r="AS54" s="291">
        <v>100</v>
      </c>
      <c r="AT54" s="291">
        <v>100</v>
      </c>
      <c r="AU54" s="291">
        <v>100</v>
      </c>
      <c r="AV54" s="291">
        <v>100</v>
      </c>
      <c r="AW54" s="291">
        <v>100</v>
      </c>
      <c r="AX54" s="291">
        <v>100</v>
      </c>
      <c r="AY54" s="291">
        <v>100</v>
      </c>
      <c r="AZ54" s="291">
        <v>100</v>
      </c>
      <c r="BA54" s="291">
        <v>100</v>
      </c>
      <c r="BB54" s="291">
        <v>100</v>
      </c>
      <c r="BC54" s="291">
        <v>100</v>
      </c>
      <c r="BD54" s="291">
        <v>100</v>
      </c>
      <c r="BE54" s="291">
        <v>100</v>
      </c>
      <c r="BF54" s="291">
        <v>100</v>
      </c>
      <c r="BG54" s="291">
        <v>100</v>
      </c>
      <c r="BH54" s="291">
        <v>100</v>
      </c>
      <c r="BI54" s="291">
        <v>100</v>
      </c>
      <c r="BJ54" s="291">
        <v>100</v>
      </c>
      <c r="BK54" s="291">
        <v>100</v>
      </c>
      <c r="BL54" s="291">
        <v>100</v>
      </c>
    </row>
    <row r="55" spans="1:64" x14ac:dyDescent="0.15">
      <c r="B55" s="50" t="s">
        <v>438</v>
      </c>
      <c r="C55" s="35"/>
      <c r="D55" s="328"/>
      <c r="E55" s="328"/>
      <c r="F55" s="328"/>
      <c r="G55" s="328"/>
      <c r="H55" s="328"/>
      <c r="I55" s="328"/>
      <c r="J55" s="328"/>
      <c r="K55" s="328"/>
      <c r="L55" s="328"/>
      <c r="M55" s="328"/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328"/>
      <c r="AO55" s="328"/>
      <c r="AP55" s="328"/>
      <c r="AQ55" s="328"/>
      <c r="AR55" s="328"/>
      <c r="AS55" s="328"/>
      <c r="AT55" s="328"/>
      <c r="AU55" s="328"/>
      <c r="AV55" s="328"/>
      <c r="AW55" s="328"/>
      <c r="AX55" s="328"/>
      <c r="AY55" s="328"/>
      <c r="AZ55" s="328"/>
      <c r="BA55" s="328"/>
      <c r="BB55" s="328"/>
      <c r="BC55" s="328"/>
      <c r="BD55" s="328"/>
      <c r="BE55" s="328"/>
      <c r="BF55" s="328"/>
      <c r="BG55" s="328"/>
      <c r="BH55" s="328"/>
      <c r="BI55" s="328"/>
      <c r="BJ55" s="328"/>
      <c r="BK55" s="328"/>
      <c r="BL55" s="328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446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434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437</v>
      </c>
      <c r="D61" s="328"/>
      <c r="E61" s="328"/>
      <c r="F61" s="328"/>
      <c r="G61" s="328">
        <v>1000</v>
      </c>
      <c r="H61" s="328">
        <v>1000</v>
      </c>
      <c r="I61" s="328">
        <v>1000</v>
      </c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8"/>
      <c r="BB61" s="328"/>
      <c r="BC61" s="328"/>
      <c r="BD61" s="328"/>
      <c r="BE61" s="328"/>
      <c r="BF61" s="328"/>
      <c r="BG61" s="328"/>
      <c r="BH61" s="328"/>
      <c r="BI61" s="328"/>
      <c r="BJ61" s="328"/>
      <c r="BK61" s="328"/>
      <c r="BL61" s="328"/>
    </row>
    <row r="62" spans="1:64" customFormat="1" x14ac:dyDescent="0.15">
      <c r="B62" s="50" t="s">
        <v>440</v>
      </c>
      <c r="D62" s="328">
        <v>1000</v>
      </c>
      <c r="E62" s="328">
        <v>1000</v>
      </c>
      <c r="F62" s="328">
        <v>1000</v>
      </c>
      <c r="G62" s="328">
        <v>1000</v>
      </c>
      <c r="H62" s="328">
        <v>1000</v>
      </c>
      <c r="I62" s="328">
        <v>1000</v>
      </c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8"/>
      <c r="BB62" s="328"/>
      <c r="BC62" s="328"/>
      <c r="BD62" s="328"/>
      <c r="BE62" s="328"/>
      <c r="BF62" s="328"/>
      <c r="BG62" s="328"/>
      <c r="BH62" s="328"/>
      <c r="BI62" s="328"/>
      <c r="BJ62" s="328"/>
      <c r="BK62" s="328"/>
      <c r="BL62" s="328"/>
    </row>
    <row r="63" spans="1:64" customFormat="1" x14ac:dyDescent="0.15">
      <c r="B63" s="50" t="s">
        <v>195</v>
      </c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328"/>
      <c r="AP63" s="328"/>
      <c r="AQ63" s="328"/>
      <c r="AR63" s="328"/>
      <c r="AS63" s="328"/>
      <c r="AT63" s="328"/>
      <c r="AU63" s="328"/>
      <c r="AV63" s="328"/>
      <c r="AW63" s="328"/>
      <c r="AX63" s="328"/>
      <c r="AY63" s="328"/>
      <c r="AZ63" s="328"/>
      <c r="BA63" s="328"/>
      <c r="BB63" s="328"/>
      <c r="BC63" s="328"/>
      <c r="BD63" s="328"/>
      <c r="BE63" s="328"/>
      <c r="BF63" s="328"/>
      <c r="BG63" s="328"/>
      <c r="BH63" s="328"/>
      <c r="BI63" s="328"/>
      <c r="BJ63" s="328"/>
      <c r="BK63" s="328"/>
      <c r="BL63" s="328"/>
    </row>
    <row r="64" spans="1:64" customFormat="1" x14ac:dyDescent="0.15">
      <c r="B64" s="50" t="s">
        <v>441</v>
      </c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328"/>
      <c r="AO64" s="328"/>
      <c r="AP64" s="328"/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328"/>
      <c r="BE64" s="328"/>
      <c r="BF64" s="328"/>
      <c r="BG64" s="328"/>
      <c r="BH64" s="328"/>
      <c r="BI64" s="328"/>
      <c r="BJ64" s="328"/>
      <c r="BK64" s="328"/>
      <c r="BL64" s="328"/>
    </row>
    <row r="65" spans="1:64" customFormat="1" x14ac:dyDescent="0.15">
      <c r="B65" s="50" t="s">
        <v>439</v>
      </c>
      <c r="D65" s="328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</row>
    <row r="66" spans="1:64" x14ac:dyDescent="0.15">
      <c r="B66" s="50" t="s">
        <v>406</v>
      </c>
      <c r="C66" s="35"/>
      <c r="D66" s="328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/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/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</row>
    <row r="67" spans="1:64" x14ac:dyDescent="0.15">
      <c r="B67" s="50" t="s">
        <v>407</v>
      </c>
      <c r="C67" s="35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328"/>
      <c r="AP67" s="328"/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  <c r="BB67" s="328"/>
      <c r="BC67" s="328"/>
      <c r="BD67" s="328"/>
      <c r="BE67" s="328"/>
      <c r="BF67" s="328"/>
      <c r="BG67" s="328"/>
      <c r="BH67" s="328"/>
      <c r="BI67" s="328"/>
      <c r="BJ67" s="328"/>
      <c r="BK67" s="328"/>
      <c r="BL67" s="328"/>
    </row>
    <row r="68" spans="1:64" customFormat="1" x14ac:dyDescent="0.15">
      <c r="B68" s="50" t="s">
        <v>436</v>
      </c>
      <c r="D68" s="328">
        <v>50</v>
      </c>
      <c r="E68" s="328">
        <v>50</v>
      </c>
      <c r="F68" s="328">
        <v>50</v>
      </c>
      <c r="G68" s="328">
        <v>50</v>
      </c>
      <c r="H68" s="328">
        <v>50</v>
      </c>
      <c r="I68" s="328">
        <v>50</v>
      </c>
      <c r="J68" s="328">
        <v>50</v>
      </c>
      <c r="K68" s="328">
        <v>50</v>
      </c>
      <c r="L68" s="328">
        <v>50</v>
      </c>
      <c r="M68" s="328">
        <v>50</v>
      </c>
      <c r="N68" s="328">
        <v>50</v>
      </c>
      <c r="O68" s="328">
        <v>50</v>
      </c>
      <c r="P68" s="328">
        <v>50</v>
      </c>
      <c r="Q68" s="328">
        <v>50</v>
      </c>
      <c r="R68" s="328">
        <v>50</v>
      </c>
      <c r="S68" s="328">
        <v>50</v>
      </c>
      <c r="T68" s="328">
        <v>50</v>
      </c>
      <c r="U68" s="328">
        <v>50</v>
      </c>
      <c r="V68" s="328">
        <v>50</v>
      </c>
      <c r="W68" s="328">
        <v>50</v>
      </c>
      <c r="X68" s="328">
        <v>50</v>
      </c>
      <c r="Y68" s="328">
        <v>50</v>
      </c>
      <c r="Z68" s="328">
        <v>50</v>
      </c>
      <c r="AA68" s="328">
        <v>50</v>
      </c>
      <c r="AB68" s="328">
        <v>50</v>
      </c>
      <c r="AC68" s="328">
        <v>50</v>
      </c>
      <c r="AD68" s="328">
        <v>50</v>
      </c>
      <c r="AE68" s="328">
        <v>50</v>
      </c>
      <c r="AF68" s="328">
        <v>50</v>
      </c>
      <c r="AG68" s="328">
        <v>50</v>
      </c>
      <c r="AH68" s="328">
        <v>50</v>
      </c>
      <c r="AI68" s="328">
        <v>50</v>
      </c>
      <c r="AJ68" s="328">
        <v>50</v>
      </c>
      <c r="AK68" s="328">
        <v>50</v>
      </c>
      <c r="AL68" s="328">
        <v>50</v>
      </c>
      <c r="AM68" s="328">
        <v>50</v>
      </c>
      <c r="AN68" s="328">
        <v>50</v>
      </c>
      <c r="AO68" s="328">
        <v>50</v>
      </c>
      <c r="AP68" s="328">
        <v>50</v>
      </c>
      <c r="AQ68" s="328">
        <v>50</v>
      </c>
      <c r="AR68" s="328">
        <v>50</v>
      </c>
      <c r="AS68" s="328">
        <v>50</v>
      </c>
      <c r="AT68" s="328">
        <v>50</v>
      </c>
      <c r="AU68" s="328">
        <v>50</v>
      </c>
      <c r="AV68" s="328">
        <v>50</v>
      </c>
      <c r="AW68" s="328">
        <v>50</v>
      </c>
      <c r="AX68" s="328">
        <v>50</v>
      </c>
      <c r="AY68" s="328">
        <v>50</v>
      </c>
      <c r="AZ68" s="328">
        <v>50</v>
      </c>
      <c r="BA68" s="328">
        <v>50</v>
      </c>
      <c r="BB68" s="328">
        <v>50</v>
      </c>
      <c r="BC68" s="328">
        <v>50</v>
      </c>
      <c r="BD68" s="328">
        <v>50</v>
      </c>
      <c r="BE68" s="328">
        <v>50</v>
      </c>
      <c r="BF68" s="328">
        <v>50</v>
      </c>
      <c r="BG68" s="328">
        <v>50</v>
      </c>
      <c r="BH68" s="328">
        <v>50</v>
      </c>
      <c r="BI68" s="328">
        <v>50</v>
      </c>
      <c r="BJ68" s="328">
        <v>50</v>
      </c>
      <c r="BK68" s="328">
        <v>50</v>
      </c>
      <c r="BL68" s="328">
        <v>50</v>
      </c>
    </row>
    <row r="69" spans="1:64" x14ac:dyDescent="0.15">
      <c r="B69" s="50" t="s">
        <v>438</v>
      </c>
      <c r="C69" s="35"/>
      <c r="D69" s="328"/>
      <c r="E69" s="328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8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28"/>
      <c r="AY69" s="328"/>
      <c r="AZ69" s="328"/>
      <c r="BA69" s="328"/>
      <c r="BB69" s="328"/>
      <c r="BC69" s="328"/>
      <c r="BD69" s="328"/>
      <c r="BE69" s="328"/>
      <c r="BF69" s="328"/>
      <c r="BG69" s="328"/>
      <c r="BH69" s="328"/>
      <c r="BI69" s="328"/>
      <c r="BJ69" s="328"/>
      <c r="BK69" s="328"/>
      <c r="BL69" s="328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447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475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408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429</v>
      </c>
    </row>
    <row r="78" spans="1:64" x14ac:dyDescent="0.15">
      <c r="B78" s="53"/>
    </row>
    <row r="79" spans="1:64" x14ac:dyDescent="0.15">
      <c r="B79" s="14" t="s">
        <v>430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200</v>
      </c>
      <c r="D80" s="297"/>
      <c r="E80" s="297">
        <v>3500</v>
      </c>
      <c r="F80" s="297"/>
      <c r="G80" s="297"/>
      <c r="H80" s="297"/>
      <c r="I80" s="297"/>
      <c r="J80" s="274"/>
      <c r="K80" s="297"/>
      <c r="L80" s="297"/>
      <c r="M80" s="297"/>
      <c r="N80" s="297"/>
      <c r="O80" s="297"/>
      <c r="P80" s="297"/>
      <c r="Q80" s="297"/>
      <c r="R80" s="297"/>
      <c r="S80" s="297"/>
      <c r="T80" s="297"/>
      <c r="U80" s="297"/>
      <c r="V80" s="297"/>
      <c r="W80" s="297">
        <v>3500</v>
      </c>
      <c r="X80" s="297"/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7"/>
      <c r="BD80" s="297"/>
      <c r="BE80" s="297"/>
      <c r="BF80" s="297"/>
      <c r="BG80" s="297"/>
      <c r="BH80" s="297"/>
      <c r="BI80" s="297"/>
      <c r="BJ80" s="297"/>
      <c r="BK80" s="297"/>
      <c r="BL80" s="297"/>
    </row>
    <row r="81" spans="2:64" x14ac:dyDescent="0.15">
      <c r="B81" s="50" t="s">
        <v>194</v>
      </c>
      <c r="D81" s="274"/>
      <c r="E81" s="297">
        <v>2500</v>
      </c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7"/>
      <c r="BD81" s="297"/>
      <c r="BE81" s="297"/>
      <c r="BF81" s="297"/>
      <c r="BG81" s="297"/>
      <c r="BH81" s="297"/>
      <c r="BI81" s="297"/>
      <c r="BJ81" s="297"/>
      <c r="BK81" s="297"/>
      <c r="BL81" s="297"/>
    </row>
    <row r="82" spans="2:64" x14ac:dyDescent="0.15">
      <c r="B82" s="50" t="s">
        <v>199</v>
      </c>
      <c r="D82" s="274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>
        <v>3500</v>
      </c>
      <c r="X82" s="297"/>
      <c r="Y82" s="297"/>
      <c r="Z82" s="297"/>
      <c r="AA82" s="297"/>
      <c r="AB82" s="297"/>
      <c r="AC82" s="274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7"/>
      <c r="BD82" s="297"/>
      <c r="BE82" s="297"/>
      <c r="BF82" s="297"/>
      <c r="BG82" s="297"/>
      <c r="BH82" s="297"/>
      <c r="BI82" s="297"/>
      <c r="BJ82" s="297"/>
      <c r="BK82" s="297"/>
      <c r="BL82" s="297"/>
    </row>
    <row r="83" spans="2:64" x14ac:dyDescent="0.15">
      <c r="B83" s="50"/>
      <c r="D83" s="274"/>
      <c r="E83" s="297"/>
      <c r="F83" s="297"/>
      <c r="G83" s="297"/>
      <c r="H83" s="297"/>
      <c r="I83" s="297"/>
      <c r="J83" s="297"/>
      <c r="K83" s="297"/>
      <c r="L83" s="297"/>
      <c r="M83" s="297"/>
      <c r="N83" s="297"/>
      <c r="O83" s="297"/>
      <c r="P83" s="297"/>
      <c r="Q83" s="297"/>
      <c r="R83" s="297"/>
      <c r="S83" s="297"/>
      <c r="T83" s="297"/>
      <c r="U83" s="297"/>
      <c r="V83" s="297"/>
      <c r="W83" s="297"/>
      <c r="X83" s="297"/>
      <c r="Y83" s="297"/>
      <c r="Z83" s="297"/>
      <c r="AA83" s="297"/>
      <c r="AB83" s="297"/>
      <c r="AC83" s="297"/>
      <c r="AD83" s="297"/>
      <c r="AE83" s="297"/>
      <c r="AF83" s="297"/>
      <c r="AG83" s="297"/>
      <c r="AH83" s="297"/>
      <c r="AI83" s="297"/>
      <c r="AJ83" s="297"/>
      <c r="AK83" s="297"/>
      <c r="AL83" s="297"/>
      <c r="AM83" s="297"/>
      <c r="AN83" s="297"/>
      <c r="AO83" s="297"/>
      <c r="AP83" s="297"/>
      <c r="AQ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7"/>
      <c r="BD83" s="297"/>
      <c r="BE83" s="297"/>
      <c r="BF83" s="297"/>
      <c r="BG83" s="297"/>
      <c r="BH83" s="297"/>
      <c r="BI83" s="297"/>
      <c r="BJ83" s="297"/>
      <c r="BK83" s="297"/>
      <c r="BL83" s="297"/>
    </row>
    <row r="84" spans="2:64" x14ac:dyDescent="0.15">
      <c r="B84" s="14" t="s">
        <v>433</v>
      </c>
      <c r="D84" s="274"/>
      <c r="E84" s="297"/>
      <c r="F84" s="297"/>
      <c r="G84" s="297"/>
      <c r="H84" s="297"/>
      <c r="I84" s="297"/>
      <c r="J84" s="297"/>
      <c r="K84" s="297"/>
      <c r="L84" s="297"/>
      <c r="M84" s="297"/>
      <c r="N84" s="297"/>
      <c r="O84" s="297"/>
      <c r="P84" s="297"/>
      <c r="Q84" s="297"/>
      <c r="R84" s="297"/>
      <c r="S84" s="297"/>
      <c r="T84" s="297"/>
      <c r="U84" s="297"/>
      <c r="V84" s="297"/>
      <c r="W84" s="297"/>
      <c r="X84" s="297"/>
      <c r="Y84" s="297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297"/>
      <c r="AP84" s="297"/>
      <c r="AQ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7"/>
      <c r="BD84" s="297"/>
      <c r="BE84" s="297"/>
      <c r="BF84" s="297"/>
      <c r="BG84" s="297"/>
      <c r="BH84" s="297"/>
      <c r="BI84" s="297"/>
      <c r="BJ84" s="297"/>
      <c r="BK84" s="297"/>
      <c r="BL84" s="297"/>
    </row>
    <row r="85" spans="2:64" x14ac:dyDescent="0.15">
      <c r="B85" s="50" t="s">
        <v>196</v>
      </c>
      <c r="D85" s="274"/>
      <c r="E85" s="297"/>
      <c r="F85" s="297">
        <v>3500</v>
      </c>
      <c r="G85" s="297"/>
      <c r="H85" s="297"/>
      <c r="I85" s="297"/>
      <c r="J85" s="274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7"/>
      <c r="BD85" s="297"/>
      <c r="BE85" s="297"/>
      <c r="BF85" s="297"/>
      <c r="BG85" s="297"/>
      <c r="BH85" s="297"/>
      <c r="BI85" s="297"/>
      <c r="BJ85" s="297"/>
      <c r="BK85" s="297"/>
      <c r="BL85" s="297"/>
    </row>
    <row r="86" spans="2:64" x14ac:dyDescent="0.15">
      <c r="B86" s="50" t="s">
        <v>197</v>
      </c>
      <c r="D86" s="274"/>
      <c r="E86" s="297"/>
      <c r="F86" s="297">
        <v>3500</v>
      </c>
      <c r="G86" s="297"/>
      <c r="H86" s="297"/>
      <c r="I86" s="297"/>
      <c r="J86" s="274"/>
      <c r="K86" s="297"/>
      <c r="L86" s="297"/>
      <c r="M86" s="297"/>
      <c r="N86" s="297"/>
      <c r="O86" s="297"/>
      <c r="P86" s="297"/>
      <c r="Q86" s="297"/>
      <c r="R86" s="297"/>
      <c r="S86" s="297"/>
      <c r="T86" s="297"/>
      <c r="U86" s="297"/>
      <c r="V86" s="297"/>
      <c r="W86" s="297"/>
      <c r="X86" s="297"/>
      <c r="Y86" s="297"/>
      <c r="Z86" s="297"/>
      <c r="AA86" s="297"/>
      <c r="AB86" s="297"/>
      <c r="AC86" s="297"/>
      <c r="AD86" s="297"/>
      <c r="AE86" s="297"/>
      <c r="AF86" s="297"/>
      <c r="AG86" s="297"/>
      <c r="AH86" s="297"/>
      <c r="AI86" s="297"/>
      <c r="AJ86" s="297"/>
      <c r="AK86" s="297"/>
      <c r="AL86" s="297"/>
      <c r="AM86" s="297"/>
      <c r="AN86" s="297"/>
      <c r="AO86" s="297"/>
      <c r="AP86" s="297"/>
      <c r="AQ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7"/>
      <c r="BD86" s="297"/>
      <c r="BE86" s="297"/>
      <c r="BF86" s="297"/>
      <c r="BG86" s="297"/>
      <c r="BH86" s="297"/>
      <c r="BI86" s="297"/>
      <c r="BJ86" s="297"/>
      <c r="BK86" s="297"/>
      <c r="BL86" s="297"/>
    </row>
    <row r="87" spans="2:64" x14ac:dyDescent="0.15">
      <c r="B87" s="50" t="s">
        <v>198</v>
      </c>
      <c r="D87" s="274"/>
      <c r="E87" s="297"/>
      <c r="F87" s="297">
        <v>3500</v>
      </c>
      <c r="G87" s="297"/>
      <c r="H87" s="297"/>
      <c r="I87" s="297"/>
      <c r="J87" s="274"/>
      <c r="K87" s="297"/>
      <c r="L87" s="297"/>
      <c r="M87" s="297"/>
      <c r="N87" s="297"/>
      <c r="O87" s="297"/>
      <c r="P87" s="297"/>
      <c r="Q87" s="297"/>
      <c r="R87" s="297"/>
      <c r="S87" s="297"/>
      <c r="T87" s="297"/>
      <c r="U87" s="297"/>
      <c r="V87" s="297"/>
      <c r="W87" s="297"/>
      <c r="X87" s="297"/>
      <c r="Y87" s="297"/>
      <c r="Z87" s="297"/>
      <c r="AA87" s="297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L87" s="297"/>
      <c r="AM87" s="297"/>
      <c r="AN87" s="297"/>
      <c r="AO87" s="297"/>
      <c r="AP87" s="297"/>
      <c r="AQ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7"/>
      <c r="BD87" s="297"/>
      <c r="BE87" s="297"/>
      <c r="BF87" s="297"/>
      <c r="BG87" s="297"/>
      <c r="BH87" s="297"/>
      <c r="BI87" s="297"/>
      <c r="BJ87" s="297"/>
      <c r="BK87" s="297"/>
      <c r="BL87" s="297"/>
    </row>
    <row r="88" spans="2:64" x14ac:dyDescent="0.15">
      <c r="B88" s="50"/>
      <c r="D88" s="274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297"/>
      <c r="AP88" s="297"/>
      <c r="AQ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7"/>
      <c r="BD88" s="297"/>
      <c r="BE88" s="297"/>
      <c r="BF88" s="297"/>
      <c r="BG88" s="297"/>
      <c r="BH88" s="297"/>
      <c r="BI88" s="297"/>
      <c r="BJ88" s="297"/>
      <c r="BK88" s="297"/>
      <c r="BL88" s="297"/>
    </row>
    <row r="89" spans="2:64" x14ac:dyDescent="0.15">
      <c r="B89" s="14" t="s">
        <v>431</v>
      </c>
      <c r="D89" s="274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7"/>
      <c r="BD89" s="297"/>
      <c r="BE89" s="297"/>
      <c r="BF89" s="297"/>
      <c r="BG89" s="297"/>
      <c r="BH89" s="297"/>
      <c r="BI89" s="297"/>
      <c r="BJ89" s="297"/>
      <c r="BK89" s="297"/>
      <c r="BL89" s="297"/>
    </row>
    <row r="90" spans="2:64" x14ac:dyDescent="0.15">
      <c r="B90" s="50" t="s">
        <v>448</v>
      </c>
      <c r="D90" s="274"/>
      <c r="E90" s="297">
        <v>3500</v>
      </c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A90" s="297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L90" s="297"/>
      <c r="AM90" s="297"/>
      <c r="AN90" s="297"/>
      <c r="AO90" s="297"/>
      <c r="AP90" s="297"/>
      <c r="AQ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7"/>
      <c r="BD90" s="297"/>
      <c r="BE90" s="297"/>
      <c r="BF90" s="297"/>
      <c r="BG90" s="297"/>
      <c r="BH90" s="297"/>
      <c r="BI90" s="297"/>
      <c r="BJ90" s="297"/>
      <c r="BK90" s="297"/>
      <c r="BL90" s="297"/>
    </row>
    <row r="91" spans="2:64" x14ac:dyDescent="0.15">
      <c r="B91" s="50" t="s">
        <v>449</v>
      </c>
      <c r="D91" s="274"/>
      <c r="E91" s="297">
        <v>3500</v>
      </c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  <c r="AM91" s="297"/>
      <c r="AN91" s="297"/>
      <c r="AO91" s="297"/>
      <c r="AP91" s="297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7"/>
      <c r="BD91" s="297"/>
      <c r="BE91" s="297"/>
      <c r="BF91" s="297"/>
      <c r="BG91" s="297"/>
      <c r="BH91" s="297"/>
      <c r="BI91" s="297"/>
      <c r="BJ91" s="297"/>
      <c r="BK91" s="297"/>
      <c r="BL91" s="297"/>
    </row>
    <row r="92" spans="2:64" x14ac:dyDescent="0.15">
      <c r="B92" s="50"/>
      <c r="D92" s="274"/>
      <c r="E92" s="297"/>
      <c r="F92" s="297"/>
      <c r="G92" s="297"/>
      <c r="H92" s="297"/>
      <c r="I92" s="297"/>
      <c r="J92" s="297"/>
      <c r="K92" s="297"/>
      <c r="L92" s="297"/>
      <c r="M92" s="297"/>
      <c r="N92" s="297"/>
      <c r="O92" s="297"/>
      <c r="P92" s="297"/>
      <c r="Q92" s="297"/>
      <c r="R92" s="297"/>
      <c r="S92" s="297"/>
      <c r="T92" s="297"/>
      <c r="U92" s="297"/>
      <c r="V92" s="297"/>
      <c r="W92" s="297"/>
      <c r="X92" s="297"/>
      <c r="Y92" s="297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7"/>
      <c r="BD92" s="297"/>
      <c r="BE92" s="297"/>
      <c r="BF92" s="297"/>
      <c r="BG92" s="297"/>
      <c r="BH92" s="297"/>
      <c r="BI92" s="297"/>
      <c r="BJ92" s="297"/>
      <c r="BK92" s="297"/>
      <c r="BL92" s="297"/>
    </row>
    <row r="93" spans="2:64" ht="11.25" customHeight="1" x14ac:dyDescent="0.15">
      <c r="B93" s="14" t="s">
        <v>432</v>
      </c>
      <c r="D93" s="274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7"/>
      <c r="BD93" s="297"/>
      <c r="BE93" s="297"/>
      <c r="BF93" s="297"/>
      <c r="BG93" s="297"/>
      <c r="BH93" s="297"/>
      <c r="BI93" s="297"/>
      <c r="BJ93" s="297"/>
      <c r="BK93" s="297"/>
      <c r="BL93" s="297"/>
    </row>
    <row r="94" spans="2:64" x14ac:dyDescent="0.15">
      <c r="B94" s="50" t="s">
        <v>450</v>
      </c>
      <c r="D94" s="274"/>
      <c r="E94" s="297"/>
      <c r="F94" s="297"/>
      <c r="G94" s="297"/>
      <c r="H94" s="297"/>
      <c r="I94" s="297"/>
      <c r="J94" s="297"/>
      <c r="K94" s="297"/>
      <c r="L94" s="297"/>
      <c r="M94" s="297"/>
      <c r="N94" s="297"/>
      <c r="O94" s="297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  <c r="AA94" s="297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7"/>
      <c r="BD94" s="297"/>
      <c r="BE94" s="297"/>
      <c r="BF94" s="297"/>
      <c r="BG94" s="297"/>
      <c r="BH94" s="297"/>
      <c r="BI94" s="297"/>
      <c r="BJ94" s="297"/>
      <c r="BK94" s="297"/>
      <c r="BL94" s="297"/>
    </row>
    <row r="95" spans="2:64" x14ac:dyDescent="0.15">
      <c r="B95" s="50" t="s">
        <v>195</v>
      </c>
      <c r="D95" s="274"/>
      <c r="E95" s="297">
        <v>10000</v>
      </c>
      <c r="F95" s="297">
        <v>25000</v>
      </c>
      <c r="G95" s="297">
        <v>10000</v>
      </c>
      <c r="H95" s="297"/>
      <c r="I95" s="297"/>
      <c r="J95" s="274"/>
      <c r="K95" s="297"/>
      <c r="L95" s="297"/>
      <c r="M95" s="297"/>
      <c r="N95" s="297"/>
      <c r="O95" s="274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  <c r="AA95" s="297"/>
      <c r="AB95" s="297"/>
      <c r="AC95" s="297"/>
      <c r="AD95" s="297"/>
      <c r="AE95" s="297"/>
      <c r="AF95" s="297"/>
      <c r="AG95" s="297"/>
      <c r="AH95" s="297"/>
      <c r="AI95" s="297"/>
      <c r="AJ95" s="297"/>
      <c r="AK95" s="297"/>
      <c r="AL95" s="297"/>
      <c r="AM95" s="297"/>
      <c r="AN95" s="297"/>
      <c r="AO95" s="297"/>
      <c r="AP95" s="297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7"/>
      <c r="BD95" s="297"/>
      <c r="BE95" s="297"/>
      <c r="BF95" s="297"/>
      <c r="BG95" s="297"/>
      <c r="BH95" s="297"/>
      <c r="BI95" s="297"/>
      <c r="BJ95" s="297"/>
      <c r="BK95" s="297"/>
      <c r="BL95" s="297"/>
    </row>
    <row r="96" spans="2:64" x14ac:dyDescent="0.15">
      <c r="B96" s="50"/>
      <c r="D96" s="274"/>
      <c r="E96" s="297"/>
      <c r="F96" s="297"/>
      <c r="G96" s="297"/>
      <c r="H96" s="297"/>
      <c r="I96" s="297"/>
      <c r="J96" s="297"/>
      <c r="K96" s="297"/>
      <c r="L96" s="297"/>
      <c r="M96" s="297"/>
      <c r="N96" s="297"/>
      <c r="O96" s="297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297"/>
      <c r="AP96" s="297"/>
      <c r="AQ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7"/>
      <c r="BD96" s="297"/>
      <c r="BE96" s="297"/>
      <c r="BF96" s="297"/>
      <c r="BG96" s="297"/>
      <c r="BH96" s="297"/>
      <c r="BI96" s="297"/>
      <c r="BJ96" s="297"/>
      <c r="BK96" s="297"/>
      <c r="BL96" s="297"/>
    </row>
    <row r="97" spans="1:64" x14ac:dyDescent="0.15">
      <c r="B97" s="14" t="s">
        <v>434</v>
      </c>
      <c r="D97" s="274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7"/>
      <c r="BD97" s="297"/>
      <c r="BE97" s="297"/>
      <c r="BF97" s="297"/>
      <c r="BG97" s="297"/>
      <c r="BH97" s="297"/>
      <c r="BI97" s="297"/>
      <c r="BJ97" s="297"/>
      <c r="BK97" s="297"/>
      <c r="BL97" s="297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451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53" t="s">
        <v>327</v>
      </c>
      <c r="B2" s="353"/>
      <c r="C2" s="200"/>
    </row>
    <row r="3" spans="1:63" x14ac:dyDescent="0.15">
      <c r="A3" s="10"/>
      <c r="B3" s="10" t="s">
        <v>736</v>
      </c>
      <c r="C3" s="200"/>
    </row>
    <row r="4" spans="1:63" x14ac:dyDescent="0.15">
      <c r="C4" s="201"/>
      <c r="D4" s="353" t="s">
        <v>35</v>
      </c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/>
      <c r="P4" s="353" t="s">
        <v>36</v>
      </c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/>
      <c r="AB4" s="353" t="s">
        <v>37</v>
      </c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/>
      <c r="AN4" s="353" t="s">
        <v>38</v>
      </c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 t="s">
        <v>39</v>
      </c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 spans="1:63" x14ac:dyDescent="0.15">
      <c r="C5" s="200" t="s">
        <v>156</v>
      </c>
      <c r="D5" s="28" t="s">
        <v>40</v>
      </c>
      <c r="E5" s="28" t="s">
        <v>41</v>
      </c>
      <c r="F5" s="28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8" t="s">
        <v>40</v>
      </c>
      <c r="Q5" s="28" t="s">
        <v>41</v>
      </c>
      <c r="R5" s="28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8" t="s">
        <v>40</v>
      </c>
      <c r="AC5" s="28" t="s">
        <v>41</v>
      </c>
      <c r="AD5" s="28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8" t="s">
        <v>40</v>
      </c>
      <c r="AO5" s="28" t="s">
        <v>41</v>
      </c>
      <c r="AP5" s="28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8" t="s">
        <v>40</v>
      </c>
      <c r="BA5" s="28" t="s">
        <v>41</v>
      </c>
      <c r="BB5" s="28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5" t="s">
        <v>385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675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385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390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53" t="s">
        <v>35</v>
      </c>
      <c r="E13" s="353"/>
      <c r="F13" s="353"/>
      <c r="G13" s="353"/>
      <c r="H13" s="353"/>
      <c r="I13" s="353"/>
      <c r="J13" s="353"/>
      <c r="K13" s="353"/>
      <c r="L13" s="353"/>
      <c r="M13" s="353"/>
      <c r="N13" s="353"/>
      <c r="O13" s="353"/>
      <c r="P13" s="353" t="s">
        <v>36</v>
      </c>
      <c r="Q13" s="353"/>
      <c r="R13" s="353"/>
      <c r="S13" s="353"/>
      <c r="T13" s="353"/>
      <c r="U13" s="353"/>
      <c r="V13" s="353"/>
      <c r="W13" s="353"/>
      <c r="X13" s="353"/>
      <c r="Y13" s="353"/>
      <c r="Z13" s="353"/>
      <c r="AA13" s="353"/>
      <c r="AB13" s="353" t="s">
        <v>37</v>
      </c>
      <c r="AC13" s="353"/>
      <c r="AD13" s="353"/>
      <c r="AE13" s="353"/>
      <c r="AF13" s="353"/>
      <c r="AG13" s="353"/>
      <c r="AH13" s="353"/>
      <c r="AI13" s="353"/>
      <c r="AJ13" s="353"/>
      <c r="AK13" s="353"/>
      <c r="AL13" s="353"/>
      <c r="AM13" s="353"/>
      <c r="AN13" s="353" t="s">
        <v>38</v>
      </c>
      <c r="AO13" s="353"/>
      <c r="AP13" s="353"/>
      <c r="AQ13" s="353"/>
      <c r="AR13" s="353"/>
      <c r="AS13" s="353"/>
      <c r="AT13" s="353"/>
      <c r="AU13" s="353"/>
      <c r="AV13" s="353"/>
      <c r="AW13" s="353"/>
      <c r="AX13" s="353"/>
      <c r="AY13" s="353"/>
      <c r="AZ13" s="353" t="s">
        <v>39</v>
      </c>
      <c r="BA13" s="353"/>
      <c r="BB13" s="353"/>
      <c r="BC13" s="353"/>
      <c r="BD13" s="353"/>
      <c r="BE13" s="353"/>
      <c r="BF13" s="353"/>
      <c r="BG13" s="353"/>
      <c r="BH13" s="353"/>
      <c r="BI13" s="353"/>
      <c r="BJ13" s="353"/>
      <c r="BK13" s="353"/>
    </row>
    <row r="14" spans="1:63" x14ac:dyDescent="0.15">
      <c r="C14" s="200" t="s">
        <v>156</v>
      </c>
      <c r="D14" s="28" t="s">
        <v>40</v>
      </c>
      <c r="E14" s="28" t="s">
        <v>41</v>
      </c>
      <c r="F14" s="28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8" t="s">
        <v>40</v>
      </c>
      <c r="Q14" s="28" t="s">
        <v>41</v>
      </c>
      <c r="R14" s="28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8" t="s">
        <v>40</v>
      </c>
      <c r="AC14" s="28" t="s">
        <v>41</v>
      </c>
      <c r="AD14" s="28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8" t="s">
        <v>40</v>
      </c>
      <c r="AO14" s="28" t="s">
        <v>41</v>
      </c>
      <c r="AP14" s="28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8" t="s">
        <v>40</v>
      </c>
      <c r="BA14" s="28" t="s">
        <v>41</v>
      </c>
      <c r="BB14" s="28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5" t="s">
        <v>739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732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722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166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385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390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733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53" t="s">
        <v>35</v>
      </c>
      <c r="E24" s="353"/>
      <c r="F24" s="353"/>
      <c r="G24" s="353"/>
      <c r="H24" s="353"/>
      <c r="I24" s="353"/>
      <c r="J24" s="353"/>
      <c r="K24" s="353"/>
      <c r="L24" s="353"/>
      <c r="M24" s="353"/>
      <c r="N24" s="353"/>
      <c r="O24" s="353"/>
      <c r="P24" s="353" t="s">
        <v>36</v>
      </c>
      <c r="Q24" s="353"/>
      <c r="R24" s="353"/>
      <c r="S24" s="353"/>
      <c r="T24" s="353"/>
      <c r="U24" s="353"/>
      <c r="V24" s="353"/>
      <c r="W24" s="353"/>
      <c r="X24" s="353"/>
      <c r="Y24" s="353"/>
      <c r="Z24" s="353"/>
      <c r="AA24" s="353"/>
      <c r="AB24" s="353" t="s">
        <v>37</v>
      </c>
      <c r="AC24" s="353"/>
      <c r="AD24" s="353"/>
      <c r="AE24" s="353"/>
      <c r="AF24" s="353"/>
      <c r="AG24" s="353"/>
      <c r="AH24" s="353"/>
      <c r="AI24" s="353"/>
      <c r="AJ24" s="353"/>
      <c r="AK24" s="353"/>
      <c r="AL24" s="353"/>
      <c r="AM24" s="353"/>
      <c r="AN24" s="353" t="s">
        <v>38</v>
      </c>
      <c r="AO24" s="353"/>
      <c r="AP24" s="353"/>
      <c r="AQ24" s="353"/>
      <c r="AR24" s="353"/>
      <c r="AS24" s="353"/>
      <c r="AT24" s="353"/>
      <c r="AU24" s="353"/>
      <c r="AV24" s="353"/>
      <c r="AW24" s="353"/>
      <c r="AX24" s="353"/>
      <c r="AY24" s="353"/>
      <c r="AZ24" s="353" t="s">
        <v>39</v>
      </c>
      <c r="BA24" s="353"/>
      <c r="BB24" s="353"/>
      <c r="BC24" s="353"/>
      <c r="BD24" s="353"/>
      <c r="BE24" s="353"/>
      <c r="BF24" s="353"/>
      <c r="BG24" s="353"/>
      <c r="BH24" s="353"/>
      <c r="BI24" s="353"/>
      <c r="BJ24" s="353"/>
      <c r="BK24" s="353"/>
    </row>
    <row r="25" spans="2:63" x14ac:dyDescent="0.15">
      <c r="C25" s="200" t="s">
        <v>156</v>
      </c>
      <c r="D25" s="28" t="s">
        <v>40</v>
      </c>
      <c r="E25" s="28" t="s">
        <v>41</v>
      </c>
      <c r="F25" s="28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8" t="s">
        <v>40</v>
      </c>
      <c r="Q25" s="28" t="s">
        <v>41</v>
      </c>
      <c r="R25" s="28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8" t="s">
        <v>40</v>
      </c>
      <c r="AC25" s="28" t="s">
        <v>41</v>
      </c>
      <c r="AD25" s="28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8" t="s">
        <v>40</v>
      </c>
      <c r="AO25" s="28" t="s">
        <v>41</v>
      </c>
      <c r="AP25" s="28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8" t="s">
        <v>40</v>
      </c>
      <c r="BA25" s="28" t="s">
        <v>41</v>
      </c>
      <c r="BB25" s="28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5" t="s">
        <v>390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166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740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754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53" t="s">
        <v>35</v>
      </c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  <c r="P31" s="353" t="s">
        <v>36</v>
      </c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/>
      <c r="AB31" s="353" t="s">
        <v>37</v>
      </c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/>
      <c r="AN31" s="353" t="s">
        <v>38</v>
      </c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/>
      <c r="AZ31" s="353" t="s">
        <v>39</v>
      </c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  <c r="BK31" s="353"/>
    </row>
    <row r="32" spans="2:63" x14ac:dyDescent="0.15">
      <c r="C32" s="200" t="s">
        <v>156</v>
      </c>
      <c r="D32" s="28" t="s">
        <v>40</v>
      </c>
      <c r="E32" s="28" t="s">
        <v>41</v>
      </c>
      <c r="F32" s="28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8" t="s">
        <v>40</v>
      </c>
      <c r="Q32" s="28" t="s">
        <v>41</v>
      </c>
      <c r="R32" s="28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8" t="s">
        <v>40</v>
      </c>
      <c r="AC32" s="28" t="s">
        <v>41</v>
      </c>
      <c r="AD32" s="28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8" t="s">
        <v>40</v>
      </c>
      <c r="AO32" s="28" t="s">
        <v>41</v>
      </c>
      <c r="AP32" s="28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8" t="s">
        <v>40</v>
      </c>
      <c r="BA32" s="28" t="s">
        <v>41</v>
      </c>
      <c r="BB32" s="28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40" t="s">
        <v>723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721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726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715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738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737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53" t="s">
        <v>35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36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37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38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39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2:63" x14ac:dyDescent="0.15">
      <c r="C41" s="200" t="s">
        <v>156</v>
      </c>
      <c r="D41" s="28" t="s">
        <v>40</v>
      </c>
      <c r="E41" s="28" t="s">
        <v>41</v>
      </c>
      <c r="F41" s="28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8" t="s">
        <v>40</v>
      </c>
      <c r="Q41" s="28" t="s">
        <v>41</v>
      </c>
      <c r="R41" s="28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8" t="s">
        <v>40</v>
      </c>
      <c r="AC41" s="28" t="s">
        <v>41</v>
      </c>
      <c r="AD41" s="28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8" t="s">
        <v>40</v>
      </c>
      <c r="AO41" s="28" t="s">
        <v>41</v>
      </c>
      <c r="AP41" s="28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8" t="s">
        <v>40</v>
      </c>
      <c r="BA41" s="28" t="s">
        <v>41</v>
      </c>
      <c r="BB41" s="28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9" t="s">
        <v>410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427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453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473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474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716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728</v>
      </c>
      <c r="C49" s="203"/>
    </row>
    <row r="50" spans="2:3" x14ac:dyDescent="0.15">
      <c r="B50" s="14"/>
      <c r="C50" s="203"/>
    </row>
    <row r="51" spans="2:3" x14ac:dyDescent="0.15">
      <c r="B51" s="14" t="s">
        <v>729</v>
      </c>
      <c r="C51" s="203"/>
    </row>
    <row r="52" spans="2:3" x14ac:dyDescent="0.15">
      <c r="B52" s="14" t="s">
        <v>735</v>
      </c>
      <c r="C52" s="203"/>
    </row>
    <row r="53" spans="2:3" x14ac:dyDescent="0.15">
      <c r="B53" s="14" t="s">
        <v>734</v>
      </c>
      <c r="C53" s="203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156</v>
      </c>
      <c r="F2" s="77" t="s">
        <v>35</v>
      </c>
      <c r="G2" s="77" t="s">
        <v>36</v>
      </c>
      <c r="H2" s="77" t="s">
        <v>37</v>
      </c>
      <c r="I2" s="77" t="s">
        <v>38</v>
      </c>
      <c r="J2" s="77" t="s">
        <v>39</v>
      </c>
    </row>
    <row r="3" spans="2:66" x14ac:dyDescent="0.15">
      <c r="B3" s="16" t="s">
        <v>522</v>
      </c>
    </row>
    <row r="4" spans="2:66" hidden="1" x14ac:dyDescent="0.15"/>
    <row r="5" spans="2:66" x14ac:dyDescent="0.15">
      <c r="B5" s="47" t="s">
        <v>523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524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525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521</v>
      </c>
    </row>
    <row r="10" spans="2:66" x14ac:dyDescent="0.15">
      <c r="B10" s="17" t="s">
        <v>24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134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135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125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115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116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117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118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526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529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134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135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125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531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730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527</v>
      </c>
    </row>
    <row r="33" spans="2:65" x14ac:dyDescent="0.15">
      <c r="B33" s="17" t="s">
        <v>54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111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528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530</v>
      </c>
    </row>
    <row r="38" spans="2:65" x14ac:dyDescent="0.15">
      <c r="B38" s="17" t="s">
        <v>54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111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532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731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53" t="s">
        <v>35</v>
      </c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 t="s">
        <v>36</v>
      </c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 t="s">
        <v>37</v>
      </c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 t="s">
        <v>38</v>
      </c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/>
      <c r="BB44" s="353" t="s">
        <v>39</v>
      </c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353"/>
    </row>
    <row r="45" spans="2:65" x14ac:dyDescent="0.15">
      <c r="B45" s="47"/>
      <c r="E45" s="77" t="s">
        <v>156</v>
      </c>
      <c r="F45" s="28" t="s">
        <v>40</v>
      </c>
      <c r="G45" s="28" t="s">
        <v>41</v>
      </c>
      <c r="H45" s="28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522</v>
      </c>
    </row>
    <row r="49" spans="2:66" x14ac:dyDescent="0.15">
      <c r="B49" s="47" t="s">
        <v>523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524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525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521</v>
      </c>
    </row>
    <row r="55" spans="2:66" x14ac:dyDescent="0.15">
      <c r="B55" s="16"/>
      <c r="E55" s="35"/>
    </row>
    <row r="56" spans="2:66" x14ac:dyDescent="0.15">
      <c r="B56" s="17" t="s">
        <v>24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134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135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34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125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1</v>
      </c>
      <c r="V60" s="12">
        <f>STAFF_CWS!X57</f>
        <v>1</v>
      </c>
      <c r="W60" s="12">
        <f>STAFF_CWS!Y57</f>
        <v>1</v>
      </c>
      <c r="X60" s="12">
        <f>STAFF_CWS!Z57</f>
        <v>1</v>
      </c>
      <c r="Y60" s="12">
        <f>STAFF_CWS!AA57</f>
        <v>1</v>
      </c>
      <c r="Z60" s="12">
        <f>STAFF_CWS!AB57</f>
        <v>1</v>
      </c>
      <c r="AA60" s="12">
        <f>STAFF_CWS!AC57</f>
        <v>1</v>
      </c>
      <c r="AB60" s="12">
        <f>STAFF_CWS!AD57</f>
        <v>1</v>
      </c>
      <c r="AC60" s="12">
        <f>STAFF_CWS!AE57</f>
        <v>1</v>
      </c>
      <c r="AD60" s="12">
        <f>STAFF_CWS!AF57</f>
        <v>1</v>
      </c>
      <c r="AE60" s="12">
        <f>STAFF_CWS!AG57</f>
        <v>1</v>
      </c>
      <c r="AF60" s="12">
        <f>STAFF_CWS!AH57</f>
        <v>1</v>
      </c>
      <c r="AG60" s="12">
        <f>STAFF_CWS!AI57</f>
        <v>1</v>
      </c>
      <c r="AH60" s="12">
        <f>STAFF_CWS!AJ57</f>
        <v>1</v>
      </c>
      <c r="AI60" s="12">
        <f>STAFF_CWS!AK57</f>
        <v>1</v>
      </c>
      <c r="AJ60" s="12">
        <f>STAFF_CWS!AL57</f>
        <v>1</v>
      </c>
      <c r="AK60" s="12">
        <f>STAFF_CWS!AM57</f>
        <v>1</v>
      </c>
      <c r="AL60" s="12">
        <f>STAFF_CWS!AN57</f>
        <v>1</v>
      </c>
      <c r="AM60" s="12">
        <f>STAFF_CWS!AO57</f>
        <v>1</v>
      </c>
      <c r="AN60" s="12">
        <f>STAFF_CWS!AP57</f>
        <v>1</v>
      </c>
      <c r="AO60" s="12">
        <f>STAFF_CWS!AQ57</f>
        <v>1</v>
      </c>
      <c r="AP60" s="12">
        <f>STAFF_CWS!AR57</f>
        <v>1</v>
      </c>
      <c r="AQ60" s="12">
        <f>STAFF_CWS!AS57</f>
        <v>1</v>
      </c>
      <c r="AR60" s="12">
        <f>STAFF_CWS!AT57</f>
        <v>1</v>
      </c>
      <c r="AS60" s="12">
        <f>STAFF_CWS!AU57</f>
        <v>1</v>
      </c>
      <c r="AT60" s="12">
        <f>STAFF_CWS!AV57</f>
        <v>1</v>
      </c>
      <c r="AU60" s="12">
        <f>STAFF_CWS!AW57</f>
        <v>1</v>
      </c>
      <c r="AV60" s="12">
        <f>STAFF_CWS!AX57</f>
        <v>1</v>
      </c>
      <c r="AW60" s="12">
        <f>STAFF_CWS!AY57</f>
        <v>1</v>
      </c>
      <c r="AX60" s="12">
        <f>STAFF_CWS!AZ57</f>
        <v>1</v>
      </c>
      <c r="AY60" s="12">
        <f>STAFF_CWS!BA57</f>
        <v>1</v>
      </c>
      <c r="AZ60" s="12">
        <f>STAFF_CWS!BB57</f>
        <v>1</v>
      </c>
      <c r="BA60" s="12">
        <f>STAFF_CWS!BC57</f>
        <v>1</v>
      </c>
      <c r="BB60" s="12">
        <f>STAFF_CWS!BD57</f>
        <v>1</v>
      </c>
      <c r="BC60" s="12">
        <f>STAFF_CWS!BE57</f>
        <v>1</v>
      </c>
      <c r="BD60" s="12">
        <f>STAFF_CWS!BF57</f>
        <v>1</v>
      </c>
      <c r="BE60" s="12">
        <f>STAFF_CWS!BG57</f>
        <v>1</v>
      </c>
      <c r="BF60" s="12">
        <f>STAFF_CWS!BH57</f>
        <v>1</v>
      </c>
      <c r="BG60" s="12">
        <f>STAFF_CWS!BI57</f>
        <v>1</v>
      </c>
      <c r="BH60" s="12">
        <f>STAFF_CWS!BJ57</f>
        <v>1</v>
      </c>
      <c r="BI60" s="12">
        <f>STAFF_CWS!BK57</f>
        <v>1</v>
      </c>
      <c r="BJ60" s="12">
        <f>STAFF_CWS!BL57</f>
        <v>1</v>
      </c>
      <c r="BK60" s="12">
        <f>STAFF_CWS!BM57</f>
        <v>1</v>
      </c>
      <c r="BL60" s="12">
        <f>STAFF_CWS!BN57</f>
        <v>1</v>
      </c>
      <c r="BM60" s="12">
        <f>STAFF_CWS!BO57</f>
        <v>1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1</v>
      </c>
      <c r="S61" s="12">
        <f>STAFF_CWS!U69</f>
        <v>1</v>
      </c>
      <c r="T61" s="12">
        <f>STAFF_CWS!V69</f>
        <v>1</v>
      </c>
      <c r="U61" s="12">
        <f>STAFF_CWS!W69</f>
        <v>1</v>
      </c>
      <c r="V61" s="12">
        <f>STAFF_CWS!X69</f>
        <v>1</v>
      </c>
      <c r="W61" s="12">
        <f>STAFF_CWS!Y69</f>
        <v>1</v>
      </c>
      <c r="X61" s="12">
        <f>STAFF_CWS!Z69</f>
        <v>1</v>
      </c>
      <c r="Y61" s="12">
        <f>STAFF_CWS!AA69</f>
        <v>1</v>
      </c>
      <c r="Z61" s="12">
        <f>STAFF_CWS!AB69</f>
        <v>1</v>
      </c>
      <c r="AA61" s="12">
        <f>STAFF_CWS!AC69</f>
        <v>1</v>
      </c>
      <c r="AB61" s="12">
        <f>STAFF_CWS!AD69</f>
        <v>1</v>
      </c>
      <c r="AC61" s="12">
        <f>STAFF_CWS!AE69</f>
        <v>1</v>
      </c>
      <c r="AD61" s="12">
        <f>STAFF_CWS!AF69</f>
        <v>1</v>
      </c>
      <c r="AE61" s="12">
        <f>STAFF_CWS!AG69</f>
        <v>1</v>
      </c>
      <c r="AF61" s="12">
        <f>STAFF_CWS!AH69</f>
        <v>1</v>
      </c>
      <c r="AG61" s="12">
        <f>STAFF_CWS!AI69</f>
        <v>1</v>
      </c>
      <c r="AH61" s="12">
        <f>STAFF_CWS!AJ69</f>
        <v>1</v>
      </c>
      <c r="AI61" s="12">
        <f>STAFF_CWS!AK69</f>
        <v>1</v>
      </c>
      <c r="AJ61" s="12">
        <f>STAFF_CWS!AL69</f>
        <v>1</v>
      </c>
      <c r="AK61" s="12">
        <f>STAFF_CWS!AM69</f>
        <v>1</v>
      </c>
      <c r="AL61" s="12">
        <f>STAFF_CWS!AN69</f>
        <v>1</v>
      </c>
      <c r="AM61" s="12">
        <f>STAFF_CWS!AO69</f>
        <v>1</v>
      </c>
      <c r="AN61" s="12">
        <f>STAFF_CWS!AP69</f>
        <v>1</v>
      </c>
      <c r="AO61" s="12">
        <f>STAFF_CWS!AQ69</f>
        <v>1</v>
      </c>
      <c r="AP61" s="12">
        <f>STAFF_CWS!AR69</f>
        <v>1</v>
      </c>
      <c r="AQ61" s="12">
        <f>STAFF_CWS!AS69</f>
        <v>1</v>
      </c>
      <c r="AR61" s="12">
        <f>STAFF_CWS!AT69</f>
        <v>1</v>
      </c>
      <c r="AS61" s="12">
        <f>STAFF_CWS!AU69</f>
        <v>1</v>
      </c>
      <c r="AT61" s="12">
        <f>STAFF_CWS!AV69</f>
        <v>1</v>
      </c>
      <c r="AU61" s="12">
        <f>STAFF_CWS!AW69</f>
        <v>1</v>
      </c>
      <c r="AV61" s="12">
        <f>STAFF_CWS!AX69</f>
        <v>1</v>
      </c>
      <c r="AW61" s="12">
        <f>STAFF_CWS!AY69</f>
        <v>1</v>
      </c>
      <c r="AX61" s="12">
        <f>STAFF_CWS!AZ69</f>
        <v>1</v>
      </c>
      <c r="AY61" s="12">
        <f>STAFF_CWS!BA69</f>
        <v>1</v>
      </c>
      <c r="AZ61" s="12">
        <f>STAFF_CWS!BB69</f>
        <v>1</v>
      </c>
      <c r="BA61" s="12">
        <f>STAFF_CWS!BC69</f>
        <v>1</v>
      </c>
      <c r="BB61" s="12">
        <f>STAFF_CWS!BD69</f>
        <v>1</v>
      </c>
      <c r="BC61" s="12">
        <f>STAFF_CWS!BE69</f>
        <v>1</v>
      </c>
      <c r="BD61" s="12">
        <f>STAFF_CWS!BF69</f>
        <v>1</v>
      </c>
      <c r="BE61" s="12">
        <f>STAFF_CWS!BG69</f>
        <v>1</v>
      </c>
      <c r="BF61" s="12">
        <f>STAFF_CWS!BH69</f>
        <v>1</v>
      </c>
      <c r="BG61" s="12">
        <f>STAFF_CWS!BI69</f>
        <v>1</v>
      </c>
      <c r="BH61" s="12">
        <f>STAFF_CWS!BJ69</f>
        <v>1</v>
      </c>
      <c r="BI61" s="12">
        <f>STAFF_CWS!BK69</f>
        <v>1</v>
      </c>
      <c r="BJ61" s="12">
        <f>STAFF_CWS!BL69</f>
        <v>1</v>
      </c>
      <c r="BK61" s="12">
        <f>STAFF_CWS!BM69</f>
        <v>1</v>
      </c>
      <c r="BL61" s="12">
        <f>STAFF_CWS!BN69</f>
        <v>1</v>
      </c>
      <c r="BM61" s="12">
        <f>STAFF_CWS!BO69</f>
        <v>1</v>
      </c>
    </row>
    <row r="62" spans="2:66" x14ac:dyDescent="0.15">
      <c r="B62" s="50" t="s">
        <v>115</v>
      </c>
      <c r="F62" s="12">
        <f>STAFF_CWS!H92</f>
        <v>0</v>
      </c>
      <c r="G62" s="12">
        <f>STAFF_CWS!I92</f>
        <v>0</v>
      </c>
      <c r="H62" s="12">
        <f>STAFF_CWS!J92</f>
        <v>0</v>
      </c>
      <c r="I62" s="12">
        <f>STAFF_CWS!K92</f>
        <v>0</v>
      </c>
      <c r="J62" s="12">
        <f>STAFF_CWS!L92</f>
        <v>0</v>
      </c>
      <c r="K62" s="12">
        <f>STAFF_CWS!M92</f>
        <v>0</v>
      </c>
      <c r="L62" s="12">
        <f>STAFF_CWS!N92</f>
        <v>0</v>
      </c>
      <c r="M62" s="12">
        <f>STAFF_CWS!O92</f>
        <v>0</v>
      </c>
      <c r="N62" s="12">
        <f>STAFF_CWS!P92</f>
        <v>0</v>
      </c>
      <c r="O62" s="12">
        <f>STAFF_CWS!Q92</f>
        <v>0</v>
      </c>
      <c r="P62" s="12">
        <f>STAFF_CWS!R92</f>
        <v>0</v>
      </c>
      <c r="Q62" s="12">
        <f>STAFF_CWS!S92</f>
        <v>0</v>
      </c>
      <c r="R62" s="12">
        <f>STAFF_CWS!T92</f>
        <v>1</v>
      </c>
      <c r="S62" s="12">
        <f>STAFF_CWS!U92</f>
        <v>1</v>
      </c>
      <c r="T62" s="12">
        <f>STAFF_CWS!V92</f>
        <v>1</v>
      </c>
      <c r="U62" s="12">
        <f>STAFF_CWS!W92</f>
        <v>1</v>
      </c>
      <c r="V62" s="12">
        <f>STAFF_CWS!X92</f>
        <v>1</v>
      </c>
      <c r="W62" s="12">
        <f>STAFF_CWS!Y92</f>
        <v>1</v>
      </c>
      <c r="X62" s="12">
        <f>STAFF_CWS!Z92</f>
        <v>1</v>
      </c>
      <c r="Y62" s="12">
        <f>STAFF_CWS!AA92</f>
        <v>1</v>
      </c>
      <c r="Z62" s="12">
        <f>STAFF_CWS!AB92</f>
        <v>1</v>
      </c>
      <c r="AA62" s="12">
        <f>STAFF_CWS!AC92</f>
        <v>1</v>
      </c>
      <c r="AB62" s="12">
        <f>STAFF_CWS!AD92</f>
        <v>1</v>
      </c>
      <c r="AC62" s="12">
        <f>STAFF_CWS!AE92</f>
        <v>1</v>
      </c>
      <c r="AD62" s="12">
        <f>STAFF_CWS!AF92</f>
        <v>1</v>
      </c>
      <c r="AE62" s="12">
        <f>STAFF_CWS!AG92</f>
        <v>1</v>
      </c>
      <c r="AF62" s="12">
        <f>STAFF_CWS!AH92</f>
        <v>1</v>
      </c>
      <c r="AG62" s="12">
        <f>STAFF_CWS!AI92</f>
        <v>1</v>
      </c>
      <c r="AH62" s="12">
        <f>STAFF_CWS!AJ92</f>
        <v>1</v>
      </c>
      <c r="AI62" s="12">
        <f>STAFF_CWS!AK92</f>
        <v>1</v>
      </c>
      <c r="AJ62" s="12">
        <f>STAFF_CWS!AL92</f>
        <v>1</v>
      </c>
      <c r="AK62" s="12">
        <f>STAFF_CWS!AM92</f>
        <v>1</v>
      </c>
      <c r="AL62" s="12">
        <f>STAFF_CWS!AN92</f>
        <v>1</v>
      </c>
      <c r="AM62" s="12">
        <f>STAFF_CWS!AO92</f>
        <v>1</v>
      </c>
      <c r="AN62" s="12">
        <f>STAFF_CWS!AP92</f>
        <v>1</v>
      </c>
      <c r="AO62" s="12">
        <f>STAFF_CWS!AQ92</f>
        <v>1</v>
      </c>
      <c r="AP62" s="12">
        <f>STAFF_CWS!AR92</f>
        <v>1</v>
      </c>
      <c r="AQ62" s="12">
        <f>STAFF_CWS!AS92</f>
        <v>1</v>
      </c>
      <c r="AR62" s="12">
        <f>STAFF_CWS!AT92</f>
        <v>1</v>
      </c>
      <c r="AS62" s="12">
        <f>STAFF_CWS!AU92</f>
        <v>1</v>
      </c>
      <c r="AT62" s="12">
        <f>STAFF_CWS!AV92</f>
        <v>1</v>
      </c>
      <c r="AU62" s="12">
        <f>STAFF_CWS!AW92</f>
        <v>1</v>
      </c>
      <c r="AV62" s="12">
        <f>STAFF_CWS!AX92</f>
        <v>1</v>
      </c>
      <c r="AW62" s="12">
        <f>STAFF_CWS!AY92</f>
        <v>1</v>
      </c>
      <c r="AX62" s="12">
        <f>STAFF_CWS!AZ92</f>
        <v>1</v>
      </c>
      <c r="AY62" s="12">
        <f>STAFF_CWS!BA92</f>
        <v>1</v>
      </c>
      <c r="AZ62" s="12">
        <f>STAFF_CWS!BB92</f>
        <v>1</v>
      </c>
      <c r="BA62" s="12">
        <f>STAFF_CWS!BC92</f>
        <v>1</v>
      </c>
      <c r="BB62" s="12">
        <f>STAFF_CWS!BD92</f>
        <v>1</v>
      </c>
      <c r="BC62" s="12">
        <f>STAFF_CWS!BE92</f>
        <v>1</v>
      </c>
      <c r="BD62" s="12">
        <f>STAFF_CWS!BF92</f>
        <v>1</v>
      </c>
      <c r="BE62" s="12">
        <f>STAFF_CWS!BG92</f>
        <v>1</v>
      </c>
      <c r="BF62" s="12">
        <f>STAFF_CWS!BH92</f>
        <v>1</v>
      </c>
      <c r="BG62" s="12">
        <f>STAFF_CWS!BI92</f>
        <v>1</v>
      </c>
      <c r="BH62" s="12">
        <f>STAFF_CWS!BJ92</f>
        <v>1</v>
      </c>
      <c r="BI62" s="12">
        <f>STAFF_CWS!BK92</f>
        <v>1</v>
      </c>
      <c r="BJ62" s="12">
        <f>STAFF_CWS!BL92</f>
        <v>1</v>
      </c>
      <c r="BK62" s="12">
        <f>STAFF_CWS!BM92</f>
        <v>1</v>
      </c>
      <c r="BL62" s="12">
        <f>STAFF_CWS!BN92</f>
        <v>1</v>
      </c>
      <c r="BM62" s="12">
        <f>STAFF_CWS!BO92</f>
        <v>1</v>
      </c>
      <c r="BN62" s="41"/>
    </row>
    <row r="63" spans="2:66" x14ac:dyDescent="0.15">
      <c r="B63" s="50" t="s">
        <v>116</v>
      </c>
      <c r="F63" s="12">
        <f>STAFF_CWS!H104</f>
        <v>1</v>
      </c>
      <c r="G63" s="12">
        <f>STAFF_CWS!I104</f>
        <v>1</v>
      </c>
      <c r="H63" s="12">
        <f>STAFF_CWS!J104</f>
        <v>1</v>
      </c>
      <c r="I63" s="12">
        <f>STAFF_CWS!K104</f>
        <v>1</v>
      </c>
      <c r="J63" s="12">
        <f>STAFF_CWS!L104</f>
        <v>1</v>
      </c>
      <c r="K63" s="12">
        <f>STAFF_CWS!M104</f>
        <v>1</v>
      </c>
      <c r="L63" s="12">
        <f>STAFF_CWS!N104</f>
        <v>1</v>
      </c>
      <c r="M63" s="12">
        <f>STAFF_CWS!O104</f>
        <v>1</v>
      </c>
      <c r="N63" s="12">
        <f>STAFF_CWS!P104</f>
        <v>1</v>
      </c>
      <c r="O63" s="12">
        <f>STAFF_CWS!Q104</f>
        <v>1</v>
      </c>
      <c r="P63" s="12">
        <f>STAFF_CWS!R104</f>
        <v>1</v>
      </c>
      <c r="Q63" s="12">
        <f>STAFF_CWS!S104</f>
        <v>1</v>
      </c>
      <c r="R63" s="12">
        <f>STAFF_CWS!T104</f>
        <v>1</v>
      </c>
      <c r="S63" s="12">
        <f>STAFF_CWS!U104</f>
        <v>1</v>
      </c>
      <c r="T63" s="12">
        <f>STAFF_CWS!V104</f>
        <v>1</v>
      </c>
      <c r="U63" s="12">
        <f>STAFF_CWS!W104</f>
        <v>1</v>
      </c>
      <c r="V63" s="12">
        <f>STAFF_CWS!X104</f>
        <v>1</v>
      </c>
      <c r="W63" s="12">
        <f>STAFF_CWS!Y104</f>
        <v>1</v>
      </c>
      <c r="X63" s="12">
        <f>STAFF_CWS!Z104</f>
        <v>1</v>
      </c>
      <c r="Y63" s="12">
        <f>STAFF_CWS!AA104</f>
        <v>1</v>
      </c>
      <c r="Z63" s="12">
        <f>STAFF_CWS!AB104</f>
        <v>1</v>
      </c>
      <c r="AA63" s="12">
        <f>STAFF_CWS!AC104</f>
        <v>1</v>
      </c>
      <c r="AB63" s="12">
        <f>STAFF_CWS!AD104</f>
        <v>1</v>
      </c>
      <c r="AC63" s="12">
        <f>STAFF_CWS!AE104</f>
        <v>1</v>
      </c>
      <c r="AD63" s="12">
        <f>STAFF_CWS!AF104</f>
        <v>1</v>
      </c>
      <c r="AE63" s="12">
        <f>STAFF_CWS!AG104</f>
        <v>1</v>
      </c>
      <c r="AF63" s="12">
        <f>STAFF_CWS!AH104</f>
        <v>1</v>
      </c>
      <c r="AG63" s="12">
        <f>STAFF_CWS!AI104</f>
        <v>1</v>
      </c>
      <c r="AH63" s="12">
        <f>STAFF_CWS!AJ104</f>
        <v>1</v>
      </c>
      <c r="AI63" s="12">
        <f>STAFF_CWS!AK104</f>
        <v>1</v>
      </c>
      <c r="AJ63" s="12">
        <f>STAFF_CWS!AL104</f>
        <v>1</v>
      </c>
      <c r="AK63" s="12">
        <f>STAFF_CWS!AM104</f>
        <v>1</v>
      </c>
      <c r="AL63" s="12">
        <f>STAFF_CWS!AN104</f>
        <v>1</v>
      </c>
      <c r="AM63" s="12">
        <f>STAFF_CWS!AO104</f>
        <v>1</v>
      </c>
      <c r="AN63" s="12">
        <f>STAFF_CWS!AP104</f>
        <v>1</v>
      </c>
      <c r="AO63" s="12">
        <f>STAFF_CWS!AQ104</f>
        <v>1</v>
      </c>
      <c r="AP63" s="12">
        <f>STAFF_CWS!AR104</f>
        <v>1</v>
      </c>
      <c r="AQ63" s="12">
        <f>STAFF_CWS!AS104</f>
        <v>1</v>
      </c>
      <c r="AR63" s="12">
        <f>STAFF_CWS!AT104</f>
        <v>1</v>
      </c>
      <c r="AS63" s="12">
        <f>STAFF_CWS!AU104</f>
        <v>1</v>
      </c>
      <c r="AT63" s="12">
        <f>STAFF_CWS!AV104</f>
        <v>1</v>
      </c>
      <c r="AU63" s="12">
        <f>STAFF_CWS!AW104</f>
        <v>1</v>
      </c>
      <c r="AV63" s="12">
        <f>STAFF_CWS!AX104</f>
        <v>1</v>
      </c>
      <c r="AW63" s="12">
        <f>STAFF_CWS!AY104</f>
        <v>1</v>
      </c>
      <c r="AX63" s="12">
        <f>STAFF_CWS!AZ104</f>
        <v>1</v>
      </c>
      <c r="AY63" s="12">
        <f>STAFF_CWS!BA104</f>
        <v>1</v>
      </c>
      <c r="AZ63" s="12">
        <f>STAFF_CWS!BB104</f>
        <v>1</v>
      </c>
      <c r="BA63" s="12">
        <f>STAFF_CWS!BC104</f>
        <v>1</v>
      </c>
      <c r="BB63" s="12">
        <f>STAFF_CWS!BD104</f>
        <v>1</v>
      </c>
      <c r="BC63" s="12">
        <f>STAFF_CWS!BE104</f>
        <v>1</v>
      </c>
      <c r="BD63" s="12">
        <f>STAFF_CWS!BF104</f>
        <v>1</v>
      </c>
      <c r="BE63" s="12">
        <f>STAFF_CWS!BG104</f>
        <v>1</v>
      </c>
      <c r="BF63" s="12">
        <f>STAFF_CWS!BH104</f>
        <v>1</v>
      </c>
      <c r="BG63" s="12">
        <f>STAFF_CWS!BI104</f>
        <v>1</v>
      </c>
      <c r="BH63" s="12">
        <f>STAFF_CWS!BJ104</f>
        <v>1</v>
      </c>
      <c r="BI63" s="12">
        <f>STAFF_CWS!BK104</f>
        <v>1</v>
      </c>
      <c r="BJ63" s="12">
        <f>STAFF_CWS!BL104</f>
        <v>1</v>
      </c>
      <c r="BK63" s="12">
        <f>STAFF_CWS!BM104</f>
        <v>1</v>
      </c>
      <c r="BL63" s="12">
        <f>STAFF_CWS!BN104</f>
        <v>1</v>
      </c>
      <c r="BM63" s="12">
        <f>STAFF_CWS!BO104</f>
        <v>1</v>
      </c>
      <c r="BN63" s="41"/>
    </row>
    <row r="64" spans="2:66" x14ac:dyDescent="0.15">
      <c r="B64" s="50" t="s">
        <v>117</v>
      </c>
      <c r="F64" s="12">
        <f>STAFF_CWS!H113</f>
        <v>1</v>
      </c>
      <c r="G64" s="12">
        <f>STAFF_CWS!I113</f>
        <v>1</v>
      </c>
      <c r="H64" s="12">
        <f>STAFF_CWS!J113</f>
        <v>1</v>
      </c>
      <c r="I64" s="12">
        <f>STAFF_CWS!K113</f>
        <v>1</v>
      </c>
      <c r="J64" s="12">
        <f>STAFF_CWS!L113</f>
        <v>1</v>
      </c>
      <c r="K64" s="12">
        <f>STAFF_CWS!M113</f>
        <v>1</v>
      </c>
      <c r="L64" s="12">
        <f>STAFF_CWS!N113</f>
        <v>1</v>
      </c>
      <c r="M64" s="12">
        <f>STAFF_CWS!O113</f>
        <v>1</v>
      </c>
      <c r="N64" s="12">
        <f>STAFF_CWS!P113</f>
        <v>1</v>
      </c>
      <c r="O64" s="12">
        <f>STAFF_CWS!Q113</f>
        <v>1</v>
      </c>
      <c r="P64" s="12">
        <f>STAFF_CWS!R113</f>
        <v>1</v>
      </c>
      <c r="Q64" s="12">
        <f>STAFF_CWS!S113</f>
        <v>1</v>
      </c>
      <c r="R64" s="12">
        <f>STAFF_CWS!T113</f>
        <v>1</v>
      </c>
      <c r="S64" s="12">
        <f>STAFF_CWS!U113</f>
        <v>1</v>
      </c>
      <c r="T64" s="12">
        <f>STAFF_CWS!V113</f>
        <v>1</v>
      </c>
      <c r="U64" s="12">
        <f>STAFF_CWS!W113</f>
        <v>1</v>
      </c>
      <c r="V64" s="12">
        <f>STAFF_CWS!X113</f>
        <v>1</v>
      </c>
      <c r="W64" s="12">
        <f>STAFF_CWS!Y113</f>
        <v>1</v>
      </c>
      <c r="X64" s="12">
        <f>STAFF_CWS!Z113</f>
        <v>1</v>
      </c>
      <c r="Y64" s="12">
        <f>STAFF_CWS!AA113</f>
        <v>1</v>
      </c>
      <c r="Z64" s="12">
        <f>STAFF_CWS!AB113</f>
        <v>1</v>
      </c>
      <c r="AA64" s="12">
        <f>STAFF_CWS!AC113</f>
        <v>1</v>
      </c>
      <c r="AB64" s="12">
        <f>STAFF_CWS!AD113</f>
        <v>1</v>
      </c>
      <c r="AC64" s="12">
        <f>STAFF_CWS!AE113</f>
        <v>1</v>
      </c>
      <c r="AD64" s="12">
        <f>STAFF_CWS!AF113</f>
        <v>1</v>
      </c>
      <c r="AE64" s="12">
        <f>STAFF_CWS!AG113</f>
        <v>1</v>
      </c>
      <c r="AF64" s="12">
        <f>STAFF_CWS!AH113</f>
        <v>1</v>
      </c>
      <c r="AG64" s="12">
        <f>STAFF_CWS!AI113</f>
        <v>1</v>
      </c>
      <c r="AH64" s="12">
        <f>STAFF_CWS!AJ113</f>
        <v>1</v>
      </c>
      <c r="AI64" s="12">
        <f>STAFF_CWS!AK113</f>
        <v>1</v>
      </c>
      <c r="AJ64" s="12">
        <f>STAFF_CWS!AL113</f>
        <v>1</v>
      </c>
      <c r="AK64" s="12">
        <f>STAFF_CWS!AM113</f>
        <v>1</v>
      </c>
      <c r="AL64" s="12">
        <f>STAFF_CWS!AN113</f>
        <v>1</v>
      </c>
      <c r="AM64" s="12">
        <f>STAFF_CWS!AO113</f>
        <v>1</v>
      </c>
      <c r="AN64" s="12">
        <f>STAFF_CWS!AP113</f>
        <v>1</v>
      </c>
      <c r="AO64" s="12">
        <f>STAFF_CWS!AQ113</f>
        <v>1</v>
      </c>
      <c r="AP64" s="12">
        <f>STAFF_CWS!AR113</f>
        <v>1</v>
      </c>
      <c r="AQ64" s="12">
        <f>STAFF_CWS!AS113</f>
        <v>1</v>
      </c>
      <c r="AR64" s="12">
        <f>STAFF_CWS!AT113</f>
        <v>1</v>
      </c>
      <c r="AS64" s="12">
        <f>STAFF_CWS!AU113</f>
        <v>1</v>
      </c>
      <c r="AT64" s="12">
        <f>STAFF_CWS!AV113</f>
        <v>1</v>
      </c>
      <c r="AU64" s="12">
        <f>STAFF_CWS!AW113</f>
        <v>1</v>
      </c>
      <c r="AV64" s="12">
        <f>STAFF_CWS!AX113</f>
        <v>1</v>
      </c>
      <c r="AW64" s="12">
        <f>STAFF_CWS!AY113</f>
        <v>1</v>
      </c>
      <c r="AX64" s="12">
        <f>STAFF_CWS!AZ113</f>
        <v>1</v>
      </c>
      <c r="AY64" s="12">
        <f>STAFF_CWS!BA113</f>
        <v>1</v>
      </c>
      <c r="AZ64" s="12">
        <f>STAFF_CWS!BB113</f>
        <v>1</v>
      </c>
      <c r="BA64" s="12">
        <f>STAFF_CWS!BC113</f>
        <v>1</v>
      </c>
      <c r="BB64" s="12">
        <f>STAFF_CWS!BD113</f>
        <v>1</v>
      </c>
      <c r="BC64" s="12">
        <f>STAFF_CWS!BE113</f>
        <v>1</v>
      </c>
      <c r="BD64" s="12">
        <f>STAFF_CWS!BF113</f>
        <v>1</v>
      </c>
      <c r="BE64" s="12">
        <f>STAFF_CWS!BG113</f>
        <v>1</v>
      </c>
      <c r="BF64" s="12">
        <f>STAFF_CWS!BH113</f>
        <v>1</v>
      </c>
      <c r="BG64" s="12">
        <f>STAFF_CWS!BI113</f>
        <v>1</v>
      </c>
      <c r="BH64" s="12">
        <f>STAFF_CWS!BJ113</f>
        <v>1</v>
      </c>
      <c r="BI64" s="12">
        <f>STAFF_CWS!BK113</f>
        <v>1</v>
      </c>
      <c r="BJ64" s="12">
        <f>STAFF_CWS!BL113</f>
        <v>1</v>
      </c>
      <c r="BK64" s="12">
        <f>STAFF_CWS!BM113</f>
        <v>1</v>
      </c>
      <c r="BL64" s="12">
        <f>STAFF_CWS!BN113</f>
        <v>1</v>
      </c>
      <c r="BM64" s="12">
        <f>STAFF_CWS!BO113</f>
        <v>1</v>
      </c>
      <c r="BN64" s="41"/>
    </row>
    <row r="65" spans="2:67" x14ac:dyDescent="0.15">
      <c r="B65" s="50" t="s">
        <v>118</v>
      </c>
      <c r="F65" s="12">
        <f>STAFF_CWS!H122</f>
        <v>0</v>
      </c>
      <c r="G65" s="12">
        <f>STAFF_CWS!I122</f>
        <v>0</v>
      </c>
      <c r="H65" s="12">
        <f>STAFF_CWS!J122</f>
        <v>0</v>
      </c>
      <c r="I65" s="12">
        <f>STAFF_CWS!K122</f>
        <v>0</v>
      </c>
      <c r="J65" s="12">
        <f>STAFF_CWS!L122</f>
        <v>0</v>
      </c>
      <c r="K65" s="12">
        <f>STAFF_CWS!M122</f>
        <v>0</v>
      </c>
      <c r="L65" s="12">
        <f>STAFF_CWS!N122</f>
        <v>0</v>
      </c>
      <c r="M65" s="12">
        <f>STAFF_CWS!O122</f>
        <v>0</v>
      </c>
      <c r="N65" s="12">
        <f>STAFF_CWS!P122</f>
        <v>0</v>
      </c>
      <c r="O65" s="12">
        <f>STAFF_CWS!Q122</f>
        <v>0</v>
      </c>
      <c r="P65" s="12">
        <f>STAFF_CWS!R122</f>
        <v>0</v>
      </c>
      <c r="Q65" s="12">
        <f>STAFF_CWS!S122</f>
        <v>0</v>
      </c>
      <c r="R65" s="12">
        <f>STAFF_CWS!T122</f>
        <v>1</v>
      </c>
      <c r="S65" s="12">
        <f>STAFF_CWS!U122</f>
        <v>1</v>
      </c>
      <c r="T65" s="12">
        <f>STAFF_CWS!V122</f>
        <v>1</v>
      </c>
      <c r="U65" s="12">
        <f>STAFF_CWS!W122</f>
        <v>1</v>
      </c>
      <c r="V65" s="12">
        <f>STAFF_CWS!X122</f>
        <v>1</v>
      </c>
      <c r="W65" s="12">
        <f>STAFF_CWS!Y122</f>
        <v>1</v>
      </c>
      <c r="X65" s="12">
        <f>STAFF_CWS!Z122</f>
        <v>1</v>
      </c>
      <c r="Y65" s="12">
        <f>STAFF_CWS!AA122</f>
        <v>1</v>
      </c>
      <c r="Z65" s="12">
        <f>STAFF_CWS!AB122</f>
        <v>1</v>
      </c>
      <c r="AA65" s="12">
        <f>STAFF_CWS!AC122</f>
        <v>1</v>
      </c>
      <c r="AB65" s="12">
        <f>STAFF_CWS!AD122</f>
        <v>1</v>
      </c>
      <c r="AC65" s="12">
        <f>STAFF_CWS!AE122</f>
        <v>1</v>
      </c>
      <c r="AD65" s="12">
        <f>STAFF_CWS!AF122</f>
        <v>1</v>
      </c>
      <c r="AE65" s="12">
        <f>STAFF_CWS!AG122</f>
        <v>1</v>
      </c>
      <c r="AF65" s="12">
        <f>STAFF_CWS!AH122</f>
        <v>1</v>
      </c>
      <c r="AG65" s="12">
        <f>STAFF_CWS!AI122</f>
        <v>1</v>
      </c>
      <c r="AH65" s="12">
        <f>STAFF_CWS!AJ122</f>
        <v>1</v>
      </c>
      <c r="AI65" s="12">
        <f>STAFF_CWS!AK122</f>
        <v>1</v>
      </c>
      <c r="AJ65" s="12">
        <f>STAFF_CWS!AL122</f>
        <v>1</v>
      </c>
      <c r="AK65" s="12">
        <f>STAFF_CWS!AM122</f>
        <v>1</v>
      </c>
      <c r="AL65" s="12">
        <f>STAFF_CWS!AN122</f>
        <v>1</v>
      </c>
      <c r="AM65" s="12">
        <f>STAFF_CWS!AO122</f>
        <v>1</v>
      </c>
      <c r="AN65" s="12">
        <f>STAFF_CWS!AP122</f>
        <v>1</v>
      </c>
      <c r="AO65" s="12">
        <f>STAFF_CWS!AQ122</f>
        <v>1</v>
      </c>
      <c r="AP65" s="12">
        <f>STAFF_CWS!AR122</f>
        <v>1</v>
      </c>
      <c r="AQ65" s="12">
        <f>STAFF_CWS!AS122</f>
        <v>1</v>
      </c>
      <c r="AR65" s="12">
        <f>STAFF_CWS!AT122</f>
        <v>1</v>
      </c>
      <c r="AS65" s="12">
        <f>STAFF_CWS!AU122</f>
        <v>1</v>
      </c>
      <c r="AT65" s="12">
        <f>STAFF_CWS!AV122</f>
        <v>1</v>
      </c>
      <c r="AU65" s="12">
        <f>STAFF_CWS!AW122</f>
        <v>1</v>
      </c>
      <c r="AV65" s="12">
        <f>STAFF_CWS!AX122</f>
        <v>1</v>
      </c>
      <c r="AW65" s="12">
        <f>STAFF_CWS!AY122</f>
        <v>1</v>
      </c>
      <c r="AX65" s="12">
        <f>STAFF_CWS!AZ122</f>
        <v>1</v>
      </c>
      <c r="AY65" s="12">
        <f>STAFF_CWS!BA122</f>
        <v>1</v>
      </c>
      <c r="AZ65" s="12">
        <f>STAFF_CWS!BB122</f>
        <v>1</v>
      </c>
      <c r="BA65" s="12">
        <f>STAFF_CWS!BC122</f>
        <v>1</v>
      </c>
      <c r="BB65" s="12">
        <f>STAFF_CWS!BD122</f>
        <v>1</v>
      </c>
      <c r="BC65" s="12">
        <f>STAFF_CWS!BE122</f>
        <v>1</v>
      </c>
      <c r="BD65" s="12">
        <f>STAFF_CWS!BF122</f>
        <v>1</v>
      </c>
      <c r="BE65" s="12">
        <f>STAFF_CWS!BG122</f>
        <v>1</v>
      </c>
      <c r="BF65" s="12">
        <f>STAFF_CWS!BH122</f>
        <v>1</v>
      </c>
      <c r="BG65" s="12">
        <f>STAFF_CWS!BI122</f>
        <v>1</v>
      </c>
      <c r="BH65" s="12">
        <f>STAFF_CWS!BJ122</f>
        <v>1</v>
      </c>
      <c r="BI65" s="12">
        <f>STAFF_CWS!BK122</f>
        <v>1</v>
      </c>
      <c r="BJ65" s="12">
        <f>STAFF_CWS!BL122</f>
        <v>1</v>
      </c>
      <c r="BK65" s="12">
        <f>STAFF_CWS!BM122</f>
        <v>1</v>
      </c>
      <c r="BL65" s="12">
        <f>STAFF_CWS!BN122</f>
        <v>1</v>
      </c>
      <c r="BM65" s="12">
        <f>STAFF_CWS!BO122</f>
        <v>1</v>
      </c>
      <c r="BN65" s="41"/>
    </row>
    <row r="66" spans="2:67" x14ac:dyDescent="0.15">
      <c r="B66" s="144"/>
    </row>
    <row r="67" spans="2:67" x14ac:dyDescent="0.15">
      <c r="B67" s="20" t="s">
        <v>526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529</v>
      </c>
    </row>
    <row r="70" spans="2:67" x14ac:dyDescent="0.15">
      <c r="B70" s="144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134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135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125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115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116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117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118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531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527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1</v>
      </c>
      <c r="K86" s="12">
        <f>STAFF_CWS!M63</f>
        <v>1</v>
      </c>
      <c r="L86" s="12">
        <f>STAFF_CWS!N63</f>
        <v>1</v>
      </c>
      <c r="M86" s="12">
        <f>STAFF_CWS!O63</f>
        <v>1</v>
      </c>
      <c r="N86" s="12">
        <f>STAFF_CWS!P63</f>
        <v>1</v>
      </c>
      <c r="O86" s="12">
        <f>STAFF_CWS!Q63</f>
        <v>1</v>
      </c>
      <c r="P86" s="12">
        <f>STAFF_CWS!R63</f>
        <v>1</v>
      </c>
      <c r="Q86" s="12">
        <f>STAFF_CWS!S63</f>
        <v>1</v>
      </c>
      <c r="R86" s="12">
        <f>STAFF_CWS!T63</f>
        <v>1</v>
      </c>
      <c r="S86" s="12">
        <f>STAFF_CWS!U63</f>
        <v>1</v>
      </c>
      <c r="T86" s="12">
        <f>STAFF_CWS!V63</f>
        <v>1</v>
      </c>
      <c r="U86" s="12">
        <f>STAFF_CWS!W63</f>
        <v>1</v>
      </c>
      <c r="V86" s="12">
        <f>STAFF_CWS!X63</f>
        <v>1</v>
      </c>
      <c r="W86" s="12">
        <f>STAFF_CWS!Y63</f>
        <v>1</v>
      </c>
      <c r="X86" s="12">
        <f>STAFF_CWS!Z63</f>
        <v>1</v>
      </c>
      <c r="Y86" s="12">
        <f>STAFF_CWS!AA63</f>
        <v>1</v>
      </c>
      <c r="Z86" s="12">
        <f>STAFF_CWS!AB63</f>
        <v>1</v>
      </c>
      <c r="AA86" s="12">
        <f>STAFF_CWS!AC63</f>
        <v>1</v>
      </c>
      <c r="AB86" s="12">
        <f>STAFF_CWS!AD63</f>
        <v>1</v>
      </c>
      <c r="AC86" s="12">
        <f>STAFF_CWS!AE63</f>
        <v>1</v>
      </c>
      <c r="AD86" s="12">
        <f>STAFF_CWS!AF63</f>
        <v>1</v>
      </c>
      <c r="AE86" s="12">
        <f>STAFF_CWS!AG63</f>
        <v>1</v>
      </c>
      <c r="AF86" s="12">
        <f>STAFF_CWS!AH63</f>
        <v>1</v>
      </c>
      <c r="AG86" s="12">
        <f>STAFF_CWS!AI63</f>
        <v>1</v>
      </c>
      <c r="AH86" s="12">
        <f>STAFF_CWS!AJ63</f>
        <v>1</v>
      </c>
      <c r="AI86" s="12">
        <f>STAFF_CWS!AK63</f>
        <v>1</v>
      </c>
      <c r="AJ86" s="12">
        <f>STAFF_CWS!AL63</f>
        <v>1</v>
      </c>
      <c r="AK86" s="12">
        <f>STAFF_CWS!AM63</f>
        <v>1</v>
      </c>
      <c r="AL86" s="12">
        <f>STAFF_CWS!AN63</f>
        <v>1</v>
      </c>
      <c r="AM86" s="12">
        <f>STAFF_CWS!AO63</f>
        <v>1</v>
      </c>
      <c r="AN86" s="12">
        <f>STAFF_CWS!AP63</f>
        <v>1</v>
      </c>
      <c r="AO86" s="12">
        <f>STAFF_CWS!AQ63</f>
        <v>1</v>
      </c>
      <c r="AP86" s="12">
        <f>STAFF_CWS!AR63</f>
        <v>1</v>
      </c>
      <c r="AQ86" s="12">
        <f>STAFF_CWS!AS63</f>
        <v>1</v>
      </c>
      <c r="AR86" s="12">
        <f>STAFF_CWS!AT63</f>
        <v>1</v>
      </c>
      <c r="AS86" s="12">
        <f>STAFF_CWS!AU63</f>
        <v>1</v>
      </c>
      <c r="AT86" s="12">
        <f>STAFF_CWS!AV63</f>
        <v>1</v>
      </c>
      <c r="AU86" s="12">
        <f>STAFF_CWS!AW63</f>
        <v>1</v>
      </c>
      <c r="AV86" s="12">
        <f>STAFF_CWS!AX63</f>
        <v>1</v>
      </c>
      <c r="AW86" s="12">
        <f>STAFF_CWS!AY63</f>
        <v>1</v>
      </c>
      <c r="AX86" s="12">
        <f>STAFF_CWS!AZ63</f>
        <v>1</v>
      </c>
      <c r="AY86" s="12">
        <f>STAFF_CWS!BA63</f>
        <v>1</v>
      </c>
      <c r="AZ86" s="12">
        <f>STAFF_CWS!BB63</f>
        <v>1</v>
      </c>
      <c r="BA86" s="12">
        <f>STAFF_CWS!BC63</f>
        <v>1</v>
      </c>
      <c r="BB86" s="12">
        <f>STAFF_CWS!BD63</f>
        <v>1</v>
      </c>
      <c r="BC86" s="12">
        <f>STAFF_CWS!BE63</f>
        <v>1</v>
      </c>
      <c r="BD86" s="12">
        <f>STAFF_CWS!BF63</f>
        <v>1</v>
      </c>
      <c r="BE86" s="12">
        <f>STAFF_CWS!BG63</f>
        <v>1</v>
      </c>
      <c r="BF86" s="12">
        <f>STAFF_CWS!BH63</f>
        <v>1</v>
      </c>
      <c r="BG86" s="12">
        <f>STAFF_CWS!BI63</f>
        <v>1</v>
      </c>
      <c r="BH86" s="12">
        <f>STAFF_CWS!BJ63</f>
        <v>1</v>
      </c>
      <c r="BI86" s="12">
        <f>STAFF_CWS!BK63</f>
        <v>1</v>
      </c>
      <c r="BJ86" s="12">
        <f>STAFF_CWS!BL63</f>
        <v>1</v>
      </c>
      <c r="BK86" s="12">
        <f>STAFF_CWS!BM63</f>
        <v>1</v>
      </c>
      <c r="BL86" s="12">
        <f>STAFF_CWS!BN63</f>
        <v>1</v>
      </c>
      <c r="BM86" s="12">
        <f>STAFF_CWS!BO63</f>
        <v>1</v>
      </c>
    </row>
    <row r="87" spans="2:67" x14ac:dyDescent="0.15">
      <c r="B87" s="50" t="s">
        <v>111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1</v>
      </c>
      <c r="M87" s="12">
        <f>STAFF_CWS!O66</f>
        <v>1</v>
      </c>
      <c r="N87" s="12">
        <f>STAFF_CWS!P66</f>
        <v>1</v>
      </c>
      <c r="O87" s="12">
        <f>STAFF_CWS!Q66</f>
        <v>1</v>
      </c>
      <c r="P87" s="12">
        <f>STAFF_CWS!R66</f>
        <v>1</v>
      </c>
      <c r="Q87" s="12">
        <f>STAFF_CWS!S66</f>
        <v>1</v>
      </c>
      <c r="R87" s="12">
        <f>STAFF_CWS!T66</f>
        <v>2</v>
      </c>
      <c r="S87" s="12">
        <f>STAFF_CWS!U66</f>
        <v>2</v>
      </c>
      <c r="T87" s="12">
        <f>STAFF_CWS!V66</f>
        <v>2</v>
      </c>
      <c r="U87" s="12">
        <f>STAFF_CWS!W66</f>
        <v>4</v>
      </c>
      <c r="V87" s="12">
        <f>STAFF_CWS!X66</f>
        <v>4</v>
      </c>
      <c r="W87" s="12">
        <f>STAFF_CWS!Y66</f>
        <v>4</v>
      </c>
      <c r="X87" s="12">
        <f>STAFF_CWS!Z66</f>
        <v>4</v>
      </c>
      <c r="Y87" s="12">
        <f>STAFF_CWS!AA66</f>
        <v>4</v>
      </c>
      <c r="Z87" s="12">
        <f>STAFF_CWS!AB66</f>
        <v>4</v>
      </c>
      <c r="AA87" s="12">
        <f>STAFF_CWS!AC66</f>
        <v>4</v>
      </c>
      <c r="AB87" s="12">
        <f>STAFF_CWS!AD66</f>
        <v>4</v>
      </c>
      <c r="AC87" s="12">
        <f>STAFF_CWS!AE66</f>
        <v>4</v>
      </c>
      <c r="AD87" s="12">
        <f>STAFF_CWS!AF66</f>
        <v>4</v>
      </c>
      <c r="AE87" s="12">
        <f>STAFF_CWS!AG66</f>
        <v>4</v>
      </c>
      <c r="AF87" s="12">
        <f>STAFF_CWS!AH66</f>
        <v>4</v>
      </c>
      <c r="AG87" s="12">
        <f>STAFF_CWS!AI66</f>
        <v>4</v>
      </c>
      <c r="AH87" s="12">
        <f>STAFF_CWS!AJ66</f>
        <v>4</v>
      </c>
      <c r="AI87" s="12">
        <f>STAFF_CWS!AK66</f>
        <v>4</v>
      </c>
      <c r="AJ87" s="12">
        <f>STAFF_CWS!AL66</f>
        <v>4</v>
      </c>
      <c r="AK87" s="12">
        <f>STAFF_CWS!AM66</f>
        <v>4</v>
      </c>
      <c r="AL87" s="12">
        <f>STAFF_CWS!AN66</f>
        <v>4</v>
      </c>
      <c r="AM87" s="12">
        <f>STAFF_CWS!AO66</f>
        <v>4</v>
      </c>
      <c r="AN87" s="12">
        <f>STAFF_CWS!AP66</f>
        <v>4</v>
      </c>
      <c r="AO87" s="12">
        <f>STAFF_CWS!AQ66</f>
        <v>4</v>
      </c>
      <c r="AP87" s="12">
        <f>STAFF_CWS!AR66</f>
        <v>6</v>
      </c>
      <c r="AQ87" s="12">
        <f>STAFF_CWS!AS66</f>
        <v>6</v>
      </c>
      <c r="AR87" s="12">
        <f>STAFF_CWS!AT66</f>
        <v>6</v>
      </c>
      <c r="AS87" s="12">
        <f>STAFF_CWS!AU66</f>
        <v>6</v>
      </c>
      <c r="AT87" s="12">
        <f>STAFF_CWS!AV66</f>
        <v>6</v>
      </c>
      <c r="AU87" s="12">
        <f>STAFF_CWS!AW66</f>
        <v>6</v>
      </c>
      <c r="AV87" s="12">
        <f>STAFF_CWS!AX66</f>
        <v>6</v>
      </c>
      <c r="AW87" s="12">
        <f>STAFF_CWS!AY66</f>
        <v>6</v>
      </c>
      <c r="AX87" s="12">
        <f>STAFF_CWS!AZ66</f>
        <v>6</v>
      </c>
      <c r="AY87" s="12">
        <f>STAFF_CWS!BA66</f>
        <v>6</v>
      </c>
      <c r="AZ87" s="12">
        <f>STAFF_CWS!BB66</f>
        <v>6</v>
      </c>
      <c r="BA87" s="12">
        <f>STAFF_CWS!BC66</f>
        <v>6</v>
      </c>
      <c r="BB87" s="12">
        <f>STAFF_CWS!BD66</f>
        <v>6</v>
      </c>
      <c r="BC87" s="12">
        <f>STAFF_CWS!BE66</f>
        <v>6</v>
      </c>
      <c r="BD87" s="12">
        <f>STAFF_CWS!BF66</f>
        <v>6</v>
      </c>
      <c r="BE87" s="12">
        <f>STAFF_CWS!BG66</f>
        <v>6</v>
      </c>
      <c r="BF87" s="12">
        <f>STAFF_CWS!BH66</f>
        <v>6</v>
      </c>
      <c r="BG87" s="12">
        <f>STAFF_CWS!BI66</f>
        <v>6</v>
      </c>
      <c r="BH87" s="12">
        <f>STAFF_CWS!BJ66</f>
        <v>6</v>
      </c>
      <c r="BI87" s="12">
        <f>STAFF_CWS!BK66</f>
        <v>6</v>
      </c>
      <c r="BJ87" s="12">
        <f>STAFF_CWS!BL66</f>
        <v>6</v>
      </c>
      <c r="BK87" s="12">
        <f>STAFF_CWS!BM66</f>
        <v>6</v>
      </c>
      <c r="BL87" s="12">
        <f>STAFF_CWS!BN66</f>
        <v>6</v>
      </c>
      <c r="BM87" s="12">
        <f>STAFF_CWS!BO66</f>
        <v>6</v>
      </c>
    </row>
    <row r="89" spans="2:67" x14ac:dyDescent="0.15">
      <c r="B89" s="16" t="s">
        <v>528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530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111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532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675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385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390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746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747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54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78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33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748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732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722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166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733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712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723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721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724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725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726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753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752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734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715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751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410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427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453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473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474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737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53" t="s">
        <v>36</v>
      </c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 t="s">
        <v>37</v>
      </c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 t="s">
        <v>38</v>
      </c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 t="s">
        <v>39</v>
      </c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8"/>
    </row>
    <row r="35" spans="1:75" s="14" customFormat="1" x14ac:dyDescent="0.15">
      <c r="B35" s="50" t="s">
        <v>728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57" t="s">
        <v>35</v>
      </c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156</v>
      </c>
      <c r="D39" s="28" t="s">
        <v>40</v>
      </c>
      <c r="E39" s="28" t="s">
        <v>41</v>
      </c>
      <c r="F39" s="28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9" t="s">
        <v>717</v>
      </c>
      <c r="BM39" s="39" t="s">
        <v>633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720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410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411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412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417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425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413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416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423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418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409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420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421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422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426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424</v>
      </c>
    </row>
    <row r="61" spans="1:63" x14ac:dyDescent="0.15">
      <c r="A61" s="78"/>
      <c r="B61" s="53"/>
    </row>
    <row r="62" spans="1:63" x14ac:dyDescent="0.15">
      <c r="A62" s="78"/>
      <c r="B62" s="131" t="s">
        <v>423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418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409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420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421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419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422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427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452</v>
      </c>
    </row>
    <row r="73" spans="1:63" x14ac:dyDescent="0.15">
      <c r="A73" s="78"/>
      <c r="B73" s="127" t="s">
        <v>435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193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428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453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473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474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429</v>
      </c>
    </row>
    <row r="84" spans="1:64" x14ac:dyDescent="0.15">
      <c r="A84" s="78"/>
      <c r="B84" s="51"/>
    </row>
    <row r="85" spans="1:64" x14ac:dyDescent="0.15">
      <c r="A85" s="78"/>
      <c r="B85" s="50" t="s">
        <v>193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454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451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718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125</v>
      </c>
      <c r="C92" s="29">
        <f>STAFF_CWS!G57</f>
        <v>0</v>
      </c>
      <c r="D92" s="29">
        <f>STAFF_CWS!H57</f>
        <v>0</v>
      </c>
      <c r="E92" s="29">
        <f>STAFF_CWS!I57</f>
        <v>0</v>
      </c>
      <c r="F92" s="29">
        <f>STAFF_CWS!J57</f>
        <v>0</v>
      </c>
      <c r="G92" s="29">
        <f>STAFF_CWS!K57</f>
        <v>0</v>
      </c>
      <c r="H92" s="29">
        <f>STAFF_CWS!L57</f>
        <v>0</v>
      </c>
      <c r="I92" s="29">
        <f>STAFF_CWS!M57</f>
        <v>0</v>
      </c>
      <c r="J92" s="29">
        <f>STAFF_CWS!N57</f>
        <v>0</v>
      </c>
      <c r="K92" s="29">
        <f>STAFF_CWS!O57</f>
        <v>0</v>
      </c>
      <c r="L92" s="29">
        <f>STAFF_CWS!P57</f>
        <v>0</v>
      </c>
      <c r="M92" s="29">
        <f>STAFF_CWS!Q57</f>
        <v>0</v>
      </c>
      <c r="N92" s="29">
        <f>STAFF_CWS!R57</f>
        <v>0</v>
      </c>
      <c r="O92" s="29">
        <f>STAFF_CWS!S57</f>
        <v>0</v>
      </c>
      <c r="P92" s="29">
        <f>STAFF_CWS!T57</f>
        <v>0</v>
      </c>
      <c r="Q92" s="29">
        <f>STAFF_CWS!U57</f>
        <v>0</v>
      </c>
      <c r="R92" s="29">
        <f>STAFF_CWS!V57</f>
        <v>0</v>
      </c>
      <c r="S92" s="29">
        <f>STAFF_CWS!W57</f>
        <v>1</v>
      </c>
      <c r="T92" s="29">
        <f>STAFF_CWS!X57</f>
        <v>1</v>
      </c>
      <c r="U92" s="29">
        <f>STAFF_CWS!Y57</f>
        <v>1</v>
      </c>
      <c r="V92" s="29">
        <f>STAFF_CWS!Z57</f>
        <v>1</v>
      </c>
      <c r="W92" s="29">
        <f>STAFF_CWS!AA57</f>
        <v>1</v>
      </c>
      <c r="X92" s="29">
        <f>STAFF_CWS!AB57</f>
        <v>1</v>
      </c>
      <c r="Y92" s="29">
        <f>STAFF_CWS!AC57</f>
        <v>1</v>
      </c>
      <c r="Z92" s="29">
        <f>STAFF_CWS!AD57</f>
        <v>1</v>
      </c>
      <c r="AA92" s="29">
        <f>STAFF_CWS!AE57</f>
        <v>1</v>
      </c>
      <c r="AB92" s="29">
        <f>STAFF_CWS!AF57</f>
        <v>1</v>
      </c>
      <c r="AC92" s="29">
        <f>STAFF_CWS!AG57</f>
        <v>1</v>
      </c>
      <c r="AD92" s="29">
        <f>STAFF_CWS!AH57</f>
        <v>1</v>
      </c>
      <c r="AE92" s="29">
        <f>STAFF_CWS!AI57</f>
        <v>1</v>
      </c>
      <c r="AF92" s="29">
        <f>STAFF_CWS!AJ57</f>
        <v>1</v>
      </c>
      <c r="AG92" s="29">
        <f>STAFF_CWS!AK57</f>
        <v>1</v>
      </c>
      <c r="AH92" s="29">
        <f>STAFF_CWS!AL57</f>
        <v>1</v>
      </c>
      <c r="AI92" s="29">
        <f>STAFF_CWS!AM57</f>
        <v>1</v>
      </c>
      <c r="AJ92" s="29">
        <f>STAFF_CWS!AN57</f>
        <v>1</v>
      </c>
      <c r="AK92" s="29">
        <f>STAFF_CWS!AO57</f>
        <v>1</v>
      </c>
      <c r="AL92" s="29">
        <f>STAFF_CWS!AP57</f>
        <v>1</v>
      </c>
      <c r="AM92" s="29">
        <f>STAFF_CWS!AQ57</f>
        <v>1</v>
      </c>
      <c r="AN92" s="29">
        <f>STAFF_CWS!AR57</f>
        <v>1</v>
      </c>
      <c r="AO92" s="29">
        <f>STAFF_CWS!AS57</f>
        <v>1</v>
      </c>
      <c r="AP92" s="29">
        <f>STAFF_CWS!AT57</f>
        <v>1</v>
      </c>
      <c r="AQ92" s="29">
        <f>STAFF_CWS!AU57</f>
        <v>1</v>
      </c>
      <c r="AR92" s="29">
        <f>STAFF_CWS!AV57</f>
        <v>1</v>
      </c>
      <c r="AS92" s="29">
        <f>STAFF_CWS!AW57</f>
        <v>1</v>
      </c>
      <c r="AT92" s="29">
        <f>STAFF_CWS!AX57</f>
        <v>1</v>
      </c>
      <c r="AU92" s="29">
        <f>STAFF_CWS!AY57</f>
        <v>1</v>
      </c>
      <c r="AV92" s="29">
        <f>STAFF_CWS!AZ57</f>
        <v>1</v>
      </c>
      <c r="AW92" s="29">
        <f>STAFF_CWS!BA57</f>
        <v>1</v>
      </c>
      <c r="AX92" s="29">
        <f>STAFF_CWS!BB57</f>
        <v>1</v>
      </c>
      <c r="AY92" s="29">
        <f>STAFF_CWS!BC57</f>
        <v>1</v>
      </c>
      <c r="AZ92" s="29">
        <f>STAFF_CWS!BD57</f>
        <v>1</v>
      </c>
      <c r="BA92" s="29">
        <f>STAFF_CWS!BE57</f>
        <v>1</v>
      </c>
      <c r="BB92" s="29">
        <f>STAFF_CWS!BF57</f>
        <v>1</v>
      </c>
      <c r="BC92" s="29">
        <f>STAFF_CWS!BG57</f>
        <v>1</v>
      </c>
      <c r="BD92" s="29">
        <f>STAFF_CWS!BH57</f>
        <v>1</v>
      </c>
      <c r="BE92" s="29">
        <f>STAFF_CWS!BI57</f>
        <v>1</v>
      </c>
      <c r="BF92" s="29">
        <f>STAFF_CWS!BJ57</f>
        <v>1</v>
      </c>
      <c r="BG92" s="29">
        <f>STAFF_CWS!BK57</f>
        <v>1</v>
      </c>
      <c r="BH92" s="29">
        <f>STAFF_CWS!BL57</f>
        <v>1</v>
      </c>
      <c r="BI92" s="29">
        <f>STAFF_CWS!BM57</f>
        <v>1</v>
      </c>
      <c r="BJ92" s="29">
        <f>STAFF_CWS!BN57</f>
        <v>1</v>
      </c>
      <c r="BK92" s="29">
        <f>STAFF_CWS!BO57</f>
        <v>1</v>
      </c>
      <c r="BL92" s="40"/>
    </row>
    <row r="93" spans="1:64" s="18" customFormat="1" x14ac:dyDescent="0.15">
      <c r="B93" s="18" t="s">
        <v>86</v>
      </c>
      <c r="C93" s="29">
        <f>STAFF_CWS!G58</f>
        <v>0</v>
      </c>
      <c r="D93" s="29">
        <f>STAFF_CWS!H58</f>
        <v>0.5</v>
      </c>
      <c r="E93" s="29">
        <f>STAFF_CWS!I58</f>
        <v>0.5</v>
      </c>
      <c r="F93" s="29">
        <f>STAFF_CWS!J58</f>
        <v>0.5</v>
      </c>
      <c r="G93" s="29">
        <f>STAFF_CWS!K58</f>
        <v>0.5</v>
      </c>
      <c r="H93" s="29">
        <f>STAFF_CWS!L58</f>
        <v>0.5</v>
      </c>
      <c r="I93" s="29">
        <f>STAFF_CWS!M58</f>
        <v>0.5</v>
      </c>
      <c r="J93" s="29">
        <f>STAFF_CWS!N58</f>
        <v>0.5</v>
      </c>
      <c r="K93" s="29">
        <f>STAFF_CWS!O58</f>
        <v>0.5</v>
      </c>
      <c r="L93" s="29">
        <f>STAFF_CWS!P58</f>
        <v>0.5</v>
      </c>
      <c r="M93" s="29">
        <f>STAFF_CWS!Q58</f>
        <v>0.5</v>
      </c>
      <c r="N93" s="29">
        <f>STAFF_CWS!R58</f>
        <v>0.5</v>
      </c>
      <c r="O93" s="29">
        <f>STAFF_CWS!S58</f>
        <v>0.5</v>
      </c>
      <c r="P93" s="29">
        <f>STAFF_CWS!T58</f>
        <v>0.5</v>
      </c>
      <c r="Q93" s="29">
        <f>STAFF_CWS!U58</f>
        <v>0.5</v>
      </c>
      <c r="R93" s="29">
        <f>STAFF_CWS!V58</f>
        <v>0.5</v>
      </c>
      <c r="S93" s="29">
        <f>STAFF_CWS!W58</f>
        <v>0</v>
      </c>
      <c r="T93" s="29">
        <f>STAFF_CWS!X58</f>
        <v>0</v>
      </c>
      <c r="U93" s="29">
        <f>STAFF_CWS!Y58</f>
        <v>0</v>
      </c>
      <c r="V93" s="29">
        <f>STAFF_CWS!Z58</f>
        <v>0</v>
      </c>
      <c r="W93" s="29">
        <f>STAFF_CWS!AA58</f>
        <v>0</v>
      </c>
      <c r="X93" s="29">
        <f>STAFF_CWS!AB58</f>
        <v>0</v>
      </c>
      <c r="Y93" s="29">
        <f>STAFF_CWS!AC58</f>
        <v>0</v>
      </c>
      <c r="Z93" s="29">
        <f>STAFF_CWS!AD58</f>
        <v>0</v>
      </c>
      <c r="AA93" s="29">
        <f>STAFF_CWS!AE58</f>
        <v>0</v>
      </c>
      <c r="AB93" s="29">
        <f>STAFF_CWS!AF58</f>
        <v>0</v>
      </c>
      <c r="AC93" s="29">
        <f>STAFF_CWS!AG58</f>
        <v>0</v>
      </c>
      <c r="AD93" s="29">
        <f>STAFF_CWS!AH58</f>
        <v>0</v>
      </c>
      <c r="AE93" s="29">
        <f>STAFF_CWS!AI58</f>
        <v>0</v>
      </c>
      <c r="AF93" s="29">
        <f>STAFF_CWS!AJ58</f>
        <v>0</v>
      </c>
      <c r="AG93" s="29">
        <f>STAFF_CWS!AK58</f>
        <v>0</v>
      </c>
      <c r="AH93" s="29">
        <f>STAFF_CWS!AL58</f>
        <v>0</v>
      </c>
      <c r="AI93" s="29">
        <f>STAFF_CWS!AM58</f>
        <v>0</v>
      </c>
      <c r="AJ93" s="29">
        <f>STAFF_CWS!AN58</f>
        <v>0</v>
      </c>
      <c r="AK93" s="29">
        <f>STAFF_CWS!AO58</f>
        <v>0</v>
      </c>
      <c r="AL93" s="29">
        <f>STAFF_CWS!AP58</f>
        <v>0</v>
      </c>
      <c r="AM93" s="29">
        <f>STAFF_CWS!AQ58</f>
        <v>0</v>
      </c>
      <c r="AN93" s="29">
        <f>STAFF_CWS!AR58</f>
        <v>0</v>
      </c>
      <c r="AO93" s="29">
        <f>STAFF_CWS!AS58</f>
        <v>0</v>
      </c>
      <c r="AP93" s="29">
        <f>STAFF_CWS!AT58</f>
        <v>0</v>
      </c>
      <c r="AQ93" s="29">
        <f>STAFF_CWS!AU58</f>
        <v>0</v>
      </c>
      <c r="AR93" s="29">
        <f>STAFF_CWS!AV58</f>
        <v>0</v>
      </c>
      <c r="AS93" s="29">
        <f>STAFF_CWS!AW58</f>
        <v>0</v>
      </c>
      <c r="AT93" s="29">
        <f>STAFF_CWS!AX58</f>
        <v>0</v>
      </c>
      <c r="AU93" s="29">
        <f>STAFF_CWS!AY58</f>
        <v>0</v>
      </c>
      <c r="AV93" s="29">
        <f>STAFF_CWS!AZ58</f>
        <v>0</v>
      </c>
      <c r="AW93" s="29">
        <f>STAFF_CWS!BA58</f>
        <v>0</v>
      </c>
      <c r="AX93" s="29">
        <f>STAFF_CWS!BB58</f>
        <v>0</v>
      </c>
      <c r="AY93" s="29">
        <f>STAFF_CWS!BC58</f>
        <v>0</v>
      </c>
      <c r="AZ93" s="29">
        <f>STAFF_CWS!BD58</f>
        <v>0</v>
      </c>
      <c r="BA93" s="29">
        <f>STAFF_CWS!BE58</f>
        <v>0</v>
      </c>
      <c r="BB93" s="29">
        <f>STAFF_CWS!BF58</f>
        <v>0</v>
      </c>
      <c r="BC93" s="29">
        <f>STAFF_CWS!BG58</f>
        <v>0</v>
      </c>
      <c r="BD93" s="29">
        <f>STAFF_CWS!BH58</f>
        <v>0</v>
      </c>
      <c r="BE93" s="29">
        <f>STAFF_CWS!BI58</f>
        <v>0</v>
      </c>
      <c r="BF93" s="29">
        <f>STAFF_CWS!BJ58</f>
        <v>0</v>
      </c>
      <c r="BG93" s="29">
        <f>STAFF_CWS!BK58</f>
        <v>0</v>
      </c>
      <c r="BH93" s="29">
        <f>STAFF_CWS!BL58</f>
        <v>0</v>
      </c>
      <c r="BI93" s="29">
        <f>STAFF_CWS!BM58</f>
        <v>0</v>
      </c>
      <c r="BJ93" s="29">
        <f>STAFF_CWS!BN58</f>
        <v>0</v>
      </c>
      <c r="BK93" s="29">
        <f>STAFF_CWS!BO58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126</v>
      </c>
      <c r="C95" s="29">
        <f>STAFF_CWS!G60</f>
        <v>0</v>
      </c>
      <c r="D95" s="29">
        <f>STAFF_CWS!H60</f>
        <v>0</v>
      </c>
      <c r="E95" s="29">
        <f>STAFF_CWS!I60</f>
        <v>0</v>
      </c>
      <c r="F95" s="29">
        <f>STAFF_CWS!J60</f>
        <v>0</v>
      </c>
      <c r="G95" s="29">
        <f>STAFF_CWS!K60</f>
        <v>0</v>
      </c>
      <c r="H95" s="29">
        <f>STAFF_CWS!L60</f>
        <v>0</v>
      </c>
      <c r="I95" s="29">
        <f>STAFF_CWS!M60</f>
        <v>0</v>
      </c>
      <c r="J95" s="29">
        <f>STAFF_CWS!N60</f>
        <v>0</v>
      </c>
      <c r="K95" s="29">
        <f>STAFF_CWS!O60</f>
        <v>0</v>
      </c>
      <c r="L95" s="29">
        <f>STAFF_CWS!P60</f>
        <v>0</v>
      </c>
      <c r="M95" s="29">
        <f>STAFF_CWS!Q60</f>
        <v>0</v>
      </c>
      <c r="N95" s="29">
        <f>STAFF_CWS!R60</f>
        <v>0</v>
      </c>
      <c r="O95" s="29">
        <f>STAFF_CWS!S60</f>
        <v>0</v>
      </c>
      <c r="P95" s="29">
        <f>STAFF_CWS!T60</f>
        <v>0</v>
      </c>
      <c r="Q95" s="29">
        <f>STAFF_CWS!U60</f>
        <v>0</v>
      </c>
      <c r="R95" s="29">
        <f>STAFF_CWS!V60</f>
        <v>0</v>
      </c>
      <c r="S95" s="29">
        <f>STAFF_CWS!W60</f>
        <v>0</v>
      </c>
      <c r="T95" s="29">
        <f>STAFF_CWS!X60</f>
        <v>0</v>
      </c>
      <c r="U95" s="29">
        <f>STAFF_CWS!Y60</f>
        <v>0</v>
      </c>
      <c r="V95" s="29">
        <f>STAFF_CWS!Z60</f>
        <v>0</v>
      </c>
      <c r="W95" s="29">
        <f>STAFF_CWS!AA60</f>
        <v>0</v>
      </c>
      <c r="X95" s="29">
        <f>STAFF_CWS!AB60</f>
        <v>0</v>
      </c>
      <c r="Y95" s="29">
        <f>STAFF_CWS!AC60</f>
        <v>0</v>
      </c>
      <c r="Z95" s="29">
        <f>STAFF_CWS!AD60</f>
        <v>0</v>
      </c>
      <c r="AA95" s="29">
        <f>STAFF_CWS!AE60</f>
        <v>0</v>
      </c>
      <c r="AB95" s="29">
        <f>STAFF_CWS!AF60</f>
        <v>1</v>
      </c>
      <c r="AC95" s="29">
        <f>STAFF_CWS!AG60</f>
        <v>1</v>
      </c>
      <c r="AD95" s="29">
        <f>STAFF_CWS!AH60</f>
        <v>1</v>
      </c>
      <c r="AE95" s="29">
        <f>STAFF_CWS!AI60</f>
        <v>1</v>
      </c>
      <c r="AF95" s="29">
        <f>STAFF_CWS!AJ60</f>
        <v>1</v>
      </c>
      <c r="AG95" s="29">
        <f>STAFF_CWS!AK60</f>
        <v>1</v>
      </c>
      <c r="AH95" s="29">
        <f>STAFF_CWS!AL60</f>
        <v>1</v>
      </c>
      <c r="AI95" s="29">
        <f>STAFF_CWS!AM60</f>
        <v>1</v>
      </c>
      <c r="AJ95" s="29">
        <f>STAFF_CWS!AN60</f>
        <v>1</v>
      </c>
      <c r="AK95" s="29">
        <f>STAFF_CWS!AO60</f>
        <v>1</v>
      </c>
      <c r="AL95" s="29">
        <f>STAFF_CWS!AP60</f>
        <v>1</v>
      </c>
      <c r="AM95" s="29">
        <f>STAFF_CWS!AQ60</f>
        <v>1</v>
      </c>
      <c r="AN95" s="29">
        <f>STAFF_CWS!AR60</f>
        <v>1</v>
      </c>
      <c r="AO95" s="29">
        <f>STAFF_CWS!AS60</f>
        <v>1</v>
      </c>
      <c r="AP95" s="29">
        <f>STAFF_CWS!AT60</f>
        <v>1</v>
      </c>
      <c r="AQ95" s="29">
        <f>STAFF_CWS!AU60</f>
        <v>1</v>
      </c>
      <c r="AR95" s="29">
        <f>STAFF_CWS!AV60</f>
        <v>1</v>
      </c>
      <c r="AS95" s="29">
        <f>STAFF_CWS!AW60</f>
        <v>1</v>
      </c>
      <c r="AT95" s="29">
        <f>STAFF_CWS!AX60</f>
        <v>1</v>
      </c>
      <c r="AU95" s="29">
        <f>STAFF_CWS!AY60</f>
        <v>1</v>
      </c>
      <c r="AV95" s="29">
        <f>STAFF_CWS!AZ60</f>
        <v>1</v>
      </c>
      <c r="AW95" s="29">
        <f>STAFF_CWS!BA60</f>
        <v>1</v>
      </c>
      <c r="AX95" s="29">
        <f>STAFF_CWS!BB60</f>
        <v>1</v>
      </c>
      <c r="AY95" s="29">
        <f>STAFF_CWS!BC60</f>
        <v>1</v>
      </c>
      <c r="AZ95" s="29">
        <f>STAFF_CWS!BD60</f>
        <v>1</v>
      </c>
      <c r="BA95" s="29">
        <f>STAFF_CWS!BE60</f>
        <v>1</v>
      </c>
      <c r="BB95" s="29">
        <f>STAFF_CWS!BF60</f>
        <v>1</v>
      </c>
      <c r="BC95" s="29">
        <f>STAFF_CWS!BG60</f>
        <v>1</v>
      </c>
      <c r="BD95" s="29">
        <f>STAFF_CWS!BH60</f>
        <v>1</v>
      </c>
      <c r="BE95" s="29">
        <f>STAFF_CWS!BI60</f>
        <v>1</v>
      </c>
      <c r="BF95" s="29">
        <f>STAFF_CWS!BJ60</f>
        <v>1</v>
      </c>
      <c r="BG95" s="29">
        <f>STAFF_CWS!BK60</f>
        <v>1</v>
      </c>
      <c r="BH95" s="29">
        <f>STAFF_CWS!BL60</f>
        <v>1</v>
      </c>
      <c r="BI95" s="29">
        <f>STAFF_CWS!BM60</f>
        <v>1</v>
      </c>
      <c r="BJ95" s="29">
        <f>STAFF_CWS!BN60</f>
        <v>1</v>
      </c>
      <c r="BK95" s="29">
        <f>STAFF_CWS!BO60</f>
        <v>1</v>
      </c>
      <c r="BL95" s="40"/>
    </row>
    <row r="96" spans="1:64" s="18" customFormat="1" x14ac:dyDescent="0.15">
      <c r="B96" s="18" t="s">
        <v>86</v>
      </c>
      <c r="C96" s="29">
        <f>STAFF_CWS!G61</f>
        <v>0</v>
      </c>
      <c r="D96" s="29">
        <f>STAFF_CWS!H61</f>
        <v>0.25</v>
      </c>
      <c r="E96" s="29">
        <f>STAFF_CWS!I61</f>
        <v>0.25</v>
      </c>
      <c r="F96" s="29">
        <f>STAFF_CWS!J61</f>
        <v>0.25</v>
      </c>
      <c r="G96" s="29">
        <f>STAFF_CWS!K61</f>
        <v>0.25</v>
      </c>
      <c r="H96" s="29">
        <f>STAFF_CWS!L61</f>
        <v>0.25</v>
      </c>
      <c r="I96" s="29">
        <f>STAFF_CWS!M61</f>
        <v>0.25</v>
      </c>
      <c r="J96" s="29">
        <f>STAFF_CWS!N61</f>
        <v>0.25</v>
      </c>
      <c r="K96" s="29">
        <f>STAFF_CWS!O61</f>
        <v>0.25</v>
      </c>
      <c r="L96" s="29">
        <f>STAFF_CWS!P61</f>
        <v>0.25</v>
      </c>
      <c r="M96" s="29">
        <f>STAFF_CWS!Q61</f>
        <v>0.25</v>
      </c>
      <c r="N96" s="29">
        <f>STAFF_CWS!R61</f>
        <v>0.25</v>
      </c>
      <c r="O96" s="29">
        <f>STAFF_CWS!S61</f>
        <v>0.25</v>
      </c>
      <c r="P96" s="29">
        <f>STAFF_CWS!T61</f>
        <v>0.5</v>
      </c>
      <c r="Q96" s="29">
        <f>STAFF_CWS!U61</f>
        <v>0.5</v>
      </c>
      <c r="R96" s="29">
        <f>STAFF_CWS!V61</f>
        <v>0.5</v>
      </c>
      <c r="S96" s="29">
        <f>STAFF_CWS!W61</f>
        <v>0.5</v>
      </c>
      <c r="T96" s="29">
        <f>STAFF_CWS!X61</f>
        <v>0.5</v>
      </c>
      <c r="U96" s="29">
        <f>STAFF_CWS!Y61</f>
        <v>0.5</v>
      </c>
      <c r="V96" s="29">
        <f>STAFF_CWS!Z61</f>
        <v>0.5</v>
      </c>
      <c r="W96" s="29">
        <f>STAFF_CWS!AA61</f>
        <v>0.5</v>
      </c>
      <c r="X96" s="29">
        <f>STAFF_CWS!AB61</f>
        <v>0.5</v>
      </c>
      <c r="Y96" s="29">
        <f>STAFF_CWS!AC61</f>
        <v>0.5</v>
      </c>
      <c r="Z96" s="29">
        <f>STAFF_CWS!AD61</f>
        <v>0.5</v>
      </c>
      <c r="AA96" s="29">
        <f>STAFF_CWS!AE61</f>
        <v>0.5</v>
      </c>
      <c r="AB96" s="29">
        <f>STAFF_CWS!AF61</f>
        <v>0</v>
      </c>
      <c r="AC96" s="29">
        <f>STAFF_CWS!AG61</f>
        <v>0</v>
      </c>
      <c r="AD96" s="29">
        <f>STAFF_CWS!AH61</f>
        <v>0</v>
      </c>
      <c r="AE96" s="29">
        <f>STAFF_CWS!AI61</f>
        <v>0</v>
      </c>
      <c r="AF96" s="29">
        <f>STAFF_CWS!AJ61</f>
        <v>0</v>
      </c>
      <c r="AG96" s="29">
        <f>STAFF_CWS!AK61</f>
        <v>0</v>
      </c>
      <c r="AH96" s="29">
        <f>STAFF_CWS!AL61</f>
        <v>0</v>
      </c>
      <c r="AI96" s="29">
        <f>STAFF_CWS!AM61</f>
        <v>0</v>
      </c>
      <c r="AJ96" s="29">
        <f>STAFF_CWS!AN61</f>
        <v>0</v>
      </c>
      <c r="AK96" s="29">
        <f>STAFF_CWS!AO61</f>
        <v>0</v>
      </c>
      <c r="AL96" s="29">
        <f>STAFF_CWS!AP61</f>
        <v>0</v>
      </c>
      <c r="AM96" s="29">
        <f>STAFF_CWS!AQ61</f>
        <v>0</v>
      </c>
      <c r="AN96" s="29">
        <f>STAFF_CWS!AR61</f>
        <v>0</v>
      </c>
      <c r="AO96" s="29">
        <f>STAFF_CWS!AS61</f>
        <v>0</v>
      </c>
      <c r="AP96" s="29">
        <f>STAFF_CWS!AT61</f>
        <v>0</v>
      </c>
      <c r="AQ96" s="29">
        <f>STAFF_CWS!AU61</f>
        <v>0</v>
      </c>
      <c r="AR96" s="29">
        <f>STAFF_CWS!AV61</f>
        <v>0</v>
      </c>
      <c r="AS96" s="29">
        <f>STAFF_CWS!AW61</f>
        <v>0</v>
      </c>
      <c r="AT96" s="29">
        <f>STAFF_CWS!AX61</f>
        <v>0</v>
      </c>
      <c r="AU96" s="29">
        <f>STAFF_CWS!AY61</f>
        <v>0</v>
      </c>
      <c r="AV96" s="29">
        <f>STAFF_CWS!AZ61</f>
        <v>0</v>
      </c>
      <c r="AW96" s="29">
        <f>STAFF_CWS!BA61</f>
        <v>0</v>
      </c>
      <c r="AX96" s="29">
        <f>STAFF_CWS!BB61</f>
        <v>0</v>
      </c>
      <c r="AY96" s="29">
        <f>STAFF_CWS!BC61</f>
        <v>0</v>
      </c>
      <c r="AZ96" s="29">
        <f>STAFF_CWS!BD61</f>
        <v>0</v>
      </c>
      <c r="BA96" s="29">
        <f>STAFF_CWS!BE61</f>
        <v>0</v>
      </c>
      <c r="BB96" s="29">
        <f>STAFF_CWS!BF61</f>
        <v>0</v>
      </c>
      <c r="BC96" s="29">
        <f>STAFF_CWS!BG61</f>
        <v>0</v>
      </c>
      <c r="BD96" s="29">
        <f>STAFF_CWS!BH61</f>
        <v>0</v>
      </c>
      <c r="BE96" s="29">
        <f>STAFF_CWS!BI61</f>
        <v>0</v>
      </c>
      <c r="BF96" s="29">
        <f>STAFF_CWS!BJ61</f>
        <v>0</v>
      </c>
      <c r="BG96" s="29">
        <f>STAFF_CWS!BK61</f>
        <v>0</v>
      </c>
      <c r="BH96" s="29">
        <f>STAFF_CWS!BL61</f>
        <v>0</v>
      </c>
      <c r="BI96" s="29">
        <f>STAFF_CWS!BM61</f>
        <v>0</v>
      </c>
      <c r="BJ96" s="29">
        <f>STAFF_CWS!BN61</f>
        <v>0</v>
      </c>
      <c r="BK96" s="29">
        <f>STAFF_CWS!BO61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54</v>
      </c>
      <c r="C98" s="29">
        <f>STAFF_CWS!G63</f>
        <v>0</v>
      </c>
      <c r="D98" s="29">
        <f>STAFF_CWS!H63</f>
        <v>0</v>
      </c>
      <c r="E98" s="29">
        <f>STAFF_CWS!I63</f>
        <v>0</v>
      </c>
      <c r="F98" s="29">
        <f>STAFF_CWS!J63</f>
        <v>0</v>
      </c>
      <c r="G98" s="29">
        <f>STAFF_CWS!K63</f>
        <v>0</v>
      </c>
      <c r="H98" s="29">
        <f>STAFF_CWS!L63</f>
        <v>1</v>
      </c>
      <c r="I98" s="29">
        <f>STAFF_CWS!M63</f>
        <v>1</v>
      </c>
      <c r="J98" s="29">
        <f>STAFF_CWS!N63</f>
        <v>1</v>
      </c>
      <c r="K98" s="29">
        <f>STAFF_CWS!O63</f>
        <v>1</v>
      </c>
      <c r="L98" s="29">
        <f>STAFF_CWS!P63</f>
        <v>1</v>
      </c>
      <c r="M98" s="29">
        <f>STAFF_CWS!Q63</f>
        <v>1</v>
      </c>
      <c r="N98" s="29">
        <f>STAFF_CWS!R63</f>
        <v>1</v>
      </c>
      <c r="O98" s="29">
        <f>STAFF_CWS!S63</f>
        <v>1</v>
      </c>
      <c r="P98" s="29">
        <f>STAFF_CWS!T63</f>
        <v>1</v>
      </c>
      <c r="Q98" s="29">
        <f>STAFF_CWS!U63</f>
        <v>1</v>
      </c>
      <c r="R98" s="29">
        <f>STAFF_CWS!V63</f>
        <v>1</v>
      </c>
      <c r="S98" s="29">
        <f>STAFF_CWS!W63</f>
        <v>1</v>
      </c>
      <c r="T98" s="29">
        <f>STAFF_CWS!X63</f>
        <v>1</v>
      </c>
      <c r="U98" s="29">
        <f>STAFF_CWS!Y63</f>
        <v>1</v>
      </c>
      <c r="V98" s="29">
        <f>STAFF_CWS!Z63</f>
        <v>1</v>
      </c>
      <c r="W98" s="29">
        <f>STAFF_CWS!AA63</f>
        <v>1</v>
      </c>
      <c r="X98" s="29">
        <f>STAFF_CWS!AB63</f>
        <v>1</v>
      </c>
      <c r="Y98" s="29">
        <f>STAFF_CWS!AC63</f>
        <v>1</v>
      </c>
      <c r="Z98" s="29">
        <f>STAFF_CWS!AD63</f>
        <v>1</v>
      </c>
      <c r="AA98" s="29">
        <f>STAFF_CWS!AE63</f>
        <v>1</v>
      </c>
      <c r="AB98" s="29">
        <f>STAFF_CWS!AF63</f>
        <v>1</v>
      </c>
      <c r="AC98" s="29">
        <f>STAFF_CWS!AG63</f>
        <v>1</v>
      </c>
      <c r="AD98" s="29">
        <f>STAFF_CWS!AH63</f>
        <v>1</v>
      </c>
      <c r="AE98" s="29">
        <f>STAFF_CWS!AI63</f>
        <v>1</v>
      </c>
      <c r="AF98" s="29">
        <f>STAFF_CWS!AJ63</f>
        <v>1</v>
      </c>
      <c r="AG98" s="29">
        <f>STAFF_CWS!AK63</f>
        <v>1</v>
      </c>
      <c r="AH98" s="29">
        <f>STAFF_CWS!AL63</f>
        <v>1</v>
      </c>
      <c r="AI98" s="29">
        <f>STAFF_CWS!AM63</f>
        <v>1</v>
      </c>
      <c r="AJ98" s="29">
        <f>STAFF_CWS!AN63</f>
        <v>1</v>
      </c>
      <c r="AK98" s="29">
        <f>STAFF_CWS!AO63</f>
        <v>1</v>
      </c>
      <c r="AL98" s="29">
        <f>STAFF_CWS!AP63</f>
        <v>1</v>
      </c>
      <c r="AM98" s="29">
        <f>STAFF_CWS!AQ63</f>
        <v>1</v>
      </c>
      <c r="AN98" s="29">
        <f>STAFF_CWS!AR63</f>
        <v>1</v>
      </c>
      <c r="AO98" s="29">
        <f>STAFF_CWS!AS63</f>
        <v>1</v>
      </c>
      <c r="AP98" s="29">
        <f>STAFF_CWS!AT63</f>
        <v>1</v>
      </c>
      <c r="AQ98" s="29">
        <f>STAFF_CWS!AU63</f>
        <v>1</v>
      </c>
      <c r="AR98" s="29">
        <f>STAFF_CWS!AV63</f>
        <v>1</v>
      </c>
      <c r="AS98" s="29">
        <f>STAFF_CWS!AW63</f>
        <v>1</v>
      </c>
      <c r="AT98" s="29">
        <f>STAFF_CWS!AX63</f>
        <v>1</v>
      </c>
      <c r="AU98" s="29">
        <f>STAFF_CWS!AY63</f>
        <v>1</v>
      </c>
      <c r="AV98" s="29">
        <f>STAFF_CWS!AZ63</f>
        <v>1</v>
      </c>
      <c r="AW98" s="29">
        <f>STAFF_CWS!BA63</f>
        <v>1</v>
      </c>
      <c r="AX98" s="29">
        <f>STAFF_CWS!BB63</f>
        <v>1</v>
      </c>
      <c r="AY98" s="29">
        <f>STAFF_CWS!BC63</f>
        <v>1</v>
      </c>
      <c r="AZ98" s="29">
        <f>STAFF_CWS!BD63</f>
        <v>1</v>
      </c>
      <c r="BA98" s="29">
        <f>STAFF_CWS!BE63</f>
        <v>1</v>
      </c>
      <c r="BB98" s="29">
        <f>STAFF_CWS!BF63</f>
        <v>1</v>
      </c>
      <c r="BC98" s="29">
        <f>STAFF_CWS!BG63</f>
        <v>1</v>
      </c>
      <c r="BD98" s="29">
        <f>STAFF_CWS!BH63</f>
        <v>1</v>
      </c>
      <c r="BE98" s="29">
        <f>STAFF_CWS!BI63</f>
        <v>1</v>
      </c>
      <c r="BF98" s="29">
        <f>STAFF_CWS!BJ63</f>
        <v>1</v>
      </c>
      <c r="BG98" s="29">
        <f>STAFF_CWS!BK63</f>
        <v>1</v>
      </c>
      <c r="BH98" s="29">
        <f>STAFF_CWS!BL63</f>
        <v>1</v>
      </c>
      <c r="BI98" s="29">
        <f>STAFF_CWS!BM63</f>
        <v>1</v>
      </c>
      <c r="BJ98" s="29">
        <f>STAFF_CWS!BN63</f>
        <v>1</v>
      </c>
      <c r="BK98" s="29">
        <f>STAFF_CWS!BO63</f>
        <v>1</v>
      </c>
      <c r="BL98" s="40"/>
    </row>
    <row r="99" spans="2:65" customFormat="1" x14ac:dyDescent="0.15">
      <c r="B99" s="18" t="s">
        <v>86</v>
      </c>
      <c r="C99" s="29">
        <f>STAFF_CWS!G64</f>
        <v>0</v>
      </c>
      <c r="D99" s="29">
        <f>STAFF_CWS!H64</f>
        <v>0</v>
      </c>
      <c r="E99" s="29">
        <f>STAFF_CWS!I64</f>
        <v>0</v>
      </c>
      <c r="F99" s="29">
        <f>STAFF_CWS!J64</f>
        <v>0</v>
      </c>
      <c r="G99" s="29">
        <f>STAFF_CWS!K64</f>
        <v>0</v>
      </c>
      <c r="H99" s="29">
        <f>STAFF_CWS!L64</f>
        <v>0</v>
      </c>
      <c r="I99" s="29">
        <f>STAFF_CWS!M64</f>
        <v>0</v>
      </c>
      <c r="J99" s="29">
        <f>STAFF_CWS!N64</f>
        <v>0</v>
      </c>
      <c r="K99" s="29">
        <f>STAFF_CWS!O64</f>
        <v>0</v>
      </c>
      <c r="L99" s="29">
        <f>STAFF_CWS!P64</f>
        <v>0</v>
      </c>
      <c r="M99" s="29">
        <f>STAFF_CWS!Q64</f>
        <v>0</v>
      </c>
      <c r="N99" s="29">
        <f>STAFF_CWS!R64</f>
        <v>0</v>
      </c>
      <c r="O99" s="29">
        <f>STAFF_CWS!S64</f>
        <v>0</v>
      </c>
      <c r="P99" s="29">
        <f>STAFF_CWS!T64</f>
        <v>0</v>
      </c>
      <c r="Q99" s="29">
        <f>STAFF_CWS!U64</f>
        <v>0</v>
      </c>
      <c r="R99" s="29">
        <f>STAFF_CWS!V64</f>
        <v>0</v>
      </c>
      <c r="S99" s="29">
        <f>STAFF_CWS!W64</f>
        <v>0</v>
      </c>
      <c r="T99" s="29">
        <f>STAFF_CWS!X64</f>
        <v>0</v>
      </c>
      <c r="U99" s="29">
        <f>STAFF_CWS!Y64</f>
        <v>0</v>
      </c>
      <c r="V99" s="29">
        <f>STAFF_CWS!Z64</f>
        <v>0</v>
      </c>
      <c r="W99" s="29">
        <f>STAFF_CWS!AA64</f>
        <v>0</v>
      </c>
      <c r="X99" s="29">
        <f>STAFF_CWS!AB64</f>
        <v>0</v>
      </c>
      <c r="Y99" s="29">
        <f>STAFF_CWS!AC64</f>
        <v>0</v>
      </c>
      <c r="Z99" s="29">
        <f>STAFF_CWS!AD64</f>
        <v>0</v>
      </c>
      <c r="AA99" s="29">
        <f>STAFF_CWS!AE64</f>
        <v>0</v>
      </c>
      <c r="AB99" s="29">
        <f>STAFF_CWS!AF64</f>
        <v>0</v>
      </c>
      <c r="AC99" s="29">
        <f>STAFF_CWS!AG64</f>
        <v>0</v>
      </c>
      <c r="AD99" s="29">
        <f>STAFF_CWS!AH64</f>
        <v>0</v>
      </c>
      <c r="AE99" s="29">
        <f>STAFF_CWS!AI64</f>
        <v>0</v>
      </c>
      <c r="AF99" s="29">
        <f>STAFF_CWS!AJ64</f>
        <v>0</v>
      </c>
      <c r="AG99" s="29">
        <f>STAFF_CWS!AK64</f>
        <v>0</v>
      </c>
      <c r="AH99" s="29">
        <f>STAFF_CWS!AL64</f>
        <v>0</v>
      </c>
      <c r="AI99" s="29">
        <f>STAFF_CWS!AM64</f>
        <v>0</v>
      </c>
      <c r="AJ99" s="29">
        <f>STAFF_CWS!AN64</f>
        <v>0</v>
      </c>
      <c r="AK99" s="29">
        <f>STAFF_CWS!AO64</f>
        <v>0</v>
      </c>
      <c r="AL99" s="29">
        <f>STAFF_CWS!AP64</f>
        <v>0</v>
      </c>
      <c r="AM99" s="29">
        <f>STAFF_CWS!AQ64</f>
        <v>0</v>
      </c>
      <c r="AN99" s="29">
        <f>STAFF_CWS!AR64</f>
        <v>0</v>
      </c>
      <c r="AO99" s="29">
        <f>STAFF_CWS!AS64</f>
        <v>0</v>
      </c>
      <c r="AP99" s="29">
        <f>STAFF_CWS!AT64</f>
        <v>0</v>
      </c>
      <c r="AQ99" s="29">
        <f>STAFF_CWS!AU64</f>
        <v>0</v>
      </c>
      <c r="AR99" s="29">
        <f>STAFF_CWS!AV64</f>
        <v>0</v>
      </c>
      <c r="AS99" s="29">
        <f>STAFF_CWS!AW64</f>
        <v>0</v>
      </c>
      <c r="AT99" s="29">
        <f>STAFF_CWS!AX64</f>
        <v>0</v>
      </c>
      <c r="AU99" s="29">
        <f>STAFF_CWS!AY64</f>
        <v>0</v>
      </c>
      <c r="AV99" s="29">
        <f>STAFF_CWS!AZ64</f>
        <v>0</v>
      </c>
      <c r="AW99" s="29">
        <f>STAFF_CWS!BA64</f>
        <v>0</v>
      </c>
      <c r="AX99" s="29">
        <f>STAFF_CWS!BB64</f>
        <v>0</v>
      </c>
      <c r="AY99" s="29">
        <f>STAFF_CWS!BC64</f>
        <v>0</v>
      </c>
      <c r="AZ99" s="29">
        <f>STAFF_CWS!BD64</f>
        <v>0</v>
      </c>
      <c r="BA99" s="29">
        <f>STAFF_CWS!BE64</f>
        <v>0</v>
      </c>
      <c r="BB99" s="29">
        <f>STAFF_CWS!BF64</f>
        <v>0</v>
      </c>
      <c r="BC99" s="29">
        <f>STAFF_CWS!BG64</f>
        <v>0</v>
      </c>
      <c r="BD99" s="29">
        <f>STAFF_CWS!BH64</f>
        <v>0</v>
      </c>
      <c r="BE99" s="29">
        <f>STAFF_CWS!BI64</f>
        <v>0</v>
      </c>
      <c r="BF99" s="29">
        <f>STAFF_CWS!BJ64</f>
        <v>0</v>
      </c>
      <c r="BG99" s="29">
        <f>STAFF_CWS!BK64</f>
        <v>0</v>
      </c>
      <c r="BH99" s="29">
        <f>STAFF_CWS!BL64</f>
        <v>0</v>
      </c>
      <c r="BI99" s="29">
        <f>STAFF_CWS!BM64</f>
        <v>0</v>
      </c>
      <c r="BJ99" s="29">
        <f>STAFF_CWS!BN64</f>
        <v>0</v>
      </c>
      <c r="BK99" s="29">
        <f>STAFF_CWS!BO64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111</v>
      </c>
      <c r="C101" s="29">
        <f>STAFF_CWS!G66</f>
        <v>0</v>
      </c>
      <c r="D101" s="29">
        <f>STAFF_CWS!H66</f>
        <v>0</v>
      </c>
      <c r="E101" s="29">
        <f>STAFF_CWS!I66</f>
        <v>0</v>
      </c>
      <c r="F101" s="29">
        <f>STAFF_CWS!J66</f>
        <v>0</v>
      </c>
      <c r="G101" s="29">
        <f>STAFF_CWS!K66</f>
        <v>0</v>
      </c>
      <c r="H101" s="29">
        <f>STAFF_CWS!L66</f>
        <v>0</v>
      </c>
      <c r="I101" s="29">
        <f>STAFF_CWS!M66</f>
        <v>0</v>
      </c>
      <c r="J101" s="29">
        <f>STAFF_CWS!N66</f>
        <v>1</v>
      </c>
      <c r="K101" s="29">
        <f>STAFF_CWS!O66</f>
        <v>1</v>
      </c>
      <c r="L101" s="29">
        <f>STAFF_CWS!P66</f>
        <v>1</v>
      </c>
      <c r="M101" s="29">
        <f>STAFF_CWS!Q66</f>
        <v>1</v>
      </c>
      <c r="N101" s="29">
        <f>STAFF_CWS!R66</f>
        <v>1</v>
      </c>
      <c r="O101" s="29">
        <f>STAFF_CWS!S66</f>
        <v>1</v>
      </c>
      <c r="P101" s="29">
        <f>STAFF_CWS!T66</f>
        <v>2</v>
      </c>
      <c r="Q101" s="29">
        <f>STAFF_CWS!U66</f>
        <v>2</v>
      </c>
      <c r="R101" s="29">
        <f>STAFF_CWS!V66</f>
        <v>2</v>
      </c>
      <c r="S101" s="29">
        <f>STAFF_CWS!W66</f>
        <v>4</v>
      </c>
      <c r="T101" s="29">
        <f>STAFF_CWS!X66</f>
        <v>4</v>
      </c>
      <c r="U101" s="29">
        <f>STAFF_CWS!Y66</f>
        <v>4</v>
      </c>
      <c r="V101" s="29">
        <f>STAFF_CWS!Z66</f>
        <v>4</v>
      </c>
      <c r="W101" s="29">
        <f>STAFF_CWS!AA66</f>
        <v>4</v>
      </c>
      <c r="X101" s="29">
        <f>STAFF_CWS!AB66</f>
        <v>4</v>
      </c>
      <c r="Y101" s="29">
        <f>STAFF_CWS!AC66</f>
        <v>4</v>
      </c>
      <c r="Z101" s="29">
        <f>STAFF_CWS!AD66</f>
        <v>4</v>
      </c>
      <c r="AA101" s="29">
        <f>STAFF_CWS!AE66</f>
        <v>4</v>
      </c>
      <c r="AB101" s="29">
        <f>STAFF_CWS!AF66</f>
        <v>4</v>
      </c>
      <c r="AC101" s="29">
        <f>STAFF_CWS!AG66</f>
        <v>4</v>
      </c>
      <c r="AD101" s="29">
        <f>STAFF_CWS!AH66</f>
        <v>4</v>
      </c>
      <c r="AE101" s="29">
        <f>STAFF_CWS!AI66</f>
        <v>4</v>
      </c>
      <c r="AF101" s="29">
        <f>STAFF_CWS!AJ66</f>
        <v>4</v>
      </c>
      <c r="AG101" s="29">
        <f>STAFF_CWS!AK66</f>
        <v>4</v>
      </c>
      <c r="AH101" s="29">
        <f>STAFF_CWS!AL66</f>
        <v>4</v>
      </c>
      <c r="AI101" s="29">
        <f>STAFF_CWS!AM66</f>
        <v>4</v>
      </c>
      <c r="AJ101" s="29">
        <f>STAFF_CWS!AN66</f>
        <v>4</v>
      </c>
      <c r="AK101" s="29">
        <f>STAFF_CWS!AO66</f>
        <v>4</v>
      </c>
      <c r="AL101" s="29">
        <f>STAFF_CWS!AP66</f>
        <v>4</v>
      </c>
      <c r="AM101" s="29">
        <f>STAFF_CWS!AQ66</f>
        <v>4</v>
      </c>
      <c r="AN101" s="29">
        <f>STAFF_CWS!AR66</f>
        <v>6</v>
      </c>
      <c r="AO101" s="29">
        <f>STAFF_CWS!AS66</f>
        <v>6</v>
      </c>
      <c r="AP101" s="29">
        <f>STAFF_CWS!AT66</f>
        <v>6</v>
      </c>
      <c r="AQ101" s="29">
        <f>STAFF_CWS!AU66</f>
        <v>6</v>
      </c>
      <c r="AR101" s="29">
        <f>STAFF_CWS!AV66</f>
        <v>6</v>
      </c>
      <c r="AS101" s="29">
        <f>STAFF_CWS!AW66</f>
        <v>6</v>
      </c>
      <c r="AT101" s="29">
        <f>STAFF_CWS!AX66</f>
        <v>6</v>
      </c>
      <c r="AU101" s="29">
        <f>STAFF_CWS!AY66</f>
        <v>6</v>
      </c>
      <c r="AV101" s="29">
        <f>STAFF_CWS!AZ66</f>
        <v>6</v>
      </c>
      <c r="AW101" s="29">
        <f>STAFF_CWS!BA66</f>
        <v>6</v>
      </c>
      <c r="AX101" s="29">
        <f>STAFF_CWS!BB66</f>
        <v>6</v>
      </c>
      <c r="AY101" s="29">
        <f>STAFF_CWS!BC66</f>
        <v>6</v>
      </c>
      <c r="AZ101" s="29">
        <f>STAFF_CWS!BD66</f>
        <v>6</v>
      </c>
      <c r="BA101" s="29">
        <f>STAFF_CWS!BE66</f>
        <v>6</v>
      </c>
      <c r="BB101" s="29">
        <f>STAFF_CWS!BF66</f>
        <v>6</v>
      </c>
      <c r="BC101" s="29">
        <f>STAFF_CWS!BG66</f>
        <v>6</v>
      </c>
      <c r="BD101" s="29">
        <f>STAFF_CWS!BH66</f>
        <v>6</v>
      </c>
      <c r="BE101" s="29">
        <f>STAFF_CWS!BI66</f>
        <v>6</v>
      </c>
      <c r="BF101" s="29">
        <f>STAFF_CWS!BJ66</f>
        <v>6</v>
      </c>
      <c r="BG101" s="29">
        <f>STAFF_CWS!BK66</f>
        <v>6</v>
      </c>
      <c r="BH101" s="29">
        <f>STAFF_CWS!BL66</f>
        <v>6</v>
      </c>
      <c r="BI101" s="29">
        <f>STAFF_CWS!BM66</f>
        <v>6</v>
      </c>
      <c r="BJ101" s="29">
        <f>STAFF_CWS!BN66</f>
        <v>6</v>
      </c>
      <c r="BK101" s="29">
        <f>STAFF_CWS!BO66</f>
        <v>6</v>
      </c>
      <c r="BL101" s="40"/>
    </row>
    <row r="102" spans="2:65" s="18" customFormat="1" x14ac:dyDescent="0.15">
      <c r="B102" s="18" t="s">
        <v>86</v>
      </c>
      <c r="C102" s="29">
        <f>STAFF_CWS!G67</f>
        <v>0</v>
      </c>
      <c r="D102" s="29">
        <f>STAFF_CWS!H67</f>
        <v>0.5</v>
      </c>
      <c r="E102" s="29">
        <f>STAFF_CWS!I67</f>
        <v>0.5</v>
      </c>
      <c r="F102" s="29">
        <f>STAFF_CWS!J67</f>
        <v>0.5</v>
      </c>
      <c r="G102" s="29">
        <f>STAFF_CWS!K67</f>
        <v>0.5</v>
      </c>
      <c r="H102" s="29">
        <f>STAFF_CWS!L67</f>
        <v>0.5</v>
      </c>
      <c r="I102" s="29">
        <f>STAFF_CWS!M67</f>
        <v>0.5</v>
      </c>
      <c r="J102" s="29">
        <f>STAFF_CWS!N67</f>
        <v>0</v>
      </c>
      <c r="K102" s="29">
        <f>STAFF_CWS!O67</f>
        <v>0</v>
      </c>
      <c r="L102" s="29">
        <f>STAFF_CWS!P67</f>
        <v>0</v>
      </c>
      <c r="M102" s="29">
        <f>STAFF_CWS!Q67</f>
        <v>0</v>
      </c>
      <c r="N102" s="29">
        <f>STAFF_CWS!R67</f>
        <v>0</v>
      </c>
      <c r="O102" s="29">
        <f>STAFF_CWS!S67</f>
        <v>0</v>
      </c>
      <c r="P102" s="29">
        <f>STAFF_CWS!T67</f>
        <v>0</v>
      </c>
      <c r="Q102" s="29">
        <f>STAFF_CWS!U67</f>
        <v>0</v>
      </c>
      <c r="R102" s="29">
        <f>STAFF_CWS!V67</f>
        <v>0</v>
      </c>
      <c r="S102" s="29">
        <f>STAFF_CWS!W67</f>
        <v>0</v>
      </c>
      <c r="T102" s="29">
        <f>STAFF_CWS!X67</f>
        <v>0</v>
      </c>
      <c r="U102" s="29">
        <f>STAFF_CWS!Y67</f>
        <v>0</v>
      </c>
      <c r="V102" s="29">
        <f>STAFF_CWS!Z67</f>
        <v>0</v>
      </c>
      <c r="W102" s="29">
        <f>STAFF_CWS!AA67</f>
        <v>0</v>
      </c>
      <c r="X102" s="29">
        <f>STAFF_CWS!AB67</f>
        <v>0</v>
      </c>
      <c r="Y102" s="29">
        <f>STAFF_CWS!AC67</f>
        <v>0</v>
      </c>
      <c r="Z102" s="29">
        <f>STAFF_CWS!AD67</f>
        <v>0</v>
      </c>
      <c r="AA102" s="29">
        <f>STAFF_CWS!AE67</f>
        <v>0</v>
      </c>
      <c r="AB102" s="29">
        <f>STAFF_CWS!AF67</f>
        <v>0</v>
      </c>
      <c r="AC102" s="29">
        <f>STAFF_CWS!AG67</f>
        <v>0</v>
      </c>
      <c r="AD102" s="29">
        <f>STAFF_CWS!AH67</f>
        <v>0</v>
      </c>
      <c r="AE102" s="29">
        <f>STAFF_CWS!AI67</f>
        <v>0</v>
      </c>
      <c r="AF102" s="29">
        <f>STAFF_CWS!AJ67</f>
        <v>0</v>
      </c>
      <c r="AG102" s="29">
        <f>STAFF_CWS!AK67</f>
        <v>0</v>
      </c>
      <c r="AH102" s="29">
        <f>STAFF_CWS!AL67</f>
        <v>0</v>
      </c>
      <c r="AI102" s="29">
        <f>STAFF_CWS!AM67</f>
        <v>0</v>
      </c>
      <c r="AJ102" s="29">
        <f>STAFF_CWS!AN67</f>
        <v>0</v>
      </c>
      <c r="AK102" s="29">
        <f>STAFF_CWS!AO67</f>
        <v>0</v>
      </c>
      <c r="AL102" s="29">
        <f>STAFF_CWS!AP67</f>
        <v>0</v>
      </c>
      <c r="AM102" s="29">
        <f>STAFF_CWS!AQ67</f>
        <v>0</v>
      </c>
      <c r="AN102" s="29">
        <f>STAFF_CWS!AR67</f>
        <v>0</v>
      </c>
      <c r="AO102" s="29">
        <f>STAFF_CWS!AS67</f>
        <v>0</v>
      </c>
      <c r="AP102" s="29">
        <f>STAFF_CWS!AT67</f>
        <v>0</v>
      </c>
      <c r="AQ102" s="29">
        <f>STAFF_CWS!AU67</f>
        <v>0</v>
      </c>
      <c r="AR102" s="29">
        <f>STAFF_CWS!AV67</f>
        <v>0</v>
      </c>
      <c r="AS102" s="29">
        <f>STAFF_CWS!AW67</f>
        <v>0</v>
      </c>
      <c r="AT102" s="29">
        <f>STAFF_CWS!AX67</f>
        <v>0</v>
      </c>
      <c r="AU102" s="29">
        <f>STAFF_CWS!AY67</f>
        <v>0</v>
      </c>
      <c r="AV102" s="29">
        <f>STAFF_CWS!AZ67</f>
        <v>0</v>
      </c>
      <c r="AW102" s="29">
        <f>STAFF_CWS!BA67</f>
        <v>0</v>
      </c>
      <c r="AX102" s="29">
        <f>STAFF_CWS!BB67</f>
        <v>0</v>
      </c>
      <c r="AY102" s="29">
        <f>STAFF_CWS!BC67</f>
        <v>0</v>
      </c>
      <c r="AZ102" s="29">
        <f>STAFF_CWS!BD67</f>
        <v>0</v>
      </c>
      <c r="BA102" s="29">
        <f>STAFF_CWS!BE67</f>
        <v>0</v>
      </c>
      <c r="BB102" s="29">
        <f>STAFF_CWS!BF67</f>
        <v>0</v>
      </c>
      <c r="BC102" s="29">
        <f>STAFF_CWS!BG67</f>
        <v>0</v>
      </c>
      <c r="BD102" s="29">
        <f>STAFF_CWS!BH67</f>
        <v>0</v>
      </c>
      <c r="BE102" s="29">
        <f>STAFF_CWS!BI67</f>
        <v>0</v>
      </c>
      <c r="BF102" s="29">
        <f>STAFF_CWS!BJ67</f>
        <v>0</v>
      </c>
      <c r="BG102" s="29">
        <f>STAFF_CWS!BK67</f>
        <v>0</v>
      </c>
      <c r="BH102" s="29">
        <f>STAFF_CWS!BL67</f>
        <v>0</v>
      </c>
      <c r="BI102" s="29">
        <f>STAFF_CWS!BM67</f>
        <v>0</v>
      </c>
      <c r="BJ102" s="29">
        <f>STAFF_CWS!BN67</f>
        <v>0</v>
      </c>
      <c r="BK102" s="29">
        <f>STAFF_CWS!BO67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33</v>
      </c>
      <c r="C104" s="29">
        <f>STAFF_CWS!G69</f>
        <v>0</v>
      </c>
      <c r="D104" s="29">
        <f>STAFF_CWS!H69</f>
        <v>0</v>
      </c>
      <c r="E104" s="29">
        <f>STAFF_CWS!I69</f>
        <v>0</v>
      </c>
      <c r="F104" s="29">
        <f>STAFF_CWS!J69</f>
        <v>0</v>
      </c>
      <c r="G104" s="29">
        <f>STAFF_CWS!K69</f>
        <v>0</v>
      </c>
      <c r="H104" s="29">
        <f>STAFF_CWS!L69</f>
        <v>0</v>
      </c>
      <c r="I104" s="29">
        <f>STAFF_CWS!M69</f>
        <v>0</v>
      </c>
      <c r="J104" s="29">
        <f>STAFF_CWS!N69</f>
        <v>0</v>
      </c>
      <c r="K104" s="29">
        <f>STAFF_CWS!O69</f>
        <v>0</v>
      </c>
      <c r="L104" s="29">
        <f>STAFF_CWS!P69</f>
        <v>0</v>
      </c>
      <c r="M104" s="29">
        <f>STAFF_CWS!Q69</f>
        <v>0</v>
      </c>
      <c r="N104" s="29">
        <f>STAFF_CWS!R69</f>
        <v>0</v>
      </c>
      <c r="O104" s="29">
        <f>STAFF_CWS!S69</f>
        <v>0</v>
      </c>
      <c r="P104" s="29">
        <f>STAFF_CWS!T69</f>
        <v>1</v>
      </c>
      <c r="Q104" s="29">
        <f>STAFF_CWS!U69</f>
        <v>1</v>
      </c>
      <c r="R104" s="29">
        <f>STAFF_CWS!V69</f>
        <v>1</v>
      </c>
      <c r="S104" s="29">
        <f>STAFF_CWS!W69</f>
        <v>1</v>
      </c>
      <c r="T104" s="29">
        <f>STAFF_CWS!X69</f>
        <v>1</v>
      </c>
      <c r="U104" s="29">
        <f>STAFF_CWS!Y69</f>
        <v>1</v>
      </c>
      <c r="V104" s="29">
        <f>STAFF_CWS!Z69</f>
        <v>1</v>
      </c>
      <c r="W104" s="29">
        <f>STAFF_CWS!AA69</f>
        <v>1</v>
      </c>
      <c r="X104" s="29">
        <f>STAFF_CWS!AB69</f>
        <v>1</v>
      </c>
      <c r="Y104" s="29">
        <f>STAFF_CWS!AC69</f>
        <v>1</v>
      </c>
      <c r="Z104" s="29">
        <f>STAFF_CWS!AD69</f>
        <v>1</v>
      </c>
      <c r="AA104" s="29">
        <f>STAFF_CWS!AE69</f>
        <v>1</v>
      </c>
      <c r="AB104" s="29">
        <f>STAFF_CWS!AF69</f>
        <v>1</v>
      </c>
      <c r="AC104" s="29">
        <f>STAFF_CWS!AG69</f>
        <v>1</v>
      </c>
      <c r="AD104" s="29">
        <f>STAFF_CWS!AH69</f>
        <v>1</v>
      </c>
      <c r="AE104" s="29">
        <f>STAFF_CWS!AI69</f>
        <v>1</v>
      </c>
      <c r="AF104" s="29">
        <f>STAFF_CWS!AJ69</f>
        <v>1</v>
      </c>
      <c r="AG104" s="29">
        <f>STAFF_CWS!AK69</f>
        <v>1</v>
      </c>
      <c r="AH104" s="29">
        <f>STAFF_CWS!AL69</f>
        <v>1</v>
      </c>
      <c r="AI104" s="29">
        <f>STAFF_CWS!AM69</f>
        <v>1</v>
      </c>
      <c r="AJ104" s="29">
        <f>STAFF_CWS!AN69</f>
        <v>1</v>
      </c>
      <c r="AK104" s="29">
        <f>STAFF_CWS!AO69</f>
        <v>1</v>
      </c>
      <c r="AL104" s="29">
        <f>STAFF_CWS!AP69</f>
        <v>1</v>
      </c>
      <c r="AM104" s="29">
        <f>STAFF_CWS!AQ69</f>
        <v>1</v>
      </c>
      <c r="AN104" s="29">
        <f>STAFF_CWS!AR69</f>
        <v>1</v>
      </c>
      <c r="AO104" s="29">
        <f>STAFF_CWS!AS69</f>
        <v>1</v>
      </c>
      <c r="AP104" s="29">
        <f>STAFF_CWS!AT69</f>
        <v>1</v>
      </c>
      <c r="AQ104" s="29">
        <f>STAFF_CWS!AU69</f>
        <v>1</v>
      </c>
      <c r="AR104" s="29">
        <f>STAFF_CWS!AV69</f>
        <v>1</v>
      </c>
      <c r="AS104" s="29">
        <f>STAFF_CWS!AW69</f>
        <v>1</v>
      </c>
      <c r="AT104" s="29">
        <f>STAFF_CWS!AX69</f>
        <v>1</v>
      </c>
      <c r="AU104" s="29">
        <f>STAFF_CWS!AY69</f>
        <v>1</v>
      </c>
      <c r="AV104" s="29">
        <f>STAFF_CWS!AZ69</f>
        <v>1</v>
      </c>
      <c r="AW104" s="29">
        <f>STAFF_CWS!BA69</f>
        <v>1</v>
      </c>
      <c r="AX104" s="29">
        <f>STAFF_CWS!BB69</f>
        <v>1</v>
      </c>
      <c r="AY104" s="29">
        <f>STAFF_CWS!BC69</f>
        <v>1</v>
      </c>
      <c r="AZ104" s="29">
        <f>STAFF_CWS!BD69</f>
        <v>1</v>
      </c>
      <c r="BA104" s="29">
        <f>STAFF_CWS!BE69</f>
        <v>1</v>
      </c>
      <c r="BB104" s="29">
        <f>STAFF_CWS!BF69</f>
        <v>1</v>
      </c>
      <c r="BC104" s="29">
        <f>STAFF_CWS!BG69</f>
        <v>1</v>
      </c>
      <c r="BD104" s="29">
        <f>STAFF_CWS!BH69</f>
        <v>1</v>
      </c>
      <c r="BE104" s="29">
        <f>STAFF_CWS!BI69</f>
        <v>1</v>
      </c>
      <c r="BF104" s="29">
        <f>STAFF_CWS!BJ69</f>
        <v>1</v>
      </c>
      <c r="BG104" s="29">
        <f>STAFF_CWS!BK69</f>
        <v>1</v>
      </c>
      <c r="BH104" s="29">
        <f>STAFF_CWS!BL69</f>
        <v>1</v>
      </c>
      <c r="BI104" s="29">
        <f>STAFF_CWS!BM69</f>
        <v>1</v>
      </c>
      <c r="BJ104" s="29">
        <f>STAFF_CWS!BN69</f>
        <v>1</v>
      </c>
      <c r="BK104" s="29">
        <f>STAFF_CWS!BO69</f>
        <v>1</v>
      </c>
      <c r="BL104" s="40"/>
    </row>
    <row r="105" spans="2:65" s="18" customFormat="1" x14ac:dyDescent="0.15">
      <c r="B105" s="18" t="s">
        <v>86</v>
      </c>
      <c r="C105" s="29">
        <f>STAFF_CWS!G70</f>
        <v>0</v>
      </c>
      <c r="D105" s="29">
        <f>STAFF_CWS!H70</f>
        <v>0</v>
      </c>
      <c r="E105" s="29">
        <f>STAFF_CWS!I70</f>
        <v>0</v>
      </c>
      <c r="F105" s="29">
        <f>STAFF_CWS!J70</f>
        <v>0</v>
      </c>
      <c r="G105" s="29">
        <f>STAFF_CWS!K70</f>
        <v>0</v>
      </c>
      <c r="H105" s="29">
        <f>STAFF_CWS!L70</f>
        <v>0</v>
      </c>
      <c r="I105" s="29">
        <f>STAFF_CWS!M70</f>
        <v>0</v>
      </c>
      <c r="J105" s="29">
        <f>STAFF_CWS!N70</f>
        <v>0</v>
      </c>
      <c r="K105" s="29">
        <f>STAFF_CWS!O70</f>
        <v>0</v>
      </c>
      <c r="L105" s="29">
        <f>STAFF_CWS!P70</f>
        <v>0</v>
      </c>
      <c r="M105" s="29">
        <f>STAFF_CWS!Q70</f>
        <v>0</v>
      </c>
      <c r="N105" s="29">
        <f>STAFF_CWS!R70</f>
        <v>0</v>
      </c>
      <c r="O105" s="29">
        <f>STAFF_CWS!S70</f>
        <v>0</v>
      </c>
      <c r="P105" s="29">
        <f>STAFF_CWS!T70</f>
        <v>0</v>
      </c>
      <c r="Q105" s="29">
        <f>STAFF_CWS!U70</f>
        <v>0</v>
      </c>
      <c r="R105" s="29">
        <f>STAFF_CWS!V70</f>
        <v>0</v>
      </c>
      <c r="S105" s="29">
        <f>STAFF_CWS!W70</f>
        <v>0</v>
      </c>
      <c r="T105" s="29">
        <f>STAFF_CWS!X70</f>
        <v>0</v>
      </c>
      <c r="U105" s="29">
        <f>STAFF_CWS!Y70</f>
        <v>0</v>
      </c>
      <c r="V105" s="29">
        <f>STAFF_CWS!Z70</f>
        <v>0</v>
      </c>
      <c r="W105" s="29">
        <f>STAFF_CWS!AA70</f>
        <v>0</v>
      </c>
      <c r="X105" s="29">
        <f>STAFF_CWS!AB70</f>
        <v>0</v>
      </c>
      <c r="Y105" s="29">
        <f>STAFF_CWS!AC70</f>
        <v>0</v>
      </c>
      <c r="Z105" s="29">
        <f>STAFF_CWS!AD70</f>
        <v>0</v>
      </c>
      <c r="AA105" s="29">
        <f>STAFF_CWS!AE70</f>
        <v>0</v>
      </c>
      <c r="AB105" s="29">
        <f>STAFF_CWS!AF70</f>
        <v>0</v>
      </c>
      <c r="AC105" s="29">
        <f>STAFF_CWS!AG70</f>
        <v>0</v>
      </c>
      <c r="AD105" s="29">
        <f>STAFF_CWS!AH70</f>
        <v>0</v>
      </c>
      <c r="AE105" s="29">
        <f>STAFF_CWS!AI70</f>
        <v>0</v>
      </c>
      <c r="AF105" s="29">
        <f>STAFF_CWS!AJ70</f>
        <v>0</v>
      </c>
      <c r="AG105" s="29">
        <f>STAFF_CWS!AK70</f>
        <v>0</v>
      </c>
      <c r="AH105" s="29">
        <f>STAFF_CWS!AL70</f>
        <v>0</v>
      </c>
      <c r="AI105" s="29">
        <f>STAFF_CWS!AM70</f>
        <v>0</v>
      </c>
      <c r="AJ105" s="29">
        <f>STAFF_CWS!AN70</f>
        <v>0</v>
      </c>
      <c r="AK105" s="29">
        <f>STAFF_CWS!AO70</f>
        <v>0</v>
      </c>
      <c r="AL105" s="29">
        <f>STAFF_CWS!AP70</f>
        <v>0</v>
      </c>
      <c r="AM105" s="29">
        <f>STAFF_CWS!AQ70</f>
        <v>0</v>
      </c>
      <c r="AN105" s="29">
        <f>STAFF_CWS!AR70</f>
        <v>0</v>
      </c>
      <c r="AO105" s="29">
        <f>STAFF_CWS!AS70</f>
        <v>0</v>
      </c>
      <c r="AP105" s="29">
        <f>STAFF_CWS!AT70</f>
        <v>0</v>
      </c>
      <c r="AQ105" s="29">
        <f>STAFF_CWS!AU70</f>
        <v>0</v>
      </c>
      <c r="AR105" s="29">
        <f>STAFF_CWS!AV70</f>
        <v>0</v>
      </c>
      <c r="AS105" s="29">
        <f>STAFF_CWS!AW70</f>
        <v>0</v>
      </c>
      <c r="AT105" s="29">
        <f>STAFF_CWS!AX70</f>
        <v>0</v>
      </c>
      <c r="AU105" s="29">
        <f>STAFF_CWS!AY70</f>
        <v>0</v>
      </c>
      <c r="AV105" s="29">
        <f>STAFF_CWS!AZ70</f>
        <v>0</v>
      </c>
      <c r="AW105" s="29">
        <f>STAFF_CWS!BA70</f>
        <v>0</v>
      </c>
      <c r="AX105" s="29">
        <f>STAFF_CWS!BB70</f>
        <v>0</v>
      </c>
      <c r="AY105" s="29">
        <f>STAFF_CWS!BC70</f>
        <v>0</v>
      </c>
      <c r="AZ105" s="29">
        <f>STAFF_CWS!BD70</f>
        <v>0</v>
      </c>
      <c r="BA105" s="29">
        <f>STAFF_CWS!BE70</f>
        <v>0</v>
      </c>
      <c r="BB105" s="29">
        <f>STAFF_CWS!BF70</f>
        <v>0</v>
      </c>
      <c r="BC105" s="29">
        <f>STAFF_CWS!BG70</f>
        <v>0</v>
      </c>
      <c r="BD105" s="29">
        <f>STAFF_CWS!BH70</f>
        <v>0</v>
      </c>
      <c r="BE105" s="29">
        <f>STAFF_CWS!BI70</f>
        <v>0</v>
      </c>
      <c r="BF105" s="29">
        <f>STAFF_CWS!BJ70</f>
        <v>0</v>
      </c>
      <c r="BG105" s="29">
        <f>STAFF_CWS!BK70</f>
        <v>0</v>
      </c>
      <c r="BH105" s="29">
        <f>STAFF_CWS!BL70</f>
        <v>0</v>
      </c>
      <c r="BI105" s="29">
        <f>STAFF_CWS!BM70</f>
        <v>0</v>
      </c>
      <c r="BJ105" s="29">
        <f>STAFF_CWS!BN70</f>
        <v>0</v>
      </c>
      <c r="BK105" s="29">
        <f>STAFF_CWS!BO70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112</v>
      </c>
      <c r="C107" s="29">
        <f>STAFF_CWS!G72</f>
        <v>0</v>
      </c>
      <c r="D107" s="29">
        <f>STAFF_CWS!H72</f>
        <v>0</v>
      </c>
      <c r="E107" s="29">
        <f>STAFF_CWS!I72</f>
        <v>0</v>
      </c>
      <c r="F107" s="29">
        <f>STAFF_CWS!J72</f>
        <v>0</v>
      </c>
      <c r="G107" s="29">
        <f>STAFF_CWS!K72</f>
        <v>0</v>
      </c>
      <c r="H107" s="29">
        <f>STAFF_CWS!L72</f>
        <v>0</v>
      </c>
      <c r="I107" s="29">
        <f>STAFF_CWS!M72</f>
        <v>0</v>
      </c>
      <c r="J107" s="29">
        <f>STAFF_CWS!N72</f>
        <v>0</v>
      </c>
      <c r="K107" s="29">
        <f>STAFF_CWS!O72</f>
        <v>0</v>
      </c>
      <c r="L107" s="29">
        <f>STAFF_CWS!P72</f>
        <v>0</v>
      </c>
      <c r="M107" s="29">
        <f>STAFF_CWS!Q72</f>
        <v>1</v>
      </c>
      <c r="N107" s="29">
        <f>STAFF_CWS!R72</f>
        <v>1</v>
      </c>
      <c r="O107" s="29">
        <f>STAFF_CWS!S72</f>
        <v>1</v>
      </c>
      <c r="P107" s="29">
        <f>STAFF_CWS!T72</f>
        <v>1</v>
      </c>
      <c r="Q107" s="29">
        <f>STAFF_CWS!U72</f>
        <v>1</v>
      </c>
      <c r="R107" s="29">
        <f>STAFF_CWS!V72</f>
        <v>1</v>
      </c>
      <c r="S107" s="29">
        <f>STAFF_CWS!W72</f>
        <v>1</v>
      </c>
      <c r="T107" s="29">
        <f>STAFF_CWS!X72</f>
        <v>1</v>
      </c>
      <c r="U107" s="29">
        <f>STAFF_CWS!Y72</f>
        <v>1</v>
      </c>
      <c r="V107" s="29">
        <f>STAFF_CWS!Z72</f>
        <v>1</v>
      </c>
      <c r="W107" s="29">
        <f>STAFF_CWS!AA72</f>
        <v>1</v>
      </c>
      <c r="X107" s="29">
        <f>STAFF_CWS!AB72</f>
        <v>1</v>
      </c>
      <c r="Y107" s="29">
        <f>STAFF_CWS!AC72</f>
        <v>1</v>
      </c>
      <c r="Z107" s="29">
        <f>STAFF_CWS!AD72</f>
        <v>1</v>
      </c>
      <c r="AA107" s="29">
        <f>STAFF_CWS!AE72</f>
        <v>1</v>
      </c>
      <c r="AB107" s="29">
        <f>STAFF_CWS!AF72</f>
        <v>2</v>
      </c>
      <c r="AC107" s="29">
        <f>STAFF_CWS!AG72</f>
        <v>2</v>
      </c>
      <c r="AD107" s="29">
        <f>STAFF_CWS!AH72</f>
        <v>2</v>
      </c>
      <c r="AE107" s="29">
        <f>STAFF_CWS!AI72</f>
        <v>2</v>
      </c>
      <c r="AF107" s="29">
        <f>STAFF_CWS!AJ72</f>
        <v>2</v>
      </c>
      <c r="AG107" s="29">
        <f>STAFF_CWS!AK72</f>
        <v>2</v>
      </c>
      <c r="AH107" s="29">
        <f>STAFF_CWS!AL72</f>
        <v>2</v>
      </c>
      <c r="AI107" s="29">
        <f>STAFF_CWS!AM72</f>
        <v>2</v>
      </c>
      <c r="AJ107" s="29">
        <f>STAFF_CWS!AN72</f>
        <v>2</v>
      </c>
      <c r="AK107" s="29">
        <f>STAFF_CWS!AO72</f>
        <v>2</v>
      </c>
      <c r="AL107" s="29">
        <f>STAFF_CWS!AP72</f>
        <v>2</v>
      </c>
      <c r="AM107" s="29">
        <f>STAFF_CWS!AQ72</f>
        <v>2</v>
      </c>
      <c r="AN107" s="29">
        <f>STAFF_CWS!AR72</f>
        <v>4</v>
      </c>
      <c r="AO107" s="29">
        <f>STAFF_CWS!AS72</f>
        <v>4</v>
      </c>
      <c r="AP107" s="29">
        <f>STAFF_CWS!AT72</f>
        <v>4</v>
      </c>
      <c r="AQ107" s="29">
        <f>STAFF_CWS!AU72</f>
        <v>4</v>
      </c>
      <c r="AR107" s="29">
        <f>STAFF_CWS!AV72</f>
        <v>4</v>
      </c>
      <c r="AS107" s="29">
        <f>STAFF_CWS!AW72</f>
        <v>4</v>
      </c>
      <c r="AT107" s="29">
        <f>STAFF_CWS!AX72</f>
        <v>4</v>
      </c>
      <c r="AU107" s="29">
        <f>STAFF_CWS!AY72</f>
        <v>4</v>
      </c>
      <c r="AV107" s="29">
        <f>STAFF_CWS!AZ72</f>
        <v>4</v>
      </c>
      <c r="AW107" s="29">
        <f>STAFF_CWS!BA72</f>
        <v>4</v>
      </c>
      <c r="AX107" s="29">
        <f>STAFF_CWS!BB72</f>
        <v>4</v>
      </c>
      <c r="AY107" s="29">
        <f>STAFF_CWS!BC72</f>
        <v>4</v>
      </c>
      <c r="AZ107" s="29">
        <f>STAFF_CWS!BD72</f>
        <v>4</v>
      </c>
      <c r="BA107" s="29">
        <f>STAFF_CWS!BE72</f>
        <v>4</v>
      </c>
      <c r="BB107" s="29">
        <f>STAFF_CWS!BF72</f>
        <v>4</v>
      </c>
      <c r="BC107" s="29">
        <f>STAFF_CWS!BG72</f>
        <v>4</v>
      </c>
      <c r="BD107" s="29">
        <f>STAFF_CWS!BH72</f>
        <v>4</v>
      </c>
      <c r="BE107" s="29">
        <f>STAFF_CWS!BI72</f>
        <v>4</v>
      </c>
      <c r="BF107" s="29">
        <f>STAFF_CWS!BJ72</f>
        <v>4</v>
      </c>
      <c r="BG107" s="29">
        <f>STAFF_CWS!BK72</f>
        <v>4</v>
      </c>
      <c r="BH107" s="29">
        <f>STAFF_CWS!BL72</f>
        <v>4</v>
      </c>
      <c r="BI107" s="29">
        <f>STAFF_CWS!BM72</f>
        <v>4</v>
      </c>
      <c r="BJ107" s="29">
        <f>STAFF_CWS!BN72</f>
        <v>4</v>
      </c>
      <c r="BK107" s="29">
        <f>STAFF_CWS!BO72</f>
        <v>4</v>
      </c>
      <c r="BL107" s="40"/>
    </row>
    <row r="108" spans="2:65" s="18" customFormat="1" x14ac:dyDescent="0.15">
      <c r="B108" s="18" t="s">
        <v>86</v>
      </c>
      <c r="C108" s="29">
        <f>STAFF_CWS!G73</f>
        <v>0</v>
      </c>
      <c r="D108" s="29">
        <f>STAFF_CWS!H73</f>
        <v>0</v>
      </c>
      <c r="E108" s="29">
        <f>STAFF_CWS!I73</f>
        <v>0</v>
      </c>
      <c r="F108" s="29">
        <f>STAFF_CWS!J73</f>
        <v>0</v>
      </c>
      <c r="G108" s="29">
        <f>STAFF_CWS!K73</f>
        <v>0</v>
      </c>
      <c r="H108" s="29">
        <f>STAFF_CWS!L73</f>
        <v>0</v>
      </c>
      <c r="I108" s="29">
        <f>STAFF_CWS!M73</f>
        <v>0</v>
      </c>
      <c r="J108" s="29">
        <f>STAFF_CWS!N73</f>
        <v>0</v>
      </c>
      <c r="K108" s="29">
        <f>STAFF_CWS!O73</f>
        <v>0</v>
      </c>
      <c r="L108" s="29">
        <f>STAFF_CWS!P73</f>
        <v>0</v>
      </c>
      <c r="M108" s="29">
        <f>STAFF_CWS!Q73</f>
        <v>0</v>
      </c>
      <c r="N108" s="29">
        <f>STAFF_CWS!R73</f>
        <v>0</v>
      </c>
      <c r="O108" s="29">
        <f>STAFF_CWS!S73</f>
        <v>0</v>
      </c>
      <c r="P108" s="29">
        <f>STAFF_CWS!T73</f>
        <v>0</v>
      </c>
      <c r="Q108" s="29">
        <f>STAFF_CWS!U73</f>
        <v>0</v>
      </c>
      <c r="R108" s="29">
        <f>STAFF_CWS!V73</f>
        <v>0</v>
      </c>
      <c r="S108" s="29">
        <f>STAFF_CWS!W73</f>
        <v>0</v>
      </c>
      <c r="T108" s="29">
        <f>STAFF_CWS!X73</f>
        <v>0</v>
      </c>
      <c r="U108" s="29">
        <f>STAFF_CWS!Y73</f>
        <v>0</v>
      </c>
      <c r="V108" s="29">
        <f>STAFF_CWS!Z73</f>
        <v>0</v>
      </c>
      <c r="W108" s="29">
        <f>STAFF_CWS!AA73</f>
        <v>0</v>
      </c>
      <c r="X108" s="29">
        <f>STAFF_CWS!AB73</f>
        <v>0</v>
      </c>
      <c r="Y108" s="29">
        <f>STAFF_CWS!AC73</f>
        <v>0</v>
      </c>
      <c r="Z108" s="29">
        <f>STAFF_CWS!AD73</f>
        <v>0</v>
      </c>
      <c r="AA108" s="29">
        <f>STAFF_CWS!AE73</f>
        <v>0</v>
      </c>
      <c r="AB108" s="29">
        <f>STAFF_CWS!AF73</f>
        <v>0</v>
      </c>
      <c r="AC108" s="29">
        <f>STAFF_CWS!AG73</f>
        <v>0</v>
      </c>
      <c r="AD108" s="29">
        <f>STAFF_CWS!AH73</f>
        <v>0</v>
      </c>
      <c r="AE108" s="29">
        <f>STAFF_CWS!AI73</f>
        <v>0</v>
      </c>
      <c r="AF108" s="29">
        <f>STAFF_CWS!AJ73</f>
        <v>0</v>
      </c>
      <c r="AG108" s="29">
        <f>STAFF_CWS!AK73</f>
        <v>0</v>
      </c>
      <c r="AH108" s="29">
        <f>STAFF_CWS!AL73</f>
        <v>0</v>
      </c>
      <c r="AI108" s="29">
        <f>STAFF_CWS!AM73</f>
        <v>0</v>
      </c>
      <c r="AJ108" s="29">
        <f>STAFF_CWS!AN73</f>
        <v>0</v>
      </c>
      <c r="AK108" s="29">
        <f>STAFF_CWS!AO73</f>
        <v>0</v>
      </c>
      <c r="AL108" s="29">
        <f>STAFF_CWS!AP73</f>
        <v>0</v>
      </c>
      <c r="AM108" s="29">
        <f>STAFF_CWS!AQ73</f>
        <v>0</v>
      </c>
      <c r="AN108" s="29">
        <f>STAFF_CWS!AR73</f>
        <v>0</v>
      </c>
      <c r="AO108" s="29">
        <f>STAFF_CWS!AS73</f>
        <v>0</v>
      </c>
      <c r="AP108" s="29">
        <f>STAFF_CWS!AT73</f>
        <v>0</v>
      </c>
      <c r="AQ108" s="29">
        <f>STAFF_CWS!AU73</f>
        <v>0</v>
      </c>
      <c r="AR108" s="29">
        <f>STAFF_CWS!AV73</f>
        <v>0</v>
      </c>
      <c r="AS108" s="29">
        <f>STAFF_CWS!AW73</f>
        <v>0</v>
      </c>
      <c r="AT108" s="29">
        <f>STAFF_CWS!AX73</f>
        <v>0</v>
      </c>
      <c r="AU108" s="29">
        <f>STAFF_CWS!AY73</f>
        <v>0</v>
      </c>
      <c r="AV108" s="29">
        <f>STAFF_CWS!AZ73</f>
        <v>0</v>
      </c>
      <c r="AW108" s="29">
        <f>STAFF_CWS!BA73</f>
        <v>0</v>
      </c>
      <c r="AX108" s="29">
        <f>STAFF_CWS!BB73</f>
        <v>0</v>
      </c>
      <c r="AY108" s="29">
        <f>STAFF_CWS!BC73</f>
        <v>0</v>
      </c>
      <c r="AZ108" s="29">
        <f>STAFF_CWS!BD73</f>
        <v>0</v>
      </c>
      <c r="BA108" s="29">
        <f>STAFF_CWS!BE73</f>
        <v>0</v>
      </c>
      <c r="BB108" s="29">
        <f>STAFF_CWS!BF73</f>
        <v>0</v>
      </c>
      <c r="BC108" s="29">
        <f>STAFF_CWS!BG73</f>
        <v>0</v>
      </c>
      <c r="BD108" s="29">
        <f>STAFF_CWS!BH73</f>
        <v>0</v>
      </c>
      <c r="BE108" s="29">
        <f>STAFF_CWS!BI73</f>
        <v>0</v>
      </c>
      <c r="BF108" s="29">
        <f>STAFF_CWS!BJ73</f>
        <v>0</v>
      </c>
      <c r="BG108" s="29">
        <f>STAFF_CWS!BK73</f>
        <v>0</v>
      </c>
      <c r="BH108" s="29">
        <f>STAFF_CWS!BL73</f>
        <v>0</v>
      </c>
      <c r="BI108" s="29">
        <f>STAFF_CWS!BM73</f>
        <v>0</v>
      </c>
      <c r="BJ108" s="29">
        <f>STAFF_CWS!BN73</f>
        <v>0</v>
      </c>
      <c r="BK108" s="29">
        <f>STAFF_CWS!BO73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127</v>
      </c>
      <c r="C110" s="30">
        <f>STAFF_CWS!G75</f>
        <v>0</v>
      </c>
      <c r="D110" s="30">
        <f>STAFF_CWS!H75</f>
        <v>0</v>
      </c>
      <c r="E110" s="30">
        <f>STAFF_CWS!I75</f>
        <v>0</v>
      </c>
      <c r="F110" s="30">
        <f>STAFF_CWS!J75</f>
        <v>0</v>
      </c>
      <c r="G110" s="30">
        <f>STAFF_CWS!K75</f>
        <v>0</v>
      </c>
      <c r="H110" s="30">
        <f>STAFF_CWS!L75</f>
        <v>1</v>
      </c>
      <c r="I110" s="30">
        <f>STAFF_CWS!M75</f>
        <v>1</v>
      </c>
      <c r="J110" s="30">
        <f>STAFF_CWS!N75</f>
        <v>2</v>
      </c>
      <c r="K110" s="30">
        <f>STAFF_CWS!O75</f>
        <v>2</v>
      </c>
      <c r="L110" s="30">
        <f>STAFF_CWS!P75</f>
        <v>2</v>
      </c>
      <c r="M110" s="30">
        <f>STAFF_CWS!Q75</f>
        <v>3</v>
      </c>
      <c r="N110" s="30">
        <f>STAFF_CWS!R75</f>
        <v>3</v>
      </c>
      <c r="O110" s="30">
        <f>STAFF_CWS!S75</f>
        <v>3</v>
      </c>
      <c r="P110" s="30">
        <f>STAFF_CWS!T75</f>
        <v>5</v>
      </c>
      <c r="Q110" s="30">
        <f>STAFF_CWS!U75</f>
        <v>5</v>
      </c>
      <c r="R110" s="30">
        <f>STAFF_CWS!V75</f>
        <v>5</v>
      </c>
      <c r="S110" s="30">
        <f>STAFF_CWS!W75</f>
        <v>8</v>
      </c>
      <c r="T110" s="30">
        <f>STAFF_CWS!X75</f>
        <v>8</v>
      </c>
      <c r="U110" s="30">
        <f>STAFF_CWS!Y75</f>
        <v>8</v>
      </c>
      <c r="V110" s="30">
        <f>STAFF_CWS!Z75</f>
        <v>8</v>
      </c>
      <c r="W110" s="30">
        <f>STAFF_CWS!AA75</f>
        <v>8</v>
      </c>
      <c r="X110" s="30">
        <f>STAFF_CWS!AB75</f>
        <v>8</v>
      </c>
      <c r="Y110" s="30">
        <f>STAFF_CWS!AC75</f>
        <v>8</v>
      </c>
      <c r="Z110" s="30">
        <f>STAFF_CWS!AD75</f>
        <v>8</v>
      </c>
      <c r="AA110" s="30">
        <f>STAFF_CWS!AE75</f>
        <v>8</v>
      </c>
      <c r="AB110" s="30">
        <f>STAFF_CWS!AF75</f>
        <v>10</v>
      </c>
      <c r="AC110" s="30">
        <f>STAFF_CWS!AG75</f>
        <v>10</v>
      </c>
      <c r="AD110" s="30">
        <f>STAFF_CWS!AH75</f>
        <v>10</v>
      </c>
      <c r="AE110" s="30">
        <f>STAFF_CWS!AI75</f>
        <v>10</v>
      </c>
      <c r="AF110" s="30">
        <f>STAFF_CWS!AJ75</f>
        <v>10</v>
      </c>
      <c r="AG110" s="30">
        <f>STAFF_CWS!AK75</f>
        <v>10</v>
      </c>
      <c r="AH110" s="30">
        <f>STAFF_CWS!AL75</f>
        <v>10</v>
      </c>
      <c r="AI110" s="30">
        <f>STAFF_CWS!AM75</f>
        <v>10</v>
      </c>
      <c r="AJ110" s="30">
        <f>STAFF_CWS!AN75</f>
        <v>10</v>
      </c>
      <c r="AK110" s="30">
        <f>STAFF_CWS!AO75</f>
        <v>10</v>
      </c>
      <c r="AL110" s="30">
        <f>STAFF_CWS!AP75</f>
        <v>10</v>
      </c>
      <c r="AM110" s="30">
        <f>STAFF_CWS!AQ75</f>
        <v>10</v>
      </c>
      <c r="AN110" s="30">
        <f>STAFF_CWS!AR75</f>
        <v>14</v>
      </c>
      <c r="AO110" s="30">
        <f>STAFF_CWS!AS75</f>
        <v>14</v>
      </c>
      <c r="AP110" s="30">
        <f>STAFF_CWS!AT75</f>
        <v>14</v>
      </c>
      <c r="AQ110" s="30">
        <f>STAFF_CWS!AU75</f>
        <v>14</v>
      </c>
      <c r="AR110" s="30">
        <f>STAFF_CWS!AV75</f>
        <v>14</v>
      </c>
      <c r="AS110" s="30">
        <f>STAFF_CWS!AW75</f>
        <v>14</v>
      </c>
      <c r="AT110" s="30">
        <f>STAFF_CWS!AX75</f>
        <v>14</v>
      </c>
      <c r="AU110" s="30">
        <f>STAFF_CWS!AY75</f>
        <v>14</v>
      </c>
      <c r="AV110" s="30">
        <f>STAFF_CWS!AZ75</f>
        <v>14</v>
      </c>
      <c r="AW110" s="30">
        <f>STAFF_CWS!BA75</f>
        <v>14</v>
      </c>
      <c r="AX110" s="30">
        <f>STAFF_CWS!BB75</f>
        <v>14</v>
      </c>
      <c r="AY110" s="30">
        <f>STAFF_CWS!BC75</f>
        <v>14</v>
      </c>
      <c r="AZ110" s="30">
        <f>STAFF_CWS!BD75</f>
        <v>14</v>
      </c>
      <c r="BA110" s="30">
        <f>STAFF_CWS!BE75</f>
        <v>14</v>
      </c>
      <c r="BB110" s="30">
        <f>STAFF_CWS!BF75</f>
        <v>14</v>
      </c>
      <c r="BC110" s="30">
        <f>STAFF_CWS!BG75</f>
        <v>14</v>
      </c>
      <c r="BD110" s="30">
        <f>STAFF_CWS!BH75</f>
        <v>14</v>
      </c>
      <c r="BE110" s="30">
        <f>STAFF_CWS!BI75</f>
        <v>14</v>
      </c>
      <c r="BF110" s="30">
        <f>STAFF_CWS!BJ75</f>
        <v>14</v>
      </c>
      <c r="BG110" s="30">
        <f>STAFF_CWS!BK75</f>
        <v>14</v>
      </c>
      <c r="BH110" s="30">
        <f>STAFF_CWS!BL75</f>
        <v>14</v>
      </c>
      <c r="BI110" s="30">
        <f>STAFF_CWS!BM75</f>
        <v>14</v>
      </c>
      <c r="BJ110" s="30">
        <f>STAFF_CWS!BN75</f>
        <v>14</v>
      </c>
      <c r="BK110" s="30">
        <f>STAFF_CWS!BO75</f>
        <v>14</v>
      </c>
      <c r="BL110" s="189">
        <f>SUM(C110:BK110)</f>
        <v>560</v>
      </c>
      <c r="BM110" s="190">
        <f>STAFF_CWS!BP75</f>
        <v>560</v>
      </c>
    </row>
    <row r="111" spans="2:65" s="19" customFormat="1" x14ac:dyDescent="0.15">
      <c r="B111" s="19" t="s">
        <v>87</v>
      </c>
      <c r="C111" s="29">
        <f>STAFF_CWS!G76</f>
        <v>0</v>
      </c>
      <c r="D111" s="29">
        <f>STAFF_CWS!H76</f>
        <v>1.25</v>
      </c>
      <c r="E111" s="29">
        <f>STAFF_CWS!I76</f>
        <v>1.25</v>
      </c>
      <c r="F111" s="29">
        <f>STAFF_CWS!J76</f>
        <v>1.25</v>
      </c>
      <c r="G111" s="29">
        <f>STAFF_CWS!K76</f>
        <v>1.25</v>
      </c>
      <c r="H111" s="29">
        <f>STAFF_CWS!L76</f>
        <v>1.25</v>
      </c>
      <c r="I111" s="29">
        <f>STAFF_CWS!M76</f>
        <v>1.25</v>
      </c>
      <c r="J111" s="29">
        <f>STAFF_CWS!N76</f>
        <v>0.75</v>
      </c>
      <c r="K111" s="29">
        <f>STAFF_CWS!O76</f>
        <v>0.75</v>
      </c>
      <c r="L111" s="29">
        <f>STAFF_CWS!P76</f>
        <v>0.75</v>
      </c>
      <c r="M111" s="29">
        <f>STAFF_CWS!Q76</f>
        <v>0.75</v>
      </c>
      <c r="N111" s="29">
        <f>STAFF_CWS!R76</f>
        <v>0.75</v>
      </c>
      <c r="O111" s="29">
        <f>STAFF_CWS!S76</f>
        <v>0.75</v>
      </c>
      <c r="P111" s="29">
        <f>STAFF_CWS!T76</f>
        <v>1</v>
      </c>
      <c r="Q111" s="29">
        <f>STAFF_CWS!U76</f>
        <v>1</v>
      </c>
      <c r="R111" s="29">
        <f>STAFF_CWS!V76</f>
        <v>1</v>
      </c>
      <c r="S111" s="29">
        <f>STAFF_CWS!W76</f>
        <v>0.5</v>
      </c>
      <c r="T111" s="29">
        <f>STAFF_CWS!X76</f>
        <v>0.5</v>
      </c>
      <c r="U111" s="29">
        <f>STAFF_CWS!Y76</f>
        <v>0.5</v>
      </c>
      <c r="V111" s="29">
        <f>STAFF_CWS!Z76</f>
        <v>0.5</v>
      </c>
      <c r="W111" s="29">
        <f>STAFF_CWS!AA76</f>
        <v>0.5</v>
      </c>
      <c r="X111" s="29">
        <f>STAFF_CWS!AB76</f>
        <v>0.5</v>
      </c>
      <c r="Y111" s="29">
        <f>STAFF_CWS!AC76</f>
        <v>0.5</v>
      </c>
      <c r="Z111" s="29">
        <f>STAFF_CWS!AD76</f>
        <v>0.5</v>
      </c>
      <c r="AA111" s="29">
        <f>STAFF_CWS!AE76</f>
        <v>0.5</v>
      </c>
      <c r="AB111" s="29">
        <f>STAFF_CWS!AF76</f>
        <v>0</v>
      </c>
      <c r="AC111" s="29">
        <f>STAFF_CWS!AG76</f>
        <v>0</v>
      </c>
      <c r="AD111" s="29">
        <f>STAFF_CWS!AH76</f>
        <v>0</v>
      </c>
      <c r="AE111" s="29">
        <f>STAFF_CWS!AI76</f>
        <v>0</v>
      </c>
      <c r="AF111" s="29">
        <f>STAFF_CWS!AJ76</f>
        <v>0</v>
      </c>
      <c r="AG111" s="29">
        <f>STAFF_CWS!AK76</f>
        <v>0</v>
      </c>
      <c r="AH111" s="29">
        <f>STAFF_CWS!AL76</f>
        <v>0</v>
      </c>
      <c r="AI111" s="29">
        <f>STAFF_CWS!AM76</f>
        <v>0</v>
      </c>
      <c r="AJ111" s="29">
        <f>STAFF_CWS!AN76</f>
        <v>0</v>
      </c>
      <c r="AK111" s="29">
        <f>STAFF_CWS!AO76</f>
        <v>0</v>
      </c>
      <c r="AL111" s="29">
        <f>STAFF_CWS!AP76</f>
        <v>0</v>
      </c>
      <c r="AM111" s="29">
        <f>STAFF_CWS!AQ76</f>
        <v>0</v>
      </c>
      <c r="AN111" s="29">
        <f>STAFF_CWS!AR76</f>
        <v>0</v>
      </c>
      <c r="AO111" s="29">
        <f>STAFF_CWS!AS76</f>
        <v>0</v>
      </c>
      <c r="AP111" s="29">
        <f>STAFF_CWS!AT76</f>
        <v>0</v>
      </c>
      <c r="AQ111" s="29">
        <f>STAFF_CWS!AU76</f>
        <v>0</v>
      </c>
      <c r="AR111" s="29">
        <f>STAFF_CWS!AV76</f>
        <v>0</v>
      </c>
      <c r="AS111" s="29">
        <f>STAFF_CWS!AW76</f>
        <v>0</v>
      </c>
      <c r="AT111" s="29">
        <f>STAFF_CWS!AX76</f>
        <v>0</v>
      </c>
      <c r="AU111" s="29">
        <f>STAFF_CWS!AY76</f>
        <v>0</v>
      </c>
      <c r="AV111" s="29">
        <f>STAFF_CWS!AZ76</f>
        <v>0</v>
      </c>
      <c r="AW111" s="29">
        <f>STAFF_CWS!BA76</f>
        <v>0</v>
      </c>
      <c r="AX111" s="29">
        <f>STAFF_CWS!BB76</f>
        <v>0</v>
      </c>
      <c r="AY111" s="29">
        <f>STAFF_CWS!BC76</f>
        <v>0</v>
      </c>
      <c r="AZ111" s="29">
        <f>STAFF_CWS!BD76</f>
        <v>0</v>
      </c>
      <c r="BA111" s="29">
        <f>STAFF_CWS!BE76</f>
        <v>0</v>
      </c>
      <c r="BB111" s="29">
        <f>STAFF_CWS!BF76</f>
        <v>0</v>
      </c>
      <c r="BC111" s="29">
        <f>STAFF_CWS!BG76</f>
        <v>0</v>
      </c>
      <c r="BD111" s="29">
        <f>STAFF_CWS!BH76</f>
        <v>0</v>
      </c>
      <c r="BE111" s="29">
        <f>STAFF_CWS!BI76</f>
        <v>0</v>
      </c>
      <c r="BF111" s="29">
        <f>STAFF_CWS!BJ76</f>
        <v>0</v>
      </c>
      <c r="BG111" s="29">
        <f>STAFF_CWS!BK76</f>
        <v>0</v>
      </c>
      <c r="BH111" s="29">
        <f>STAFF_CWS!BL76</f>
        <v>0</v>
      </c>
      <c r="BI111" s="29">
        <f>STAFF_CWS!BM76</f>
        <v>0</v>
      </c>
      <c r="BJ111" s="29">
        <f>STAFF_CWS!BN76</f>
        <v>0</v>
      </c>
      <c r="BK111" s="29">
        <f>STAFF_CWS!BO76</f>
        <v>0</v>
      </c>
      <c r="BL111" s="189">
        <f>SUM(C111:BK111)</f>
        <v>19.5</v>
      </c>
      <c r="BM111" s="191">
        <f>STAFF_CWS!BP76</f>
        <v>19.5</v>
      </c>
    </row>
    <row r="113" spans="2:64" customFormat="1" x14ac:dyDescent="0.15">
      <c r="B113" s="20" t="s">
        <v>719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125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712</v>
      </c>
      <c r="C116" s="27">
        <f>STAFF_CWS!G305</f>
        <v>0</v>
      </c>
      <c r="D116" s="27">
        <f>STAFF_CWS!H305</f>
        <v>0</v>
      </c>
      <c r="E116" s="27">
        <f>STAFF_CWS!I305</f>
        <v>0</v>
      </c>
      <c r="F116" s="27">
        <f>STAFF_CWS!J305</f>
        <v>0</v>
      </c>
      <c r="G116" s="27">
        <f>STAFF_CWS!K305</f>
        <v>0</v>
      </c>
      <c r="H116" s="27">
        <f>STAFF_CWS!L305</f>
        <v>0</v>
      </c>
      <c r="I116" s="27">
        <f>STAFF_CWS!M305</f>
        <v>0</v>
      </c>
      <c r="J116" s="27">
        <f>STAFF_CWS!N305</f>
        <v>0</v>
      </c>
      <c r="K116" s="27">
        <f>STAFF_CWS!O305</f>
        <v>0</v>
      </c>
      <c r="L116" s="27">
        <f>STAFF_CWS!P305</f>
        <v>0</v>
      </c>
      <c r="M116" s="27">
        <f>STAFF_CWS!Q305</f>
        <v>0</v>
      </c>
      <c r="N116" s="27">
        <f>STAFF_CWS!R305</f>
        <v>0</v>
      </c>
      <c r="O116" s="27">
        <f>STAFF_CWS!S305</f>
        <v>0</v>
      </c>
      <c r="P116" s="27">
        <f>STAFF_CWS!T305</f>
        <v>0</v>
      </c>
      <c r="Q116" s="27">
        <f>STAFF_CWS!U305</f>
        <v>0</v>
      </c>
      <c r="R116" s="27">
        <f>STAFF_CWS!V305</f>
        <v>0</v>
      </c>
      <c r="S116" s="27">
        <f>STAFF_CWS!W305</f>
        <v>5833.333333333333</v>
      </c>
      <c r="T116" s="27">
        <f>STAFF_CWS!X305</f>
        <v>5833.333333333333</v>
      </c>
      <c r="U116" s="27">
        <f>STAFF_CWS!Y305</f>
        <v>5833.333333333333</v>
      </c>
      <c r="V116" s="27">
        <f>STAFF_CWS!Z305</f>
        <v>5833.333333333333</v>
      </c>
      <c r="W116" s="27">
        <f>STAFF_CWS!AA305</f>
        <v>5833.333333333333</v>
      </c>
      <c r="X116" s="27">
        <f>STAFF_CWS!AB305</f>
        <v>5833.333333333333</v>
      </c>
      <c r="Y116" s="27">
        <f>STAFF_CWS!AC305</f>
        <v>5833.333333333333</v>
      </c>
      <c r="Z116" s="27">
        <f>STAFF_CWS!AD305</f>
        <v>5833.333333333333</v>
      </c>
      <c r="AA116" s="27">
        <f>STAFF_CWS!AE305</f>
        <v>5833.333333333333</v>
      </c>
      <c r="AB116" s="27">
        <f>STAFF_CWS!AF305</f>
        <v>6666.6666666666679</v>
      </c>
      <c r="AC116" s="27">
        <f>STAFF_CWS!AG305</f>
        <v>6666.6666666666679</v>
      </c>
      <c r="AD116" s="27">
        <f>STAFF_CWS!AH305</f>
        <v>6666.6666666666679</v>
      </c>
      <c r="AE116" s="27">
        <f>STAFF_CWS!AI305</f>
        <v>6666.6666666666679</v>
      </c>
      <c r="AF116" s="27">
        <f>STAFF_CWS!AJ305</f>
        <v>6666.6666666666679</v>
      </c>
      <c r="AG116" s="27">
        <f>STAFF_CWS!AK305</f>
        <v>6666.6666666666679</v>
      </c>
      <c r="AH116" s="27">
        <f>STAFF_CWS!AL305</f>
        <v>6666.6666666666679</v>
      </c>
      <c r="AI116" s="27">
        <f>STAFF_CWS!AM305</f>
        <v>6666.6666666666679</v>
      </c>
      <c r="AJ116" s="27">
        <f>STAFF_CWS!AN305</f>
        <v>6666.6666666666679</v>
      </c>
      <c r="AK116" s="27">
        <f>STAFF_CWS!AO305</f>
        <v>6666.6666666666679</v>
      </c>
      <c r="AL116" s="27">
        <f>STAFF_CWS!AP305</f>
        <v>6666.6666666666679</v>
      </c>
      <c r="AM116" s="27">
        <f>STAFF_CWS!AQ305</f>
        <v>6666.6666666666679</v>
      </c>
      <c r="AN116" s="27">
        <f>STAFF_CWS!AR305</f>
        <v>7500.0000000000009</v>
      </c>
      <c r="AO116" s="27">
        <f>STAFF_CWS!AS305</f>
        <v>7500.0000000000009</v>
      </c>
      <c r="AP116" s="27">
        <f>STAFF_CWS!AT305</f>
        <v>7500.0000000000009</v>
      </c>
      <c r="AQ116" s="27">
        <f>STAFF_CWS!AU305</f>
        <v>7500.0000000000009</v>
      </c>
      <c r="AR116" s="27">
        <f>STAFF_CWS!AV305</f>
        <v>7500.0000000000009</v>
      </c>
      <c r="AS116" s="27">
        <f>STAFF_CWS!AW305</f>
        <v>7500.0000000000009</v>
      </c>
      <c r="AT116" s="27">
        <f>STAFF_CWS!AX305</f>
        <v>7500.0000000000009</v>
      </c>
      <c r="AU116" s="27">
        <f>STAFF_CWS!AY305</f>
        <v>7500.0000000000009</v>
      </c>
      <c r="AV116" s="27">
        <f>STAFF_CWS!AZ305</f>
        <v>7500.0000000000009</v>
      </c>
      <c r="AW116" s="27">
        <f>STAFF_CWS!BA305</f>
        <v>7500.0000000000009</v>
      </c>
      <c r="AX116" s="27">
        <f>STAFF_CWS!BB305</f>
        <v>7500.0000000000009</v>
      </c>
      <c r="AY116" s="27">
        <f>STAFF_CWS!BC305</f>
        <v>7500.0000000000009</v>
      </c>
      <c r="AZ116" s="27">
        <f>STAFF_CWS!BD305</f>
        <v>8333.3333333333339</v>
      </c>
      <c r="BA116" s="27">
        <f>STAFF_CWS!BE305</f>
        <v>8333.3333333333339</v>
      </c>
      <c r="BB116" s="27">
        <f>STAFF_CWS!BF305</f>
        <v>8333.3333333333339</v>
      </c>
      <c r="BC116" s="27">
        <f>STAFF_CWS!BG305</f>
        <v>8333.3333333333339</v>
      </c>
      <c r="BD116" s="27">
        <f>STAFF_CWS!BH305</f>
        <v>8333.3333333333339</v>
      </c>
      <c r="BE116" s="27">
        <f>STAFF_CWS!BI305</f>
        <v>8333.3333333333339</v>
      </c>
      <c r="BF116" s="27">
        <f>STAFF_CWS!BJ305</f>
        <v>8333.3333333333339</v>
      </c>
      <c r="BG116" s="27">
        <f>STAFF_CWS!BK305</f>
        <v>8333.3333333333339</v>
      </c>
      <c r="BH116" s="27">
        <f>STAFF_CWS!BL305</f>
        <v>8333.3333333333339</v>
      </c>
      <c r="BI116" s="27">
        <f>STAFF_CWS!BM305</f>
        <v>8333.3333333333339</v>
      </c>
      <c r="BJ116" s="27">
        <f>STAFF_CWS!BN305</f>
        <v>8333.3333333333339</v>
      </c>
      <c r="BK116" s="27">
        <f>STAFF_CWS!BO305</f>
        <v>8333.3333333333339</v>
      </c>
      <c r="BL116" s="40"/>
    </row>
    <row r="117" spans="2:64" customFormat="1" x14ac:dyDescent="0.15">
      <c r="B117" s="50" t="s">
        <v>713</v>
      </c>
      <c r="C117" s="27">
        <f>STAFF_CWS!G306</f>
        <v>0</v>
      </c>
      <c r="D117" s="27">
        <f>STAFF_CWS!H306</f>
        <v>0</v>
      </c>
      <c r="E117" s="27">
        <f>STAFF_CWS!I306</f>
        <v>0</v>
      </c>
      <c r="F117" s="27">
        <f>STAFF_CWS!J306</f>
        <v>0</v>
      </c>
      <c r="G117" s="27">
        <f>STAFF_CWS!K306</f>
        <v>0</v>
      </c>
      <c r="H117" s="27">
        <f>STAFF_CWS!L306</f>
        <v>0</v>
      </c>
      <c r="I117" s="27">
        <f>STAFF_CWS!M306</f>
        <v>0</v>
      </c>
      <c r="J117" s="27">
        <f>STAFF_CWS!N306</f>
        <v>0</v>
      </c>
      <c r="K117" s="27">
        <f>STAFF_CWS!O306</f>
        <v>0</v>
      </c>
      <c r="L117" s="27">
        <f>STAFF_CWS!P306</f>
        <v>0</v>
      </c>
      <c r="M117" s="27">
        <f>STAFF_CWS!Q306</f>
        <v>0</v>
      </c>
      <c r="N117" s="27">
        <f>STAFF_CWS!R306</f>
        <v>0</v>
      </c>
      <c r="O117" s="27">
        <f>STAFF_CWS!S306</f>
        <v>0</v>
      </c>
      <c r="P117" s="27">
        <f>STAFF_CWS!T306</f>
        <v>0</v>
      </c>
      <c r="Q117" s="27">
        <f>STAFF_CWS!U306</f>
        <v>0</v>
      </c>
      <c r="R117" s="27">
        <f>STAFF_CWS!V306</f>
        <v>0</v>
      </c>
      <c r="S117" s="27">
        <f>STAFF_CWS!W306</f>
        <v>848.6662500000001</v>
      </c>
      <c r="T117" s="27">
        <f>STAFF_CWS!X306</f>
        <v>848.6662500000001</v>
      </c>
      <c r="U117" s="27">
        <f>STAFF_CWS!Y306</f>
        <v>848.6662500000001</v>
      </c>
      <c r="V117" s="27">
        <f>STAFF_CWS!Z306</f>
        <v>848.6662500000001</v>
      </c>
      <c r="W117" s="27">
        <f>STAFF_CWS!AA306</f>
        <v>957.47562500000004</v>
      </c>
      <c r="X117" s="27">
        <f>STAFF_CWS!AB306</f>
        <v>1066.2850000000001</v>
      </c>
      <c r="Y117" s="27">
        <f>STAFF_CWS!AC306</f>
        <v>1069.0975000000001</v>
      </c>
      <c r="Z117" s="27">
        <f>STAFF_CWS!AD306</f>
        <v>1275.8704687500001</v>
      </c>
      <c r="AA117" s="27">
        <f>STAFF_CWS!AE306</f>
        <v>1278.1556250000001</v>
      </c>
      <c r="AB117" s="27">
        <f>STAFF_CWS!AF306</f>
        <v>1517.0422222222221</v>
      </c>
      <c r="AC117" s="27">
        <f>STAFF_CWS!AG306</f>
        <v>2425.2286666666673</v>
      </c>
      <c r="AD117" s="27">
        <f>STAFF_CWS!AH306</f>
        <v>2737.2468333333331</v>
      </c>
      <c r="AE117" s="27">
        <f>STAFF_CWS!AI306</f>
        <v>2737.2468333333331</v>
      </c>
      <c r="AF117" s="27">
        <f>STAFF_CWS!AJ306</f>
        <v>3039.1677777777777</v>
      </c>
      <c r="AG117" s="27">
        <f>STAFF_CWS!AK306</f>
        <v>3039.1677777777777</v>
      </c>
      <c r="AH117" s="27">
        <f>STAFF_CWS!AL306</f>
        <v>3039.1677777777777</v>
      </c>
      <c r="AI117" s="27">
        <f>STAFF_CWS!AM306</f>
        <v>2739.7885000000001</v>
      </c>
      <c r="AJ117" s="27">
        <f>STAFF_CWS!AN306</f>
        <v>2742.3301666666666</v>
      </c>
      <c r="AK117" s="27">
        <f>STAFF_CWS!AO306</f>
        <v>2443.1592222222225</v>
      </c>
      <c r="AL117" s="27">
        <f>STAFF_CWS!AP306</f>
        <v>2145.8493888888893</v>
      </c>
      <c r="AM117" s="27">
        <f>STAFF_CWS!AQ306</f>
        <v>1846.1471944444445</v>
      </c>
      <c r="AN117" s="27">
        <f>STAFF_CWS!AR306</f>
        <v>2562.07708</v>
      </c>
      <c r="AO117" s="27">
        <f>STAFF_CWS!AS306</f>
        <v>4087.2667500000002</v>
      </c>
      <c r="AP117" s="27">
        <f>STAFF_CWS!AT306</f>
        <v>4613.3167050000002</v>
      </c>
      <c r="AQ117" s="27">
        <f>STAFF_CWS!AU306</f>
        <v>4613.3167050000002</v>
      </c>
      <c r="AR117" s="27">
        <f>STAFF_CWS!AV306</f>
        <v>5116.2490625000009</v>
      </c>
      <c r="AS117" s="27">
        <f>STAFF_CWS!AW306</f>
        <v>5116.2490625000009</v>
      </c>
      <c r="AT117" s="27">
        <f>STAFF_CWS!AX306</f>
        <v>5116.2490625000009</v>
      </c>
      <c r="AU117" s="27">
        <f>STAFF_CWS!AY306</f>
        <v>4615.8667050000004</v>
      </c>
      <c r="AV117" s="27">
        <f>STAFF_CWS!AZ306</f>
        <v>4618.4167050000005</v>
      </c>
      <c r="AW117" s="27">
        <f>STAFF_CWS!BA306</f>
        <v>4105.2917500000003</v>
      </c>
      <c r="AX117" s="27">
        <f>STAFF_CWS!BB306</f>
        <v>3606.5343925000002</v>
      </c>
      <c r="AY117" s="27">
        <f>STAFF_CWS!BC306</f>
        <v>3092.9031875000001</v>
      </c>
      <c r="AZ117" s="27">
        <f>STAFF_CWS!BD306</f>
        <v>4357.2210675000006</v>
      </c>
      <c r="BA117" s="27">
        <f>STAFF_CWS!BE306</f>
        <v>6969.0999580000007</v>
      </c>
      <c r="BB117" s="27">
        <f>STAFF_CWS!BF306</f>
        <v>7849.2241715</v>
      </c>
      <c r="BC117" s="27">
        <f>STAFF_CWS!BG306</f>
        <v>7849.2241715</v>
      </c>
      <c r="BD117" s="27">
        <f>STAFF_CWS!BH306</f>
        <v>8718.6171350000004</v>
      </c>
      <c r="BE117" s="27">
        <f>STAFF_CWS!BI306</f>
        <v>8718.6171350000004</v>
      </c>
      <c r="BF117" s="27">
        <f>STAFF_CWS!BJ306</f>
        <v>8718.6171350000004</v>
      </c>
      <c r="BG117" s="27">
        <f>STAFF_CWS!BK306</f>
        <v>7851.7741714999993</v>
      </c>
      <c r="BH117" s="27">
        <f>STAFF_CWS!BL306</f>
        <v>7854.3241714999995</v>
      </c>
      <c r="BI117" s="27">
        <f>STAFF_CWS!BM306</f>
        <v>6987.1249580000003</v>
      </c>
      <c r="BJ117" s="27">
        <f>STAFF_CWS!BN306</f>
        <v>6121.9069944999992</v>
      </c>
      <c r="BK117" s="27">
        <f>STAFF_CWS!BO306</f>
        <v>5254.2015310000006</v>
      </c>
      <c r="BL117" s="40"/>
    </row>
    <row r="118" spans="2:64" customFormat="1" x14ac:dyDescent="0.15">
      <c r="B118" s="50" t="s">
        <v>714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715</v>
      </c>
      <c r="C120" s="27">
        <f>STAFF_CWS!G309</f>
        <v>0</v>
      </c>
      <c r="D120" s="27">
        <f>STAFF_CWS!H309</f>
        <v>6800</v>
      </c>
      <c r="E120" s="27">
        <f>STAFF_CWS!I309</f>
        <v>6800</v>
      </c>
      <c r="F120" s="27">
        <f>STAFF_CWS!J309</f>
        <v>6800</v>
      </c>
      <c r="G120" s="27">
        <f>STAFF_CWS!K309</f>
        <v>6800</v>
      </c>
      <c r="H120" s="27">
        <f>STAFF_CWS!L309</f>
        <v>6800</v>
      </c>
      <c r="I120" s="27">
        <f>STAFF_CWS!M309</f>
        <v>6800</v>
      </c>
      <c r="J120" s="27">
        <f>STAFF_CWS!N309</f>
        <v>6800</v>
      </c>
      <c r="K120" s="27">
        <f>STAFF_CWS!O309</f>
        <v>6800</v>
      </c>
      <c r="L120" s="27">
        <f>STAFF_CWS!P309</f>
        <v>6800</v>
      </c>
      <c r="M120" s="27">
        <f>STAFF_CWS!Q309</f>
        <v>6800</v>
      </c>
      <c r="N120" s="27">
        <f>STAFF_CWS!R309</f>
        <v>6800</v>
      </c>
      <c r="O120" s="27">
        <f>STAFF_CWS!S309</f>
        <v>6800</v>
      </c>
      <c r="P120" s="27">
        <f>STAFF_CWS!T309</f>
        <v>6800</v>
      </c>
      <c r="Q120" s="27">
        <f>STAFF_CWS!U309</f>
        <v>6800</v>
      </c>
      <c r="R120" s="27">
        <f>STAFF_CWS!V309</f>
        <v>6800</v>
      </c>
      <c r="S120" s="27">
        <f>STAFF_CWS!W309</f>
        <v>0</v>
      </c>
      <c r="T120" s="27">
        <f>STAFF_CWS!X309</f>
        <v>0</v>
      </c>
      <c r="U120" s="27">
        <f>STAFF_CWS!Y309</f>
        <v>0</v>
      </c>
      <c r="V120" s="27">
        <f>STAFF_CWS!Z309</f>
        <v>0</v>
      </c>
      <c r="W120" s="27">
        <f>STAFF_CWS!AA309</f>
        <v>0</v>
      </c>
      <c r="X120" s="27">
        <f>STAFF_CWS!AB309</f>
        <v>0</v>
      </c>
      <c r="Y120" s="27">
        <f>STAFF_CWS!AC309</f>
        <v>0</v>
      </c>
      <c r="Z120" s="27">
        <f>STAFF_CWS!AD309</f>
        <v>0</v>
      </c>
      <c r="AA120" s="27">
        <f>STAFF_CWS!AE309</f>
        <v>0</v>
      </c>
      <c r="AB120" s="27">
        <f>STAFF_CWS!AF309</f>
        <v>0</v>
      </c>
      <c r="AC120" s="27">
        <f>STAFF_CWS!AG309</f>
        <v>0</v>
      </c>
      <c r="AD120" s="27">
        <f>STAFF_CWS!AH309</f>
        <v>0</v>
      </c>
      <c r="AE120" s="27">
        <f>STAFF_CWS!AI309</f>
        <v>0</v>
      </c>
      <c r="AF120" s="27">
        <f>STAFF_CWS!AJ309</f>
        <v>0</v>
      </c>
      <c r="AG120" s="27">
        <f>STAFF_CWS!AK309</f>
        <v>0</v>
      </c>
      <c r="AH120" s="27">
        <f>STAFF_CWS!AL309</f>
        <v>0</v>
      </c>
      <c r="AI120" s="27">
        <f>STAFF_CWS!AM309</f>
        <v>0</v>
      </c>
      <c r="AJ120" s="27">
        <f>STAFF_CWS!AN309</f>
        <v>0</v>
      </c>
      <c r="AK120" s="27">
        <f>STAFF_CWS!AO309</f>
        <v>0</v>
      </c>
      <c r="AL120" s="27">
        <f>STAFF_CWS!AP309</f>
        <v>0</v>
      </c>
      <c r="AM120" s="27">
        <f>STAFF_CWS!AQ309</f>
        <v>0</v>
      </c>
      <c r="AN120" s="27">
        <f>STAFF_CWS!AR309</f>
        <v>0</v>
      </c>
      <c r="AO120" s="27">
        <f>STAFF_CWS!AS309</f>
        <v>0</v>
      </c>
      <c r="AP120" s="27">
        <f>STAFF_CWS!AT309</f>
        <v>0</v>
      </c>
      <c r="AQ120" s="27">
        <f>STAFF_CWS!AU309</f>
        <v>0</v>
      </c>
      <c r="AR120" s="27">
        <f>STAFF_CWS!AV309</f>
        <v>0</v>
      </c>
      <c r="AS120" s="27">
        <f>STAFF_CWS!AW309</f>
        <v>0</v>
      </c>
      <c r="AT120" s="27">
        <f>STAFF_CWS!AX309</f>
        <v>0</v>
      </c>
      <c r="AU120" s="27">
        <f>STAFF_CWS!AY309</f>
        <v>0</v>
      </c>
      <c r="AV120" s="27">
        <f>STAFF_CWS!AZ309</f>
        <v>0</v>
      </c>
      <c r="AW120" s="27">
        <f>STAFF_CWS!BA309</f>
        <v>0</v>
      </c>
      <c r="AX120" s="27">
        <f>STAFF_CWS!BB309</f>
        <v>0</v>
      </c>
      <c r="AY120" s="27">
        <f>STAFF_CWS!BC309</f>
        <v>0</v>
      </c>
      <c r="AZ120" s="27">
        <f>STAFF_CWS!BD309</f>
        <v>0</v>
      </c>
      <c r="BA120" s="27">
        <f>STAFF_CWS!BE309</f>
        <v>0</v>
      </c>
      <c r="BB120" s="27">
        <f>STAFF_CWS!BF309</f>
        <v>0</v>
      </c>
      <c r="BC120" s="27">
        <f>STAFF_CWS!BG309</f>
        <v>0</v>
      </c>
      <c r="BD120" s="27">
        <f>STAFF_CWS!BH309</f>
        <v>0</v>
      </c>
      <c r="BE120" s="27">
        <f>STAFF_CWS!BI309</f>
        <v>0</v>
      </c>
      <c r="BF120" s="27">
        <f>STAFF_CWS!BJ309</f>
        <v>0</v>
      </c>
      <c r="BG120" s="27">
        <f>STAFF_CWS!BK309</f>
        <v>0</v>
      </c>
      <c r="BH120" s="27">
        <f>STAFF_CWS!BL309</f>
        <v>0</v>
      </c>
      <c r="BI120" s="27">
        <f>STAFF_CWS!BM309</f>
        <v>0</v>
      </c>
      <c r="BJ120" s="27">
        <f>STAFF_CWS!BN309</f>
        <v>0</v>
      </c>
      <c r="BK120" s="27">
        <f>STAFF_CWS!BO309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126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712</v>
      </c>
      <c r="C123" s="27">
        <f>STAFF_CWS!G314</f>
        <v>0</v>
      </c>
      <c r="D123" s="27">
        <f>STAFF_CWS!H314</f>
        <v>0</v>
      </c>
      <c r="E123" s="27">
        <f>STAFF_CWS!I314</f>
        <v>0</v>
      </c>
      <c r="F123" s="27">
        <f>STAFF_CWS!J314</f>
        <v>0</v>
      </c>
      <c r="G123" s="27">
        <f>STAFF_CWS!K314</f>
        <v>0</v>
      </c>
      <c r="H123" s="27">
        <f>STAFF_CWS!L314</f>
        <v>0</v>
      </c>
      <c r="I123" s="27">
        <f>STAFF_CWS!M314</f>
        <v>0</v>
      </c>
      <c r="J123" s="27">
        <f>STAFF_CWS!N314</f>
        <v>0</v>
      </c>
      <c r="K123" s="27">
        <f>STAFF_CWS!O314</f>
        <v>0</v>
      </c>
      <c r="L123" s="27">
        <f>STAFF_CWS!P314</f>
        <v>0</v>
      </c>
      <c r="M123" s="27">
        <f>STAFF_CWS!Q314</f>
        <v>0</v>
      </c>
      <c r="N123" s="27">
        <f>STAFF_CWS!R314</f>
        <v>0</v>
      </c>
      <c r="O123" s="27">
        <f>STAFF_CWS!S314</f>
        <v>0</v>
      </c>
      <c r="P123" s="27">
        <f>STAFF_CWS!T314</f>
        <v>0</v>
      </c>
      <c r="Q123" s="27">
        <f>STAFF_CWS!U314</f>
        <v>0</v>
      </c>
      <c r="R123" s="27">
        <f>STAFF_CWS!V314</f>
        <v>0</v>
      </c>
      <c r="S123" s="27">
        <f>STAFF_CWS!W314</f>
        <v>0</v>
      </c>
      <c r="T123" s="27">
        <f>STAFF_CWS!X314</f>
        <v>0</v>
      </c>
      <c r="U123" s="27">
        <f>STAFF_CWS!Y314</f>
        <v>0</v>
      </c>
      <c r="V123" s="27">
        <f>STAFF_CWS!Z314</f>
        <v>0</v>
      </c>
      <c r="W123" s="27">
        <f>STAFF_CWS!AA314</f>
        <v>0</v>
      </c>
      <c r="X123" s="27">
        <f>STAFF_CWS!AB314</f>
        <v>0</v>
      </c>
      <c r="Y123" s="27">
        <f>STAFF_CWS!AC314</f>
        <v>0</v>
      </c>
      <c r="Z123" s="27">
        <f>STAFF_CWS!AD314</f>
        <v>0</v>
      </c>
      <c r="AA123" s="27">
        <f>STAFF_CWS!AE314</f>
        <v>0</v>
      </c>
      <c r="AB123" s="27">
        <f>STAFF_CWS!AF314</f>
        <v>4333.3333333333339</v>
      </c>
      <c r="AC123" s="27">
        <f>STAFF_CWS!AG314</f>
        <v>4333.3333333333339</v>
      </c>
      <c r="AD123" s="27">
        <f>STAFF_CWS!AH314</f>
        <v>4333.3333333333339</v>
      </c>
      <c r="AE123" s="27">
        <f>STAFF_CWS!AI314</f>
        <v>4333.3333333333339</v>
      </c>
      <c r="AF123" s="27">
        <f>STAFF_CWS!AJ314</f>
        <v>4333.3333333333339</v>
      </c>
      <c r="AG123" s="27">
        <f>STAFF_CWS!AK314</f>
        <v>4333.3333333333339</v>
      </c>
      <c r="AH123" s="27">
        <f>STAFF_CWS!AL314</f>
        <v>4333.3333333333339</v>
      </c>
      <c r="AI123" s="27">
        <f>STAFF_CWS!AM314</f>
        <v>4333.3333333333339</v>
      </c>
      <c r="AJ123" s="27">
        <f>STAFF_CWS!AN314</f>
        <v>4333.3333333333339</v>
      </c>
      <c r="AK123" s="27">
        <f>STAFF_CWS!AO314</f>
        <v>4333.3333333333339</v>
      </c>
      <c r="AL123" s="27">
        <f>STAFF_CWS!AP314</f>
        <v>4333.3333333333339</v>
      </c>
      <c r="AM123" s="27">
        <f>STAFF_CWS!AQ314</f>
        <v>4333.3333333333339</v>
      </c>
      <c r="AN123" s="27">
        <f>STAFF_CWS!AR314</f>
        <v>4875</v>
      </c>
      <c r="AO123" s="27">
        <f>STAFF_CWS!AS314</f>
        <v>4875</v>
      </c>
      <c r="AP123" s="27">
        <f>STAFF_CWS!AT314</f>
        <v>4875</v>
      </c>
      <c r="AQ123" s="27">
        <f>STAFF_CWS!AU314</f>
        <v>4875</v>
      </c>
      <c r="AR123" s="27">
        <f>STAFF_CWS!AV314</f>
        <v>4875</v>
      </c>
      <c r="AS123" s="27">
        <f>STAFF_CWS!AW314</f>
        <v>4875</v>
      </c>
      <c r="AT123" s="27">
        <f>STAFF_CWS!AX314</f>
        <v>4875</v>
      </c>
      <c r="AU123" s="27">
        <f>STAFF_CWS!AY314</f>
        <v>4875</v>
      </c>
      <c r="AV123" s="27">
        <f>STAFF_CWS!AZ314</f>
        <v>4875</v>
      </c>
      <c r="AW123" s="27">
        <f>STAFF_CWS!BA314</f>
        <v>4875</v>
      </c>
      <c r="AX123" s="27">
        <f>STAFF_CWS!BB314</f>
        <v>4875</v>
      </c>
      <c r="AY123" s="27">
        <f>STAFF_CWS!BC314</f>
        <v>4875</v>
      </c>
      <c r="AZ123" s="27">
        <f>STAFF_CWS!BD314</f>
        <v>5416.666666666667</v>
      </c>
      <c r="BA123" s="27">
        <f>STAFF_CWS!BE314</f>
        <v>5416.666666666667</v>
      </c>
      <c r="BB123" s="27">
        <f>STAFF_CWS!BF314</f>
        <v>5416.666666666667</v>
      </c>
      <c r="BC123" s="27">
        <f>STAFF_CWS!BG314</f>
        <v>5416.666666666667</v>
      </c>
      <c r="BD123" s="27">
        <f>STAFF_CWS!BH314</f>
        <v>5416.666666666667</v>
      </c>
      <c r="BE123" s="27">
        <f>STAFF_CWS!BI314</f>
        <v>5416.666666666667</v>
      </c>
      <c r="BF123" s="27">
        <f>STAFF_CWS!BJ314</f>
        <v>5416.666666666667</v>
      </c>
      <c r="BG123" s="27">
        <f>STAFF_CWS!BK314</f>
        <v>5416.666666666667</v>
      </c>
      <c r="BH123" s="27">
        <f>STAFF_CWS!BL314</f>
        <v>5416.666666666667</v>
      </c>
      <c r="BI123" s="27">
        <f>STAFF_CWS!BM314</f>
        <v>5416.666666666667</v>
      </c>
      <c r="BJ123" s="27">
        <f>STAFF_CWS!BN314</f>
        <v>5416.666666666667</v>
      </c>
      <c r="BK123" s="27">
        <f>STAFF_CWS!BO314</f>
        <v>5416.666666666667</v>
      </c>
      <c r="BL123" s="40"/>
    </row>
    <row r="124" spans="2:64" customFormat="1" x14ac:dyDescent="0.15">
      <c r="B124" s="50" t="s">
        <v>713</v>
      </c>
      <c r="C124" s="27">
        <f>STAFF_CWS!G315</f>
        <v>0</v>
      </c>
      <c r="D124" s="27">
        <f>STAFF_CWS!H315</f>
        <v>0</v>
      </c>
      <c r="E124" s="27">
        <f>STAFF_CWS!I315</f>
        <v>0</v>
      </c>
      <c r="F124" s="27">
        <f>STAFF_CWS!J315</f>
        <v>0</v>
      </c>
      <c r="G124" s="27">
        <f>STAFF_CWS!K315</f>
        <v>0</v>
      </c>
      <c r="H124" s="27">
        <f>STAFF_CWS!L315</f>
        <v>0</v>
      </c>
      <c r="I124" s="27">
        <f>STAFF_CWS!M315</f>
        <v>0</v>
      </c>
      <c r="J124" s="27">
        <f>STAFF_CWS!N315</f>
        <v>0</v>
      </c>
      <c r="K124" s="27">
        <f>STAFF_CWS!O315</f>
        <v>0</v>
      </c>
      <c r="L124" s="27">
        <f>STAFF_CWS!P315</f>
        <v>0</v>
      </c>
      <c r="M124" s="27">
        <f>STAFF_CWS!Q315</f>
        <v>0</v>
      </c>
      <c r="N124" s="27">
        <f>STAFF_CWS!R315</f>
        <v>0</v>
      </c>
      <c r="O124" s="27">
        <f>STAFF_CWS!S315</f>
        <v>0</v>
      </c>
      <c r="P124" s="27">
        <f>STAFF_CWS!T315</f>
        <v>0</v>
      </c>
      <c r="Q124" s="27">
        <f>STAFF_CWS!U315</f>
        <v>0</v>
      </c>
      <c r="R124" s="27">
        <f>STAFF_CWS!V315</f>
        <v>0</v>
      </c>
      <c r="S124" s="27">
        <f>STAFF_CWS!W315</f>
        <v>0</v>
      </c>
      <c r="T124" s="27">
        <f>STAFF_CWS!X315</f>
        <v>0</v>
      </c>
      <c r="U124" s="27">
        <f>STAFF_CWS!Y315</f>
        <v>0</v>
      </c>
      <c r="V124" s="27">
        <f>STAFF_CWS!Z315</f>
        <v>0</v>
      </c>
      <c r="W124" s="27">
        <f>STAFF_CWS!AA315</f>
        <v>0</v>
      </c>
      <c r="X124" s="27">
        <f>STAFF_CWS!AB315</f>
        <v>0</v>
      </c>
      <c r="Y124" s="27">
        <f>STAFF_CWS!AC315</f>
        <v>0</v>
      </c>
      <c r="Z124" s="27">
        <f>STAFF_CWS!AD315</f>
        <v>0</v>
      </c>
      <c r="AA124" s="27">
        <f>STAFF_CWS!AE315</f>
        <v>0</v>
      </c>
      <c r="AB124" s="27">
        <f>STAFF_CWS!AF315</f>
        <v>0</v>
      </c>
      <c r="AC124" s="27">
        <f>STAFF_CWS!AG315</f>
        <v>0</v>
      </c>
      <c r="AD124" s="27">
        <f>STAFF_CWS!AH315</f>
        <v>0</v>
      </c>
      <c r="AE124" s="27">
        <f>STAFF_CWS!AI315</f>
        <v>0</v>
      </c>
      <c r="AF124" s="27">
        <f>STAFF_CWS!AJ315</f>
        <v>0</v>
      </c>
      <c r="AG124" s="27">
        <f>STAFF_CWS!AK315</f>
        <v>0</v>
      </c>
      <c r="AH124" s="27">
        <f>STAFF_CWS!AL315</f>
        <v>0</v>
      </c>
      <c r="AI124" s="27">
        <f>STAFF_CWS!AM315</f>
        <v>0</v>
      </c>
      <c r="AJ124" s="27">
        <f>STAFF_CWS!AN315</f>
        <v>0</v>
      </c>
      <c r="AK124" s="27">
        <f>STAFF_CWS!AO315</f>
        <v>0</v>
      </c>
      <c r="AL124" s="27">
        <f>STAFF_CWS!AP315</f>
        <v>0</v>
      </c>
      <c r="AM124" s="27">
        <f>STAFF_CWS!AQ315</f>
        <v>0</v>
      </c>
      <c r="AN124" s="27">
        <f>STAFF_CWS!AR315</f>
        <v>0</v>
      </c>
      <c r="AO124" s="27">
        <f>STAFF_CWS!AS315</f>
        <v>0</v>
      </c>
      <c r="AP124" s="27">
        <f>STAFF_CWS!AT315</f>
        <v>0</v>
      </c>
      <c r="AQ124" s="27">
        <f>STAFF_CWS!AU315</f>
        <v>0</v>
      </c>
      <c r="AR124" s="27">
        <f>STAFF_CWS!AV315</f>
        <v>0</v>
      </c>
      <c r="AS124" s="27">
        <f>STAFF_CWS!AW315</f>
        <v>0</v>
      </c>
      <c r="AT124" s="27">
        <f>STAFF_CWS!AX315</f>
        <v>0</v>
      </c>
      <c r="AU124" s="27">
        <f>STAFF_CWS!AY315</f>
        <v>0</v>
      </c>
      <c r="AV124" s="27">
        <f>STAFF_CWS!AZ315</f>
        <v>0</v>
      </c>
      <c r="AW124" s="27">
        <f>STAFF_CWS!BA315</f>
        <v>0</v>
      </c>
      <c r="AX124" s="27">
        <f>STAFF_CWS!BB315</f>
        <v>0</v>
      </c>
      <c r="AY124" s="27">
        <f>STAFF_CWS!BC315</f>
        <v>0</v>
      </c>
      <c r="AZ124" s="27">
        <f>STAFF_CWS!BD315</f>
        <v>0</v>
      </c>
      <c r="BA124" s="27">
        <f>STAFF_CWS!BE315</f>
        <v>0</v>
      </c>
      <c r="BB124" s="27">
        <f>STAFF_CWS!BF315</f>
        <v>0</v>
      </c>
      <c r="BC124" s="27">
        <f>STAFF_CWS!BG315</f>
        <v>0</v>
      </c>
      <c r="BD124" s="27">
        <f>STAFF_CWS!BH315</f>
        <v>0</v>
      </c>
      <c r="BE124" s="27">
        <f>STAFF_CWS!BI315</f>
        <v>0</v>
      </c>
      <c r="BF124" s="27">
        <f>STAFF_CWS!BJ315</f>
        <v>0</v>
      </c>
      <c r="BG124" s="27">
        <f>STAFF_CWS!BK315</f>
        <v>0</v>
      </c>
      <c r="BH124" s="27">
        <f>STAFF_CWS!BL315</f>
        <v>0</v>
      </c>
      <c r="BI124" s="27">
        <f>STAFF_CWS!BM315</f>
        <v>0</v>
      </c>
      <c r="BJ124" s="27">
        <f>STAFF_CWS!BN315</f>
        <v>0</v>
      </c>
      <c r="BK124" s="27">
        <f>STAFF_CWS!BO315</f>
        <v>0</v>
      </c>
      <c r="BL124" s="40"/>
    </row>
    <row r="125" spans="2:64" customFormat="1" x14ac:dyDescent="0.15">
      <c r="B125" s="50" t="s">
        <v>714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715</v>
      </c>
      <c r="C127" s="27">
        <f>STAFF_CWS!G318</f>
        <v>0</v>
      </c>
      <c r="D127" s="27">
        <f>STAFF_CWS!H318</f>
        <v>1600</v>
      </c>
      <c r="E127" s="27">
        <f>STAFF_CWS!I318</f>
        <v>1600</v>
      </c>
      <c r="F127" s="27">
        <f>STAFF_CWS!J318</f>
        <v>1600</v>
      </c>
      <c r="G127" s="27">
        <f>STAFF_CWS!K318</f>
        <v>1600</v>
      </c>
      <c r="H127" s="27">
        <f>STAFF_CWS!L318</f>
        <v>1600</v>
      </c>
      <c r="I127" s="27">
        <f>STAFF_CWS!M318</f>
        <v>1600</v>
      </c>
      <c r="J127" s="27">
        <f>STAFF_CWS!N318</f>
        <v>1600</v>
      </c>
      <c r="K127" s="27">
        <f>STAFF_CWS!O318</f>
        <v>1600</v>
      </c>
      <c r="L127" s="27">
        <f>STAFF_CWS!P318</f>
        <v>1600</v>
      </c>
      <c r="M127" s="27">
        <f>STAFF_CWS!Q318</f>
        <v>1600</v>
      </c>
      <c r="N127" s="27">
        <f>STAFF_CWS!R318</f>
        <v>1600</v>
      </c>
      <c r="O127" s="27">
        <f>STAFF_CWS!S318</f>
        <v>1600</v>
      </c>
      <c r="P127" s="27">
        <f>STAFF_CWS!T318</f>
        <v>3200</v>
      </c>
      <c r="Q127" s="27">
        <f>STAFF_CWS!U318</f>
        <v>3200</v>
      </c>
      <c r="R127" s="27">
        <f>STAFF_CWS!V318</f>
        <v>3200</v>
      </c>
      <c r="S127" s="27">
        <f>STAFF_CWS!W318</f>
        <v>3200</v>
      </c>
      <c r="T127" s="27">
        <f>STAFF_CWS!X318</f>
        <v>3200</v>
      </c>
      <c r="U127" s="27">
        <f>STAFF_CWS!Y318</f>
        <v>3200</v>
      </c>
      <c r="V127" s="27">
        <f>STAFF_CWS!Z318</f>
        <v>3200</v>
      </c>
      <c r="W127" s="27">
        <f>STAFF_CWS!AA318</f>
        <v>3200</v>
      </c>
      <c r="X127" s="27">
        <f>STAFF_CWS!AB318</f>
        <v>3200</v>
      </c>
      <c r="Y127" s="27">
        <f>STAFF_CWS!AC318</f>
        <v>3200</v>
      </c>
      <c r="Z127" s="27">
        <f>STAFF_CWS!AD318</f>
        <v>3200</v>
      </c>
      <c r="AA127" s="27">
        <f>STAFF_CWS!AE318</f>
        <v>3200</v>
      </c>
      <c r="AB127" s="27">
        <f>STAFF_CWS!AF318</f>
        <v>0</v>
      </c>
      <c r="AC127" s="27">
        <f>STAFF_CWS!AG318</f>
        <v>0</v>
      </c>
      <c r="AD127" s="27">
        <f>STAFF_CWS!AH318</f>
        <v>0</v>
      </c>
      <c r="AE127" s="27">
        <f>STAFF_CWS!AI318</f>
        <v>0</v>
      </c>
      <c r="AF127" s="27">
        <f>STAFF_CWS!AJ318</f>
        <v>0</v>
      </c>
      <c r="AG127" s="27">
        <f>STAFF_CWS!AK318</f>
        <v>0</v>
      </c>
      <c r="AH127" s="27">
        <f>STAFF_CWS!AL318</f>
        <v>0</v>
      </c>
      <c r="AI127" s="27">
        <f>STAFF_CWS!AM318</f>
        <v>0</v>
      </c>
      <c r="AJ127" s="27">
        <f>STAFF_CWS!AN318</f>
        <v>0</v>
      </c>
      <c r="AK127" s="27">
        <f>STAFF_CWS!AO318</f>
        <v>0</v>
      </c>
      <c r="AL127" s="27">
        <f>STAFF_CWS!AP318</f>
        <v>0</v>
      </c>
      <c r="AM127" s="27">
        <f>STAFF_CWS!AQ318</f>
        <v>0</v>
      </c>
      <c r="AN127" s="27">
        <f>STAFF_CWS!AR318</f>
        <v>0</v>
      </c>
      <c r="AO127" s="27">
        <f>STAFF_CWS!AS318</f>
        <v>0</v>
      </c>
      <c r="AP127" s="27">
        <f>STAFF_CWS!AT318</f>
        <v>0</v>
      </c>
      <c r="AQ127" s="27">
        <f>STAFF_CWS!AU318</f>
        <v>0</v>
      </c>
      <c r="AR127" s="27">
        <f>STAFF_CWS!AV318</f>
        <v>0</v>
      </c>
      <c r="AS127" s="27">
        <f>STAFF_CWS!AW318</f>
        <v>0</v>
      </c>
      <c r="AT127" s="27">
        <f>STAFF_CWS!AX318</f>
        <v>0</v>
      </c>
      <c r="AU127" s="27">
        <f>STAFF_CWS!AY318</f>
        <v>0</v>
      </c>
      <c r="AV127" s="27">
        <f>STAFF_CWS!AZ318</f>
        <v>0</v>
      </c>
      <c r="AW127" s="27">
        <f>STAFF_CWS!BA318</f>
        <v>0</v>
      </c>
      <c r="AX127" s="27">
        <f>STAFF_CWS!BB318</f>
        <v>0</v>
      </c>
      <c r="AY127" s="27">
        <f>STAFF_CWS!BC318</f>
        <v>0</v>
      </c>
      <c r="AZ127" s="27">
        <f>STAFF_CWS!BD318</f>
        <v>0</v>
      </c>
      <c r="BA127" s="27">
        <f>STAFF_CWS!BE318</f>
        <v>0</v>
      </c>
      <c r="BB127" s="27">
        <f>STAFF_CWS!BF318</f>
        <v>0</v>
      </c>
      <c r="BC127" s="27">
        <f>STAFF_CWS!BG318</f>
        <v>0</v>
      </c>
      <c r="BD127" s="27">
        <f>STAFF_CWS!BH318</f>
        <v>0</v>
      </c>
      <c r="BE127" s="27">
        <f>STAFF_CWS!BI318</f>
        <v>0</v>
      </c>
      <c r="BF127" s="27">
        <f>STAFF_CWS!BJ318</f>
        <v>0</v>
      </c>
      <c r="BG127" s="27">
        <f>STAFF_CWS!BK318</f>
        <v>0</v>
      </c>
      <c r="BH127" s="27">
        <f>STAFF_CWS!BL318</f>
        <v>0</v>
      </c>
      <c r="BI127" s="27">
        <f>STAFF_CWS!BM318</f>
        <v>0</v>
      </c>
      <c r="BJ127" s="27">
        <f>STAFF_CWS!BN318</f>
        <v>0</v>
      </c>
      <c r="BK127" s="27">
        <f>STAFF_CWS!BO318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712</v>
      </c>
      <c r="C130" s="27">
        <f>STAFF_CWS!G323</f>
        <v>0</v>
      </c>
      <c r="D130" s="27">
        <f>STAFF_CWS!H323</f>
        <v>0</v>
      </c>
      <c r="E130" s="27">
        <f>STAFF_CWS!I323</f>
        <v>0</v>
      </c>
      <c r="F130" s="27">
        <f>STAFF_CWS!J323</f>
        <v>0</v>
      </c>
      <c r="G130" s="27">
        <f>STAFF_CWS!K323</f>
        <v>0</v>
      </c>
      <c r="H130" s="27">
        <f>STAFF_CWS!L323</f>
        <v>6249.9999999999991</v>
      </c>
      <c r="I130" s="27">
        <f>STAFF_CWS!M323</f>
        <v>6249.9999999999991</v>
      </c>
      <c r="J130" s="27">
        <f>STAFF_CWS!N323</f>
        <v>6249.9999999999991</v>
      </c>
      <c r="K130" s="27">
        <f>STAFF_CWS!O323</f>
        <v>6249.9999999999991</v>
      </c>
      <c r="L130" s="27">
        <f>STAFF_CWS!P323</f>
        <v>6249.9999999999991</v>
      </c>
      <c r="M130" s="27">
        <f>STAFF_CWS!Q323</f>
        <v>6249.9999999999991</v>
      </c>
      <c r="N130" s="27">
        <f>STAFF_CWS!R323</f>
        <v>6249.9999999999991</v>
      </c>
      <c r="O130" s="27">
        <f>STAFF_CWS!S323</f>
        <v>6249.9999999999991</v>
      </c>
      <c r="P130" s="27">
        <f>STAFF_CWS!T323</f>
        <v>8333.3333333333339</v>
      </c>
      <c r="Q130" s="27">
        <f>STAFF_CWS!U323</f>
        <v>8333.3333333333339</v>
      </c>
      <c r="R130" s="27">
        <f>STAFF_CWS!V323</f>
        <v>8333.3333333333339</v>
      </c>
      <c r="S130" s="27">
        <f>STAFF_CWS!W323</f>
        <v>8333.3333333333339</v>
      </c>
      <c r="T130" s="27">
        <f>STAFF_CWS!X323</f>
        <v>8333.3333333333339</v>
      </c>
      <c r="U130" s="27">
        <f>STAFF_CWS!Y323</f>
        <v>8333.3333333333339</v>
      </c>
      <c r="V130" s="27">
        <f>STAFF_CWS!Z323</f>
        <v>8333.3333333333339</v>
      </c>
      <c r="W130" s="27">
        <f>STAFF_CWS!AA323</f>
        <v>8333.3333333333339</v>
      </c>
      <c r="X130" s="27">
        <f>STAFF_CWS!AB323</f>
        <v>8333.3333333333339</v>
      </c>
      <c r="Y130" s="27">
        <f>STAFF_CWS!AC323</f>
        <v>8333.3333333333339</v>
      </c>
      <c r="Z130" s="27">
        <f>STAFF_CWS!AD323</f>
        <v>8333.3333333333339</v>
      </c>
      <c r="AA130" s="27">
        <f>STAFF_CWS!AE323</f>
        <v>8333.3333333333339</v>
      </c>
      <c r="AB130" s="27">
        <f>STAFF_CWS!AF323</f>
        <v>9375</v>
      </c>
      <c r="AC130" s="27">
        <f>STAFF_CWS!AG323</f>
        <v>9375</v>
      </c>
      <c r="AD130" s="27">
        <f>STAFF_CWS!AH323</f>
        <v>9375</v>
      </c>
      <c r="AE130" s="27">
        <f>STAFF_CWS!AI323</f>
        <v>9375</v>
      </c>
      <c r="AF130" s="27">
        <f>STAFF_CWS!AJ323</f>
        <v>9375</v>
      </c>
      <c r="AG130" s="27">
        <f>STAFF_CWS!AK323</f>
        <v>9375</v>
      </c>
      <c r="AH130" s="27">
        <f>STAFF_CWS!AL323</f>
        <v>9375</v>
      </c>
      <c r="AI130" s="27">
        <f>STAFF_CWS!AM323</f>
        <v>9375</v>
      </c>
      <c r="AJ130" s="27">
        <f>STAFF_CWS!AN323</f>
        <v>9375</v>
      </c>
      <c r="AK130" s="27">
        <f>STAFF_CWS!AO323</f>
        <v>9375</v>
      </c>
      <c r="AL130" s="27">
        <f>STAFF_CWS!AP323</f>
        <v>9375</v>
      </c>
      <c r="AM130" s="27">
        <f>STAFF_CWS!AQ323</f>
        <v>9375</v>
      </c>
      <c r="AN130" s="27">
        <f>STAFF_CWS!AR323</f>
        <v>10416.666666666666</v>
      </c>
      <c r="AO130" s="27">
        <f>STAFF_CWS!AS323</f>
        <v>10416.666666666666</v>
      </c>
      <c r="AP130" s="27">
        <f>STAFF_CWS!AT323</f>
        <v>10416.666666666666</v>
      </c>
      <c r="AQ130" s="27">
        <f>STAFF_CWS!AU323</f>
        <v>10416.666666666666</v>
      </c>
      <c r="AR130" s="27">
        <f>STAFF_CWS!AV323</f>
        <v>10416.666666666666</v>
      </c>
      <c r="AS130" s="27">
        <f>STAFF_CWS!AW323</f>
        <v>10416.666666666666</v>
      </c>
      <c r="AT130" s="27">
        <f>STAFF_CWS!AX323</f>
        <v>10416.666666666666</v>
      </c>
      <c r="AU130" s="27">
        <f>STAFF_CWS!AY323</f>
        <v>10416.666666666666</v>
      </c>
      <c r="AV130" s="27">
        <f>STAFF_CWS!AZ323</f>
        <v>10416.666666666666</v>
      </c>
      <c r="AW130" s="27">
        <f>STAFF_CWS!BA323</f>
        <v>10416.666666666666</v>
      </c>
      <c r="AX130" s="27">
        <f>STAFF_CWS!BB323</f>
        <v>10416.666666666666</v>
      </c>
      <c r="AY130" s="27">
        <f>STAFF_CWS!BC323</f>
        <v>10416.666666666666</v>
      </c>
      <c r="AZ130" s="27">
        <f>STAFF_CWS!BD323</f>
        <v>10416.666666666666</v>
      </c>
      <c r="BA130" s="27">
        <f>STAFF_CWS!BE323</f>
        <v>10416.666666666666</v>
      </c>
      <c r="BB130" s="27">
        <f>STAFF_CWS!BF323</f>
        <v>10416.666666666666</v>
      </c>
      <c r="BC130" s="27">
        <f>STAFF_CWS!BG323</f>
        <v>10416.666666666666</v>
      </c>
      <c r="BD130" s="27">
        <f>STAFF_CWS!BH323</f>
        <v>10416.666666666666</v>
      </c>
      <c r="BE130" s="27">
        <f>STAFF_CWS!BI323</f>
        <v>10416.666666666666</v>
      </c>
      <c r="BF130" s="27">
        <f>STAFF_CWS!BJ323</f>
        <v>10416.666666666666</v>
      </c>
      <c r="BG130" s="27">
        <f>STAFF_CWS!BK323</f>
        <v>10416.666666666666</v>
      </c>
      <c r="BH130" s="27">
        <f>STAFF_CWS!BL323</f>
        <v>10416.666666666666</v>
      </c>
      <c r="BI130" s="27">
        <f>STAFF_CWS!BM323</f>
        <v>10416.666666666666</v>
      </c>
      <c r="BJ130" s="27">
        <f>STAFF_CWS!BN323</f>
        <v>10416.666666666666</v>
      </c>
      <c r="BK130" s="27">
        <f>STAFF_CWS!BO323</f>
        <v>10416.666666666666</v>
      </c>
      <c r="BL130" s="40"/>
    </row>
    <row r="131" spans="2:64" customFormat="1" x14ac:dyDescent="0.15">
      <c r="B131" s="50" t="s">
        <v>713</v>
      </c>
      <c r="C131" s="27">
        <f>STAFF_CWS!G324</f>
        <v>0</v>
      </c>
      <c r="D131" s="27">
        <f>STAFF_CWS!H324</f>
        <v>0</v>
      </c>
      <c r="E131" s="27">
        <f>STAFF_CWS!I324</f>
        <v>0</v>
      </c>
      <c r="F131" s="27">
        <f>STAFF_CWS!J324</f>
        <v>0</v>
      </c>
      <c r="G131" s="27">
        <f>STAFF_CWS!K324</f>
        <v>0</v>
      </c>
      <c r="H131" s="27">
        <f>STAFF_CWS!L324</f>
        <v>0</v>
      </c>
      <c r="I131" s="27">
        <f>STAFF_CWS!M324</f>
        <v>0</v>
      </c>
      <c r="J131" s="27">
        <f>STAFF_CWS!N324</f>
        <v>0</v>
      </c>
      <c r="K131" s="27">
        <f>STAFF_CWS!O324</f>
        <v>0</v>
      </c>
      <c r="L131" s="27">
        <f>STAFF_CWS!P324</f>
        <v>0</v>
      </c>
      <c r="M131" s="27">
        <f>STAFF_CWS!Q324</f>
        <v>394.20000000000005</v>
      </c>
      <c r="N131" s="27">
        <f>STAFF_CWS!R324</f>
        <v>394.20000000000005</v>
      </c>
      <c r="O131" s="27">
        <f>STAFF_CWS!S324</f>
        <v>758.25</v>
      </c>
      <c r="P131" s="27">
        <f>STAFF_CWS!T324</f>
        <v>1682.7933333333337</v>
      </c>
      <c r="Q131" s="27">
        <f>STAFF_CWS!U324</f>
        <v>2263.11</v>
      </c>
      <c r="R131" s="27">
        <f>STAFF_CWS!V324</f>
        <v>4526.22</v>
      </c>
      <c r="S131" s="27">
        <f>STAFF_CWS!W324</f>
        <v>2715.7320000000004</v>
      </c>
      <c r="T131" s="27">
        <f>STAFF_CWS!X324</f>
        <v>2715.7320000000004</v>
      </c>
      <c r="U131" s="27">
        <f>STAFF_CWS!Y324</f>
        <v>2715.7320000000004</v>
      </c>
      <c r="V131" s="27">
        <f>STAFF_CWS!Z324</f>
        <v>2715.7320000000004</v>
      </c>
      <c r="W131" s="27">
        <f>STAFF_CWS!AA324</f>
        <v>3063.922</v>
      </c>
      <c r="X131" s="27">
        <f>STAFF_CWS!AB324</f>
        <v>3412.1120000000001</v>
      </c>
      <c r="Y131" s="27">
        <f>STAFF_CWS!AC324</f>
        <v>3421.1120000000001</v>
      </c>
      <c r="Z131" s="27">
        <f>STAFF_CWS!AD324</f>
        <v>4082.7855000000004</v>
      </c>
      <c r="AA131" s="27">
        <f>STAFF_CWS!AE324</f>
        <v>4090.0980000000004</v>
      </c>
      <c r="AB131" s="27">
        <f>STAFF_CWS!AF324</f>
        <v>5461.3519999999999</v>
      </c>
      <c r="AC131" s="27">
        <f>STAFF_CWS!AG324</f>
        <v>8730.8232000000025</v>
      </c>
      <c r="AD131" s="27">
        <f>STAFF_CWS!AH324</f>
        <v>9854.0885999999991</v>
      </c>
      <c r="AE131" s="27">
        <f>STAFF_CWS!AI324</f>
        <v>9854.0885999999991</v>
      </c>
      <c r="AF131" s="27">
        <f>STAFF_CWS!AJ324</f>
        <v>10941.003999999999</v>
      </c>
      <c r="AG131" s="27">
        <f>STAFF_CWS!AK324</f>
        <v>10941.003999999999</v>
      </c>
      <c r="AH131" s="27">
        <f>STAFF_CWS!AL324</f>
        <v>10941.003999999999</v>
      </c>
      <c r="AI131" s="27">
        <f>STAFF_CWS!AM324</f>
        <v>9863.2386000000006</v>
      </c>
      <c r="AJ131" s="27">
        <f>STAFF_CWS!AN324</f>
        <v>9872.3886000000002</v>
      </c>
      <c r="AK131" s="27">
        <f>STAFF_CWS!AO324</f>
        <v>8795.3732000000018</v>
      </c>
      <c r="AL131" s="27">
        <f>STAFF_CWS!AP324</f>
        <v>7725.0578000000005</v>
      </c>
      <c r="AM131" s="27">
        <f>STAFF_CWS!AQ324</f>
        <v>6646.1298999999999</v>
      </c>
      <c r="AN131" s="27">
        <f>STAFF_CWS!AR324</f>
        <v>7320.2202285714284</v>
      </c>
      <c r="AO131" s="27">
        <f>STAFF_CWS!AS324</f>
        <v>11677.905000000001</v>
      </c>
      <c r="AP131" s="27">
        <f>STAFF_CWS!AT324</f>
        <v>13180.904871428573</v>
      </c>
      <c r="AQ131" s="27">
        <f>STAFF_CWS!AU324</f>
        <v>13180.904871428573</v>
      </c>
      <c r="AR131" s="27">
        <f>STAFF_CWS!AV324</f>
        <v>14617.854464285716</v>
      </c>
      <c r="AS131" s="27">
        <f>STAFF_CWS!AW324</f>
        <v>14617.854464285716</v>
      </c>
      <c r="AT131" s="27">
        <f>STAFF_CWS!AX324</f>
        <v>14617.854464285716</v>
      </c>
      <c r="AU131" s="27">
        <f>STAFF_CWS!AY324</f>
        <v>13188.190585714286</v>
      </c>
      <c r="AV131" s="27">
        <f>STAFF_CWS!AZ324</f>
        <v>13195.4763</v>
      </c>
      <c r="AW131" s="27">
        <f>STAFF_CWS!BA324</f>
        <v>11729.405000000001</v>
      </c>
      <c r="AX131" s="27">
        <f>STAFF_CWS!BB324</f>
        <v>10304.383978571428</v>
      </c>
      <c r="AY131" s="27">
        <f>STAFF_CWS!BC324</f>
        <v>8836.8662500000009</v>
      </c>
      <c r="AZ131" s="27">
        <f>STAFF_CWS!BD324</f>
        <v>12449.20305</v>
      </c>
      <c r="BA131" s="27">
        <f>STAFF_CWS!BE324</f>
        <v>19911.714165714286</v>
      </c>
      <c r="BB131" s="27">
        <f>STAFF_CWS!BF324</f>
        <v>22426.354775714284</v>
      </c>
      <c r="BC131" s="27">
        <f>STAFF_CWS!BG324</f>
        <v>22426.354775714284</v>
      </c>
      <c r="BD131" s="27">
        <f>STAFF_CWS!BH324</f>
        <v>24910.334671428573</v>
      </c>
      <c r="BE131" s="27">
        <f>STAFF_CWS!BI324</f>
        <v>24910.334671428573</v>
      </c>
      <c r="BF131" s="27">
        <f>STAFF_CWS!BJ324</f>
        <v>24910.334671428573</v>
      </c>
      <c r="BG131" s="27">
        <f>STAFF_CWS!BK324</f>
        <v>22433.640489999998</v>
      </c>
      <c r="BH131" s="27">
        <f>STAFF_CWS!BL324</f>
        <v>22440.926204285712</v>
      </c>
      <c r="BI131" s="27">
        <f>STAFF_CWS!BM324</f>
        <v>19963.214165714286</v>
      </c>
      <c r="BJ131" s="27">
        <f>STAFF_CWS!BN324</f>
        <v>17491.16284142857</v>
      </c>
      <c r="BK131" s="27">
        <f>STAFF_CWS!BO324</f>
        <v>15012.004374285714</v>
      </c>
      <c r="BL131" s="40"/>
    </row>
    <row r="132" spans="2:64" customFormat="1" x14ac:dyDescent="0.15">
      <c r="B132" s="50" t="s">
        <v>714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715</v>
      </c>
      <c r="C134" s="27">
        <f>STAFF_CWS!G327</f>
        <v>0</v>
      </c>
      <c r="D134" s="27">
        <f>STAFF_CWS!H327</f>
        <v>0</v>
      </c>
      <c r="E134" s="27">
        <f>STAFF_CWS!I327</f>
        <v>0</v>
      </c>
      <c r="F134" s="27">
        <f>STAFF_CWS!J327</f>
        <v>0</v>
      </c>
      <c r="G134" s="27">
        <f>STAFF_CWS!K327</f>
        <v>0</v>
      </c>
      <c r="H134" s="27">
        <f>STAFF_CWS!L327</f>
        <v>0</v>
      </c>
      <c r="I134" s="27">
        <f>STAFF_CWS!M327</f>
        <v>0</v>
      </c>
      <c r="J134" s="27">
        <f>STAFF_CWS!N327</f>
        <v>0</v>
      </c>
      <c r="K134" s="27">
        <f>STAFF_CWS!O327</f>
        <v>0</v>
      </c>
      <c r="L134" s="27">
        <f>STAFF_CWS!P327</f>
        <v>0</v>
      </c>
      <c r="M134" s="27">
        <f>STAFF_CWS!Q327</f>
        <v>0</v>
      </c>
      <c r="N134" s="27">
        <f>STAFF_CWS!R327</f>
        <v>0</v>
      </c>
      <c r="O134" s="27">
        <f>STAFF_CWS!S327</f>
        <v>0</v>
      </c>
      <c r="P134" s="27">
        <f>STAFF_CWS!T327</f>
        <v>0</v>
      </c>
      <c r="Q134" s="27">
        <f>STAFF_CWS!U327</f>
        <v>0</v>
      </c>
      <c r="R134" s="27">
        <f>STAFF_CWS!V327</f>
        <v>0</v>
      </c>
      <c r="S134" s="27">
        <f>STAFF_CWS!W327</f>
        <v>0</v>
      </c>
      <c r="T134" s="27">
        <f>STAFF_CWS!X327</f>
        <v>0</v>
      </c>
      <c r="U134" s="27">
        <f>STAFF_CWS!Y327</f>
        <v>0</v>
      </c>
      <c r="V134" s="27">
        <f>STAFF_CWS!Z327</f>
        <v>0</v>
      </c>
      <c r="W134" s="27">
        <f>STAFF_CWS!AA327</f>
        <v>0</v>
      </c>
      <c r="X134" s="27">
        <f>STAFF_CWS!AB327</f>
        <v>0</v>
      </c>
      <c r="Y134" s="27">
        <f>STAFF_CWS!AC327</f>
        <v>0</v>
      </c>
      <c r="Z134" s="27">
        <f>STAFF_CWS!AD327</f>
        <v>0</v>
      </c>
      <c r="AA134" s="27">
        <f>STAFF_CWS!AE327</f>
        <v>0</v>
      </c>
      <c r="AB134" s="27">
        <f>STAFF_CWS!AF327</f>
        <v>0</v>
      </c>
      <c r="AC134" s="27">
        <f>STAFF_CWS!AG327</f>
        <v>0</v>
      </c>
      <c r="AD134" s="27">
        <f>STAFF_CWS!AH327</f>
        <v>0</v>
      </c>
      <c r="AE134" s="27">
        <f>STAFF_CWS!AI327</f>
        <v>0</v>
      </c>
      <c r="AF134" s="27">
        <f>STAFF_CWS!AJ327</f>
        <v>0</v>
      </c>
      <c r="AG134" s="27">
        <f>STAFF_CWS!AK327</f>
        <v>0</v>
      </c>
      <c r="AH134" s="27">
        <f>STAFF_CWS!AL327</f>
        <v>0</v>
      </c>
      <c r="AI134" s="27">
        <f>STAFF_CWS!AM327</f>
        <v>0</v>
      </c>
      <c r="AJ134" s="27">
        <f>STAFF_CWS!AN327</f>
        <v>0</v>
      </c>
      <c r="AK134" s="27">
        <f>STAFF_CWS!AO327</f>
        <v>0</v>
      </c>
      <c r="AL134" s="27">
        <f>STAFF_CWS!AP327</f>
        <v>0</v>
      </c>
      <c r="AM134" s="27">
        <f>STAFF_CWS!AQ327</f>
        <v>0</v>
      </c>
      <c r="AN134" s="27">
        <f>STAFF_CWS!AR327</f>
        <v>0</v>
      </c>
      <c r="AO134" s="27">
        <f>STAFF_CWS!AS327</f>
        <v>0</v>
      </c>
      <c r="AP134" s="27">
        <f>STAFF_CWS!AT327</f>
        <v>0</v>
      </c>
      <c r="AQ134" s="27">
        <f>STAFF_CWS!AU327</f>
        <v>0</v>
      </c>
      <c r="AR134" s="27">
        <f>STAFF_CWS!AV327</f>
        <v>0</v>
      </c>
      <c r="AS134" s="27">
        <f>STAFF_CWS!AW327</f>
        <v>0</v>
      </c>
      <c r="AT134" s="27">
        <f>STAFF_CWS!AX327</f>
        <v>0</v>
      </c>
      <c r="AU134" s="27">
        <f>STAFF_CWS!AY327</f>
        <v>0</v>
      </c>
      <c r="AV134" s="27">
        <f>STAFF_CWS!AZ327</f>
        <v>0</v>
      </c>
      <c r="AW134" s="27">
        <f>STAFF_CWS!BA327</f>
        <v>0</v>
      </c>
      <c r="AX134" s="27">
        <f>STAFF_CWS!BB327</f>
        <v>0</v>
      </c>
      <c r="AY134" s="27">
        <f>STAFF_CWS!BC327</f>
        <v>0</v>
      </c>
      <c r="AZ134" s="27">
        <f>STAFF_CWS!BD327</f>
        <v>0</v>
      </c>
      <c r="BA134" s="27">
        <f>STAFF_CWS!BE327</f>
        <v>0</v>
      </c>
      <c r="BB134" s="27">
        <f>STAFF_CWS!BF327</f>
        <v>0</v>
      </c>
      <c r="BC134" s="27">
        <f>STAFF_CWS!BG327</f>
        <v>0</v>
      </c>
      <c r="BD134" s="27">
        <f>STAFF_CWS!BH327</f>
        <v>0</v>
      </c>
      <c r="BE134" s="27">
        <f>STAFF_CWS!BI327</f>
        <v>0</v>
      </c>
      <c r="BF134" s="27">
        <f>STAFF_CWS!BJ327</f>
        <v>0</v>
      </c>
      <c r="BG134" s="27">
        <f>STAFF_CWS!BK327</f>
        <v>0</v>
      </c>
      <c r="BH134" s="27">
        <f>STAFF_CWS!BL327</f>
        <v>0</v>
      </c>
      <c r="BI134" s="27">
        <f>STAFF_CWS!BM327</f>
        <v>0</v>
      </c>
      <c r="BJ134" s="27">
        <f>STAFF_CWS!BN327</f>
        <v>0</v>
      </c>
      <c r="BK134" s="27">
        <f>STAFF_CWS!BO327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78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712</v>
      </c>
      <c r="C137" s="27">
        <f>STAFF_CWS!G332</f>
        <v>0</v>
      </c>
      <c r="D137" s="27">
        <f>STAFF_CWS!H332</f>
        <v>0</v>
      </c>
      <c r="E137" s="27">
        <f>STAFF_CWS!I332</f>
        <v>0</v>
      </c>
      <c r="F137" s="27">
        <f>STAFF_CWS!J332</f>
        <v>0</v>
      </c>
      <c r="G137" s="27">
        <f>STAFF_CWS!K332</f>
        <v>0</v>
      </c>
      <c r="H137" s="27">
        <f>STAFF_CWS!L332</f>
        <v>0</v>
      </c>
      <c r="I137" s="27">
        <f>STAFF_CWS!M332</f>
        <v>0</v>
      </c>
      <c r="J137" s="27">
        <f>STAFF_CWS!N332</f>
        <v>5666.666666666667</v>
      </c>
      <c r="K137" s="27">
        <f>STAFF_CWS!O332</f>
        <v>5666.666666666667</v>
      </c>
      <c r="L137" s="27">
        <f>STAFF_CWS!P332</f>
        <v>5666.666666666667</v>
      </c>
      <c r="M137" s="27">
        <f>STAFF_CWS!Q332</f>
        <v>5666.666666666667</v>
      </c>
      <c r="N137" s="27">
        <f>STAFF_CWS!R332</f>
        <v>5666.666666666667</v>
      </c>
      <c r="O137" s="27">
        <f>STAFF_CWS!S332</f>
        <v>5666.666666666667</v>
      </c>
      <c r="P137" s="27">
        <f>STAFF_CWS!T332</f>
        <v>11333.333333333334</v>
      </c>
      <c r="Q137" s="27">
        <f>STAFF_CWS!U332</f>
        <v>11333.333333333334</v>
      </c>
      <c r="R137" s="27">
        <f>STAFF_CWS!V332</f>
        <v>11333.333333333334</v>
      </c>
      <c r="S137" s="27">
        <f>STAFF_CWS!W332</f>
        <v>22666.666666666668</v>
      </c>
      <c r="T137" s="27">
        <f>STAFF_CWS!X332</f>
        <v>22666.666666666668</v>
      </c>
      <c r="U137" s="27">
        <f>STAFF_CWS!Y332</f>
        <v>22666.666666666668</v>
      </c>
      <c r="V137" s="27">
        <f>STAFF_CWS!Z332</f>
        <v>22666.666666666668</v>
      </c>
      <c r="W137" s="27">
        <f>STAFF_CWS!AA332</f>
        <v>22666.666666666668</v>
      </c>
      <c r="X137" s="27">
        <f>STAFF_CWS!AB332</f>
        <v>22666.666666666668</v>
      </c>
      <c r="Y137" s="27">
        <f>STAFF_CWS!AC332</f>
        <v>22666.666666666668</v>
      </c>
      <c r="Z137" s="27">
        <f>STAFF_CWS!AD332</f>
        <v>22666.666666666668</v>
      </c>
      <c r="AA137" s="27">
        <f>STAFF_CWS!AE332</f>
        <v>22666.666666666668</v>
      </c>
      <c r="AB137" s="27">
        <f>STAFF_CWS!AF332</f>
        <v>25500</v>
      </c>
      <c r="AC137" s="27">
        <f>STAFF_CWS!AG332</f>
        <v>25500</v>
      </c>
      <c r="AD137" s="27">
        <f>STAFF_CWS!AH332</f>
        <v>25500</v>
      </c>
      <c r="AE137" s="27">
        <f>STAFF_CWS!AI332</f>
        <v>25500</v>
      </c>
      <c r="AF137" s="27">
        <f>STAFF_CWS!AJ332</f>
        <v>25500</v>
      </c>
      <c r="AG137" s="27">
        <f>STAFF_CWS!AK332</f>
        <v>25500</v>
      </c>
      <c r="AH137" s="27">
        <f>STAFF_CWS!AL332</f>
        <v>25500</v>
      </c>
      <c r="AI137" s="27">
        <f>STAFF_CWS!AM332</f>
        <v>25500</v>
      </c>
      <c r="AJ137" s="27">
        <f>STAFF_CWS!AN332</f>
        <v>25500</v>
      </c>
      <c r="AK137" s="27">
        <f>STAFF_CWS!AO332</f>
        <v>25500</v>
      </c>
      <c r="AL137" s="27">
        <f>STAFF_CWS!AP332</f>
        <v>25500</v>
      </c>
      <c r="AM137" s="27">
        <f>STAFF_CWS!AQ332</f>
        <v>25500</v>
      </c>
      <c r="AN137" s="27">
        <f>STAFF_CWS!AR332</f>
        <v>42500</v>
      </c>
      <c r="AO137" s="27">
        <f>STAFF_CWS!AS332</f>
        <v>42500</v>
      </c>
      <c r="AP137" s="27">
        <f>STAFF_CWS!AT332</f>
        <v>42500</v>
      </c>
      <c r="AQ137" s="27">
        <f>STAFF_CWS!AU332</f>
        <v>42500</v>
      </c>
      <c r="AR137" s="27">
        <f>STAFF_CWS!AV332</f>
        <v>42500</v>
      </c>
      <c r="AS137" s="27">
        <f>STAFF_CWS!AW332</f>
        <v>42500</v>
      </c>
      <c r="AT137" s="27">
        <f>STAFF_CWS!AX332</f>
        <v>42500</v>
      </c>
      <c r="AU137" s="27">
        <f>STAFF_CWS!AY332</f>
        <v>42500</v>
      </c>
      <c r="AV137" s="27">
        <f>STAFF_CWS!AZ332</f>
        <v>42500</v>
      </c>
      <c r="AW137" s="27">
        <f>STAFF_CWS!BA332</f>
        <v>42500</v>
      </c>
      <c r="AX137" s="27">
        <f>STAFF_CWS!BB332</f>
        <v>42500</v>
      </c>
      <c r="AY137" s="27">
        <f>STAFF_CWS!BC332</f>
        <v>42500</v>
      </c>
      <c r="AZ137" s="27">
        <f>STAFF_CWS!BD332</f>
        <v>42500</v>
      </c>
      <c r="BA137" s="27">
        <f>STAFF_CWS!BE332</f>
        <v>42500</v>
      </c>
      <c r="BB137" s="27">
        <f>STAFF_CWS!BF332</f>
        <v>42500</v>
      </c>
      <c r="BC137" s="27">
        <f>STAFF_CWS!BG332</f>
        <v>42500</v>
      </c>
      <c r="BD137" s="27">
        <f>STAFF_CWS!BH332</f>
        <v>42500</v>
      </c>
      <c r="BE137" s="27">
        <f>STAFF_CWS!BI332</f>
        <v>42500</v>
      </c>
      <c r="BF137" s="27">
        <f>STAFF_CWS!BJ332</f>
        <v>42500</v>
      </c>
      <c r="BG137" s="27">
        <f>STAFF_CWS!BK332</f>
        <v>42500</v>
      </c>
      <c r="BH137" s="27">
        <f>STAFF_CWS!BL332</f>
        <v>42500</v>
      </c>
      <c r="BI137" s="27">
        <f>STAFF_CWS!BM332</f>
        <v>42500</v>
      </c>
      <c r="BJ137" s="27">
        <f>STAFF_CWS!BN332</f>
        <v>42500</v>
      </c>
      <c r="BK137" s="27">
        <f>STAFF_CWS!BO332</f>
        <v>42500</v>
      </c>
      <c r="BL137" s="40"/>
    </row>
    <row r="138" spans="2:64" customFormat="1" x14ac:dyDescent="0.15">
      <c r="B138" s="50" t="s">
        <v>713</v>
      </c>
      <c r="C138" s="27">
        <f>STAFF_CWS!G333</f>
        <v>0</v>
      </c>
      <c r="D138" s="27">
        <f>STAFF_CWS!H333</f>
        <v>0</v>
      </c>
      <c r="E138" s="27">
        <f>STAFF_CWS!I333</f>
        <v>0</v>
      </c>
      <c r="F138" s="27">
        <f>STAFF_CWS!J333</f>
        <v>0</v>
      </c>
      <c r="G138" s="27">
        <f>STAFF_CWS!K333</f>
        <v>0</v>
      </c>
      <c r="H138" s="27">
        <f>STAFF_CWS!L333</f>
        <v>0</v>
      </c>
      <c r="I138" s="27">
        <f>STAFF_CWS!M333</f>
        <v>0</v>
      </c>
      <c r="J138" s="27">
        <f>STAFF_CWS!N333</f>
        <v>0</v>
      </c>
      <c r="K138" s="27">
        <f>STAFF_CWS!O333</f>
        <v>0</v>
      </c>
      <c r="L138" s="27">
        <f>STAFF_CWS!P333</f>
        <v>0</v>
      </c>
      <c r="M138" s="27">
        <f>STAFF_CWS!Q333</f>
        <v>394.20000000000005</v>
      </c>
      <c r="N138" s="27">
        <f>STAFF_CWS!R333</f>
        <v>394.20000000000005</v>
      </c>
      <c r="O138" s="27">
        <f>STAFF_CWS!S333</f>
        <v>758.25</v>
      </c>
      <c r="P138" s="27">
        <f>STAFF_CWS!T333</f>
        <v>3365.5866666666675</v>
      </c>
      <c r="Q138" s="27">
        <f>STAFF_CWS!U333</f>
        <v>4526.22</v>
      </c>
      <c r="R138" s="27">
        <f>STAFF_CWS!V333</f>
        <v>9052.44</v>
      </c>
      <c r="S138" s="27">
        <f>STAFF_CWS!W333</f>
        <v>10862.928000000002</v>
      </c>
      <c r="T138" s="27">
        <f>STAFF_CWS!X333</f>
        <v>10862.928000000002</v>
      </c>
      <c r="U138" s="27">
        <f>STAFF_CWS!Y333</f>
        <v>10862.928000000002</v>
      </c>
      <c r="V138" s="27">
        <f>STAFF_CWS!Z333</f>
        <v>10862.928000000002</v>
      </c>
      <c r="W138" s="27">
        <f>STAFF_CWS!AA333</f>
        <v>12255.688</v>
      </c>
      <c r="X138" s="27">
        <f>STAFF_CWS!AB333</f>
        <v>13648.448</v>
      </c>
      <c r="Y138" s="27">
        <f>STAFF_CWS!AC333</f>
        <v>13684.448</v>
      </c>
      <c r="Z138" s="27">
        <f>STAFF_CWS!AD333</f>
        <v>16331.142000000002</v>
      </c>
      <c r="AA138" s="27">
        <f>STAFF_CWS!AE333</f>
        <v>16360.392000000002</v>
      </c>
      <c r="AB138" s="27">
        <f>STAFF_CWS!AF333</f>
        <v>21845.407999999999</v>
      </c>
      <c r="AC138" s="27">
        <f>STAFF_CWS!AG333</f>
        <v>34923.29280000001</v>
      </c>
      <c r="AD138" s="27">
        <f>STAFF_CWS!AH333</f>
        <v>39416.354399999997</v>
      </c>
      <c r="AE138" s="27">
        <f>STAFF_CWS!AI333</f>
        <v>39416.354399999997</v>
      </c>
      <c r="AF138" s="27">
        <f>STAFF_CWS!AJ333</f>
        <v>43764.015999999996</v>
      </c>
      <c r="AG138" s="27">
        <f>STAFF_CWS!AK333</f>
        <v>43764.015999999996</v>
      </c>
      <c r="AH138" s="27">
        <f>STAFF_CWS!AL333</f>
        <v>43764.015999999996</v>
      </c>
      <c r="AI138" s="27">
        <f>STAFF_CWS!AM333</f>
        <v>39452.954400000002</v>
      </c>
      <c r="AJ138" s="27">
        <f>STAFF_CWS!AN333</f>
        <v>39489.554400000001</v>
      </c>
      <c r="AK138" s="27">
        <f>STAFF_CWS!AO333</f>
        <v>35181.492800000007</v>
      </c>
      <c r="AL138" s="27">
        <f>STAFF_CWS!AP333</f>
        <v>30900.231200000002</v>
      </c>
      <c r="AM138" s="27">
        <f>STAFF_CWS!AQ333</f>
        <v>26584.5196</v>
      </c>
      <c r="AN138" s="27">
        <f>STAFF_CWS!AR333</f>
        <v>43921.321371428567</v>
      </c>
      <c r="AO138" s="27">
        <f>STAFF_CWS!AS333</f>
        <v>70067.430000000008</v>
      </c>
      <c r="AP138" s="27">
        <f>STAFF_CWS!AT333</f>
        <v>79085.429228571433</v>
      </c>
      <c r="AQ138" s="27">
        <f>STAFF_CWS!AU333</f>
        <v>79085.429228571433</v>
      </c>
      <c r="AR138" s="27">
        <f>STAFF_CWS!AV333</f>
        <v>87707.126785714296</v>
      </c>
      <c r="AS138" s="27">
        <f>STAFF_CWS!AW333</f>
        <v>87707.126785714296</v>
      </c>
      <c r="AT138" s="27">
        <f>STAFF_CWS!AX333</f>
        <v>87707.126785714296</v>
      </c>
      <c r="AU138" s="27">
        <f>STAFF_CWS!AY333</f>
        <v>79129.143514285723</v>
      </c>
      <c r="AV138" s="27">
        <f>STAFF_CWS!AZ333</f>
        <v>79172.857799999998</v>
      </c>
      <c r="AW138" s="27">
        <f>STAFF_CWS!BA333</f>
        <v>70376.430000000008</v>
      </c>
      <c r="AX138" s="27">
        <f>STAFF_CWS!BB333</f>
        <v>61826.303871428565</v>
      </c>
      <c r="AY138" s="27">
        <f>STAFF_CWS!BC333</f>
        <v>53021.197500000009</v>
      </c>
      <c r="AZ138" s="27">
        <f>STAFF_CWS!BD333</f>
        <v>74695.218300000008</v>
      </c>
      <c r="BA138" s="27">
        <f>STAFF_CWS!BE333</f>
        <v>119470.28499428571</v>
      </c>
      <c r="BB138" s="27">
        <f>STAFF_CWS!BF333</f>
        <v>134558.12865428571</v>
      </c>
      <c r="BC138" s="27">
        <f>STAFF_CWS!BG333</f>
        <v>134558.12865428571</v>
      </c>
      <c r="BD138" s="27">
        <f>STAFF_CWS!BH333</f>
        <v>149462.00802857144</v>
      </c>
      <c r="BE138" s="27">
        <f>STAFF_CWS!BI333</f>
        <v>149462.00802857144</v>
      </c>
      <c r="BF138" s="27">
        <f>STAFF_CWS!BJ333</f>
        <v>149462.00802857144</v>
      </c>
      <c r="BG138" s="27">
        <f>STAFF_CWS!BK333</f>
        <v>134601.84294</v>
      </c>
      <c r="BH138" s="27">
        <f>STAFF_CWS!BL333</f>
        <v>134645.55722571426</v>
      </c>
      <c r="BI138" s="27">
        <f>STAFF_CWS!BM333</f>
        <v>119779.28499428571</v>
      </c>
      <c r="BJ138" s="27">
        <f>STAFF_CWS!BN333</f>
        <v>104946.97704857143</v>
      </c>
      <c r="BK138" s="27">
        <f>STAFF_CWS!BO333</f>
        <v>90072.026245714282</v>
      </c>
      <c r="BL138" s="40"/>
    </row>
    <row r="139" spans="2:64" customFormat="1" x14ac:dyDescent="0.15">
      <c r="B139" s="50" t="s">
        <v>714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715</v>
      </c>
      <c r="C141" s="27">
        <f>STAFF_CWS!G336</f>
        <v>0</v>
      </c>
      <c r="D141" s="27">
        <f>STAFF_CWS!H336</f>
        <v>5200</v>
      </c>
      <c r="E141" s="27">
        <f>STAFF_CWS!I336</f>
        <v>5200</v>
      </c>
      <c r="F141" s="27">
        <f>STAFF_CWS!J336</f>
        <v>5200</v>
      </c>
      <c r="G141" s="27">
        <f>STAFF_CWS!K336</f>
        <v>5200</v>
      </c>
      <c r="H141" s="27">
        <f>STAFF_CWS!L336</f>
        <v>5200</v>
      </c>
      <c r="I141" s="27">
        <f>STAFF_CWS!M336</f>
        <v>5200</v>
      </c>
      <c r="J141" s="27">
        <f>STAFF_CWS!N336</f>
        <v>0</v>
      </c>
      <c r="K141" s="27">
        <f>STAFF_CWS!O336</f>
        <v>0</v>
      </c>
      <c r="L141" s="27">
        <f>STAFF_CWS!P336</f>
        <v>0</v>
      </c>
      <c r="M141" s="27">
        <f>STAFF_CWS!Q336</f>
        <v>0</v>
      </c>
      <c r="N141" s="27">
        <f>STAFF_CWS!R336</f>
        <v>0</v>
      </c>
      <c r="O141" s="27">
        <f>STAFF_CWS!S336</f>
        <v>0</v>
      </c>
      <c r="P141" s="27">
        <f>STAFF_CWS!T336</f>
        <v>0</v>
      </c>
      <c r="Q141" s="27">
        <f>STAFF_CWS!U336</f>
        <v>0</v>
      </c>
      <c r="R141" s="27">
        <f>STAFF_CWS!V336</f>
        <v>0</v>
      </c>
      <c r="S141" s="27">
        <f>STAFF_CWS!W336</f>
        <v>0</v>
      </c>
      <c r="T141" s="27">
        <f>STAFF_CWS!X336</f>
        <v>0</v>
      </c>
      <c r="U141" s="27">
        <f>STAFF_CWS!Y336</f>
        <v>0</v>
      </c>
      <c r="V141" s="27">
        <f>STAFF_CWS!Z336</f>
        <v>0</v>
      </c>
      <c r="W141" s="27">
        <f>STAFF_CWS!AA336</f>
        <v>0</v>
      </c>
      <c r="X141" s="27">
        <f>STAFF_CWS!AB336</f>
        <v>0</v>
      </c>
      <c r="Y141" s="27">
        <f>STAFF_CWS!AC336</f>
        <v>0</v>
      </c>
      <c r="Z141" s="27">
        <f>STAFF_CWS!AD336</f>
        <v>0</v>
      </c>
      <c r="AA141" s="27">
        <f>STAFF_CWS!AE336</f>
        <v>0</v>
      </c>
      <c r="AB141" s="27">
        <f>STAFF_CWS!AF336</f>
        <v>0</v>
      </c>
      <c r="AC141" s="27">
        <f>STAFF_CWS!AG336</f>
        <v>0</v>
      </c>
      <c r="AD141" s="27">
        <f>STAFF_CWS!AH336</f>
        <v>0</v>
      </c>
      <c r="AE141" s="27">
        <f>STAFF_CWS!AI336</f>
        <v>0</v>
      </c>
      <c r="AF141" s="27">
        <f>STAFF_CWS!AJ336</f>
        <v>0</v>
      </c>
      <c r="AG141" s="27">
        <f>STAFF_CWS!AK336</f>
        <v>0</v>
      </c>
      <c r="AH141" s="27">
        <f>STAFF_CWS!AL336</f>
        <v>0</v>
      </c>
      <c r="AI141" s="27">
        <f>STAFF_CWS!AM336</f>
        <v>0</v>
      </c>
      <c r="AJ141" s="27">
        <f>STAFF_CWS!AN336</f>
        <v>0</v>
      </c>
      <c r="AK141" s="27">
        <f>STAFF_CWS!AO336</f>
        <v>0</v>
      </c>
      <c r="AL141" s="27">
        <f>STAFF_CWS!AP336</f>
        <v>0</v>
      </c>
      <c r="AM141" s="27">
        <f>STAFF_CWS!AQ336</f>
        <v>0</v>
      </c>
      <c r="AN141" s="27">
        <f>STAFF_CWS!AR336</f>
        <v>0</v>
      </c>
      <c r="AO141" s="27">
        <f>STAFF_CWS!AS336</f>
        <v>0</v>
      </c>
      <c r="AP141" s="27">
        <f>STAFF_CWS!AT336</f>
        <v>0</v>
      </c>
      <c r="AQ141" s="27">
        <f>STAFF_CWS!AU336</f>
        <v>0</v>
      </c>
      <c r="AR141" s="27">
        <f>STAFF_CWS!AV336</f>
        <v>0</v>
      </c>
      <c r="AS141" s="27">
        <f>STAFF_CWS!AW336</f>
        <v>0</v>
      </c>
      <c r="AT141" s="27">
        <f>STAFF_CWS!AX336</f>
        <v>0</v>
      </c>
      <c r="AU141" s="27">
        <f>STAFF_CWS!AY336</f>
        <v>0</v>
      </c>
      <c r="AV141" s="27">
        <f>STAFF_CWS!AZ336</f>
        <v>0</v>
      </c>
      <c r="AW141" s="27">
        <f>STAFF_CWS!BA336</f>
        <v>0</v>
      </c>
      <c r="AX141" s="27">
        <f>STAFF_CWS!BB336</f>
        <v>0</v>
      </c>
      <c r="AY141" s="27">
        <f>STAFF_CWS!BC336</f>
        <v>0</v>
      </c>
      <c r="AZ141" s="27">
        <f>STAFF_CWS!BD336</f>
        <v>0</v>
      </c>
      <c r="BA141" s="27">
        <f>STAFF_CWS!BE336</f>
        <v>0</v>
      </c>
      <c r="BB141" s="27">
        <f>STAFF_CWS!BF336</f>
        <v>0</v>
      </c>
      <c r="BC141" s="27">
        <f>STAFF_CWS!BG336</f>
        <v>0</v>
      </c>
      <c r="BD141" s="27">
        <f>STAFF_CWS!BH336</f>
        <v>0</v>
      </c>
      <c r="BE141" s="27">
        <f>STAFF_CWS!BI336</f>
        <v>0</v>
      </c>
      <c r="BF141" s="27">
        <f>STAFF_CWS!BJ336</f>
        <v>0</v>
      </c>
      <c r="BG141" s="27">
        <f>STAFF_CWS!BK336</f>
        <v>0</v>
      </c>
      <c r="BH141" s="27">
        <f>STAFF_CWS!BL336</f>
        <v>0</v>
      </c>
      <c r="BI141" s="27">
        <f>STAFF_CWS!BM336</f>
        <v>0</v>
      </c>
      <c r="BJ141" s="27">
        <f>STAFF_CWS!BN336</f>
        <v>0</v>
      </c>
      <c r="BK141" s="27">
        <f>STAFF_CWS!BO336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33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712</v>
      </c>
      <c r="C144" s="27">
        <f>STAFF_CWS!G341</f>
        <v>0</v>
      </c>
      <c r="D144" s="27">
        <f>STAFF_CWS!H341</f>
        <v>0</v>
      </c>
      <c r="E144" s="27">
        <f>STAFF_CWS!I341</f>
        <v>0</v>
      </c>
      <c r="F144" s="27">
        <f>STAFF_CWS!J341</f>
        <v>0</v>
      </c>
      <c r="G144" s="27">
        <f>STAFF_CWS!K341</f>
        <v>0</v>
      </c>
      <c r="H144" s="27">
        <f>STAFF_CWS!L341</f>
        <v>0</v>
      </c>
      <c r="I144" s="27">
        <f>STAFF_CWS!M341</f>
        <v>0</v>
      </c>
      <c r="J144" s="27">
        <f>STAFF_CWS!N341</f>
        <v>0</v>
      </c>
      <c r="K144" s="27">
        <f>STAFF_CWS!O341</f>
        <v>0</v>
      </c>
      <c r="L144" s="27">
        <f>STAFF_CWS!P341</f>
        <v>0</v>
      </c>
      <c r="M144" s="27">
        <f>STAFF_CWS!Q341</f>
        <v>0</v>
      </c>
      <c r="N144" s="27">
        <f>STAFF_CWS!R341</f>
        <v>0</v>
      </c>
      <c r="O144" s="27">
        <f>STAFF_CWS!S341</f>
        <v>0</v>
      </c>
      <c r="P144" s="27">
        <f>STAFF_CWS!T341</f>
        <v>6000</v>
      </c>
      <c r="Q144" s="27">
        <f>STAFF_CWS!U341</f>
        <v>6000</v>
      </c>
      <c r="R144" s="27">
        <f>STAFF_CWS!V341</f>
        <v>6000</v>
      </c>
      <c r="S144" s="27">
        <f>STAFF_CWS!W341</f>
        <v>6000</v>
      </c>
      <c r="T144" s="27">
        <f>STAFF_CWS!X341</f>
        <v>6000</v>
      </c>
      <c r="U144" s="27">
        <f>STAFF_CWS!Y341</f>
        <v>6000</v>
      </c>
      <c r="V144" s="27">
        <f>STAFF_CWS!Z341</f>
        <v>6000</v>
      </c>
      <c r="W144" s="27">
        <f>STAFF_CWS!AA341</f>
        <v>6000</v>
      </c>
      <c r="X144" s="27">
        <f>STAFF_CWS!AB341</f>
        <v>6000</v>
      </c>
      <c r="Y144" s="27">
        <f>STAFF_CWS!AC341</f>
        <v>6000</v>
      </c>
      <c r="Z144" s="27">
        <f>STAFF_CWS!AD341</f>
        <v>6000</v>
      </c>
      <c r="AA144" s="27">
        <f>STAFF_CWS!AE341</f>
        <v>6000</v>
      </c>
      <c r="AB144" s="27">
        <f>STAFF_CWS!AF341</f>
        <v>6750</v>
      </c>
      <c r="AC144" s="27">
        <f>STAFF_CWS!AG341</f>
        <v>6750</v>
      </c>
      <c r="AD144" s="27">
        <f>STAFF_CWS!AH341</f>
        <v>6750</v>
      </c>
      <c r="AE144" s="27">
        <f>STAFF_CWS!AI341</f>
        <v>6750</v>
      </c>
      <c r="AF144" s="27">
        <f>STAFF_CWS!AJ341</f>
        <v>6750</v>
      </c>
      <c r="AG144" s="27">
        <f>STAFF_CWS!AK341</f>
        <v>6750</v>
      </c>
      <c r="AH144" s="27">
        <f>STAFF_CWS!AL341</f>
        <v>6750</v>
      </c>
      <c r="AI144" s="27">
        <f>STAFF_CWS!AM341</f>
        <v>6750</v>
      </c>
      <c r="AJ144" s="27">
        <f>STAFF_CWS!AN341</f>
        <v>6750</v>
      </c>
      <c r="AK144" s="27">
        <f>STAFF_CWS!AO341</f>
        <v>6750</v>
      </c>
      <c r="AL144" s="27">
        <f>STAFF_CWS!AP341</f>
        <v>6750</v>
      </c>
      <c r="AM144" s="27">
        <f>STAFF_CWS!AQ341</f>
        <v>6750</v>
      </c>
      <c r="AN144" s="27">
        <f>STAFF_CWS!AR341</f>
        <v>7500</v>
      </c>
      <c r="AO144" s="27">
        <f>STAFF_CWS!AS341</f>
        <v>7500</v>
      </c>
      <c r="AP144" s="27">
        <f>STAFF_CWS!AT341</f>
        <v>7500</v>
      </c>
      <c r="AQ144" s="27">
        <f>STAFF_CWS!AU341</f>
        <v>7500</v>
      </c>
      <c r="AR144" s="27">
        <f>STAFF_CWS!AV341</f>
        <v>7500</v>
      </c>
      <c r="AS144" s="27">
        <f>STAFF_CWS!AW341</f>
        <v>7500</v>
      </c>
      <c r="AT144" s="27">
        <f>STAFF_CWS!AX341</f>
        <v>7500</v>
      </c>
      <c r="AU144" s="27">
        <f>STAFF_CWS!AY341</f>
        <v>7500</v>
      </c>
      <c r="AV144" s="27">
        <f>STAFF_CWS!AZ341</f>
        <v>7500</v>
      </c>
      <c r="AW144" s="27">
        <f>STAFF_CWS!BA341</f>
        <v>7500</v>
      </c>
      <c r="AX144" s="27">
        <f>STAFF_CWS!BB341</f>
        <v>7500</v>
      </c>
      <c r="AY144" s="27">
        <f>STAFF_CWS!BC341</f>
        <v>7500</v>
      </c>
      <c r="AZ144" s="27">
        <f>STAFF_CWS!BD341</f>
        <v>7500</v>
      </c>
      <c r="BA144" s="27">
        <f>STAFF_CWS!BE341</f>
        <v>7500</v>
      </c>
      <c r="BB144" s="27">
        <f>STAFF_CWS!BF341</f>
        <v>7500</v>
      </c>
      <c r="BC144" s="27">
        <f>STAFF_CWS!BG341</f>
        <v>7500</v>
      </c>
      <c r="BD144" s="27">
        <f>STAFF_CWS!BH341</f>
        <v>7500</v>
      </c>
      <c r="BE144" s="27">
        <f>STAFF_CWS!BI341</f>
        <v>7500</v>
      </c>
      <c r="BF144" s="27">
        <f>STAFF_CWS!BJ341</f>
        <v>7500</v>
      </c>
      <c r="BG144" s="27">
        <f>STAFF_CWS!BK341</f>
        <v>7500</v>
      </c>
      <c r="BH144" s="27">
        <f>STAFF_CWS!BL341</f>
        <v>7500</v>
      </c>
      <c r="BI144" s="27">
        <f>STAFF_CWS!BM341</f>
        <v>7500</v>
      </c>
      <c r="BJ144" s="27">
        <f>STAFF_CWS!BN341</f>
        <v>7500</v>
      </c>
      <c r="BK144" s="27">
        <f>STAFF_CWS!BO341</f>
        <v>7500</v>
      </c>
      <c r="BL144" s="40"/>
    </row>
    <row r="145" spans="2:64" customFormat="1" x14ac:dyDescent="0.15">
      <c r="B145" s="50" t="s">
        <v>713</v>
      </c>
      <c r="C145" s="27">
        <f>STAFF_CWS!G342</f>
        <v>0</v>
      </c>
      <c r="D145" s="27">
        <f>STAFF_CWS!H342</f>
        <v>0</v>
      </c>
      <c r="E145" s="27">
        <f>STAFF_CWS!I342</f>
        <v>0</v>
      </c>
      <c r="F145" s="27">
        <f>STAFF_CWS!J342</f>
        <v>0</v>
      </c>
      <c r="G145" s="27">
        <f>STAFF_CWS!K342</f>
        <v>0</v>
      </c>
      <c r="H145" s="27">
        <f>STAFF_CWS!L342</f>
        <v>0</v>
      </c>
      <c r="I145" s="27">
        <f>STAFF_CWS!M342</f>
        <v>0</v>
      </c>
      <c r="J145" s="27">
        <f>STAFF_CWS!N342</f>
        <v>0</v>
      </c>
      <c r="K145" s="27">
        <f>STAFF_CWS!O342</f>
        <v>0</v>
      </c>
      <c r="L145" s="27">
        <f>STAFF_CWS!P342</f>
        <v>0</v>
      </c>
      <c r="M145" s="27">
        <f>STAFF_CWS!Q342</f>
        <v>0</v>
      </c>
      <c r="N145" s="27">
        <f>STAFF_CWS!R342</f>
        <v>0</v>
      </c>
      <c r="O145" s="27">
        <f>STAFF_CWS!S342</f>
        <v>0</v>
      </c>
      <c r="P145" s="27">
        <f>STAFF_CWS!T342</f>
        <v>360.59857142857152</v>
      </c>
      <c r="Q145" s="27">
        <f>STAFF_CWS!U342</f>
        <v>484.95214285714292</v>
      </c>
      <c r="R145" s="27">
        <f>STAFF_CWS!V342</f>
        <v>969.90428571428583</v>
      </c>
      <c r="S145" s="27">
        <f>STAFF_CWS!W342</f>
        <v>848.6662500000001</v>
      </c>
      <c r="T145" s="27">
        <f>STAFF_CWS!X342</f>
        <v>848.6662500000001</v>
      </c>
      <c r="U145" s="27">
        <f>STAFF_CWS!Y342</f>
        <v>848.6662500000001</v>
      </c>
      <c r="V145" s="27">
        <f>STAFF_CWS!Z342</f>
        <v>848.6662500000001</v>
      </c>
      <c r="W145" s="27">
        <f>STAFF_CWS!AA342</f>
        <v>957.47562500000004</v>
      </c>
      <c r="X145" s="27">
        <f>STAFF_CWS!AB342</f>
        <v>1066.2850000000001</v>
      </c>
      <c r="Y145" s="27">
        <f>STAFF_CWS!AC342</f>
        <v>1069.0975000000001</v>
      </c>
      <c r="Z145" s="27">
        <f>STAFF_CWS!AD342</f>
        <v>1275.8704687500001</v>
      </c>
      <c r="AA145" s="27">
        <f>STAFF_CWS!AE342</f>
        <v>1278.1556250000001</v>
      </c>
      <c r="AB145" s="27">
        <f>STAFF_CWS!AF342</f>
        <v>1517.0422222222221</v>
      </c>
      <c r="AC145" s="27">
        <f>STAFF_CWS!AG342</f>
        <v>2425.2286666666673</v>
      </c>
      <c r="AD145" s="27">
        <f>STAFF_CWS!AH342</f>
        <v>2737.2468333333331</v>
      </c>
      <c r="AE145" s="27">
        <f>STAFF_CWS!AI342</f>
        <v>2737.2468333333331</v>
      </c>
      <c r="AF145" s="27">
        <f>STAFF_CWS!AJ342</f>
        <v>3039.1677777777777</v>
      </c>
      <c r="AG145" s="27">
        <f>STAFF_CWS!AK342</f>
        <v>3039.1677777777777</v>
      </c>
      <c r="AH145" s="27">
        <f>STAFF_CWS!AL342</f>
        <v>3039.1677777777777</v>
      </c>
      <c r="AI145" s="27">
        <f>STAFF_CWS!AM342</f>
        <v>2739.7885000000001</v>
      </c>
      <c r="AJ145" s="27">
        <f>STAFF_CWS!AN342</f>
        <v>2742.3301666666666</v>
      </c>
      <c r="AK145" s="27">
        <f>STAFF_CWS!AO342</f>
        <v>2443.1592222222225</v>
      </c>
      <c r="AL145" s="27">
        <f>STAFF_CWS!AP342</f>
        <v>2145.8493888888893</v>
      </c>
      <c r="AM145" s="27">
        <f>STAFF_CWS!AQ342</f>
        <v>1846.1471944444445</v>
      </c>
      <c r="AN145" s="27">
        <f>STAFF_CWS!AR342</f>
        <v>2562.07708</v>
      </c>
      <c r="AO145" s="27">
        <f>STAFF_CWS!AS342</f>
        <v>4087.2667500000002</v>
      </c>
      <c r="AP145" s="27">
        <f>STAFF_CWS!AT342</f>
        <v>4613.3167050000002</v>
      </c>
      <c r="AQ145" s="27">
        <f>STAFF_CWS!AU342</f>
        <v>4613.3167050000002</v>
      </c>
      <c r="AR145" s="27">
        <f>STAFF_CWS!AV342</f>
        <v>5116.2490625000009</v>
      </c>
      <c r="AS145" s="27">
        <f>STAFF_CWS!AW342</f>
        <v>5116.2490625000009</v>
      </c>
      <c r="AT145" s="27">
        <f>STAFF_CWS!AX342</f>
        <v>5116.2490625000009</v>
      </c>
      <c r="AU145" s="27">
        <f>STAFF_CWS!AY342</f>
        <v>4615.8667050000004</v>
      </c>
      <c r="AV145" s="27">
        <f>STAFF_CWS!AZ342</f>
        <v>4618.4167050000005</v>
      </c>
      <c r="AW145" s="27">
        <f>STAFF_CWS!BA342</f>
        <v>4105.2917500000003</v>
      </c>
      <c r="AX145" s="27">
        <f>STAFF_CWS!BB342</f>
        <v>3606.5343925000002</v>
      </c>
      <c r="AY145" s="27">
        <f>STAFF_CWS!BC342</f>
        <v>3092.9031875000001</v>
      </c>
      <c r="AZ145" s="27">
        <f>STAFF_CWS!BD342</f>
        <v>4357.2210675000006</v>
      </c>
      <c r="BA145" s="27">
        <f>STAFF_CWS!BE342</f>
        <v>6969.0999580000007</v>
      </c>
      <c r="BB145" s="27">
        <f>STAFF_CWS!BF342</f>
        <v>7849.2241715</v>
      </c>
      <c r="BC145" s="27">
        <f>STAFF_CWS!BG342</f>
        <v>7849.2241715</v>
      </c>
      <c r="BD145" s="27">
        <f>STAFF_CWS!BH342</f>
        <v>8718.6171350000004</v>
      </c>
      <c r="BE145" s="27">
        <f>STAFF_CWS!BI342</f>
        <v>8718.6171350000004</v>
      </c>
      <c r="BF145" s="27">
        <f>STAFF_CWS!BJ342</f>
        <v>8718.6171350000004</v>
      </c>
      <c r="BG145" s="27">
        <f>STAFF_CWS!BK342</f>
        <v>7851.7741714999993</v>
      </c>
      <c r="BH145" s="27">
        <f>STAFF_CWS!BL342</f>
        <v>7854.3241714999995</v>
      </c>
      <c r="BI145" s="27">
        <f>STAFF_CWS!BM342</f>
        <v>6987.1249580000003</v>
      </c>
      <c r="BJ145" s="27">
        <f>STAFF_CWS!BN342</f>
        <v>6121.9069944999992</v>
      </c>
      <c r="BK145" s="27">
        <f>STAFF_CWS!BO342</f>
        <v>5254.2015310000006</v>
      </c>
      <c r="BL145" s="40"/>
    </row>
    <row r="146" spans="2:64" customFormat="1" x14ac:dyDescent="0.15">
      <c r="B146" s="50" t="s">
        <v>714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715</v>
      </c>
      <c r="C148" s="27">
        <f>STAFF_CWS!G345</f>
        <v>0</v>
      </c>
      <c r="D148" s="27">
        <f>STAFF_CWS!H345</f>
        <v>0</v>
      </c>
      <c r="E148" s="27">
        <f>STAFF_CWS!I345</f>
        <v>0</v>
      </c>
      <c r="F148" s="27">
        <f>STAFF_CWS!J345</f>
        <v>0</v>
      </c>
      <c r="G148" s="27">
        <f>STAFF_CWS!K345</f>
        <v>0</v>
      </c>
      <c r="H148" s="27">
        <f>STAFF_CWS!L345</f>
        <v>0</v>
      </c>
      <c r="I148" s="27">
        <f>STAFF_CWS!M345</f>
        <v>0</v>
      </c>
      <c r="J148" s="27">
        <f>STAFF_CWS!N345</f>
        <v>0</v>
      </c>
      <c r="K148" s="27">
        <f>STAFF_CWS!O345</f>
        <v>0</v>
      </c>
      <c r="L148" s="27">
        <f>STAFF_CWS!P345</f>
        <v>0</v>
      </c>
      <c r="M148" s="27">
        <f>STAFF_CWS!Q345</f>
        <v>0</v>
      </c>
      <c r="N148" s="27">
        <f>STAFF_CWS!R345</f>
        <v>0</v>
      </c>
      <c r="O148" s="27">
        <f>STAFF_CWS!S345</f>
        <v>0</v>
      </c>
      <c r="P148" s="27">
        <f>STAFF_CWS!T345</f>
        <v>0</v>
      </c>
      <c r="Q148" s="27">
        <f>STAFF_CWS!U345</f>
        <v>0</v>
      </c>
      <c r="R148" s="27">
        <f>STAFF_CWS!V345</f>
        <v>0</v>
      </c>
      <c r="S148" s="27">
        <f>STAFF_CWS!W345</f>
        <v>0</v>
      </c>
      <c r="T148" s="27">
        <f>STAFF_CWS!X345</f>
        <v>0</v>
      </c>
      <c r="U148" s="27">
        <f>STAFF_CWS!Y345</f>
        <v>0</v>
      </c>
      <c r="V148" s="27">
        <f>STAFF_CWS!Z345</f>
        <v>0</v>
      </c>
      <c r="W148" s="27">
        <f>STAFF_CWS!AA345</f>
        <v>0</v>
      </c>
      <c r="X148" s="27">
        <f>STAFF_CWS!AB345</f>
        <v>0</v>
      </c>
      <c r="Y148" s="27">
        <f>STAFF_CWS!AC345</f>
        <v>0</v>
      </c>
      <c r="Z148" s="27">
        <f>STAFF_CWS!AD345</f>
        <v>0</v>
      </c>
      <c r="AA148" s="27">
        <f>STAFF_CWS!AE345</f>
        <v>0</v>
      </c>
      <c r="AB148" s="27">
        <f>STAFF_CWS!AF345</f>
        <v>0</v>
      </c>
      <c r="AC148" s="27">
        <f>STAFF_CWS!AG345</f>
        <v>0</v>
      </c>
      <c r="AD148" s="27">
        <f>STAFF_CWS!AH345</f>
        <v>0</v>
      </c>
      <c r="AE148" s="27">
        <f>STAFF_CWS!AI345</f>
        <v>0</v>
      </c>
      <c r="AF148" s="27">
        <f>STAFF_CWS!AJ345</f>
        <v>0</v>
      </c>
      <c r="AG148" s="27">
        <f>STAFF_CWS!AK345</f>
        <v>0</v>
      </c>
      <c r="AH148" s="27">
        <f>STAFF_CWS!AL345</f>
        <v>0</v>
      </c>
      <c r="AI148" s="27">
        <f>STAFF_CWS!AM345</f>
        <v>0</v>
      </c>
      <c r="AJ148" s="27">
        <f>STAFF_CWS!AN345</f>
        <v>0</v>
      </c>
      <c r="AK148" s="27">
        <f>STAFF_CWS!AO345</f>
        <v>0</v>
      </c>
      <c r="AL148" s="27">
        <f>STAFF_CWS!AP345</f>
        <v>0</v>
      </c>
      <c r="AM148" s="27">
        <f>STAFF_CWS!AQ345</f>
        <v>0</v>
      </c>
      <c r="AN148" s="27">
        <f>STAFF_CWS!AR345</f>
        <v>0</v>
      </c>
      <c r="AO148" s="27">
        <f>STAFF_CWS!AS345</f>
        <v>0</v>
      </c>
      <c r="AP148" s="27">
        <f>STAFF_CWS!AT345</f>
        <v>0</v>
      </c>
      <c r="AQ148" s="27">
        <f>STAFF_CWS!AU345</f>
        <v>0</v>
      </c>
      <c r="AR148" s="27">
        <f>STAFF_CWS!AV345</f>
        <v>0</v>
      </c>
      <c r="AS148" s="27">
        <f>STAFF_CWS!AW345</f>
        <v>0</v>
      </c>
      <c r="AT148" s="27">
        <f>STAFF_CWS!AX345</f>
        <v>0</v>
      </c>
      <c r="AU148" s="27">
        <f>STAFF_CWS!AY345</f>
        <v>0</v>
      </c>
      <c r="AV148" s="27">
        <f>STAFF_CWS!AZ345</f>
        <v>0</v>
      </c>
      <c r="AW148" s="27">
        <f>STAFF_CWS!BA345</f>
        <v>0</v>
      </c>
      <c r="AX148" s="27">
        <f>STAFF_CWS!BB345</f>
        <v>0</v>
      </c>
      <c r="AY148" s="27">
        <f>STAFF_CWS!BC345</f>
        <v>0</v>
      </c>
      <c r="AZ148" s="27">
        <f>STAFF_CWS!BD345</f>
        <v>0</v>
      </c>
      <c r="BA148" s="27">
        <f>STAFF_CWS!BE345</f>
        <v>0</v>
      </c>
      <c r="BB148" s="27">
        <f>STAFF_CWS!BF345</f>
        <v>0</v>
      </c>
      <c r="BC148" s="27">
        <f>STAFF_CWS!BG345</f>
        <v>0</v>
      </c>
      <c r="BD148" s="27">
        <f>STAFF_CWS!BH345</f>
        <v>0</v>
      </c>
      <c r="BE148" s="27">
        <f>STAFF_CWS!BI345</f>
        <v>0</v>
      </c>
      <c r="BF148" s="27">
        <f>STAFF_CWS!BJ345</f>
        <v>0</v>
      </c>
      <c r="BG148" s="27">
        <f>STAFF_CWS!BK345</f>
        <v>0</v>
      </c>
      <c r="BH148" s="27">
        <f>STAFF_CWS!BL345</f>
        <v>0</v>
      </c>
      <c r="BI148" s="27">
        <f>STAFF_CWS!BM345</f>
        <v>0</v>
      </c>
      <c r="BJ148" s="27">
        <f>STAFF_CWS!BN345</f>
        <v>0</v>
      </c>
      <c r="BK148" s="27">
        <f>STAFF_CWS!BO345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112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712</v>
      </c>
      <c r="C151" s="27">
        <f>STAFF_CWS!G350</f>
        <v>0</v>
      </c>
      <c r="D151" s="27">
        <f>STAFF_CWS!H350</f>
        <v>0</v>
      </c>
      <c r="E151" s="27">
        <f>STAFF_CWS!I350</f>
        <v>0</v>
      </c>
      <c r="F151" s="27">
        <f>STAFF_CWS!J350</f>
        <v>0</v>
      </c>
      <c r="G151" s="27">
        <f>STAFF_CWS!K350</f>
        <v>0</v>
      </c>
      <c r="H151" s="27">
        <f>STAFF_CWS!L350</f>
        <v>0</v>
      </c>
      <c r="I151" s="27">
        <f>STAFF_CWS!M350</f>
        <v>0</v>
      </c>
      <c r="J151" s="27">
        <f>STAFF_CWS!N350</f>
        <v>0</v>
      </c>
      <c r="K151" s="27">
        <f>STAFF_CWS!O350</f>
        <v>0</v>
      </c>
      <c r="L151" s="27">
        <f>STAFF_CWS!P350</f>
        <v>0</v>
      </c>
      <c r="M151" s="27">
        <f>STAFF_CWS!Q350</f>
        <v>4166.666666666667</v>
      </c>
      <c r="N151" s="27">
        <f>STAFF_CWS!R350</f>
        <v>4166.666666666667</v>
      </c>
      <c r="O151" s="27">
        <f>STAFF_CWS!S350</f>
        <v>4166.666666666667</v>
      </c>
      <c r="P151" s="27">
        <f>STAFF_CWS!T350</f>
        <v>4166.666666666667</v>
      </c>
      <c r="Q151" s="27">
        <f>STAFF_CWS!U350</f>
        <v>4166.666666666667</v>
      </c>
      <c r="R151" s="27">
        <f>STAFF_CWS!V350</f>
        <v>4166.666666666667</v>
      </c>
      <c r="S151" s="27">
        <f>STAFF_CWS!W350</f>
        <v>4166.666666666667</v>
      </c>
      <c r="T151" s="27">
        <f>STAFF_CWS!X350</f>
        <v>4166.666666666667</v>
      </c>
      <c r="U151" s="27">
        <f>STAFF_CWS!Y350</f>
        <v>4166.666666666667</v>
      </c>
      <c r="V151" s="27">
        <f>STAFF_CWS!Z350</f>
        <v>4166.666666666667</v>
      </c>
      <c r="W151" s="27">
        <f>STAFF_CWS!AA350</f>
        <v>4166.666666666667</v>
      </c>
      <c r="X151" s="27">
        <f>STAFF_CWS!AB350</f>
        <v>4166.666666666667</v>
      </c>
      <c r="Y151" s="27">
        <f>STAFF_CWS!AC350</f>
        <v>4166.666666666667</v>
      </c>
      <c r="Z151" s="27">
        <f>STAFF_CWS!AD350</f>
        <v>4166.666666666667</v>
      </c>
      <c r="AA151" s="27">
        <f>STAFF_CWS!AE350</f>
        <v>4166.666666666667</v>
      </c>
      <c r="AB151" s="27">
        <f>STAFF_CWS!AF350</f>
        <v>8333.3333333333339</v>
      </c>
      <c r="AC151" s="27">
        <f>STAFF_CWS!AG350</f>
        <v>8333.3333333333339</v>
      </c>
      <c r="AD151" s="27">
        <f>STAFF_CWS!AH350</f>
        <v>8333.3333333333339</v>
      </c>
      <c r="AE151" s="27">
        <f>STAFF_CWS!AI350</f>
        <v>8333.3333333333339</v>
      </c>
      <c r="AF151" s="27">
        <f>STAFF_CWS!AJ350</f>
        <v>8333.3333333333339</v>
      </c>
      <c r="AG151" s="27">
        <f>STAFF_CWS!AK350</f>
        <v>8333.3333333333339</v>
      </c>
      <c r="AH151" s="27">
        <f>STAFF_CWS!AL350</f>
        <v>8333.3333333333339</v>
      </c>
      <c r="AI151" s="27">
        <f>STAFF_CWS!AM350</f>
        <v>8333.3333333333339</v>
      </c>
      <c r="AJ151" s="27">
        <f>STAFF_CWS!AN350</f>
        <v>8333.3333333333339</v>
      </c>
      <c r="AK151" s="27">
        <f>STAFF_CWS!AO350</f>
        <v>8333.3333333333339</v>
      </c>
      <c r="AL151" s="27">
        <f>STAFF_CWS!AP350</f>
        <v>8333.3333333333339</v>
      </c>
      <c r="AM151" s="27">
        <f>STAFF_CWS!AQ350</f>
        <v>8333.3333333333339</v>
      </c>
      <c r="AN151" s="27">
        <f>STAFF_CWS!AR350</f>
        <v>16666.666666666668</v>
      </c>
      <c r="AO151" s="27">
        <f>STAFF_CWS!AS350</f>
        <v>16666.666666666668</v>
      </c>
      <c r="AP151" s="27">
        <f>STAFF_CWS!AT350</f>
        <v>16666.666666666668</v>
      </c>
      <c r="AQ151" s="27">
        <f>STAFF_CWS!AU350</f>
        <v>16666.666666666668</v>
      </c>
      <c r="AR151" s="27">
        <f>STAFF_CWS!AV350</f>
        <v>16666.666666666668</v>
      </c>
      <c r="AS151" s="27">
        <f>STAFF_CWS!AW350</f>
        <v>16666.666666666668</v>
      </c>
      <c r="AT151" s="27">
        <f>STAFF_CWS!AX350</f>
        <v>16666.666666666668</v>
      </c>
      <c r="AU151" s="27">
        <f>STAFF_CWS!AY350</f>
        <v>16666.666666666668</v>
      </c>
      <c r="AV151" s="27">
        <f>STAFF_CWS!AZ350</f>
        <v>16666.666666666668</v>
      </c>
      <c r="AW151" s="27">
        <f>STAFF_CWS!BA350</f>
        <v>16666.666666666668</v>
      </c>
      <c r="AX151" s="27">
        <f>STAFF_CWS!BB350</f>
        <v>16666.666666666668</v>
      </c>
      <c r="AY151" s="27">
        <f>STAFF_CWS!BC350</f>
        <v>16666.666666666668</v>
      </c>
      <c r="AZ151" s="27">
        <f>STAFF_CWS!BD350</f>
        <v>16666.666666666668</v>
      </c>
      <c r="BA151" s="27">
        <f>STAFF_CWS!BE350</f>
        <v>16666.666666666668</v>
      </c>
      <c r="BB151" s="27">
        <f>STAFF_CWS!BF350</f>
        <v>16666.666666666668</v>
      </c>
      <c r="BC151" s="27">
        <f>STAFF_CWS!BG350</f>
        <v>16666.666666666668</v>
      </c>
      <c r="BD151" s="27">
        <f>STAFF_CWS!BH350</f>
        <v>16666.666666666668</v>
      </c>
      <c r="BE151" s="27">
        <f>STAFF_CWS!BI350</f>
        <v>16666.666666666668</v>
      </c>
      <c r="BF151" s="27">
        <f>STAFF_CWS!BJ350</f>
        <v>16666.666666666668</v>
      </c>
      <c r="BG151" s="27">
        <f>STAFF_CWS!BK350</f>
        <v>16666.666666666668</v>
      </c>
      <c r="BH151" s="27">
        <f>STAFF_CWS!BL350</f>
        <v>16666.666666666668</v>
      </c>
      <c r="BI151" s="27">
        <f>STAFF_CWS!BM350</f>
        <v>16666.666666666668</v>
      </c>
      <c r="BJ151" s="27">
        <f>STAFF_CWS!BN350</f>
        <v>16666.666666666668</v>
      </c>
      <c r="BK151" s="27">
        <f>STAFF_CWS!BO350</f>
        <v>16666.666666666668</v>
      </c>
      <c r="BL151" s="40"/>
    </row>
    <row r="152" spans="2:64" customFormat="1" x14ac:dyDescent="0.15">
      <c r="B152" s="50" t="s">
        <v>713</v>
      </c>
      <c r="C152" s="27">
        <f>STAFF_CWS!G351</f>
        <v>0</v>
      </c>
      <c r="D152" s="27">
        <f>STAFF_CWS!H351</f>
        <v>0</v>
      </c>
      <c r="E152" s="27">
        <f>STAFF_CWS!I351</f>
        <v>0</v>
      </c>
      <c r="F152" s="27">
        <f>STAFF_CWS!J351</f>
        <v>0</v>
      </c>
      <c r="G152" s="27">
        <f>STAFF_CWS!K351</f>
        <v>0</v>
      </c>
      <c r="H152" s="27">
        <f>STAFF_CWS!L351</f>
        <v>0</v>
      </c>
      <c r="I152" s="27">
        <f>STAFF_CWS!M351</f>
        <v>0</v>
      </c>
      <c r="J152" s="27">
        <f>STAFF_CWS!N351</f>
        <v>0</v>
      </c>
      <c r="K152" s="27">
        <f>STAFF_CWS!O351</f>
        <v>0</v>
      </c>
      <c r="L152" s="27">
        <f>STAFF_CWS!P351</f>
        <v>0</v>
      </c>
      <c r="M152" s="27">
        <f>STAFF_CWS!Q351</f>
        <v>0</v>
      </c>
      <c r="N152" s="27">
        <f>STAFF_CWS!R351</f>
        <v>0</v>
      </c>
      <c r="O152" s="27">
        <f>STAFF_CWS!S351</f>
        <v>0</v>
      </c>
      <c r="P152" s="27">
        <f>STAFF_CWS!T351</f>
        <v>0</v>
      </c>
      <c r="Q152" s="27">
        <f>STAFF_CWS!U351</f>
        <v>0</v>
      </c>
      <c r="R152" s="27">
        <f>STAFF_CWS!V351</f>
        <v>0</v>
      </c>
      <c r="S152" s="27">
        <f>STAFF_CWS!W351</f>
        <v>0</v>
      </c>
      <c r="T152" s="27">
        <f>STAFF_CWS!X351</f>
        <v>0</v>
      </c>
      <c r="U152" s="27">
        <f>STAFF_CWS!Y351</f>
        <v>0</v>
      </c>
      <c r="V152" s="27">
        <f>STAFF_CWS!Z351</f>
        <v>0</v>
      </c>
      <c r="W152" s="27">
        <f>STAFF_CWS!AA351</f>
        <v>0</v>
      </c>
      <c r="X152" s="27">
        <f>STAFF_CWS!AB351</f>
        <v>0</v>
      </c>
      <c r="Y152" s="27">
        <f>STAFF_CWS!AC351</f>
        <v>0</v>
      </c>
      <c r="Z152" s="27">
        <f>STAFF_CWS!AD351</f>
        <v>0</v>
      </c>
      <c r="AA152" s="27">
        <f>STAFF_CWS!AE351</f>
        <v>0</v>
      </c>
      <c r="AB152" s="27">
        <f>STAFF_CWS!AF351</f>
        <v>0</v>
      </c>
      <c r="AC152" s="27">
        <f>STAFF_CWS!AG351</f>
        <v>0</v>
      </c>
      <c r="AD152" s="27">
        <f>STAFF_CWS!AH351</f>
        <v>0</v>
      </c>
      <c r="AE152" s="27">
        <f>STAFF_CWS!AI351</f>
        <v>0</v>
      </c>
      <c r="AF152" s="27">
        <f>STAFF_CWS!AJ351</f>
        <v>0</v>
      </c>
      <c r="AG152" s="27">
        <f>STAFF_CWS!AK351</f>
        <v>0</v>
      </c>
      <c r="AH152" s="27">
        <f>STAFF_CWS!AL351</f>
        <v>0</v>
      </c>
      <c r="AI152" s="27">
        <f>STAFF_CWS!AM351</f>
        <v>0</v>
      </c>
      <c r="AJ152" s="27">
        <f>STAFF_CWS!AN351</f>
        <v>0</v>
      </c>
      <c r="AK152" s="27">
        <f>STAFF_CWS!AO351</f>
        <v>0</v>
      </c>
      <c r="AL152" s="27">
        <f>STAFF_CWS!AP351</f>
        <v>0</v>
      </c>
      <c r="AM152" s="27">
        <f>STAFF_CWS!AQ351</f>
        <v>0</v>
      </c>
      <c r="AN152" s="27">
        <f>STAFF_CWS!AR351</f>
        <v>0</v>
      </c>
      <c r="AO152" s="27">
        <f>STAFF_CWS!AS351</f>
        <v>0</v>
      </c>
      <c r="AP152" s="27">
        <f>STAFF_CWS!AT351</f>
        <v>0</v>
      </c>
      <c r="AQ152" s="27">
        <f>STAFF_CWS!AU351</f>
        <v>0</v>
      </c>
      <c r="AR152" s="27">
        <f>STAFF_CWS!AV351</f>
        <v>0</v>
      </c>
      <c r="AS152" s="27">
        <f>STAFF_CWS!AW351</f>
        <v>0</v>
      </c>
      <c r="AT152" s="27">
        <f>STAFF_CWS!AX351</f>
        <v>0</v>
      </c>
      <c r="AU152" s="27">
        <f>STAFF_CWS!AY351</f>
        <v>0</v>
      </c>
      <c r="AV152" s="27">
        <f>STAFF_CWS!AZ351</f>
        <v>0</v>
      </c>
      <c r="AW152" s="27">
        <f>STAFF_CWS!BA351</f>
        <v>0</v>
      </c>
      <c r="AX152" s="27">
        <f>STAFF_CWS!BB351</f>
        <v>0</v>
      </c>
      <c r="AY152" s="27">
        <f>STAFF_CWS!BC351</f>
        <v>0</v>
      </c>
      <c r="AZ152" s="27">
        <f>STAFF_CWS!BD351</f>
        <v>0</v>
      </c>
      <c r="BA152" s="27">
        <f>STAFF_CWS!BE351</f>
        <v>0</v>
      </c>
      <c r="BB152" s="27">
        <f>STAFF_CWS!BF351</f>
        <v>0</v>
      </c>
      <c r="BC152" s="27">
        <f>STAFF_CWS!BG351</f>
        <v>0</v>
      </c>
      <c r="BD152" s="27">
        <f>STAFF_CWS!BH351</f>
        <v>0</v>
      </c>
      <c r="BE152" s="27">
        <f>STAFF_CWS!BI351</f>
        <v>0</v>
      </c>
      <c r="BF152" s="27">
        <f>STAFF_CWS!BJ351</f>
        <v>0</v>
      </c>
      <c r="BG152" s="27">
        <f>STAFF_CWS!BK351</f>
        <v>0</v>
      </c>
      <c r="BH152" s="27">
        <f>STAFF_CWS!BL351</f>
        <v>0</v>
      </c>
      <c r="BI152" s="27">
        <f>STAFF_CWS!BM351</f>
        <v>0</v>
      </c>
      <c r="BJ152" s="27">
        <f>STAFF_CWS!BN351</f>
        <v>0</v>
      </c>
      <c r="BK152" s="27">
        <f>STAFF_CWS!BO351</f>
        <v>0</v>
      </c>
      <c r="BL152" s="40"/>
    </row>
    <row r="153" spans="2:64" customFormat="1" x14ac:dyDescent="0.15">
      <c r="B153" s="50" t="s">
        <v>714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715</v>
      </c>
      <c r="C155" s="27">
        <f>STAFF_CWS!G354</f>
        <v>0</v>
      </c>
      <c r="D155" s="27">
        <f>STAFF_CWS!H354</f>
        <v>0</v>
      </c>
      <c r="E155" s="27">
        <f>STAFF_CWS!I354</f>
        <v>0</v>
      </c>
      <c r="F155" s="27">
        <f>STAFF_CWS!J354</f>
        <v>0</v>
      </c>
      <c r="G155" s="27">
        <f>STAFF_CWS!K354</f>
        <v>0</v>
      </c>
      <c r="H155" s="27">
        <f>STAFF_CWS!L354</f>
        <v>0</v>
      </c>
      <c r="I155" s="27">
        <f>STAFF_CWS!M354</f>
        <v>0</v>
      </c>
      <c r="J155" s="27">
        <f>STAFF_CWS!N354</f>
        <v>0</v>
      </c>
      <c r="K155" s="27">
        <f>STAFF_CWS!O354</f>
        <v>0</v>
      </c>
      <c r="L155" s="27">
        <f>STAFF_CWS!P354</f>
        <v>0</v>
      </c>
      <c r="M155" s="27">
        <f>STAFF_CWS!Q354</f>
        <v>0</v>
      </c>
      <c r="N155" s="27">
        <f>STAFF_CWS!R354</f>
        <v>0</v>
      </c>
      <c r="O155" s="27">
        <f>STAFF_CWS!S354</f>
        <v>0</v>
      </c>
      <c r="P155" s="27">
        <f>STAFF_CWS!T354</f>
        <v>0</v>
      </c>
      <c r="Q155" s="27">
        <f>STAFF_CWS!U354</f>
        <v>0</v>
      </c>
      <c r="R155" s="27">
        <f>STAFF_CWS!V354</f>
        <v>0</v>
      </c>
      <c r="S155" s="27">
        <f>STAFF_CWS!W354</f>
        <v>0</v>
      </c>
      <c r="T155" s="27">
        <f>STAFF_CWS!X354</f>
        <v>0</v>
      </c>
      <c r="U155" s="27">
        <f>STAFF_CWS!Y354</f>
        <v>0</v>
      </c>
      <c r="V155" s="27">
        <f>STAFF_CWS!Z354</f>
        <v>0</v>
      </c>
      <c r="W155" s="27">
        <f>STAFF_CWS!AA354</f>
        <v>0</v>
      </c>
      <c r="X155" s="27">
        <f>STAFF_CWS!AB354</f>
        <v>0</v>
      </c>
      <c r="Y155" s="27">
        <f>STAFF_CWS!AC354</f>
        <v>0</v>
      </c>
      <c r="Z155" s="27">
        <f>STAFF_CWS!AD354</f>
        <v>0</v>
      </c>
      <c r="AA155" s="27">
        <f>STAFF_CWS!AE354</f>
        <v>0</v>
      </c>
      <c r="AB155" s="27">
        <f>STAFF_CWS!AF354</f>
        <v>0</v>
      </c>
      <c r="AC155" s="27">
        <f>STAFF_CWS!AG354</f>
        <v>0</v>
      </c>
      <c r="AD155" s="27">
        <f>STAFF_CWS!AH354</f>
        <v>0</v>
      </c>
      <c r="AE155" s="27">
        <f>STAFF_CWS!AI354</f>
        <v>0</v>
      </c>
      <c r="AF155" s="27">
        <f>STAFF_CWS!AJ354</f>
        <v>0</v>
      </c>
      <c r="AG155" s="27">
        <f>STAFF_CWS!AK354</f>
        <v>0</v>
      </c>
      <c r="AH155" s="27">
        <f>STAFF_CWS!AL354</f>
        <v>0</v>
      </c>
      <c r="AI155" s="27">
        <f>STAFF_CWS!AM354</f>
        <v>0</v>
      </c>
      <c r="AJ155" s="27">
        <f>STAFF_CWS!AN354</f>
        <v>0</v>
      </c>
      <c r="AK155" s="27">
        <f>STAFF_CWS!AO354</f>
        <v>0</v>
      </c>
      <c r="AL155" s="27">
        <f>STAFF_CWS!AP354</f>
        <v>0</v>
      </c>
      <c r="AM155" s="27">
        <f>STAFF_CWS!AQ354</f>
        <v>0</v>
      </c>
      <c r="AN155" s="27">
        <f>STAFF_CWS!AR354</f>
        <v>0</v>
      </c>
      <c r="AO155" s="27">
        <f>STAFF_CWS!AS354</f>
        <v>0</v>
      </c>
      <c r="AP155" s="27">
        <f>STAFF_CWS!AT354</f>
        <v>0</v>
      </c>
      <c r="AQ155" s="27">
        <f>STAFF_CWS!AU354</f>
        <v>0</v>
      </c>
      <c r="AR155" s="27">
        <f>STAFF_CWS!AV354</f>
        <v>0</v>
      </c>
      <c r="AS155" s="27">
        <f>STAFF_CWS!AW354</f>
        <v>0</v>
      </c>
      <c r="AT155" s="27">
        <f>STAFF_CWS!AX354</f>
        <v>0</v>
      </c>
      <c r="AU155" s="27">
        <f>STAFF_CWS!AY354</f>
        <v>0</v>
      </c>
      <c r="AV155" s="27">
        <f>STAFF_CWS!AZ354</f>
        <v>0</v>
      </c>
      <c r="AW155" s="27">
        <f>STAFF_CWS!BA354</f>
        <v>0</v>
      </c>
      <c r="AX155" s="27">
        <f>STAFF_CWS!BB354</f>
        <v>0</v>
      </c>
      <c r="AY155" s="27">
        <f>STAFF_CWS!BC354</f>
        <v>0</v>
      </c>
      <c r="AZ155" s="27">
        <f>STAFF_CWS!BD354</f>
        <v>0</v>
      </c>
      <c r="BA155" s="27">
        <f>STAFF_CWS!BE354</f>
        <v>0</v>
      </c>
      <c r="BB155" s="27">
        <f>STAFF_CWS!BF354</f>
        <v>0</v>
      </c>
      <c r="BC155" s="27">
        <f>STAFF_CWS!BG354</f>
        <v>0</v>
      </c>
      <c r="BD155" s="27">
        <f>STAFF_CWS!BH354</f>
        <v>0</v>
      </c>
      <c r="BE155" s="27">
        <f>STAFF_CWS!BI354</f>
        <v>0</v>
      </c>
      <c r="BF155" s="27">
        <f>STAFF_CWS!BJ354</f>
        <v>0</v>
      </c>
      <c r="BG155" s="27">
        <f>STAFF_CWS!BK354</f>
        <v>0</v>
      </c>
      <c r="BH155" s="27">
        <f>STAFF_CWS!BL354</f>
        <v>0</v>
      </c>
      <c r="BI155" s="27">
        <f>STAFF_CWS!BM354</f>
        <v>0</v>
      </c>
      <c r="BJ155" s="27">
        <f>STAFF_CWS!BN354</f>
        <v>0</v>
      </c>
      <c r="BK155" s="27">
        <f>STAFF_CWS!BO354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127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76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713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63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715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STAFF_CWS!G373</f>
        <v>0</v>
      </c>
      <c r="D164" s="27">
        <f>STAFF_CWS!H373</f>
        <v>0</v>
      </c>
      <c r="E164" s="27">
        <f>STAFF_CWS!I373</f>
        <v>0</v>
      </c>
      <c r="F164" s="27">
        <f>STAFF_CWS!J373</f>
        <v>0</v>
      </c>
      <c r="G164" s="27">
        <f>STAFF_CWS!K373</f>
        <v>0</v>
      </c>
      <c r="H164" s="27">
        <f>STAFF_CWS!L373</f>
        <v>588.33333333333326</v>
      </c>
      <c r="I164" s="27">
        <f>STAFF_CWS!M373</f>
        <v>588.33333333333326</v>
      </c>
      <c r="J164" s="27">
        <f>STAFF_CWS!N373</f>
        <v>1124.1666666666665</v>
      </c>
      <c r="K164" s="27">
        <f>STAFF_CWS!O373</f>
        <v>1124.1666666666665</v>
      </c>
      <c r="L164" s="27">
        <f>STAFF_CWS!P373</f>
        <v>1124.1666666666665</v>
      </c>
      <c r="M164" s="27">
        <f>STAFF_CWS!Q373</f>
        <v>1595.9560000000001</v>
      </c>
      <c r="N164" s="27">
        <f>STAFF_CWS!R373</f>
        <v>1595.9560000000001</v>
      </c>
      <c r="O164" s="27">
        <f>STAFF_CWS!S373</f>
        <v>1661.4849999999999</v>
      </c>
      <c r="P164" s="27">
        <f>STAFF_CWS!T373</f>
        <v>3300.9747380952385</v>
      </c>
      <c r="Q164" s="27">
        <f>STAFF_CWS!U373</f>
        <v>3468.8520595238092</v>
      </c>
      <c r="R164" s="27">
        <f>STAFF_CWS!V373</f>
        <v>4123.5374523809523</v>
      </c>
      <c r="S164" s="27">
        <f>STAFF_CWS!W373</f>
        <v>5811.5059916666678</v>
      </c>
      <c r="T164" s="27">
        <f>STAFF_CWS!X373</f>
        <v>5811.5059916666678</v>
      </c>
      <c r="U164" s="27">
        <f>STAFF_CWS!Y373</f>
        <v>5811.5059916666678</v>
      </c>
      <c r="V164" s="27">
        <f>STAFF_CWS!Z373</f>
        <v>5811.5059916666678</v>
      </c>
      <c r="W164" s="27">
        <f>STAFF_CWS!AA373</f>
        <v>5987.7771791666673</v>
      </c>
      <c r="X164" s="27">
        <f>STAFF_CWS!AB373</f>
        <v>6164.0483666666678</v>
      </c>
      <c r="Y164" s="27">
        <f>STAFF_CWS!AC373</f>
        <v>6168.6046166666674</v>
      </c>
      <c r="Z164" s="27">
        <f>STAFF_CWS!AD373</f>
        <v>6503.5768260416689</v>
      </c>
      <c r="AA164" s="27">
        <f>STAFF_CWS!AE373</f>
        <v>6507.2787791666688</v>
      </c>
      <c r="AB164" s="27">
        <f>STAFF_CWS!AF373</f>
        <v>8475.2593333333352</v>
      </c>
      <c r="AC164" s="27">
        <f>STAFF_CWS!AG373</f>
        <v>10109.994933333335</v>
      </c>
      <c r="AD164" s="27">
        <f>STAFF_CWS!AH373</f>
        <v>10671.627633333332</v>
      </c>
      <c r="AE164" s="27">
        <f>STAFF_CWS!AI373</f>
        <v>10671.627633333332</v>
      </c>
      <c r="AF164" s="27">
        <f>STAFF_CWS!AJ373</f>
        <v>11215.085333333333</v>
      </c>
      <c r="AG164" s="27">
        <f>STAFF_CWS!AK373</f>
        <v>11215.085333333333</v>
      </c>
      <c r="AH164" s="27">
        <f>STAFF_CWS!AL373</f>
        <v>11215.085333333333</v>
      </c>
      <c r="AI164" s="27">
        <f>STAFF_CWS!AM373</f>
        <v>10676.202633333338</v>
      </c>
      <c r="AJ164" s="27">
        <f>STAFF_CWS!AN373</f>
        <v>10680.777633333335</v>
      </c>
      <c r="AK164" s="27">
        <f>STAFF_CWS!AO373</f>
        <v>10142.269933333337</v>
      </c>
      <c r="AL164" s="27">
        <f>STAFF_CWS!AP373</f>
        <v>9607.1122333333351</v>
      </c>
      <c r="AM164" s="27">
        <f>STAFF_CWS!AQ373</f>
        <v>9067.6482833333357</v>
      </c>
      <c r="AN164" s="27">
        <f>STAFF_CWS!AR373</f>
        <v>13485.829285066668</v>
      </c>
      <c r="AO164" s="27">
        <f>STAFF_CWS!AS373</f>
        <v>16505.70483166667</v>
      </c>
      <c r="AP164" s="27">
        <f>STAFF_CWS!AT373</f>
        <v>17547.283742566666</v>
      </c>
      <c r="AQ164" s="27">
        <f>STAFF_CWS!AU373</f>
        <v>17547.283742566666</v>
      </c>
      <c r="AR164" s="27">
        <f>STAFF_CWS!AV373</f>
        <v>18543.08981041667</v>
      </c>
      <c r="AS164" s="27">
        <f>STAFF_CWS!AW373</f>
        <v>18543.08981041667</v>
      </c>
      <c r="AT164" s="27">
        <f>STAFF_CWS!AX373</f>
        <v>18543.08981041667</v>
      </c>
      <c r="AU164" s="27">
        <f>STAFF_CWS!AY373</f>
        <v>17552.332742566668</v>
      </c>
      <c r="AV164" s="27">
        <f>STAFF_CWS!AZ373</f>
        <v>17557.381742566664</v>
      </c>
      <c r="AW164" s="27">
        <f>STAFF_CWS!BA373</f>
        <v>16541.394331666666</v>
      </c>
      <c r="AX164" s="27">
        <f>STAFF_CWS!BB373</f>
        <v>15553.854763816667</v>
      </c>
      <c r="AY164" s="27">
        <f>STAFF_CWS!BC373</f>
        <v>14536.864977916668</v>
      </c>
      <c r="AZ164" s="27">
        <f>STAFF_CWS!BD373</f>
        <v>17163.964380316665</v>
      </c>
      <c r="BA164" s="27">
        <f>STAFF_CWS!BE373</f>
        <v>22335.48458350667</v>
      </c>
      <c r="BB164" s="27">
        <f>STAFF_CWS!BF373</f>
        <v>24078.13052623667</v>
      </c>
      <c r="BC164" s="27">
        <f>STAFF_CWS!BG373</f>
        <v>24078.13052623667</v>
      </c>
      <c r="BD164" s="27">
        <f>STAFF_CWS!BH373</f>
        <v>25799.528593966668</v>
      </c>
      <c r="BE164" s="27">
        <f>STAFF_CWS!BI373</f>
        <v>25799.528593966668</v>
      </c>
      <c r="BF164" s="27">
        <f>STAFF_CWS!BJ373</f>
        <v>25799.528593966668</v>
      </c>
      <c r="BG164" s="27">
        <f>STAFF_CWS!BK373</f>
        <v>24083.179526236665</v>
      </c>
      <c r="BH164" s="27">
        <f>STAFF_CWS!BL373</f>
        <v>24088.22852623666</v>
      </c>
      <c r="BI164" s="27">
        <f>STAFF_CWS!BM373</f>
        <v>22371.174083506667</v>
      </c>
      <c r="BJ164" s="27">
        <f>STAFF_CWS!BN373</f>
        <v>20658.042515776669</v>
      </c>
      <c r="BK164" s="27">
        <f>STAFF_CWS!BO373</f>
        <v>18939.985698046668</v>
      </c>
      <c r="BL164" s="41"/>
    </row>
    <row r="165" spans="2:64" customFormat="1" x14ac:dyDescent="0.15">
      <c r="B165" s="14" t="s">
        <v>17</v>
      </c>
      <c r="C165" s="27">
        <f>STAFF_CWS!G376</f>
        <v>0</v>
      </c>
      <c r="D165" s="27">
        <f>STAFF_CWS!H376</f>
        <v>0</v>
      </c>
      <c r="E165" s="27">
        <f>STAFF_CWS!I376</f>
        <v>0</v>
      </c>
      <c r="F165" s="27">
        <f>STAFF_CWS!J376</f>
        <v>0</v>
      </c>
      <c r="G165" s="27">
        <f>STAFF_CWS!K376</f>
        <v>0</v>
      </c>
      <c r="H165" s="27">
        <f>STAFF_CWS!L376</f>
        <v>0</v>
      </c>
      <c r="I165" s="27">
        <f>STAFF_CWS!M376</f>
        <v>0</v>
      </c>
      <c r="J165" s="27">
        <f>STAFF_CWS!N376</f>
        <v>0</v>
      </c>
      <c r="K165" s="27">
        <f>STAFF_CWS!O376</f>
        <v>416.66666666666669</v>
      </c>
      <c r="L165" s="27">
        <f>STAFF_CWS!P376</f>
        <v>416.66666666666669</v>
      </c>
      <c r="M165" s="27">
        <f>STAFF_CWS!Q376</f>
        <v>833.33333333333337</v>
      </c>
      <c r="N165" s="27">
        <f>STAFF_CWS!R376</f>
        <v>833.33333333333337</v>
      </c>
      <c r="O165" s="27">
        <f>STAFF_CWS!S376</f>
        <v>833.33333333333337</v>
      </c>
      <c r="P165" s="27">
        <f>STAFF_CWS!T376</f>
        <v>1375</v>
      </c>
      <c r="Q165" s="27">
        <f>STAFF_CWS!U376</f>
        <v>1375</v>
      </c>
      <c r="R165" s="27">
        <f>STAFF_CWS!V376</f>
        <v>1375</v>
      </c>
      <c r="S165" s="27">
        <f>STAFF_CWS!W376</f>
        <v>2291.666666666667</v>
      </c>
      <c r="T165" s="27">
        <f>STAFF_CWS!X376</f>
        <v>2291.666666666667</v>
      </c>
      <c r="U165" s="27">
        <f>STAFF_CWS!Y376</f>
        <v>2291.666666666667</v>
      </c>
      <c r="V165" s="27">
        <f>STAFF_CWS!Z376</f>
        <v>3666.666666666667</v>
      </c>
      <c r="W165" s="27">
        <f>STAFF_CWS!AA376</f>
        <v>3666.666666666667</v>
      </c>
      <c r="X165" s="27">
        <f>STAFF_CWS!AB376</f>
        <v>3666.666666666667</v>
      </c>
      <c r="Y165" s="27">
        <f>STAFF_CWS!AC376</f>
        <v>3666.666666666667</v>
      </c>
      <c r="Z165" s="27">
        <f>STAFF_CWS!AD376</f>
        <v>3666.666666666667</v>
      </c>
      <c r="AA165" s="27">
        <f>STAFF_CWS!AE376</f>
        <v>3666.666666666667</v>
      </c>
      <c r="AB165" s="27">
        <f>STAFF_CWS!AF376</f>
        <v>4033.3333333333339</v>
      </c>
      <c r="AC165" s="27">
        <f>STAFF_CWS!AG376</f>
        <v>4033.3333333333339</v>
      </c>
      <c r="AD165" s="27">
        <f>STAFF_CWS!AH376</f>
        <v>4033.3333333333339</v>
      </c>
      <c r="AE165" s="27">
        <f>STAFF_CWS!AI376</f>
        <v>5041.6666666666679</v>
      </c>
      <c r="AF165" s="27">
        <f>STAFF_CWS!AJ376</f>
        <v>5041.6666666666679</v>
      </c>
      <c r="AG165" s="27">
        <f>STAFF_CWS!AK376</f>
        <v>5041.6666666666679</v>
      </c>
      <c r="AH165" s="27">
        <f>STAFF_CWS!AL376</f>
        <v>5041.6666666666679</v>
      </c>
      <c r="AI165" s="27">
        <f>STAFF_CWS!AM376</f>
        <v>5041.6666666666679</v>
      </c>
      <c r="AJ165" s="27">
        <f>STAFF_CWS!AN376</f>
        <v>5041.6666666666679</v>
      </c>
      <c r="AK165" s="27">
        <f>STAFF_CWS!AO376</f>
        <v>5041.6666666666679</v>
      </c>
      <c r="AL165" s="27">
        <f>STAFF_CWS!AP376</f>
        <v>5041.6666666666679</v>
      </c>
      <c r="AM165" s="27">
        <f>STAFF_CWS!AQ376</f>
        <v>5041.6666666666679</v>
      </c>
      <c r="AN165" s="27">
        <f>STAFF_CWS!AR376</f>
        <v>4166.666666666667</v>
      </c>
      <c r="AO165" s="27">
        <f>STAFF_CWS!AS376</f>
        <v>4166.666666666667</v>
      </c>
      <c r="AP165" s="27">
        <f>STAFF_CWS!AT376</f>
        <v>4166.666666666667</v>
      </c>
      <c r="AQ165" s="27">
        <f>STAFF_CWS!AU376</f>
        <v>5833.3333333333339</v>
      </c>
      <c r="AR165" s="27">
        <f>STAFF_CWS!AV376</f>
        <v>5833.3333333333339</v>
      </c>
      <c r="AS165" s="27">
        <f>STAFF_CWS!AW376</f>
        <v>5833.3333333333339</v>
      </c>
      <c r="AT165" s="27">
        <f>STAFF_CWS!AX376</f>
        <v>5833.3333333333339</v>
      </c>
      <c r="AU165" s="27">
        <f>STAFF_CWS!AY376</f>
        <v>5833.3333333333339</v>
      </c>
      <c r="AV165" s="27">
        <f>STAFF_CWS!AZ376</f>
        <v>5833.3333333333339</v>
      </c>
      <c r="AW165" s="27">
        <f>STAFF_CWS!BA376</f>
        <v>5833.3333333333339</v>
      </c>
      <c r="AX165" s="27">
        <f>STAFF_CWS!BB376</f>
        <v>5833.3333333333339</v>
      </c>
      <c r="AY165" s="27">
        <f>STAFF_CWS!BC376</f>
        <v>5833.3333333333339</v>
      </c>
      <c r="AZ165" s="27">
        <f>STAFF_CWS!BD376</f>
        <v>8540.5833333333358</v>
      </c>
      <c r="BA165" s="27">
        <f>STAFF_CWS!BE376</f>
        <v>8540.5833333333358</v>
      </c>
      <c r="BB165" s="27">
        <f>STAFF_CWS!BF376</f>
        <v>8540.5833333333358</v>
      </c>
      <c r="BC165" s="27">
        <f>STAFF_CWS!BG376</f>
        <v>8540.5833333333358</v>
      </c>
      <c r="BD165" s="27">
        <f>STAFF_CWS!BH376</f>
        <v>8540.5833333333358</v>
      </c>
      <c r="BE165" s="27">
        <f>STAFF_CWS!BI376</f>
        <v>8540.5833333333358</v>
      </c>
      <c r="BF165" s="27">
        <f>STAFF_CWS!BJ376</f>
        <v>8540.5833333333358</v>
      </c>
      <c r="BG165" s="27">
        <f>STAFF_CWS!BK376</f>
        <v>8540.5833333333358</v>
      </c>
      <c r="BH165" s="27">
        <f>STAFF_CWS!BL376</f>
        <v>8540.5833333333358</v>
      </c>
      <c r="BI165" s="27">
        <f>STAFF_CWS!BM376</f>
        <v>8540.5833333333358</v>
      </c>
      <c r="BJ165" s="27">
        <f>STAFF_CWS!BN376</f>
        <v>8540.5833333333358</v>
      </c>
      <c r="BK165" s="27">
        <f>STAFF_CWS!BO376</f>
        <v>8540.5833333333358</v>
      </c>
      <c r="BL165" s="40"/>
    </row>
    <row r="166" spans="2:64" customFormat="1" x14ac:dyDescent="0.15">
      <c r="B166" s="14" t="s">
        <v>18</v>
      </c>
      <c r="C166" s="27">
        <f>STAFF_CWS!G377</f>
        <v>0</v>
      </c>
      <c r="D166" s="27">
        <f>STAFF_CWS!H377</f>
        <v>0</v>
      </c>
      <c r="E166" s="27">
        <f>STAFF_CWS!I377</f>
        <v>0</v>
      </c>
      <c r="F166" s="27">
        <f>STAFF_CWS!J377</f>
        <v>0</v>
      </c>
      <c r="G166" s="27">
        <f>STAFF_CWS!K377</f>
        <v>0</v>
      </c>
      <c r="H166" s="27">
        <f>STAFF_CWS!L377</f>
        <v>0</v>
      </c>
      <c r="I166" s="27">
        <f>STAFF_CWS!M377</f>
        <v>0</v>
      </c>
      <c r="J166" s="27">
        <f>STAFF_CWS!N377</f>
        <v>0</v>
      </c>
      <c r="K166" s="27">
        <f>STAFF_CWS!O377</f>
        <v>0</v>
      </c>
      <c r="L166" s="27">
        <f>STAFF_CWS!P377</f>
        <v>0</v>
      </c>
      <c r="M166" s="27">
        <f>STAFF_CWS!Q377</f>
        <v>0</v>
      </c>
      <c r="N166" s="27">
        <f>STAFF_CWS!R377</f>
        <v>0</v>
      </c>
      <c r="O166" s="27">
        <f>STAFF_CWS!S377</f>
        <v>0</v>
      </c>
      <c r="P166" s="27">
        <f>STAFF_CWS!T377</f>
        <v>0</v>
      </c>
      <c r="Q166" s="27">
        <f>STAFF_CWS!U377</f>
        <v>0</v>
      </c>
      <c r="R166" s="27">
        <f>STAFF_CWS!V377</f>
        <v>0</v>
      </c>
      <c r="S166" s="27">
        <f>STAFF_CWS!W377</f>
        <v>187.49999999999997</v>
      </c>
      <c r="T166" s="27">
        <f>STAFF_CWS!X377</f>
        <v>187.49999999999997</v>
      </c>
      <c r="U166" s="27">
        <f>STAFF_CWS!Y377</f>
        <v>357.49999999999994</v>
      </c>
      <c r="V166" s="27">
        <f>STAFF_CWS!Z377</f>
        <v>357.49999999999994</v>
      </c>
      <c r="W166" s="27">
        <f>STAFF_CWS!AA377</f>
        <v>357.49999999999994</v>
      </c>
      <c r="X166" s="27">
        <f>STAFF_CWS!AB377</f>
        <v>506.15199999999999</v>
      </c>
      <c r="Y166" s="27">
        <f>STAFF_CWS!AC377</f>
        <v>506.15199999999999</v>
      </c>
      <c r="Z166" s="27">
        <f>STAFF_CWS!AD377</f>
        <v>527.99499999999989</v>
      </c>
      <c r="AA166" s="27">
        <f>STAFF_CWS!AE377</f>
        <v>1057.2693571428572</v>
      </c>
      <c r="AB166" s="27">
        <f>STAFF_CWS!AF377</f>
        <v>1113.2284642857142</v>
      </c>
      <c r="AC166" s="27">
        <f>STAFF_CWS!AG377</f>
        <v>1331.4569285714288</v>
      </c>
      <c r="AD166" s="27">
        <f>STAFF_CWS!AH377</f>
        <v>1868.2797750000002</v>
      </c>
      <c r="AE166" s="27">
        <f>STAFF_CWS!AI377</f>
        <v>1868.2797750000002</v>
      </c>
      <c r="AF166" s="27">
        <f>STAFF_CWS!AJ377</f>
        <v>1868.2797750000002</v>
      </c>
      <c r="AG166" s="27">
        <f>STAFF_CWS!AK377</f>
        <v>1868.2797750000002</v>
      </c>
      <c r="AH166" s="27">
        <f>STAFF_CWS!AL377</f>
        <v>1927.0368375000003</v>
      </c>
      <c r="AI166" s="27">
        <f>STAFF_CWS!AM377</f>
        <v>1985.7939000000001</v>
      </c>
      <c r="AJ166" s="27">
        <f>STAFF_CWS!AN377</f>
        <v>1987.3126500000001</v>
      </c>
      <c r="AK166" s="27">
        <f>STAFF_CWS!AO377</f>
        <v>2098.9700531250005</v>
      </c>
      <c r="AL166" s="27">
        <f>STAFF_CWS!AP377</f>
        <v>2100.2040375000006</v>
      </c>
      <c r="AM166" s="27">
        <f>STAFF_CWS!AQ377</f>
        <v>2738.9753333333338</v>
      </c>
      <c r="AN166" s="27">
        <f>STAFF_CWS!AR377</f>
        <v>3283.887200000001</v>
      </c>
      <c r="AO166" s="27">
        <f>STAFF_CWS!AS377</f>
        <v>3471.0980999999997</v>
      </c>
      <c r="AP166" s="27">
        <f>STAFF_CWS!AT377</f>
        <v>3471.0980999999997</v>
      </c>
      <c r="AQ166" s="27">
        <f>STAFF_CWS!AU377</f>
        <v>3652.2506666666668</v>
      </c>
      <c r="AR166" s="27">
        <f>STAFF_CWS!AV377</f>
        <v>3652.2506666666668</v>
      </c>
      <c r="AS166" s="27">
        <f>STAFF_CWS!AW377</f>
        <v>3652.2506666666668</v>
      </c>
      <c r="AT166" s="27">
        <f>STAFF_CWS!AX377</f>
        <v>3472.6231000000007</v>
      </c>
      <c r="AU166" s="27">
        <f>STAFF_CWS!AY377</f>
        <v>3474.1481000000003</v>
      </c>
      <c r="AV166" s="27">
        <f>STAFF_CWS!AZ377</f>
        <v>3294.6455333333338</v>
      </c>
      <c r="AW166" s="27">
        <f>STAFF_CWS!BA377</f>
        <v>3116.259633333334</v>
      </c>
      <c r="AX166" s="27">
        <f>STAFF_CWS!BB377</f>
        <v>2936.4383166666671</v>
      </c>
      <c r="AY166" s="27">
        <f>STAFF_CWS!BC377</f>
        <v>4374.7208728000005</v>
      </c>
      <c r="AZ166" s="27">
        <f>STAFF_CWS!BD377</f>
        <v>5381.3460550000009</v>
      </c>
      <c r="BA166" s="27">
        <f>STAFF_CWS!BE377</f>
        <v>5728.5390253000005</v>
      </c>
      <c r="BB166" s="27">
        <f>STAFF_CWS!BF377</f>
        <v>5728.5390253000005</v>
      </c>
      <c r="BC166" s="27">
        <f>STAFF_CWS!BG377</f>
        <v>6060.474381250001</v>
      </c>
      <c r="BD166" s="27">
        <f>STAFF_CWS!BH377</f>
        <v>6060.474381250001</v>
      </c>
      <c r="BE166" s="27">
        <f>STAFF_CWS!BI377</f>
        <v>6060.474381250001</v>
      </c>
      <c r="BF166" s="27">
        <f>STAFF_CWS!BJ377</f>
        <v>5730.2220253000005</v>
      </c>
      <c r="BG166" s="27">
        <f>STAFF_CWS!BK377</f>
        <v>5731.9050252999996</v>
      </c>
      <c r="BH166" s="27">
        <f>STAFF_CWS!BL377</f>
        <v>5393.2425549999998</v>
      </c>
      <c r="BI166" s="27">
        <f>STAFF_CWS!BM377</f>
        <v>5064.0626990500004</v>
      </c>
      <c r="BJ166" s="27">
        <f>STAFF_CWS!BN377</f>
        <v>4725.0661037500004</v>
      </c>
      <c r="BK166" s="27">
        <f>STAFF_CWS!BO377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716</v>
      </c>
      <c r="C168" s="27">
        <f>STAFF_CWS!G381</f>
        <v>0</v>
      </c>
      <c r="D168" s="27">
        <f>STAFF_CWS!H381</f>
        <v>5200</v>
      </c>
      <c r="E168" s="27">
        <f>STAFF_CWS!I381</f>
        <v>5200</v>
      </c>
      <c r="F168" s="27">
        <f>STAFF_CWS!J381</f>
        <v>5200</v>
      </c>
      <c r="G168" s="27">
        <f>STAFF_CWS!K381</f>
        <v>5200</v>
      </c>
      <c r="H168" s="27">
        <f>STAFF_CWS!L381</f>
        <v>12038.333333333334</v>
      </c>
      <c r="I168" s="27">
        <f>STAFF_CWS!M381</f>
        <v>12038.333333333334</v>
      </c>
      <c r="J168" s="27">
        <f>STAFF_CWS!N381</f>
        <v>13040.833333333332</v>
      </c>
      <c r="K168" s="27">
        <f>STAFF_CWS!O381</f>
        <v>13457.5</v>
      </c>
      <c r="L168" s="27">
        <f>STAFF_CWS!P381</f>
        <v>13457.5</v>
      </c>
      <c r="M168" s="27">
        <f>STAFF_CWS!Q381</f>
        <v>19301.022666666668</v>
      </c>
      <c r="N168" s="27">
        <f>STAFF_CWS!R381</f>
        <v>19301.022666666668</v>
      </c>
      <c r="O168" s="27">
        <f>STAFF_CWS!S381</f>
        <v>20094.651666666665</v>
      </c>
      <c r="P168" s="27">
        <f>STAFF_CWS!T381</f>
        <v>39918.286642857151</v>
      </c>
      <c r="Q168" s="27">
        <f>STAFF_CWS!U381</f>
        <v>41951.467535714284</v>
      </c>
      <c r="R168" s="27">
        <f>STAFF_CWS!V381</f>
        <v>49880.435071428576</v>
      </c>
      <c r="S168" s="27">
        <f>STAFF_CWS!W381</f>
        <v>70566.665158333344</v>
      </c>
      <c r="T168" s="27">
        <f>STAFF_CWS!X381</f>
        <v>70566.665158333344</v>
      </c>
      <c r="U168" s="27">
        <f>STAFF_CWS!Y381</f>
        <v>70736.665158333344</v>
      </c>
      <c r="V168" s="27">
        <f>STAFF_CWS!Z381</f>
        <v>72111.665158333344</v>
      </c>
      <c r="W168" s="27">
        <f>STAFF_CWS!AA381</f>
        <v>74246.505095833345</v>
      </c>
      <c r="X168" s="27">
        <f>STAFF_CWS!AB381</f>
        <v>76529.997033333348</v>
      </c>
      <c r="Y168" s="27">
        <f>STAFF_CWS!AC381</f>
        <v>76585.178283333342</v>
      </c>
      <c r="Z168" s="27">
        <f>STAFF_CWS!AD381</f>
        <v>80663.906930208352</v>
      </c>
      <c r="AA168" s="27">
        <f>STAFF_CWS!AE381</f>
        <v>81238.016052976207</v>
      </c>
      <c r="AB168" s="27">
        <f>STAFF_CWS!AF381</f>
        <v>104920.99890873017</v>
      </c>
      <c r="AC168" s="27">
        <f>STAFF_CWS!AG381</f>
        <v>124937.69186190481</v>
      </c>
      <c r="AD168" s="27">
        <f>STAFF_CWS!AH381</f>
        <v>132276.51074166666</v>
      </c>
      <c r="AE168" s="27">
        <f>STAFF_CWS!AI381</f>
        <v>133284.844075</v>
      </c>
      <c r="AF168" s="27">
        <f>STAFF_CWS!AJ381</f>
        <v>139866.7206638889</v>
      </c>
      <c r="AG168" s="27">
        <f>STAFF_CWS!AK381</f>
        <v>139866.7206638889</v>
      </c>
      <c r="AH168" s="27">
        <f>STAFF_CWS!AL381</f>
        <v>139925.4777263889</v>
      </c>
      <c r="AI168" s="27">
        <f>STAFF_CWS!AM381</f>
        <v>133457.76653333337</v>
      </c>
      <c r="AJ168" s="27">
        <f>STAFF_CWS!AN381</f>
        <v>133514.69361666669</v>
      </c>
      <c r="AK168" s="27">
        <f>STAFF_CWS!AO381</f>
        <v>127104.42443090281</v>
      </c>
      <c r="AL168" s="27">
        <f>STAFF_CWS!AP381</f>
        <v>120624.30404861114</v>
      </c>
      <c r="AM168" s="27">
        <f>STAFF_CWS!AQ381</f>
        <v>114729.56750555558</v>
      </c>
      <c r="AN168" s="27">
        <f>STAFF_CWS!AR381</f>
        <v>166760.41224506669</v>
      </c>
      <c r="AO168" s="27">
        <f>STAFF_CWS!AS381</f>
        <v>203521.67143166671</v>
      </c>
      <c r="AP168" s="27">
        <f>STAFF_CWS!AT381</f>
        <v>216136.3493525667</v>
      </c>
      <c r="AQ168" s="27">
        <f>STAFF_CWS!AU381</f>
        <v>217984.16858590004</v>
      </c>
      <c r="AR168" s="27">
        <f>STAFF_CWS!AV381</f>
        <v>230044.48651875003</v>
      </c>
      <c r="AS168" s="27">
        <f>STAFF_CWS!AW381</f>
        <v>230044.48651875003</v>
      </c>
      <c r="AT168" s="27">
        <f>STAFF_CWS!AX381</f>
        <v>229864.85895208336</v>
      </c>
      <c r="AU168" s="27">
        <f>STAFF_CWS!AY381</f>
        <v>217867.21501923338</v>
      </c>
      <c r="AV168" s="27">
        <f>STAFF_CWS!AZ381</f>
        <v>217748.86145256663</v>
      </c>
      <c r="AW168" s="27">
        <f>STAFF_CWS!BA381</f>
        <v>205265.73913166666</v>
      </c>
      <c r="AX168" s="27">
        <f>STAFF_CWS!BB381</f>
        <v>193125.71638215001</v>
      </c>
      <c r="AY168" s="27">
        <f>STAFF_CWS!BC381</f>
        <v>182247.12264238336</v>
      </c>
      <c r="AZ168" s="27">
        <f>STAFF_CWS!BD381</f>
        <v>217778.09058698337</v>
      </c>
      <c r="BA168" s="27">
        <f>STAFF_CWS!BE381</f>
        <v>280758.13935147336</v>
      </c>
      <c r="BB168" s="27">
        <f>STAFF_CWS!BF381</f>
        <v>301863.51799120335</v>
      </c>
      <c r="BC168" s="27">
        <f>STAFF_CWS!BG381</f>
        <v>302195.45334715338</v>
      </c>
      <c r="BD168" s="27">
        <f>STAFF_CWS!BH381</f>
        <v>323043.4966118834</v>
      </c>
      <c r="BE168" s="27">
        <f>STAFF_CWS!BI381</f>
        <v>323043.4966118834</v>
      </c>
      <c r="BF168" s="27">
        <f>STAFF_CWS!BJ381</f>
        <v>322713.24425593339</v>
      </c>
      <c r="BG168" s="27">
        <f>STAFF_CWS!BK381</f>
        <v>301928.03299120336</v>
      </c>
      <c r="BH168" s="27">
        <f>STAFF_CWS!BL381</f>
        <v>301650.51952090324</v>
      </c>
      <c r="BI168" s="27">
        <f>STAFF_CWS!BM381</f>
        <v>280525.90252522333</v>
      </c>
      <c r="BJ168" s="27">
        <f>STAFF_CWS!BN381</f>
        <v>259438.97916519333</v>
      </c>
      <c r="BK168" s="27">
        <f>STAFF_CWS!BO381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53" t="s">
        <v>35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36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37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38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39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</row>
    <row r="2" spans="2:63" customFormat="1" x14ac:dyDescent="0.15">
      <c r="C2" s="77" t="s">
        <v>156</v>
      </c>
      <c r="D2" s="28" t="s">
        <v>40</v>
      </c>
      <c r="E2" s="28" t="s">
        <v>41</v>
      </c>
      <c r="F2" s="28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410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411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412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417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425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413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416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423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418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409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420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421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422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426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424</v>
      </c>
    </row>
    <row r="22" spans="1:63" x14ac:dyDescent="0.15">
      <c r="B22" s="53"/>
    </row>
    <row r="23" spans="1:63" x14ac:dyDescent="0.15">
      <c r="B23" s="131" t="s">
        <v>423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418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409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420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421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419</v>
      </c>
    </row>
    <row r="29" spans="1:63" x14ac:dyDescent="0.15">
      <c r="B29" s="131" t="s">
        <v>422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427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452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435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193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428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453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473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474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429</v>
      </c>
    </row>
    <row r="46" spans="2:63" x14ac:dyDescent="0.15">
      <c r="B46" s="50" t="s">
        <v>193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454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451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53" t="s">
        <v>659</v>
      </c>
      <c r="C2" s="353"/>
      <c r="D2" s="353"/>
      <c r="E2" s="353"/>
      <c r="F2" s="353"/>
      <c r="G2" s="35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227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650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648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649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653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647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7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53" t="s">
        <v>660</v>
      </c>
      <c r="C12" s="353"/>
      <c r="D12" s="353"/>
      <c r="E12" s="353"/>
      <c r="F12" s="353"/>
      <c r="G12" s="35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40</v>
      </c>
      <c r="C14" s="36" t="s">
        <v>41</v>
      </c>
      <c r="D14" s="36" t="s">
        <v>42</v>
      </c>
      <c r="E14" s="36" t="s">
        <v>43</v>
      </c>
      <c r="F14" s="36" t="s">
        <v>44</v>
      </c>
      <c r="G14" s="36" t="s">
        <v>45</v>
      </c>
      <c r="H14" s="36" t="s">
        <v>46</v>
      </c>
      <c r="I14" s="36" t="s">
        <v>47</v>
      </c>
      <c r="J14" s="36" t="s">
        <v>48</v>
      </c>
      <c r="K14" s="36" t="s">
        <v>49</v>
      </c>
      <c r="L14" s="36" t="s">
        <v>50</v>
      </c>
      <c r="M14" s="36" t="s">
        <v>51</v>
      </c>
      <c r="N14" s="36" t="s">
        <v>227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651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652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340</v>
      </c>
      <c r="C19" s="174">
        <v>150000</v>
      </c>
    </row>
    <row r="20" spans="1:20" hidden="1" x14ac:dyDescent="0.15"/>
    <row r="21" spans="1:20" hidden="1" x14ac:dyDescent="0.15">
      <c r="C21" s="353" t="s">
        <v>661</v>
      </c>
      <c r="D21" s="353"/>
      <c r="E21" s="353"/>
      <c r="F21" s="353"/>
    </row>
    <row r="22" spans="1:20" hidden="1" x14ac:dyDescent="0.15"/>
    <row r="23" spans="1:20" hidden="1" x14ac:dyDescent="0.15">
      <c r="C23" s="36" t="s">
        <v>341</v>
      </c>
      <c r="D23" s="36" t="s">
        <v>662</v>
      </c>
      <c r="E23" s="36" t="s">
        <v>654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35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36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37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38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39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227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53" t="s">
        <v>663</v>
      </c>
      <c r="C32" s="353"/>
      <c r="D32" s="353"/>
      <c r="E32" s="353"/>
      <c r="F32" s="353"/>
      <c r="G32" s="353"/>
      <c r="H32" s="35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35</v>
      </c>
      <c r="C34" s="36" t="s">
        <v>40</v>
      </c>
      <c r="D34" s="36" t="s">
        <v>41</v>
      </c>
      <c r="E34" s="36" t="s">
        <v>42</v>
      </c>
      <c r="F34" s="36" t="s">
        <v>43</v>
      </c>
      <c r="G34" s="36" t="s">
        <v>44</v>
      </c>
      <c r="H34" s="36" t="s">
        <v>45</v>
      </c>
      <c r="I34" s="36" t="s">
        <v>46</v>
      </c>
      <c r="J34" s="36" t="s">
        <v>47</v>
      </c>
      <c r="K34" s="36" t="s">
        <v>48</v>
      </c>
      <c r="L34" s="36" t="s">
        <v>49</v>
      </c>
      <c r="M34" s="36" t="s">
        <v>50</v>
      </c>
      <c r="N34" s="36" t="s">
        <v>51</v>
      </c>
      <c r="O34" s="35" t="s">
        <v>227</v>
      </c>
    </row>
    <row r="35" spans="2:15" x14ac:dyDescent="0.15">
      <c r="B35" s="35" t="s">
        <v>342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224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343</v>
      </c>
      <c r="C38" s="36" t="s">
        <v>40</v>
      </c>
      <c r="D38" s="36" t="s">
        <v>41</v>
      </c>
      <c r="E38" s="36" t="s">
        <v>42</v>
      </c>
      <c r="F38" s="36" t="s">
        <v>43</v>
      </c>
      <c r="G38" s="36" t="s">
        <v>44</v>
      </c>
      <c r="H38" s="36" t="s">
        <v>45</v>
      </c>
      <c r="I38" s="36" t="s">
        <v>46</v>
      </c>
      <c r="J38" s="36" t="s">
        <v>47</v>
      </c>
      <c r="K38" s="36" t="s">
        <v>48</v>
      </c>
      <c r="L38" s="36" t="s">
        <v>49</v>
      </c>
      <c r="M38" s="36" t="s">
        <v>50</v>
      </c>
      <c r="N38" s="36" t="s">
        <v>51</v>
      </c>
      <c r="O38" s="35" t="s">
        <v>227</v>
      </c>
    </row>
    <row r="39" spans="2:15" x14ac:dyDescent="0.15">
      <c r="B39" s="35" t="s">
        <v>342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224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344</v>
      </c>
      <c r="C42" s="36" t="s">
        <v>40</v>
      </c>
      <c r="D42" s="36" t="s">
        <v>41</v>
      </c>
      <c r="E42" s="36" t="s">
        <v>42</v>
      </c>
      <c r="F42" s="36" t="s">
        <v>43</v>
      </c>
      <c r="G42" s="36" t="s">
        <v>44</v>
      </c>
      <c r="H42" s="36" t="s">
        <v>45</v>
      </c>
      <c r="I42" s="36" t="s">
        <v>46</v>
      </c>
      <c r="J42" s="36" t="s">
        <v>47</v>
      </c>
      <c r="K42" s="36" t="s">
        <v>48</v>
      </c>
      <c r="L42" s="36" t="s">
        <v>49</v>
      </c>
      <c r="M42" s="36" t="s">
        <v>50</v>
      </c>
      <c r="N42" s="36" t="s">
        <v>51</v>
      </c>
      <c r="O42" s="35" t="s">
        <v>227</v>
      </c>
    </row>
    <row r="43" spans="2:15" x14ac:dyDescent="0.15">
      <c r="B43" s="35" t="s">
        <v>342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224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345</v>
      </c>
      <c r="C46" s="36" t="s">
        <v>40</v>
      </c>
      <c r="D46" s="36" t="s">
        <v>41</v>
      </c>
      <c r="E46" s="36" t="s">
        <v>42</v>
      </c>
      <c r="F46" s="36" t="s">
        <v>43</v>
      </c>
      <c r="G46" s="36" t="s">
        <v>44</v>
      </c>
      <c r="H46" s="36" t="s">
        <v>45</v>
      </c>
      <c r="I46" s="36" t="s">
        <v>46</v>
      </c>
      <c r="J46" s="36" t="s">
        <v>47</v>
      </c>
      <c r="K46" s="36" t="s">
        <v>48</v>
      </c>
      <c r="L46" s="36" t="s">
        <v>49</v>
      </c>
      <c r="M46" s="36" t="s">
        <v>50</v>
      </c>
      <c r="N46" s="36" t="s">
        <v>51</v>
      </c>
      <c r="O46" s="35" t="s">
        <v>227</v>
      </c>
    </row>
    <row r="47" spans="2:15" x14ac:dyDescent="0.15">
      <c r="B47" s="35" t="s">
        <v>342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224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39</v>
      </c>
      <c r="C50" s="36" t="s">
        <v>40</v>
      </c>
      <c r="D50" s="36" t="s">
        <v>41</v>
      </c>
      <c r="E50" s="36" t="s">
        <v>42</v>
      </c>
      <c r="F50" s="36" t="s">
        <v>43</v>
      </c>
      <c r="G50" s="36" t="s">
        <v>44</v>
      </c>
      <c r="H50" s="36" t="s">
        <v>45</v>
      </c>
      <c r="I50" s="36" t="s">
        <v>46</v>
      </c>
      <c r="J50" s="36" t="s">
        <v>47</v>
      </c>
      <c r="K50" s="36" t="s">
        <v>48</v>
      </c>
      <c r="L50" s="36" t="s">
        <v>49</v>
      </c>
      <c r="M50" s="36" t="s">
        <v>50</v>
      </c>
      <c r="N50" s="36" t="s">
        <v>51</v>
      </c>
      <c r="O50" s="35" t="s">
        <v>227</v>
      </c>
    </row>
    <row r="51" spans="2:19" x14ac:dyDescent="0.15">
      <c r="B51" s="35" t="s">
        <v>342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224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156</v>
      </c>
      <c r="E1" s="77" t="s">
        <v>35</v>
      </c>
      <c r="F1" s="77" t="s">
        <v>36</v>
      </c>
      <c r="G1" s="77" t="s">
        <v>37</v>
      </c>
      <c r="H1" s="77" t="s">
        <v>38</v>
      </c>
      <c r="I1" s="77" t="s">
        <v>39</v>
      </c>
      <c r="J1" s="121" t="s">
        <v>318</v>
      </c>
    </row>
    <row r="3" spans="2:11" x14ac:dyDescent="0.15">
      <c r="B3" s="35" t="s">
        <v>382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321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354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336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383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384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388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387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386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389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390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665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224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331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360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362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321</v>
      </c>
      <c r="C26" s="35"/>
    </row>
    <row r="27" spans="2:11" x14ac:dyDescent="0.15">
      <c r="B27" s="50" t="s">
        <v>339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334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337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335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357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354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336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358</v>
      </c>
      <c r="C36" s="16"/>
    </row>
    <row r="37" spans="2:11" x14ac:dyDescent="0.15">
      <c r="B37" s="50" t="s">
        <v>355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359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361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348</v>
      </c>
      <c r="C41" s="14"/>
    </row>
    <row r="42" spans="2:11" x14ac:dyDescent="0.15">
      <c r="B42" s="50" t="s">
        <v>331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356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364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379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349</v>
      </c>
      <c r="E46" s="69"/>
      <c r="F46" s="69"/>
      <c r="G46" s="69"/>
      <c r="H46" s="69"/>
      <c r="I46" s="69"/>
    </row>
    <row r="47" spans="2:11" x14ac:dyDescent="0.15">
      <c r="B47" s="50" t="s">
        <v>371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378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53" t="s">
        <v>741</v>
      </c>
      <c r="C2" s="353"/>
      <c r="D2" s="353"/>
    </row>
    <row r="3" spans="2:4" x14ac:dyDescent="0.15">
      <c r="C3" s="10" t="s">
        <v>398</v>
      </c>
      <c r="D3" s="10" t="s">
        <v>399</v>
      </c>
    </row>
    <row r="4" spans="2:4" x14ac:dyDescent="0.15">
      <c r="B4" s="14" t="s">
        <v>456</v>
      </c>
      <c r="C4" s="282">
        <v>3</v>
      </c>
      <c r="D4" s="282">
        <v>2</v>
      </c>
    </row>
    <row r="5" spans="2:4" x14ac:dyDescent="0.15">
      <c r="B5" s="17" t="s">
        <v>400</v>
      </c>
      <c r="C5" s="96"/>
      <c r="D5" s="93">
        <v>650</v>
      </c>
    </row>
    <row r="6" spans="2:4" x14ac:dyDescent="0.15">
      <c r="B6" s="17" t="s">
        <v>401</v>
      </c>
      <c r="C6" s="96">
        <v>120</v>
      </c>
      <c r="D6" s="93">
        <f>C6*$D$4</f>
        <v>240</v>
      </c>
    </row>
    <row r="7" spans="2:4" x14ac:dyDescent="0.15">
      <c r="B7" s="17" t="s">
        <v>402</v>
      </c>
      <c r="C7" s="96">
        <v>50</v>
      </c>
      <c r="D7" s="93">
        <f>C7*$C$4</f>
        <v>150</v>
      </c>
    </row>
    <row r="8" spans="2:4" x14ac:dyDescent="0.15">
      <c r="B8" s="17" t="s">
        <v>403</v>
      </c>
      <c r="C8" s="96">
        <v>85</v>
      </c>
      <c r="D8" s="93">
        <f>C8*$C$4</f>
        <v>255</v>
      </c>
    </row>
    <row r="9" spans="2:4" x14ac:dyDescent="0.15">
      <c r="B9" s="76" t="s">
        <v>404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405</v>
      </c>
      <c r="C11" s="282">
        <v>2</v>
      </c>
      <c r="D11" s="282">
        <v>2</v>
      </c>
    </row>
    <row r="12" spans="2:4" x14ac:dyDescent="0.15">
      <c r="B12" s="17" t="s">
        <v>400</v>
      </c>
      <c r="C12" s="96"/>
      <c r="D12" s="93">
        <v>650</v>
      </c>
    </row>
    <row r="13" spans="2:4" x14ac:dyDescent="0.15">
      <c r="B13" s="17" t="s">
        <v>401</v>
      </c>
      <c r="C13" s="96">
        <v>120</v>
      </c>
      <c r="D13" s="93">
        <f>C13*$D$11</f>
        <v>240</v>
      </c>
    </row>
    <row r="14" spans="2:4" x14ac:dyDescent="0.15">
      <c r="B14" s="17" t="s">
        <v>402</v>
      </c>
      <c r="C14" s="96">
        <v>50</v>
      </c>
      <c r="D14" s="93">
        <f>C14*$C$11</f>
        <v>100</v>
      </c>
    </row>
    <row r="15" spans="2:4" x14ac:dyDescent="0.15">
      <c r="B15" s="17" t="s">
        <v>403</v>
      </c>
      <c r="C15" s="96">
        <v>85</v>
      </c>
      <c r="D15" s="93">
        <f>C15*$C$11</f>
        <v>170</v>
      </c>
    </row>
    <row r="16" spans="2:4" x14ac:dyDescent="0.15">
      <c r="B16" s="76" t="s">
        <v>404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457</v>
      </c>
      <c r="C18" s="282">
        <v>4</v>
      </c>
      <c r="D18" s="282">
        <v>3</v>
      </c>
    </row>
    <row r="19" spans="2:4" x14ac:dyDescent="0.15">
      <c r="B19" s="17" t="s">
        <v>400</v>
      </c>
      <c r="C19" s="96"/>
      <c r="D19" s="93">
        <v>650</v>
      </c>
    </row>
    <row r="20" spans="2:4" x14ac:dyDescent="0.15">
      <c r="B20" s="17" t="s">
        <v>401</v>
      </c>
      <c r="C20" s="96">
        <v>120</v>
      </c>
      <c r="D20" s="93">
        <f>C20*$D$18</f>
        <v>360</v>
      </c>
    </row>
    <row r="21" spans="2:4" x14ac:dyDescent="0.15">
      <c r="B21" s="17" t="s">
        <v>402</v>
      </c>
      <c r="C21" s="96">
        <v>50</v>
      </c>
      <c r="D21" s="93">
        <f>C21*$C$18</f>
        <v>200</v>
      </c>
    </row>
    <row r="22" spans="2:4" x14ac:dyDescent="0.15">
      <c r="B22" s="17" t="s">
        <v>403</v>
      </c>
      <c r="C22" s="96">
        <v>85</v>
      </c>
      <c r="D22" s="93">
        <f>C22*$C$18</f>
        <v>340</v>
      </c>
    </row>
    <row r="23" spans="2:4" x14ac:dyDescent="0.15">
      <c r="B23" s="76" t="s">
        <v>404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455</v>
      </c>
      <c r="C25" s="282">
        <v>3</v>
      </c>
      <c r="D25" s="282">
        <v>2</v>
      </c>
    </row>
    <row r="26" spans="2:4" x14ac:dyDescent="0.15">
      <c r="B26" s="17" t="s">
        <v>400</v>
      </c>
      <c r="C26" s="96"/>
      <c r="D26" s="93">
        <v>1500</v>
      </c>
    </row>
    <row r="27" spans="2:4" x14ac:dyDescent="0.15">
      <c r="B27" s="50" t="s">
        <v>401</v>
      </c>
      <c r="C27" s="96">
        <v>150</v>
      </c>
      <c r="D27" s="93">
        <f>C27*$D$25</f>
        <v>300</v>
      </c>
    </row>
    <row r="28" spans="2:4" x14ac:dyDescent="0.15">
      <c r="B28" s="17" t="s">
        <v>402</v>
      </c>
      <c r="C28" s="96">
        <v>50</v>
      </c>
      <c r="D28" s="93">
        <f>C28*$C$25</f>
        <v>150</v>
      </c>
    </row>
    <row r="29" spans="2:4" x14ac:dyDescent="0.15">
      <c r="B29" s="17" t="s">
        <v>403</v>
      </c>
      <c r="C29" s="96">
        <v>85</v>
      </c>
      <c r="D29" s="93">
        <f>C29*$C$25</f>
        <v>255</v>
      </c>
    </row>
    <row r="30" spans="2:4" x14ac:dyDescent="0.15">
      <c r="B30" s="76" t="s">
        <v>404</v>
      </c>
      <c r="C30" s="28"/>
      <c r="D30" s="120">
        <f>SUM(D26:D29)</f>
        <v>2205</v>
      </c>
    </row>
    <row r="32" spans="2:4" x14ac:dyDescent="0.15">
      <c r="B32" s="76" t="s">
        <v>458</v>
      </c>
      <c r="C32" s="282">
        <v>3</v>
      </c>
      <c r="D32" s="282">
        <v>2</v>
      </c>
    </row>
    <row r="33" spans="2:4" x14ac:dyDescent="0.15">
      <c r="B33" s="17" t="s">
        <v>400</v>
      </c>
      <c r="C33" s="96"/>
      <c r="D33" s="93">
        <v>650</v>
      </c>
    </row>
    <row r="34" spans="2:4" x14ac:dyDescent="0.15">
      <c r="B34" s="50" t="s">
        <v>1132</v>
      </c>
      <c r="C34" s="96">
        <v>150</v>
      </c>
      <c r="D34" s="93">
        <f>C34*$D$25</f>
        <v>300</v>
      </c>
    </row>
    <row r="35" spans="2:4" x14ac:dyDescent="0.15">
      <c r="B35" s="17" t="s">
        <v>402</v>
      </c>
      <c r="C35" s="96">
        <v>50</v>
      </c>
      <c r="D35" s="93">
        <f>C35*$C$25</f>
        <v>150</v>
      </c>
    </row>
    <row r="36" spans="2:4" x14ac:dyDescent="0.15">
      <c r="B36" s="17" t="s">
        <v>403</v>
      </c>
      <c r="C36" s="96">
        <v>85</v>
      </c>
      <c r="D36" s="93">
        <f>C36*$C$25</f>
        <v>255</v>
      </c>
    </row>
    <row r="37" spans="2:4" x14ac:dyDescent="0.15">
      <c r="B37" s="76" t="s">
        <v>404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53" t="s">
        <v>35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36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37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38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39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8"/>
    </row>
    <row r="2" spans="1:76" s="14" customFormat="1" x14ac:dyDescent="0.15">
      <c r="A2" s="10"/>
      <c r="B2" s="14" t="s">
        <v>774</v>
      </c>
      <c r="D2" s="10" t="s">
        <v>156</v>
      </c>
      <c r="E2" s="28" t="s">
        <v>40</v>
      </c>
      <c r="F2" s="28" t="s">
        <v>41</v>
      </c>
      <c r="G2" s="28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9" t="s">
        <v>157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459</v>
      </c>
    </row>
    <row r="4" spans="1:76" x14ac:dyDescent="0.15">
      <c r="B4" s="14"/>
    </row>
    <row r="5" spans="1:76" x14ac:dyDescent="0.15">
      <c r="B5" s="35" t="s">
        <v>24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134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135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86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34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121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86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122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122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460</v>
      </c>
    </row>
    <row r="25" spans="2:64" x14ac:dyDescent="0.15">
      <c r="B25" s="14"/>
    </row>
    <row r="26" spans="2:64" s="105" customFormat="1" x14ac:dyDescent="0.15">
      <c r="B26" s="309" t="s">
        <v>456</v>
      </c>
      <c r="D26" s="330">
        <v>3</v>
      </c>
      <c r="E26" s="330"/>
      <c r="F26" s="330">
        <v>1</v>
      </c>
      <c r="G26" s="330"/>
      <c r="H26" s="330">
        <v>1</v>
      </c>
      <c r="I26" s="330"/>
      <c r="J26" s="330">
        <v>1</v>
      </c>
      <c r="K26" s="330"/>
      <c r="L26" s="330">
        <v>1</v>
      </c>
      <c r="M26" s="330"/>
      <c r="N26" s="330">
        <v>1</v>
      </c>
      <c r="O26" s="330"/>
      <c r="P26" s="330">
        <v>1</v>
      </c>
      <c r="Q26" s="330"/>
      <c r="R26" s="330">
        <v>1</v>
      </c>
      <c r="S26" s="330"/>
      <c r="T26" s="330">
        <v>1</v>
      </c>
      <c r="U26" s="330"/>
      <c r="V26" s="330">
        <v>1</v>
      </c>
      <c r="W26" s="330"/>
      <c r="X26" s="330">
        <v>1</v>
      </c>
      <c r="Y26" s="330"/>
      <c r="Z26" s="330">
        <v>1</v>
      </c>
      <c r="AA26" s="330"/>
      <c r="AB26" s="330">
        <v>1</v>
      </c>
      <c r="AC26" s="330"/>
      <c r="AD26" s="330">
        <v>1</v>
      </c>
      <c r="AE26" s="330"/>
      <c r="AF26" s="330">
        <v>1</v>
      </c>
      <c r="AG26" s="330"/>
      <c r="AH26" s="330">
        <v>1</v>
      </c>
      <c r="AI26" s="330"/>
      <c r="AJ26" s="330">
        <v>1</v>
      </c>
      <c r="AK26" s="330"/>
      <c r="AL26" s="330">
        <v>1</v>
      </c>
      <c r="AM26" s="330"/>
      <c r="AN26" s="330">
        <v>1</v>
      </c>
      <c r="AO26" s="330"/>
      <c r="AP26" s="330">
        <v>1</v>
      </c>
      <c r="AQ26" s="330"/>
      <c r="AR26" s="330">
        <v>1</v>
      </c>
      <c r="AS26" s="330"/>
      <c r="AT26" s="330">
        <v>1</v>
      </c>
      <c r="AU26" s="330"/>
      <c r="AV26" s="330">
        <v>1</v>
      </c>
      <c r="AW26" s="330"/>
      <c r="AX26" s="330">
        <v>1</v>
      </c>
      <c r="AY26" s="330"/>
      <c r="AZ26" s="330">
        <v>1</v>
      </c>
      <c r="BA26" s="330"/>
      <c r="BB26" s="330">
        <v>1</v>
      </c>
      <c r="BC26" s="330"/>
      <c r="BD26" s="330">
        <v>1</v>
      </c>
      <c r="BE26" s="330"/>
      <c r="BF26" s="330">
        <v>1</v>
      </c>
      <c r="BG26" s="330"/>
      <c r="BH26" s="330">
        <v>1</v>
      </c>
      <c r="BI26" s="330"/>
      <c r="BJ26" s="330">
        <v>1</v>
      </c>
      <c r="BK26" s="330"/>
      <c r="BL26" s="330">
        <v>1</v>
      </c>
    </row>
    <row r="27" spans="2:64" s="105" customFormat="1" x14ac:dyDescent="0.15">
      <c r="B27" s="309" t="s">
        <v>405</v>
      </c>
      <c r="D27" s="330">
        <v>3</v>
      </c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330"/>
      <c r="AR27" s="330"/>
      <c r="AS27" s="330"/>
      <c r="AT27" s="330"/>
      <c r="AU27" s="330"/>
      <c r="AV27" s="330"/>
      <c r="AW27" s="330"/>
      <c r="AX27" s="330"/>
      <c r="AY27" s="330"/>
      <c r="AZ27" s="330"/>
      <c r="BA27" s="330"/>
      <c r="BB27" s="330"/>
      <c r="BC27" s="330"/>
      <c r="BD27" s="330"/>
      <c r="BE27" s="330"/>
      <c r="BF27" s="330"/>
      <c r="BG27" s="330"/>
      <c r="BH27" s="330"/>
      <c r="BI27" s="330"/>
      <c r="BJ27" s="330"/>
      <c r="BK27" s="330"/>
      <c r="BL27" s="330"/>
    </row>
    <row r="28" spans="2:64" s="105" customFormat="1" x14ac:dyDescent="0.15">
      <c r="B28" s="309" t="s">
        <v>457</v>
      </c>
      <c r="D28" s="330"/>
      <c r="E28" s="330"/>
      <c r="F28" s="330"/>
      <c r="G28" s="330">
        <v>1</v>
      </c>
      <c r="H28" s="330"/>
      <c r="I28" s="330"/>
      <c r="J28" s="330">
        <v>1</v>
      </c>
      <c r="K28" s="330"/>
      <c r="L28" s="330"/>
      <c r="M28" s="330">
        <v>1</v>
      </c>
      <c r="N28" s="330"/>
      <c r="O28" s="330"/>
      <c r="P28" s="330">
        <v>1</v>
      </c>
      <c r="Q28" s="330"/>
      <c r="R28" s="330"/>
      <c r="S28" s="330">
        <v>1</v>
      </c>
      <c r="T28" s="330"/>
      <c r="U28" s="330"/>
      <c r="V28" s="330">
        <v>1</v>
      </c>
      <c r="W28" s="330"/>
      <c r="X28" s="330"/>
      <c r="Y28" s="330">
        <v>1</v>
      </c>
      <c r="Z28" s="330"/>
      <c r="AA28" s="330"/>
      <c r="AB28" s="330">
        <v>1</v>
      </c>
      <c r="AC28" s="330"/>
      <c r="AD28" s="330"/>
      <c r="AE28" s="330">
        <v>1</v>
      </c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0"/>
      <c r="AR28" s="330"/>
      <c r="AS28" s="330"/>
      <c r="AT28" s="330"/>
      <c r="AU28" s="330"/>
      <c r="AV28" s="330"/>
      <c r="AW28" s="330"/>
      <c r="AX28" s="330"/>
      <c r="AY28" s="330"/>
      <c r="AZ28" s="330"/>
      <c r="BA28" s="330"/>
      <c r="BB28" s="330"/>
      <c r="BC28" s="330"/>
      <c r="BD28" s="330"/>
      <c r="BE28" s="330"/>
      <c r="BF28" s="330"/>
      <c r="BG28" s="330"/>
      <c r="BH28" s="330"/>
      <c r="BI28" s="330"/>
      <c r="BJ28" s="330"/>
      <c r="BK28" s="330"/>
      <c r="BL28" s="330"/>
    </row>
    <row r="29" spans="2:64" s="105" customFormat="1" x14ac:dyDescent="0.15">
      <c r="B29" s="309" t="s">
        <v>455</v>
      </c>
      <c r="D29" s="330">
        <v>1</v>
      </c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0"/>
      <c r="AR29" s="330"/>
      <c r="AS29" s="330"/>
      <c r="AT29" s="330"/>
      <c r="AU29" s="330"/>
      <c r="AV29" s="330"/>
      <c r="AW29" s="330"/>
      <c r="AX29" s="330"/>
      <c r="AY29" s="330"/>
      <c r="AZ29" s="330"/>
      <c r="BA29" s="330"/>
      <c r="BB29" s="330"/>
      <c r="BC29" s="330"/>
      <c r="BD29" s="330"/>
      <c r="BE29" s="330"/>
      <c r="BF29" s="330"/>
      <c r="BG29" s="330"/>
      <c r="BH29" s="330"/>
      <c r="BI29" s="330"/>
      <c r="BJ29" s="330"/>
      <c r="BK29" s="330"/>
      <c r="BL29" s="330"/>
    </row>
    <row r="30" spans="2:64" s="105" customFormat="1" x14ac:dyDescent="0.15">
      <c r="B30" s="309" t="s">
        <v>458</v>
      </c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0"/>
      <c r="AR30" s="330"/>
      <c r="AS30" s="330"/>
      <c r="AT30" s="330"/>
      <c r="AU30" s="330"/>
      <c r="AV30" s="330"/>
      <c r="AW30" s="330"/>
      <c r="AX30" s="330"/>
      <c r="AY30" s="330"/>
      <c r="AZ30" s="330"/>
      <c r="BA30" s="330"/>
      <c r="BB30" s="330"/>
      <c r="BC30" s="330"/>
      <c r="BD30" s="330"/>
      <c r="BE30" s="330"/>
      <c r="BF30" s="330"/>
      <c r="BG30" s="330"/>
      <c r="BH30" s="330"/>
      <c r="BI30" s="330"/>
      <c r="BJ30" s="330"/>
      <c r="BK30" s="330"/>
      <c r="BL30" s="330"/>
    </row>
    <row r="31" spans="2:64" s="105" customFormat="1" x14ac:dyDescent="0.15">
      <c r="B31" s="30"/>
    </row>
    <row r="32" spans="2:64" s="105" customFormat="1" x14ac:dyDescent="0.15">
      <c r="B32" s="30" t="s">
        <v>558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461</v>
      </c>
    </row>
    <row r="35" spans="2:64" x14ac:dyDescent="0.15">
      <c r="B35" s="14"/>
    </row>
    <row r="36" spans="2:64" x14ac:dyDescent="0.15">
      <c r="B36" s="50" t="s">
        <v>456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405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457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455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458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462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535</v>
      </c>
    </row>
    <row r="45" spans="2:64" x14ac:dyDescent="0.15">
      <c r="B45" s="14"/>
    </row>
    <row r="46" spans="2:64" x14ac:dyDescent="0.15">
      <c r="B46" s="35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1</v>
      </c>
      <c r="AD46" s="12">
        <f>STAFF_CWS!AG35</f>
        <v>1</v>
      </c>
      <c r="AE46" s="12">
        <f>STAFF_CWS!AH35</f>
        <v>1</v>
      </c>
      <c r="AF46" s="12">
        <f>STAFF_CWS!AI35</f>
        <v>1</v>
      </c>
      <c r="AG46" s="12">
        <f>STAFF_CWS!AJ35</f>
        <v>1</v>
      </c>
      <c r="AH46" s="12">
        <f>STAFF_CWS!AK35</f>
        <v>1</v>
      </c>
      <c r="AI46" s="12">
        <f>STAFF_CWS!AL35</f>
        <v>1</v>
      </c>
      <c r="AJ46" s="12">
        <f>STAFF_CWS!AM35</f>
        <v>1</v>
      </c>
      <c r="AK46" s="12">
        <f>STAFF_CWS!AN35</f>
        <v>1</v>
      </c>
      <c r="AL46" s="12">
        <f>STAFF_CWS!AO35</f>
        <v>1</v>
      </c>
      <c r="AM46" s="12">
        <f>STAFF_CWS!AP35</f>
        <v>1</v>
      </c>
      <c r="AN46" s="12">
        <f>STAFF_CWS!AQ35</f>
        <v>1</v>
      </c>
      <c r="AO46" s="12">
        <f>STAFF_CWS!AR35</f>
        <v>1</v>
      </c>
      <c r="AP46" s="12">
        <f>STAFF_CWS!AS35</f>
        <v>1</v>
      </c>
      <c r="AQ46" s="12">
        <f>STAFF_CWS!AT35</f>
        <v>1</v>
      </c>
      <c r="AR46" s="12">
        <f>STAFF_CWS!AU35</f>
        <v>1</v>
      </c>
      <c r="AS46" s="12">
        <f>STAFF_CWS!AV35</f>
        <v>1</v>
      </c>
      <c r="AT46" s="12">
        <f>STAFF_CWS!AW35</f>
        <v>1</v>
      </c>
      <c r="AU46" s="12">
        <f>STAFF_CWS!AX35</f>
        <v>1</v>
      </c>
      <c r="AV46" s="12">
        <f>STAFF_CWS!AY35</f>
        <v>1</v>
      </c>
      <c r="AW46" s="12">
        <f>STAFF_CWS!AZ35</f>
        <v>1</v>
      </c>
      <c r="AX46" s="12">
        <f>STAFF_CWS!BA35</f>
        <v>1</v>
      </c>
      <c r="AY46" s="12">
        <f>STAFF_CWS!BB35</f>
        <v>1</v>
      </c>
      <c r="AZ46" s="12">
        <f>STAFF_CWS!BC35</f>
        <v>1</v>
      </c>
      <c r="BA46" s="12">
        <f>STAFF_CWS!BD35</f>
        <v>1</v>
      </c>
      <c r="BB46" s="12">
        <f>STAFF_CWS!BE35</f>
        <v>1</v>
      </c>
      <c r="BC46" s="12">
        <f>STAFF_CWS!BF35</f>
        <v>1</v>
      </c>
      <c r="BD46" s="12">
        <f>STAFF_CWS!BG35</f>
        <v>1</v>
      </c>
      <c r="BE46" s="12">
        <f>STAFF_CWS!BH35</f>
        <v>1</v>
      </c>
      <c r="BF46" s="12">
        <f>STAFF_CWS!BI35</f>
        <v>1</v>
      </c>
      <c r="BG46" s="12">
        <f>STAFF_CWS!BJ35</f>
        <v>1</v>
      </c>
      <c r="BH46" s="12">
        <f>STAFF_CWS!BK35</f>
        <v>1</v>
      </c>
      <c r="BI46" s="12">
        <f>STAFF_CWS!BL35</f>
        <v>1</v>
      </c>
      <c r="BJ46" s="12">
        <f>STAFF_CWS!BM35</f>
        <v>1</v>
      </c>
      <c r="BK46" s="12">
        <f>STAFF_CWS!BN35</f>
        <v>1</v>
      </c>
      <c r="BL46" s="12">
        <f>STAFF_CWS!BO35</f>
        <v>1</v>
      </c>
    </row>
    <row r="47" spans="2:64" x14ac:dyDescent="0.15">
      <c r="B47" s="35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5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1</v>
      </c>
      <c r="R49" s="12">
        <f>STAFF_CWS!U38</f>
        <v>1</v>
      </c>
      <c r="S49" s="12">
        <f>STAFF_CWS!V38</f>
        <v>1</v>
      </c>
      <c r="T49" s="12">
        <f>STAFF_CWS!W38</f>
        <v>1</v>
      </c>
      <c r="U49" s="12">
        <f>STAFF_CWS!X38</f>
        <v>1</v>
      </c>
      <c r="V49" s="12">
        <f>STAFF_CWS!Y38</f>
        <v>1</v>
      </c>
      <c r="W49" s="12">
        <f>STAFF_CWS!Z38</f>
        <v>1</v>
      </c>
      <c r="X49" s="12">
        <f>STAFF_CWS!AA38</f>
        <v>1</v>
      </c>
      <c r="Y49" s="12">
        <f>STAFF_CWS!AB38</f>
        <v>1</v>
      </c>
      <c r="Z49" s="12">
        <f>STAFF_CWS!AC38</f>
        <v>1</v>
      </c>
      <c r="AA49" s="12">
        <f>STAFF_CWS!AD38</f>
        <v>1</v>
      </c>
      <c r="AB49" s="12">
        <f>STAFF_CWS!AE38</f>
        <v>1</v>
      </c>
      <c r="AC49" s="12">
        <f>STAFF_CWS!AF38</f>
        <v>1</v>
      </c>
      <c r="AD49" s="12">
        <f>STAFF_CWS!AG38</f>
        <v>1</v>
      </c>
      <c r="AE49" s="12">
        <f>STAFF_CWS!AH38</f>
        <v>1</v>
      </c>
      <c r="AF49" s="12">
        <f>STAFF_CWS!AI38</f>
        <v>1</v>
      </c>
      <c r="AG49" s="12">
        <f>STAFF_CWS!AJ38</f>
        <v>1</v>
      </c>
      <c r="AH49" s="12">
        <f>STAFF_CWS!AK38</f>
        <v>1</v>
      </c>
      <c r="AI49" s="12">
        <f>STAFF_CWS!AL38</f>
        <v>1</v>
      </c>
      <c r="AJ49" s="12">
        <f>STAFF_CWS!AM38</f>
        <v>1</v>
      </c>
      <c r="AK49" s="12">
        <f>STAFF_CWS!AN38</f>
        <v>1</v>
      </c>
      <c r="AL49" s="12">
        <f>STAFF_CWS!AO38</f>
        <v>1</v>
      </c>
      <c r="AM49" s="12">
        <f>STAFF_CWS!AP38</f>
        <v>1</v>
      </c>
      <c r="AN49" s="12">
        <f>STAFF_CWS!AQ38</f>
        <v>1</v>
      </c>
      <c r="AO49" s="12">
        <f>STAFF_CWS!AR38</f>
        <v>1</v>
      </c>
      <c r="AP49" s="12">
        <f>STAFF_CWS!AS38</f>
        <v>1</v>
      </c>
      <c r="AQ49" s="12">
        <f>STAFF_CWS!AT38</f>
        <v>1</v>
      </c>
      <c r="AR49" s="12">
        <f>STAFF_CWS!AU38</f>
        <v>1</v>
      </c>
      <c r="AS49" s="12">
        <f>STAFF_CWS!AV38</f>
        <v>1</v>
      </c>
      <c r="AT49" s="12">
        <f>STAFF_CWS!AW38</f>
        <v>1</v>
      </c>
      <c r="AU49" s="12">
        <f>STAFF_CWS!AX38</f>
        <v>1</v>
      </c>
      <c r="AV49" s="12">
        <f>STAFF_CWS!AY38</f>
        <v>1</v>
      </c>
      <c r="AW49" s="12">
        <f>STAFF_CWS!AZ38</f>
        <v>1</v>
      </c>
      <c r="AX49" s="12">
        <f>STAFF_CWS!BA38</f>
        <v>1</v>
      </c>
      <c r="AY49" s="12">
        <f>STAFF_CWS!BB38</f>
        <v>1</v>
      </c>
      <c r="AZ49" s="12">
        <f>STAFF_CWS!BC38</f>
        <v>1</v>
      </c>
      <c r="BA49" s="12">
        <f>STAFF_CWS!BD38</f>
        <v>1</v>
      </c>
      <c r="BB49" s="12">
        <f>STAFF_CWS!BE38</f>
        <v>1</v>
      </c>
      <c r="BC49" s="12">
        <f>STAFF_CWS!BF38</f>
        <v>1</v>
      </c>
      <c r="BD49" s="12">
        <f>STAFF_CWS!BG38</f>
        <v>1</v>
      </c>
      <c r="BE49" s="12">
        <f>STAFF_CWS!BH38</f>
        <v>1</v>
      </c>
      <c r="BF49" s="12">
        <f>STAFF_CWS!BI38</f>
        <v>1</v>
      </c>
      <c r="BG49" s="12">
        <f>STAFF_CWS!BJ38</f>
        <v>1</v>
      </c>
      <c r="BH49" s="12">
        <f>STAFF_CWS!BK38</f>
        <v>1</v>
      </c>
      <c r="BI49" s="12">
        <f>STAFF_CWS!BL38</f>
        <v>1</v>
      </c>
      <c r="BJ49" s="12">
        <f>STAFF_CWS!BM38</f>
        <v>1</v>
      </c>
      <c r="BK49" s="12">
        <f>STAFF_CWS!BN38</f>
        <v>1</v>
      </c>
      <c r="BL49" s="12">
        <f>STAFF_CWS!BO38</f>
        <v>1</v>
      </c>
    </row>
    <row r="50" spans="2:64" x14ac:dyDescent="0.15">
      <c r="B50" s="35" t="s">
        <v>86</v>
      </c>
      <c r="E50" s="12">
        <f>STAFF_CWS!H39</f>
        <v>0.25</v>
      </c>
      <c r="F50" s="12">
        <f>STAFF_CWS!I39</f>
        <v>0.25</v>
      </c>
      <c r="G50" s="12">
        <f>STAFF_CWS!J39</f>
        <v>0.25</v>
      </c>
      <c r="H50" s="12">
        <f>STAFF_CWS!K39</f>
        <v>0.25</v>
      </c>
      <c r="I50" s="12">
        <f>STAFF_CWS!L39</f>
        <v>0.25</v>
      </c>
      <c r="J50" s="12">
        <f>STAFF_CWS!M39</f>
        <v>0.25</v>
      </c>
      <c r="K50" s="12">
        <f>STAFF_CWS!N39</f>
        <v>0.25</v>
      </c>
      <c r="L50" s="12">
        <f>STAFF_CWS!O39</f>
        <v>0.25</v>
      </c>
      <c r="M50" s="12">
        <f>STAFF_CWS!P39</f>
        <v>0.25</v>
      </c>
      <c r="N50" s="12">
        <f>STAFF_CWS!Q39</f>
        <v>0.25</v>
      </c>
      <c r="O50" s="12">
        <f>STAFF_CWS!R39</f>
        <v>0.25</v>
      </c>
      <c r="P50" s="12">
        <f>STAFF_CWS!S39</f>
        <v>0.25</v>
      </c>
      <c r="Q50" s="12">
        <f>STAFF_CWS!T39</f>
        <v>0</v>
      </c>
      <c r="R50" s="12">
        <f>STAFF_CWS!U39</f>
        <v>0</v>
      </c>
      <c r="S50" s="12">
        <f>STAFF_CWS!V39</f>
        <v>0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5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1</v>
      </c>
      <c r="R52" s="12">
        <f>STAFF_CWS!U41</f>
        <v>1</v>
      </c>
      <c r="S52" s="12">
        <f>STAFF_CWS!V41</f>
        <v>1</v>
      </c>
      <c r="T52" s="12">
        <f>STAFF_CWS!W41</f>
        <v>1</v>
      </c>
      <c r="U52" s="12">
        <f>STAFF_CWS!X41</f>
        <v>1</v>
      </c>
      <c r="V52" s="12">
        <f>STAFF_CWS!Y41</f>
        <v>1</v>
      </c>
      <c r="W52" s="12">
        <f>STAFF_CWS!Z41</f>
        <v>1</v>
      </c>
      <c r="X52" s="12">
        <f>STAFF_CWS!AA41</f>
        <v>1</v>
      </c>
      <c r="Y52" s="12">
        <f>STAFF_CWS!AB41</f>
        <v>1</v>
      </c>
      <c r="Z52" s="12">
        <f>STAFF_CWS!AC41</f>
        <v>1</v>
      </c>
      <c r="AA52" s="12">
        <f>STAFF_CWS!AD41</f>
        <v>1</v>
      </c>
      <c r="AB52" s="12">
        <f>STAFF_CWS!AE41</f>
        <v>1</v>
      </c>
      <c r="AC52" s="12">
        <f>STAFF_CWS!AF41</f>
        <v>2</v>
      </c>
      <c r="AD52" s="12">
        <f>STAFF_CWS!AG41</f>
        <v>2</v>
      </c>
      <c r="AE52" s="12">
        <f>STAFF_CWS!AH41</f>
        <v>2</v>
      </c>
      <c r="AF52" s="12">
        <f>STAFF_CWS!AI41</f>
        <v>2</v>
      </c>
      <c r="AG52" s="12">
        <f>STAFF_CWS!AJ41</f>
        <v>2</v>
      </c>
      <c r="AH52" s="12">
        <f>STAFF_CWS!AK41</f>
        <v>2</v>
      </c>
      <c r="AI52" s="12">
        <f>STAFF_CWS!AL41</f>
        <v>2</v>
      </c>
      <c r="AJ52" s="12">
        <f>STAFF_CWS!AM41</f>
        <v>2</v>
      </c>
      <c r="AK52" s="12">
        <f>STAFF_CWS!AN41</f>
        <v>2</v>
      </c>
      <c r="AL52" s="12">
        <f>STAFF_CWS!AO41</f>
        <v>2</v>
      </c>
      <c r="AM52" s="12">
        <f>STAFF_CWS!AP41</f>
        <v>2</v>
      </c>
      <c r="AN52" s="12">
        <f>STAFF_CWS!AQ41</f>
        <v>2</v>
      </c>
      <c r="AO52" s="12">
        <f>STAFF_CWS!AR41</f>
        <v>3</v>
      </c>
      <c r="AP52" s="12">
        <f>STAFF_CWS!AS41</f>
        <v>3</v>
      </c>
      <c r="AQ52" s="12">
        <f>STAFF_CWS!AT41</f>
        <v>3</v>
      </c>
      <c r="AR52" s="12">
        <f>STAFF_CWS!AU41</f>
        <v>3</v>
      </c>
      <c r="AS52" s="12">
        <f>STAFF_CWS!AV41</f>
        <v>3</v>
      </c>
      <c r="AT52" s="12">
        <f>STAFF_CWS!AW41</f>
        <v>3</v>
      </c>
      <c r="AU52" s="12">
        <f>STAFF_CWS!AX41</f>
        <v>3</v>
      </c>
      <c r="AV52" s="12">
        <f>STAFF_CWS!AY41</f>
        <v>3</v>
      </c>
      <c r="AW52" s="12">
        <f>STAFF_CWS!AZ41</f>
        <v>3</v>
      </c>
      <c r="AX52" s="12">
        <f>STAFF_CWS!BA41</f>
        <v>3</v>
      </c>
      <c r="AY52" s="12">
        <f>STAFF_CWS!BB41</f>
        <v>3</v>
      </c>
      <c r="AZ52" s="12">
        <f>STAFF_CWS!BC41</f>
        <v>3</v>
      </c>
      <c r="BA52" s="12">
        <f>STAFF_CWS!BD41</f>
        <v>3</v>
      </c>
      <c r="BB52" s="12">
        <f>STAFF_CWS!BE41</f>
        <v>3</v>
      </c>
      <c r="BC52" s="12">
        <f>STAFF_CWS!BF41</f>
        <v>3</v>
      </c>
      <c r="BD52" s="12">
        <f>STAFF_CWS!BG41</f>
        <v>3</v>
      </c>
      <c r="BE52" s="12">
        <f>STAFF_CWS!BH41</f>
        <v>3</v>
      </c>
      <c r="BF52" s="12">
        <f>STAFF_CWS!BI41</f>
        <v>3</v>
      </c>
      <c r="BG52" s="12">
        <f>STAFF_CWS!BJ41</f>
        <v>3</v>
      </c>
      <c r="BH52" s="12">
        <f>STAFF_CWS!BK41</f>
        <v>3</v>
      </c>
      <c r="BI52" s="12">
        <f>STAFF_CWS!BL41</f>
        <v>3</v>
      </c>
      <c r="BJ52" s="12">
        <f>STAFF_CWS!BM41</f>
        <v>3</v>
      </c>
      <c r="BK52" s="12">
        <f>STAFF_CWS!BN41</f>
        <v>3</v>
      </c>
      <c r="BL52" s="12">
        <f>STAFF_CWS!BO41</f>
        <v>3</v>
      </c>
    </row>
    <row r="53" spans="2:64" x14ac:dyDescent="0.15">
      <c r="B53" s="35" t="s">
        <v>86</v>
      </c>
      <c r="E53" s="12">
        <f>STAFF_CWS!H42</f>
        <v>0.25</v>
      </c>
      <c r="F53" s="12">
        <f>STAFF_CWS!I42</f>
        <v>0.25</v>
      </c>
      <c r="G53" s="12">
        <f>STAFF_CWS!J42</f>
        <v>0.25</v>
      </c>
      <c r="H53" s="12">
        <f>STAFF_CWS!K42</f>
        <v>0.25</v>
      </c>
      <c r="I53" s="12">
        <f>STAFF_CWS!L42</f>
        <v>0.25</v>
      </c>
      <c r="J53" s="12">
        <f>STAFF_CWS!M42</f>
        <v>0.25</v>
      </c>
      <c r="K53" s="12">
        <f>STAFF_CWS!N42</f>
        <v>0.25</v>
      </c>
      <c r="L53" s="12">
        <f>STAFF_CWS!O42</f>
        <v>0.25</v>
      </c>
      <c r="M53" s="12">
        <f>STAFF_CWS!P42</f>
        <v>0.25</v>
      </c>
      <c r="N53" s="12">
        <f>STAFF_CWS!Q42</f>
        <v>0.25</v>
      </c>
      <c r="O53" s="12">
        <f>STAFF_CWS!R42</f>
        <v>0.25</v>
      </c>
      <c r="P53" s="12">
        <f>STAFF_CWS!S42</f>
        <v>0.25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5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1</v>
      </c>
      <c r="AP55" s="12">
        <f>STAFF_CWS!AS44</f>
        <v>1</v>
      </c>
      <c r="AQ55" s="12">
        <f>STAFF_CWS!AT44</f>
        <v>1</v>
      </c>
      <c r="AR55" s="12">
        <f>STAFF_CWS!AU44</f>
        <v>1</v>
      </c>
      <c r="AS55" s="12">
        <f>STAFF_CWS!AV44</f>
        <v>1</v>
      </c>
      <c r="AT55" s="12">
        <f>STAFF_CWS!AW44</f>
        <v>1</v>
      </c>
      <c r="AU55" s="12">
        <f>STAFF_CWS!AX44</f>
        <v>1</v>
      </c>
      <c r="AV55" s="12">
        <f>STAFF_CWS!AY44</f>
        <v>1</v>
      </c>
      <c r="AW55" s="12">
        <f>STAFF_CWS!AZ44</f>
        <v>1</v>
      </c>
      <c r="AX55" s="12">
        <f>STAFF_CWS!BA44</f>
        <v>1</v>
      </c>
      <c r="AY55" s="12">
        <f>STAFF_CWS!BB44</f>
        <v>1</v>
      </c>
      <c r="AZ55" s="12">
        <f>STAFF_CWS!BC44</f>
        <v>1</v>
      </c>
      <c r="BA55" s="12">
        <f>STAFF_CWS!BD44</f>
        <v>1</v>
      </c>
      <c r="BB55" s="12">
        <f>STAFF_CWS!BE44</f>
        <v>1</v>
      </c>
      <c r="BC55" s="12">
        <f>STAFF_CWS!BF44</f>
        <v>1</v>
      </c>
      <c r="BD55" s="12">
        <f>STAFF_CWS!BG44</f>
        <v>1</v>
      </c>
      <c r="BE55" s="12">
        <f>STAFF_CWS!BH44</f>
        <v>1</v>
      </c>
      <c r="BF55" s="12">
        <f>STAFF_CWS!BI44</f>
        <v>1</v>
      </c>
      <c r="BG55" s="12">
        <f>STAFF_CWS!BJ44</f>
        <v>1</v>
      </c>
      <c r="BH55" s="12">
        <f>STAFF_CWS!BK44</f>
        <v>1</v>
      </c>
      <c r="BI55" s="12">
        <f>STAFF_CWS!BL44</f>
        <v>1</v>
      </c>
      <c r="BJ55" s="12">
        <f>STAFF_CWS!BM44</f>
        <v>1</v>
      </c>
      <c r="BK55" s="12">
        <f>STAFF_CWS!BN44</f>
        <v>1</v>
      </c>
      <c r="BL55" s="12">
        <f>STAFF_CWS!BO44</f>
        <v>1</v>
      </c>
    </row>
    <row r="56" spans="2:64" x14ac:dyDescent="0.15">
      <c r="B56" s="35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2</v>
      </c>
      <c r="R58" s="12">
        <f>STAFF_CWS!U47</f>
        <v>2</v>
      </c>
      <c r="S58" s="12">
        <f>STAFF_CWS!V47</f>
        <v>2</v>
      </c>
      <c r="T58" s="12">
        <f>STAFF_CWS!W47</f>
        <v>2</v>
      </c>
      <c r="U58" s="12">
        <f>STAFF_CWS!X47</f>
        <v>2</v>
      </c>
      <c r="V58" s="12">
        <f>STAFF_CWS!Y47</f>
        <v>2</v>
      </c>
      <c r="W58" s="12">
        <f>STAFF_CWS!Z47</f>
        <v>2</v>
      </c>
      <c r="X58" s="12">
        <f>STAFF_CWS!AA47</f>
        <v>2</v>
      </c>
      <c r="Y58" s="12">
        <f>STAFF_CWS!AB47</f>
        <v>2</v>
      </c>
      <c r="Z58" s="12">
        <f>STAFF_CWS!AC47</f>
        <v>2</v>
      </c>
      <c r="AA58" s="12">
        <f>STAFF_CWS!AD47</f>
        <v>2</v>
      </c>
      <c r="AB58" s="12">
        <f>STAFF_CWS!AE47</f>
        <v>2</v>
      </c>
      <c r="AC58" s="12">
        <f>STAFF_CWS!AF47</f>
        <v>4</v>
      </c>
      <c r="AD58" s="12">
        <f>STAFF_CWS!AG47</f>
        <v>4</v>
      </c>
      <c r="AE58" s="12">
        <f>STAFF_CWS!AH47</f>
        <v>4</v>
      </c>
      <c r="AF58" s="12">
        <f>STAFF_CWS!AI47</f>
        <v>4</v>
      </c>
      <c r="AG58" s="12">
        <f>STAFF_CWS!AJ47</f>
        <v>4</v>
      </c>
      <c r="AH58" s="12">
        <f>STAFF_CWS!AK47</f>
        <v>4</v>
      </c>
      <c r="AI58" s="12">
        <f>STAFF_CWS!AL47</f>
        <v>4</v>
      </c>
      <c r="AJ58" s="12">
        <f>STAFF_CWS!AM47</f>
        <v>4</v>
      </c>
      <c r="AK58" s="12">
        <f>STAFF_CWS!AN47</f>
        <v>4</v>
      </c>
      <c r="AL58" s="12">
        <f>STAFF_CWS!AO47</f>
        <v>4</v>
      </c>
      <c r="AM58" s="12">
        <f>STAFF_CWS!AP47</f>
        <v>4</v>
      </c>
      <c r="AN58" s="12">
        <f>STAFF_CWS!AQ47</f>
        <v>4</v>
      </c>
      <c r="AO58" s="12">
        <f>STAFF_CWS!AR47</f>
        <v>6</v>
      </c>
      <c r="AP58" s="12">
        <f>STAFF_CWS!AS47</f>
        <v>6</v>
      </c>
      <c r="AQ58" s="12">
        <f>STAFF_CWS!AT47</f>
        <v>6</v>
      </c>
      <c r="AR58" s="12">
        <f>STAFF_CWS!AU47</f>
        <v>6</v>
      </c>
      <c r="AS58" s="12">
        <f>STAFF_CWS!AV47</f>
        <v>6</v>
      </c>
      <c r="AT58" s="12">
        <f>STAFF_CWS!AW47</f>
        <v>6</v>
      </c>
      <c r="AU58" s="12">
        <f>STAFF_CWS!AX47</f>
        <v>6</v>
      </c>
      <c r="AV58" s="12">
        <f>STAFF_CWS!AY47</f>
        <v>6</v>
      </c>
      <c r="AW58" s="12">
        <f>STAFF_CWS!AZ47</f>
        <v>6</v>
      </c>
      <c r="AX58" s="12">
        <f>STAFF_CWS!BA47</f>
        <v>6</v>
      </c>
      <c r="AY58" s="12">
        <f>STAFF_CWS!BB47</f>
        <v>6</v>
      </c>
      <c r="AZ58" s="12">
        <f>STAFF_CWS!BC47</f>
        <v>6</v>
      </c>
      <c r="BA58" s="12">
        <f>STAFF_CWS!BD47</f>
        <v>6</v>
      </c>
      <c r="BB58" s="12">
        <f>STAFF_CWS!BE47</f>
        <v>6</v>
      </c>
      <c r="BC58" s="12">
        <f>STAFF_CWS!BF47</f>
        <v>6</v>
      </c>
      <c r="BD58" s="12">
        <f>STAFF_CWS!BG47</f>
        <v>6</v>
      </c>
      <c r="BE58" s="12">
        <f>STAFF_CWS!BH47</f>
        <v>6</v>
      </c>
      <c r="BF58" s="12">
        <f>STAFF_CWS!BI47</f>
        <v>6</v>
      </c>
      <c r="BG58" s="12">
        <f>STAFF_CWS!BJ47</f>
        <v>6</v>
      </c>
      <c r="BH58" s="12">
        <f>STAFF_CWS!BK47</f>
        <v>6</v>
      </c>
      <c r="BI58" s="12">
        <f>STAFF_CWS!BL47</f>
        <v>6</v>
      </c>
      <c r="BJ58" s="12">
        <f>STAFF_CWS!BM47</f>
        <v>6</v>
      </c>
      <c r="BK58" s="12">
        <f>STAFF_CWS!BN47</f>
        <v>6</v>
      </c>
      <c r="BL58" s="12">
        <f>STAFF_CWS!BO47</f>
        <v>6</v>
      </c>
    </row>
    <row r="59" spans="2:64" x14ac:dyDescent="0.15">
      <c r="B59" s="14" t="s">
        <v>87</v>
      </c>
      <c r="E59" s="12">
        <f>STAFF_CWS!H48</f>
        <v>0.5</v>
      </c>
      <c r="F59" s="12">
        <f>STAFF_CWS!I48</f>
        <v>0.5</v>
      </c>
      <c r="G59" s="12">
        <f>STAFF_CWS!J48</f>
        <v>0.5</v>
      </c>
      <c r="H59" s="12">
        <f>STAFF_CWS!K48</f>
        <v>0.5</v>
      </c>
      <c r="I59" s="12">
        <f>STAFF_CWS!L48</f>
        <v>0.5</v>
      </c>
      <c r="J59" s="12">
        <f>STAFF_CWS!M48</f>
        <v>0.5</v>
      </c>
      <c r="K59" s="12">
        <f>STAFF_CWS!N48</f>
        <v>0.5</v>
      </c>
      <c r="L59" s="12">
        <f>STAFF_CWS!O48</f>
        <v>0.5</v>
      </c>
      <c r="M59" s="12">
        <f>STAFF_CWS!P48</f>
        <v>0.5</v>
      </c>
      <c r="N59" s="12">
        <f>STAFF_CWS!Q48</f>
        <v>0.5</v>
      </c>
      <c r="O59" s="12">
        <f>STAFF_CWS!R48</f>
        <v>0.5</v>
      </c>
      <c r="P59" s="12">
        <f>STAFF_CWS!S48</f>
        <v>0.5</v>
      </c>
      <c r="Q59" s="12">
        <f>STAFF_CWS!T48</f>
        <v>0</v>
      </c>
      <c r="R59" s="12">
        <f>STAFF_CWS!U48</f>
        <v>0</v>
      </c>
      <c r="S59" s="12">
        <f>STAFF_CWS!V48</f>
        <v>0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0.5</v>
      </c>
      <c r="F60" s="12">
        <f>STAFF_CWS!I49</f>
        <v>0.5</v>
      </c>
      <c r="G60" s="12">
        <f>STAFF_CWS!J49</f>
        <v>0.5</v>
      </c>
      <c r="H60" s="12">
        <f>STAFF_CWS!K49</f>
        <v>0.5</v>
      </c>
      <c r="I60" s="12">
        <f>STAFF_CWS!L49</f>
        <v>0.5</v>
      </c>
      <c r="J60" s="12">
        <f>STAFF_CWS!M49</f>
        <v>0.5</v>
      </c>
      <c r="K60" s="12">
        <f>STAFF_CWS!N49</f>
        <v>0.5</v>
      </c>
      <c r="L60" s="12">
        <f>STAFF_CWS!O49</f>
        <v>0.5</v>
      </c>
      <c r="M60" s="12">
        <f>STAFF_CWS!P49</f>
        <v>0.5</v>
      </c>
      <c r="N60" s="12">
        <f>STAFF_CWS!Q49</f>
        <v>0.5</v>
      </c>
      <c r="O60" s="12">
        <f>STAFF_CWS!R49</f>
        <v>0.5</v>
      </c>
      <c r="P60" s="12">
        <f>STAFF_CWS!S49</f>
        <v>0.5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2</v>
      </c>
      <c r="W60" s="12">
        <f>STAFF_CWS!Z49</f>
        <v>2</v>
      </c>
      <c r="X60" s="12">
        <f>STAFF_CWS!AA49</f>
        <v>2</v>
      </c>
      <c r="Y60" s="12">
        <f>STAFF_CWS!AB49</f>
        <v>2</v>
      </c>
      <c r="Z60" s="12">
        <f>STAFF_CWS!AC49</f>
        <v>2</v>
      </c>
      <c r="AA60" s="12">
        <f>STAFF_CWS!AD49</f>
        <v>2</v>
      </c>
      <c r="AB60" s="12">
        <f>STAFF_CWS!AE49</f>
        <v>2</v>
      </c>
      <c r="AC60" s="12">
        <f>STAFF_CWS!AF49</f>
        <v>4</v>
      </c>
      <c r="AD60" s="12">
        <f>STAFF_CWS!AG49</f>
        <v>4</v>
      </c>
      <c r="AE60" s="12">
        <f>STAFF_CWS!AH49</f>
        <v>4</v>
      </c>
      <c r="AF60" s="12">
        <f>STAFF_CWS!AI49</f>
        <v>4</v>
      </c>
      <c r="AG60" s="12">
        <f>STAFF_CWS!AJ49</f>
        <v>4</v>
      </c>
      <c r="AH60" s="12">
        <f>STAFF_CWS!AK49</f>
        <v>4</v>
      </c>
      <c r="AI60" s="12">
        <f>STAFF_CWS!AL49</f>
        <v>4</v>
      </c>
      <c r="AJ60" s="12">
        <f>STAFF_CWS!AM49</f>
        <v>4</v>
      </c>
      <c r="AK60" s="12">
        <f>STAFF_CWS!AN49</f>
        <v>4</v>
      </c>
      <c r="AL60" s="12">
        <f>STAFF_CWS!AO49</f>
        <v>4</v>
      </c>
      <c r="AM60" s="12">
        <f>STAFF_CWS!AP49</f>
        <v>4</v>
      </c>
      <c r="AN60" s="12">
        <f>STAFF_CWS!AQ49</f>
        <v>4</v>
      </c>
      <c r="AO60" s="12">
        <f>STAFF_CWS!AR49</f>
        <v>6</v>
      </c>
      <c r="AP60" s="12">
        <f>STAFF_CWS!AS49</f>
        <v>6</v>
      </c>
      <c r="AQ60" s="12">
        <f>STAFF_CWS!AT49</f>
        <v>6</v>
      </c>
      <c r="AR60" s="12">
        <f>STAFF_CWS!AU49</f>
        <v>6</v>
      </c>
      <c r="AS60" s="12">
        <f>STAFF_CWS!AV49</f>
        <v>6</v>
      </c>
      <c r="AT60" s="12">
        <f>STAFF_CWS!AW49</f>
        <v>6</v>
      </c>
      <c r="AU60" s="12">
        <f>STAFF_CWS!AX49</f>
        <v>6</v>
      </c>
      <c r="AV60" s="12">
        <f>STAFF_CWS!AY49</f>
        <v>6</v>
      </c>
      <c r="AW60" s="12">
        <f>STAFF_CWS!AZ49</f>
        <v>6</v>
      </c>
      <c r="AX60" s="12">
        <f>STAFF_CWS!BA49</f>
        <v>6</v>
      </c>
      <c r="AY60" s="12">
        <f>STAFF_CWS!BB49</f>
        <v>6</v>
      </c>
      <c r="AZ60" s="12">
        <f>STAFF_CWS!BC49</f>
        <v>6</v>
      </c>
      <c r="BA60" s="12">
        <f>STAFF_CWS!BD49</f>
        <v>6</v>
      </c>
      <c r="BB60" s="12">
        <f>STAFF_CWS!BE49</f>
        <v>6</v>
      </c>
      <c r="BC60" s="12">
        <f>STAFF_CWS!BF49</f>
        <v>6</v>
      </c>
      <c r="BD60" s="12">
        <f>STAFF_CWS!BG49</f>
        <v>6</v>
      </c>
      <c r="BE60" s="12">
        <f>STAFF_CWS!BH49</f>
        <v>6</v>
      </c>
      <c r="BF60" s="12">
        <f>STAFF_CWS!BI49</f>
        <v>6</v>
      </c>
      <c r="BG60" s="12">
        <f>STAFF_CWS!BJ49</f>
        <v>6</v>
      </c>
      <c r="BH60" s="12">
        <f>STAFF_CWS!BK49</f>
        <v>6</v>
      </c>
      <c r="BI60" s="12">
        <f>STAFF_CWS!BL49</f>
        <v>6</v>
      </c>
      <c r="BJ60" s="12">
        <f>STAFF_CWS!BM49</f>
        <v>6</v>
      </c>
      <c r="BK60" s="12">
        <f>STAFF_CWS!BN49</f>
        <v>6</v>
      </c>
      <c r="BL60" s="12">
        <f>STAFF_CWS!BO49</f>
        <v>6</v>
      </c>
    </row>
    <row r="61" spans="2:64" x14ac:dyDescent="0.15">
      <c r="B61" s="14"/>
    </row>
    <row r="62" spans="2:64" x14ac:dyDescent="0.15">
      <c r="B62" s="14" t="s">
        <v>463</v>
      </c>
    </row>
    <row r="63" spans="2:64" x14ac:dyDescent="0.15">
      <c r="B63" s="14"/>
    </row>
    <row r="64" spans="2:64" s="105" customFormat="1" x14ac:dyDescent="0.15">
      <c r="B64" s="309" t="s">
        <v>456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2:64" s="105" customFormat="1" x14ac:dyDescent="0.15">
      <c r="B65" s="309" t="s">
        <v>405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2:64" s="105" customFormat="1" x14ac:dyDescent="0.15">
      <c r="B66" s="309" t="s">
        <v>457</v>
      </c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2:64" s="105" customFormat="1" x14ac:dyDescent="0.15">
      <c r="B67" s="309" t="s">
        <v>455</v>
      </c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2:64" s="105" customFormat="1" x14ac:dyDescent="0.15">
      <c r="B68" s="309" t="s">
        <v>458</v>
      </c>
      <c r="D68" s="330"/>
      <c r="E68" s="330"/>
      <c r="F68" s="330"/>
      <c r="G68" s="330"/>
      <c r="H68" s="330"/>
      <c r="I68" s="330"/>
      <c r="J68" s="330"/>
      <c r="K68" s="330">
        <v>1</v>
      </c>
      <c r="L68" s="330"/>
      <c r="M68" s="330"/>
      <c r="N68" s="330"/>
      <c r="O68" s="330"/>
      <c r="P68" s="330">
        <v>1</v>
      </c>
      <c r="Q68" s="330"/>
      <c r="R68" s="330"/>
      <c r="S68" s="330"/>
      <c r="T68" s="330"/>
      <c r="U68" s="330"/>
      <c r="V68" s="330">
        <v>1</v>
      </c>
      <c r="W68" s="330"/>
      <c r="X68" s="330"/>
      <c r="Y68" s="330"/>
      <c r="Z68" s="330"/>
      <c r="AA68" s="330"/>
      <c r="AB68" s="330">
        <v>1</v>
      </c>
      <c r="AC68" s="330"/>
      <c r="AD68" s="330"/>
      <c r="AE68" s="330"/>
      <c r="AF68" s="330"/>
      <c r="AG68" s="330"/>
      <c r="AH68" s="330"/>
      <c r="AI68" s="330">
        <v>1</v>
      </c>
      <c r="AJ68" s="330"/>
      <c r="AK68" s="330"/>
      <c r="AL68" s="330"/>
      <c r="AM68" s="330"/>
      <c r="AN68" s="330">
        <v>1</v>
      </c>
      <c r="AO68" s="330"/>
      <c r="AP68" s="330"/>
      <c r="AQ68" s="330"/>
      <c r="AR68" s="330"/>
      <c r="AS68" s="330"/>
      <c r="AT68" s="330"/>
      <c r="AU68" s="330">
        <v>1</v>
      </c>
      <c r="AV68" s="330"/>
      <c r="AW68" s="330"/>
      <c r="AX68" s="330"/>
      <c r="AY68" s="330"/>
      <c r="AZ68" s="330">
        <v>1</v>
      </c>
      <c r="BA68" s="330"/>
      <c r="BB68" s="330"/>
      <c r="BC68" s="330"/>
      <c r="BD68" s="330"/>
      <c r="BE68" s="330"/>
      <c r="BF68" s="330"/>
      <c r="BG68" s="330">
        <v>1</v>
      </c>
      <c r="BH68" s="330"/>
      <c r="BI68" s="330"/>
      <c r="BJ68" s="330"/>
      <c r="BK68" s="330"/>
      <c r="BL68" s="330">
        <v>1</v>
      </c>
    </row>
    <row r="69" spans="2:64" s="105" customFormat="1" x14ac:dyDescent="0.15">
      <c r="B69" s="30"/>
      <c r="E69" s="329"/>
      <c r="F69" s="329"/>
      <c r="G69" s="329"/>
      <c r="H69" s="329"/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29"/>
      <c r="T69" s="329"/>
      <c r="U69" s="329"/>
      <c r="V69" s="329"/>
      <c r="W69" s="329"/>
      <c r="X69" s="329"/>
      <c r="Y69" s="329"/>
      <c r="Z69" s="329"/>
      <c r="AA69" s="329"/>
      <c r="AB69" s="329"/>
      <c r="AC69" s="329"/>
      <c r="AD69" s="329"/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29"/>
      <c r="AY69" s="329"/>
      <c r="AZ69" s="329"/>
      <c r="BA69" s="329"/>
      <c r="BB69" s="329"/>
      <c r="BC69" s="329"/>
      <c r="BD69" s="329"/>
      <c r="BE69" s="329"/>
      <c r="BF69" s="329"/>
      <c r="BG69" s="329"/>
      <c r="BH69" s="329"/>
      <c r="BI69" s="329"/>
      <c r="BJ69" s="329"/>
      <c r="BK69" s="329"/>
      <c r="BL69" s="329"/>
    </row>
    <row r="70" spans="2:64" s="105" customFormat="1" x14ac:dyDescent="0.15">
      <c r="B70" s="30" t="s">
        <v>558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464</v>
      </c>
    </row>
    <row r="73" spans="2:64" x14ac:dyDescent="0.15">
      <c r="B73" s="14"/>
    </row>
    <row r="74" spans="2:64" x14ac:dyDescent="0.15">
      <c r="B74" s="50" t="s">
        <v>456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405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457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455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458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465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536</v>
      </c>
    </row>
    <row r="83" spans="2:64" x14ac:dyDescent="0.15">
      <c r="B83" s="14"/>
    </row>
    <row r="84" spans="2:64" x14ac:dyDescent="0.15">
      <c r="B84" s="35" t="s">
        <v>125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1</v>
      </c>
      <c r="U84" s="12">
        <f>STAFF_CWS!X57</f>
        <v>1</v>
      </c>
      <c r="V84" s="12">
        <f>STAFF_CWS!Y57</f>
        <v>1</v>
      </c>
      <c r="W84" s="12">
        <f>STAFF_CWS!Z57</f>
        <v>1</v>
      </c>
      <c r="X84" s="12">
        <f>STAFF_CWS!AA57</f>
        <v>1</v>
      </c>
      <c r="Y84" s="12">
        <f>STAFF_CWS!AB57</f>
        <v>1</v>
      </c>
      <c r="Z84" s="12">
        <f>STAFF_CWS!AC57</f>
        <v>1</v>
      </c>
      <c r="AA84" s="12">
        <f>STAFF_CWS!AD57</f>
        <v>1</v>
      </c>
      <c r="AB84" s="12">
        <f>STAFF_CWS!AE57</f>
        <v>1</v>
      </c>
      <c r="AC84" s="12">
        <f>STAFF_CWS!AF57</f>
        <v>1</v>
      </c>
      <c r="AD84" s="12">
        <f>STAFF_CWS!AG57</f>
        <v>1</v>
      </c>
      <c r="AE84" s="12">
        <f>STAFF_CWS!AH57</f>
        <v>1</v>
      </c>
      <c r="AF84" s="12">
        <f>STAFF_CWS!AI57</f>
        <v>1</v>
      </c>
      <c r="AG84" s="12">
        <f>STAFF_CWS!AJ57</f>
        <v>1</v>
      </c>
      <c r="AH84" s="12">
        <f>STAFF_CWS!AK57</f>
        <v>1</v>
      </c>
      <c r="AI84" s="12">
        <f>STAFF_CWS!AL57</f>
        <v>1</v>
      </c>
      <c r="AJ84" s="12">
        <f>STAFF_CWS!AM57</f>
        <v>1</v>
      </c>
      <c r="AK84" s="12">
        <f>STAFF_CWS!AN57</f>
        <v>1</v>
      </c>
      <c r="AL84" s="12">
        <f>STAFF_CWS!AO57</f>
        <v>1</v>
      </c>
      <c r="AM84" s="12">
        <f>STAFF_CWS!AP57</f>
        <v>1</v>
      </c>
      <c r="AN84" s="12">
        <f>STAFF_CWS!AQ57</f>
        <v>1</v>
      </c>
      <c r="AO84" s="12">
        <f>STAFF_CWS!AR57</f>
        <v>1</v>
      </c>
      <c r="AP84" s="12">
        <f>STAFF_CWS!AS57</f>
        <v>1</v>
      </c>
      <c r="AQ84" s="12">
        <f>STAFF_CWS!AT57</f>
        <v>1</v>
      </c>
      <c r="AR84" s="12">
        <f>STAFF_CWS!AU57</f>
        <v>1</v>
      </c>
      <c r="AS84" s="12">
        <f>STAFF_CWS!AV57</f>
        <v>1</v>
      </c>
      <c r="AT84" s="12">
        <f>STAFF_CWS!AW57</f>
        <v>1</v>
      </c>
      <c r="AU84" s="12">
        <f>STAFF_CWS!AX57</f>
        <v>1</v>
      </c>
      <c r="AV84" s="12">
        <f>STAFF_CWS!AY57</f>
        <v>1</v>
      </c>
      <c r="AW84" s="12">
        <f>STAFF_CWS!AZ57</f>
        <v>1</v>
      </c>
      <c r="AX84" s="12">
        <f>STAFF_CWS!BA57</f>
        <v>1</v>
      </c>
      <c r="AY84" s="12">
        <f>STAFF_CWS!BB57</f>
        <v>1</v>
      </c>
      <c r="AZ84" s="12">
        <f>STAFF_CWS!BC57</f>
        <v>1</v>
      </c>
      <c r="BA84" s="12">
        <f>STAFF_CWS!BD57</f>
        <v>1</v>
      </c>
      <c r="BB84" s="12">
        <f>STAFF_CWS!BE57</f>
        <v>1</v>
      </c>
      <c r="BC84" s="12">
        <f>STAFF_CWS!BF57</f>
        <v>1</v>
      </c>
      <c r="BD84" s="12">
        <f>STAFF_CWS!BG57</f>
        <v>1</v>
      </c>
      <c r="BE84" s="12">
        <f>STAFF_CWS!BH57</f>
        <v>1</v>
      </c>
      <c r="BF84" s="12">
        <f>STAFF_CWS!BI57</f>
        <v>1</v>
      </c>
      <c r="BG84" s="12">
        <f>STAFF_CWS!BJ57</f>
        <v>1</v>
      </c>
      <c r="BH84" s="12">
        <f>STAFF_CWS!BK57</f>
        <v>1</v>
      </c>
      <c r="BI84" s="12">
        <f>STAFF_CWS!BL57</f>
        <v>1</v>
      </c>
      <c r="BJ84" s="12">
        <f>STAFF_CWS!BM57</f>
        <v>1</v>
      </c>
      <c r="BK84" s="12">
        <f>STAFF_CWS!BN57</f>
        <v>1</v>
      </c>
      <c r="BL84" s="12">
        <f>STAFF_CWS!BO57</f>
        <v>1</v>
      </c>
    </row>
    <row r="85" spans="2:64" x14ac:dyDescent="0.15">
      <c r="B85" s="35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5" t="s">
        <v>126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1</v>
      </c>
      <c r="AD87" s="12">
        <f>STAFF_CWS!AG60</f>
        <v>1</v>
      </c>
      <c r="AE87" s="12">
        <f>STAFF_CWS!AH60</f>
        <v>1</v>
      </c>
      <c r="AF87" s="12">
        <f>STAFF_CWS!AI60</f>
        <v>1</v>
      </c>
      <c r="AG87" s="12">
        <f>STAFF_CWS!AJ60</f>
        <v>1</v>
      </c>
      <c r="AH87" s="12">
        <f>STAFF_CWS!AK60</f>
        <v>1</v>
      </c>
      <c r="AI87" s="12">
        <f>STAFF_CWS!AL60</f>
        <v>1</v>
      </c>
      <c r="AJ87" s="12">
        <f>STAFF_CWS!AM60</f>
        <v>1</v>
      </c>
      <c r="AK87" s="12">
        <f>STAFF_CWS!AN60</f>
        <v>1</v>
      </c>
      <c r="AL87" s="12">
        <f>STAFF_CWS!AO60</f>
        <v>1</v>
      </c>
      <c r="AM87" s="12">
        <f>STAFF_CWS!AP60</f>
        <v>1</v>
      </c>
      <c r="AN87" s="12">
        <f>STAFF_CWS!AQ60</f>
        <v>1</v>
      </c>
      <c r="AO87" s="12">
        <f>STAFF_CWS!AR60</f>
        <v>1</v>
      </c>
      <c r="AP87" s="12">
        <f>STAFF_CWS!AS60</f>
        <v>1</v>
      </c>
      <c r="AQ87" s="12">
        <f>STAFF_CWS!AT60</f>
        <v>1</v>
      </c>
      <c r="AR87" s="12">
        <f>STAFF_CWS!AU60</f>
        <v>1</v>
      </c>
      <c r="AS87" s="12">
        <f>STAFF_CWS!AV60</f>
        <v>1</v>
      </c>
      <c r="AT87" s="12">
        <f>STAFF_CWS!AW60</f>
        <v>1</v>
      </c>
      <c r="AU87" s="12">
        <f>STAFF_CWS!AX60</f>
        <v>1</v>
      </c>
      <c r="AV87" s="12">
        <f>STAFF_CWS!AY60</f>
        <v>1</v>
      </c>
      <c r="AW87" s="12">
        <f>STAFF_CWS!AZ60</f>
        <v>1</v>
      </c>
      <c r="AX87" s="12">
        <f>STAFF_CWS!BA60</f>
        <v>1</v>
      </c>
      <c r="AY87" s="12">
        <f>STAFF_CWS!BB60</f>
        <v>1</v>
      </c>
      <c r="AZ87" s="12">
        <f>STAFF_CWS!BC60</f>
        <v>1</v>
      </c>
      <c r="BA87" s="12">
        <f>STAFF_CWS!BD60</f>
        <v>1</v>
      </c>
      <c r="BB87" s="12">
        <f>STAFF_CWS!BE60</f>
        <v>1</v>
      </c>
      <c r="BC87" s="12">
        <f>STAFF_CWS!BF60</f>
        <v>1</v>
      </c>
      <c r="BD87" s="12">
        <f>STAFF_CWS!BG60</f>
        <v>1</v>
      </c>
      <c r="BE87" s="12">
        <f>STAFF_CWS!BH60</f>
        <v>1</v>
      </c>
      <c r="BF87" s="12">
        <f>STAFF_CWS!BI60</f>
        <v>1</v>
      </c>
      <c r="BG87" s="12">
        <f>STAFF_CWS!BJ60</f>
        <v>1</v>
      </c>
      <c r="BH87" s="12">
        <f>STAFF_CWS!BK60</f>
        <v>1</v>
      </c>
      <c r="BI87" s="12">
        <f>STAFF_CWS!BL60</f>
        <v>1</v>
      </c>
      <c r="BJ87" s="12">
        <f>STAFF_CWS!BM60</f>
        <v>1</v>
      </c>
      <c r="BK87" s="12">
        <f>STAFF_CWS!BN60</f>
        <v>1</v>
      </c>
      <c r="BL87" s="12">
        <f>STAFF_CWS!BO60</f>
        <v>1</v>
      </c>
    </row>
    <row r="88" spans="2:64" x14ac:dyDescent="0.15">
      <c r="B88" s="35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0.5</v>
      </c>
      <c r="R88" s="12">
        <f>STAFF_CWS!U61</f>
        <v>0.5</v>
      </c>
      <c r="S88" s="12">
        <f>STAFF_CWS!V61</f>
        <v>0.5</v>
      </c>
      <c r="T88" s="12">
        <f>STAFF_CWS!W61</f>
        <v>0.5</v>
      </c>
      <c r="U88" s="12">
        <f>STAFF_CWS!X61</f>
        <v>0.5</v>
      </c>
      <c r="V88" s="12">
        <f>STAFF_CWS!Y61</f>
        <v>0.5</v>
      </c>
      <c r="W88" s="12">
        <f>STAFF_CWS!Z61</f>
        <v>0.5</v>
      </c>
      <c r="X88" s="12">
        <f>STAFF_CWS!AA61</f>
        <v>0.5</v>
      </c>
      <c r="Y88" s="12">
        <f>STAFF_CWS!AB61</f>
        <v>0.5</v>
      </c>
      <c r="Z88" s="12">
        <f>STAFF_CWS!AC61</f>
        <v>0.5</v>
      </c>
      <c r="AA88" s="12">
        <f>STAFF_CWS!AD61</f>
        <v>0.5</v>
      </c>
      <c r="AB88" s="12">
        <f>STAFF_CWS!AE61</f>
        <v>0.5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5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1</v>
      </c>
      <c r="J90" s="12">
        <f>STAFF_CWS!M63</f>
        <v>1</v>
      </c>
      <c r="K90" s="12">
        <f>STAFF_CWS!N63</f>
        <v>1</v>
      </c>
      <c r="L90" s="12">
        <f>STAFF_CWS!O63</f>
        <v>1</v>
      </c>
      <c r="M90" s="12">
        <f>STAFF_CWS!P63</f>
        <v>1</v>
      </c>
      <c r="N90" s="12">
        <f>STAFF_CWS!Q63</f>
        <v>1</v>
      </c>
      <c r="O90" s="12">
        <f>STAFF_CWS!R63</f>
        <v>1</v>
      </c>
      <c r="P90" s="12">
        <f>STAFF_CWS!S63</f>
        <v>1</v>
      </c>
      <c r="Q90" s="12">
        <f>STAFF_CWS!T63</f>
        <v>1</v>
      </c>
      <c r="R90" s="12">
        <f>STAFF_CWS!U63</f>
        <v>1</v>
      </c>
      <c r="S90" s="12">
        <f>STAFF_CWS!V63</f>
        <v>1</v>
      </c>
      <c r="T90" s="12">
        <f>STAFF_CWS!W63</f>
        <v>1</v>
      </c>
      <c r="U90" s="12">
        <f>STAFF_CWS!X63</f>
        <v>1</v>
      </c>
      <c r="V90" s="12">
        <f>STAFF_CWS!Y63</f>
        <v>1</v>
      </c>
      <c r="W90" s="12">
        <f>STAFF_CWS!Z63</f>
        <v>1</v>
      </c>
      <c r="X90" s="12">
        <f>STAFF_CWS!AA63</f>
        <v>1</v>
      </c>
      <c r="Y90" s="12">
        <f>STAFF_CWS!AB63</f>
        <v>1</v>
      </c>
      <c r="Z90" s="12">
        <f>STAFF_CWS!AC63</f>
        <v>1</v>
      </c>
      <c r="AA90" s="12">
        <f>STAFF_CWS!AD63</f>
        <v>1</v>
      </c>
      <c r="AB90" s="12">
        <f>STAFF_CWS!AE63</f>
        <v>1</v>
      </c>
      <c r="AC90" s="12">
        <f>STAFF_CWS!AF63</f>
        <v>1</v>
      </c>
      <c r="AD90" s="12">
        <f>STAFF_CWS!AG63</f>
        <v>1</v>
      </c>
      <c r="AE90" s="12">
        <f>STAFF_CWS!AH63</f>
        <v>1</v>
      </c>
      <c r="AF90" s="12">
        <f>STAFF_CWS!AI63</f>
        <v>1</v>
      </c>
      <c r="AG90" s="12">
        <f>STAFF_CWS!AJ63</f>
        <v>1</v>
      </c>
      <c r="AH90" s="12">
        <f>STAFF_CWS!AK63</f>
        <v>1</v>
      </c>
      <c r="AI90" s="12">
        <f>STAFF_CWS!AL63</f>
        <v>1</v>
      </c>
      <c r="AJ90" s="12">
        <f>STAFF_CWS!AM63</f>
        <v>1</v>
      </c>
      <c r="AK90" s="12">
        <f>STAFF_CWS!AN63</f>
        <v>1</v>
      </c>
      <c r="AL90" s="12">
        <f>STAFF_CWS!AO63</f>
        <v>1</v>
      </c>
      <c r="AM90" s="12">
        <f>STAFF_CWS!AP63</f>
        <v>1</v>
      </c>
      <c r="AN90" s="12">
        <f>STAFF_CWS!AQ63</f>
        <v>1</v>
      </c>
      <c r="AO90" s="12">
        <f>STAFF_CWS!AR63</f>
        <v>1</v>
      </c>
      <c r="AP90" s="12">
        <f>STAFF_CWS!AS63</f>
        <v>1</v>
      </c>
      <c r="AQ90" s="12">
        <f>STAFF_CWS!AT63</f>
        <v>1</v>
      </c>
      <c r="AR90" s="12">
        <f>STAFF_CWS!AU63</f>
        <v>1</v>
      </c>
      <c r="AS90" s="12">
        <f>STAFF_CWS!AV63</f>
        <v>1</v>
      </c>
      <c r="AT90" s="12">
        <f>STAFF_CWS!AW63</f>
        <v>1</v>
      </c>
      <c r="AU90" s="12">
        <f>STAFF_CWS!AX63</f>
        <v>1</v>
      </c>
      <c r="AV90" s="12">
        <f>STAFF_CWS!AY63</f>
        <v>1</v>
      </c>
      <c r="AW90" s="12">
        <f>STAFF_CWS!AZ63</f>
        <v>1</v>
      </c>
      <c r="AX90" s="12">
        <f>STAFF_CWS!BA63</f>
        <v>1</v>
      </c>
      <c r="AY90" s="12">
        <f>STAFF_CWS!BB63</f>
        <v>1</v>
      </c>
      <c r="AZ90" s="12">
        <f>STAFF_CWS!BC63</f>
        <v>1</v>
      </c>
      <c r="BA90" s="12">
        <f>STAFF_CWS!BD63</f>
        <v>1</v>
      </c>
      <c r="BB90" s="12">
        <f>STAFF_CWS!BE63</f>
        <v>1</v>
      </c>
      <c r="BC90" s="12">
        <f>STAFF_CWS!BF63</f>
        <v>1</v>
      </c>
      <c r="BD90" s="12">
        <f>STAFF_CWS!BG63</f>
        <v>1</v>
      </c>
      <c r="BE90" s="12">
        <f>STAFF_CWS!BH63</f>
        <v>1</v>
      </c>
      <c r="BF90" s="12">
        <f>STAFF_CWS!BI63</f>
        <v>1</v>
      </c>
      <c r="BG90" s="12">
        <f>STAFF_CWS!BJ63</f>
        <v>1</v>
      </c>
      <c r="BH90" s="12">
        <f>STAFF_CWS!BK63</f>
        <v>1</v>
      </c>
      <c r="BI90" s="12">
        <f>STAFF_CWS!BL63</f>
        <v>1</v>
      </c>
      <c r="BJ90" s="12">
        <f>STAFF_CWS!BM63</f>
        <v>1</v>
      </c>
      <c r="BK90" s="12">
        <f>STAFF_CWS!BN63</f>
        <v>1</v>
      </c>
      <c r="BL90" s="12">
        <f>STAFF_CWS!BO63</f>
        <v>1</v>
      </c>
    </row>
    <row r="91" spans="2:64" x14ac:dyDescent="0.15">
      <c r="B91" s="35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5" t="s">
        <v>111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1</v>
      </c>
      <c r="L93" s="12">
        <f>STAFF_CWS!O66</f>
        <v>1</v>
      </c>
      <c r="M93" s="12">
        <f>STAFF_CWS!P66</f>
        <v>1</v>
      </c>
      <c r="N93" s="12">
        <f>STAFF_CWS!Q66</f>
        <v>1</v>
      </c>
      <c r="O93" s="12">
        <f>STAFF_CWS!R66</f>
        <v>1</v>
      </c>
      <c r="P93" s="12">
        <f>STAFF_CWS!S66</f>
        <v>1</v>
      </c>
      <c r="Q93" s="12">
        <f>STAFF_CWS!T66</f>
        <v>2</v>
      </c>
      <c r="R93" s="12">
        <f>STAFF_CWS!U66</f>
        <v>2</v>
      </c>
      <c r="S93" s="12">
        <f>STAFF_CWS!V66</f>
        <v>2</v>
      </c>
      <c r="T93" s="12">
        <f>STAFF_CWS!W66</f>
        <v>4</v>
      </c>
      <c r="U93" s="12">
        <f>STAFF_CWS!X66</f>
        <v>4</v>
      </c>
      <c r="V93" s="12">
        <f>STAFF_CWS!Y66</f>
        <v>4</v>
      </c>
      <c r="W93" s="12">
        <f>STAFF_CWS!Z66</f>
        <v>4</v>
      </c>
      <c r="X93" s="12">
        <f>STAFF_CWS!AA66</f>
        <v>4</v>
      </c>
      <c r="Y93" s="12">
        <f>STAFF_CWS!AB66</f>
        <v>4</v>
      </c>
      <c r="Z93" s="12">
        <f>STAFF_CWS!AC66</f>
        <v>4</v>
      </c>
      <c r="AA93" s="12">
        <f>STAFF_CWS!AD66</f>
        <v>4</v>
      </c>
      <c r="AB93" s="12">
        <f>STAFF_CWS!AE66</f>
        <v>4</v>
      </c>
      <c r="AC93" s="12">
        <f>STAFF_CWS!AF66</f>
        <v>4</v>
      </c>
      <c r="AD93" s="12">
        <f>STAFF_CWS!AG66</f>
        <v>4</v>
      </c>
      <c r="AE93" s="12">
        <f>STAFF_CWS!AH66</f>
        <v>4</v>
      </c>
      <c r="AF93" s="12">
        <f>STAFF_CWS!AI66</f>
        <v>4</v>
      </c>
      <c r="AG93" s="12">
        <f>STAFF_CWS!AJ66</f>
        <v>4</v>
      </c>
      <c r="AH93" s="12">
        <f>STAFF_CWS!AK66</f>
        <v>4</v>
      </c>
      <c r="AI93" s="12">
        <f>STAFF_CWS!AL66</f>
        <v>4</v>
      </c>
      <c r="AJ93" s="12">
        <f>STAFF_CWS!AM66</f>
        <v>4</v>
      </c>
      <c r="AK93" s="12">
        <f>STAFF_CWS!AN66</f>
        <v>4</v>
      </c>
      <c r="AL93" s="12">
        <f>STAFF_CWS!AO66</f>
        <v>4</v>
      </c>
      <c r="AM93" s="12">
        <f>STAFF_CWS!AP66</f>
        <v>4</v>
      </c>
      <c r="AN93" s="12">
        <f>STAFF_CWS!AQ66</f>
        <v>4</v>
      </c>
      <c r="AO93" s="12">
        <f>STAFF_CWS!AR66</f>
        <v>6</v>
      </c>
      <c r="AP93" s="12">
        <f>STAFF_CWS!AS66</f>
        <v>6</v>
      </c>
      <c r="AQ93" s="12">
        <f>STAFF_CWS!AT66</f>
        <v>6</v>
      </c>
      <c r="AR93" s="12">
        <f>STAFF_CWS!AU66</f>
        <v>6</v>
      </c>
      <c r="AS93" s="12">
        <f>STAFF_CWS!AV66</f>
        <v>6</v>
      </c>
      <c r="AT93" s="12">
        <f>STAFF_CWS!AW66</f>
        <v>6</v>
      </c>
      <c r="AU93" s="12">
        <f>STAFF_CWS!AX66</f>
        <v>6</v>
      </c>
      <c r="AV93" s="12">
        <f>STAFF_CWS!AY66</f>
        <v>6</v>
      </c>
      <c r="AW93" s="12">
        <f>STAFF_CWS!AZ66</f>
        <v>6</v>
      </c>
      <c r="AX93" s="12">
        <f>STAFF_CWS!BA66</f>
        <v>6</v>
      </c>
      <c r="AY93" s="12">
        <f>STAFF_CWS!BB66</f>
        <v>6</v>
      </c>
      <c r="AZ93" s="12">
        <f>STAFF_CWS!BC66</f>
        <v>6</v>
      </c>
      <c r="BA93" s="12">
        <f>STAFF_CWS!BD66</f>
        <v>6</v>
      </c>
      <c r="BB93" s="12">
        <f>STAFF_CWS!BE66</f>
        <v>6</v>
      </c>
      <c r="BC93" s="12">
        <f>STAFF_CWS!BF66</f>
        <v>6</v>
      </c>
      <c r="BD93" s="12">
        <f>STAFF_CWS!BG66</f>
        <v>6</v>
      </c>
      <c r="BE93" s="12">
        <f>STAFF_CWS!BH66</f>
        <v>6</v>
      </c>
      <c r="BF93" s="12">
        <f>STAFF_CWS!BI66</f>
        <v>6</v>
      </c>
      <c r="BG93" s="12">
        <f>STAFF_CWS!BJ66</f>
        <v>6</v>
      </c>
      <c r="BH93" s="12">
        <f>STAFF_CWS!BK66</f>
        <v>6</v>
      </c>
      <c r="BI93" s="12">
        <f>STAFF_CWS!BL66</f>
        <v>6</v>
      </c>
      <c r="BJ93" s="12">
        <f>STAFF_CWS!BM66</f>
        <v>6</v>
      </c>
      <c r="BK93" s="12">
        <f>STAFF_CWS!BN66</f>
        <v>6</v>
      </c>
      <c r="BL93" s="12">
        <f>STAFF_CWS!BO66</f>
        <v>6</v>
      </c>
    </row>
    <row r="94" spans="2:64" x14ac:dyDescent="0.15">
      <c r="B94" s="35" t="s">
        <v>86</v>
      </c>
      <c r="E94" s="12">
        <f>STAFF_CWS!H67</f>
        <v>0.5</v>
      </c>
      <c r="F94" s="12">
        <f>STAFF_CWS!I67</f>
        <v>0.5</v>
      </c>
      <c r="G94" s="12">
        <f>STAFF_CWS!J67</f>
        <v>0.5</v>
      </c>
      <c r="H94" s="12">
        <f>STAFF_CWS!K67</f>
        <v>0.5</v>
      </c>
      <c r="I94" s="12">
        <f>STAFF_CWS!L67</f>
        <v>0.5</v>
      </c>
      <c r="J94" s="12">
        <f>STAFF_CWS!M67</f>
        <v>0.5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5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1</v>
      </c>
      <c r="R96" s="12">
        <f>STAFF_CWS!U69</f>
        <v>1</v>
      </c>
      <c r="S96" s="12">
        <f>STAFF_CWS!V69</f>
        <v>1</v>
      </c>
      <c r="T96" s="12">
        <f>STAFF_CWS!W69</f>
        <v>1</v>
      </c>
      <c r="U96" s="12">
        <f>STAFF_CWS!X69</f>
        <v>1</v>
      </c>
      <c r="V96" s="12">
        <f>STAFF_CWS!Y69</f>
        <v>1</v>
      </c>
      <c r="W96" s="12">
        <f>STAFF_CWS!Z69</f>
        <v>1</v>
      </c>
      <c r="X96" s="12">
        <f>STAFF_CWS!AA69</f>
        <v>1</v>
      </c>
      <c r="Y96" s="12">
        <f>STAFF_CWS!AB69</f>
        <v>1</v>
      </c>
      <c r="Z96" s="12">
        <f>STAFF_CWS!AC69</f>
        <v>1</v>
      </c>
      <c r="AA96" s="12">
        <f>STAFF_CWS!AD69</f>
        <v>1</v>
      </c>
      <c r="AB96" s="12">
        <f>STAFF_CWS!AE69</f>
        <v>1</v>
      </c>
      <c r="AC96" s="12">
        <f>STAFF_CWS!AF69</f>
        <v>1</v>
      </c>
      <c r="AD96" s="12">
        <f>STAFF_CWS!AG69</f>
        <v>1</v>
      </c>
      <c r="AE96" s="12">
        <f>STAFF_CWS!AH69</f>
        <v>1</v>
      </c>
      <c r="AF96" s="12">
        <f>STAFF_CWS!AI69</f>
        <v>1</v>
      </c>
      <c r="AG96" s="12">
        <f>STAFF_CWS!AJ69</f>
        <v>1</v>
      </c>
      <c r="AH96" s="12">
        <f>STAFF_CWS!AK69</f>
        <v>1</v>
      </c>
      <c r="AI96" s="12">
        <f>STAFF_CWS!AL69</f>
        <v>1</v>
      </c>
      <c r="AJ96" s="12">
        <f>STAFF_CWS!AM69</f>
        <v>1</v>
      </c>
      <c r="AK96" s="12">
        <f>STAFF_CWS!AN69</f>
        <v>1</v>
      </c>
      <c r="AL96" s="12">
        <f>STAFF_CWS!AO69</f>
        <v>1</v>
      </c>
      <c r="AM96" s="12">
        <f>STAFF_CWS!AP69</f>
        <v>1</v>
      </c>
      <c r="AN96" s="12">
        <f>STAFF_CWS!AQ69</f>
        <v>1</v>
      </c>
      <c r="AO96" s="12">
        <f>STAFF_CWS!AR69</f>
        <v>1</v>
      </c>
      <c r="AP96" s="12">
        <f>STAFF_CWS!AS69</f>
        <v>1</v>
      </c>
      <c r="AQ96" s="12">
        <f>STAFF_CWS!AT69</f>
        <v>1</v>
      </c>
      <c r="AR96" s="12">
        <f>STAFF_CWS!AU69</f>
        <v>1</v>
      </c>
      <c r="AS96" s="12">
        <f>STAFF_CWS!AV69</f>
        <v>1</v>
      </c>
      <c r="AT96" s="12">
        <f>STAFF_CWS!AW69</f>
        <v>1</v>
      </c>
      <c r="AU96" s="12">
        <f>STAFF_CWS!AX69</f>
        <v>1</v>
      </c>
      <c r="AV96" s="12">
        <f>STAFF_CWS!AY69</f>
        <v>1</v>
      </c>
      <c r="AW96" s="12">
        <f>STAFF_CWS!AZ69</f>
        <v>1</v>
      </c>
      <c r="AX96" s="12">
        <f>STAFF_CWS!BA69</f>
        <v>1</v>
      </c>
      <c r="AY96" s="12">
        <f>STAFF_CWS!BB69</f>
        <v>1</v>
      </c>
      <c r="AZ96" s="12">
        <f>STAFF_CWS!BC69</f>
        <v>1</v>
      </c>
      <c r="BA96" s="12">
        <f>STAFF_CWS!BD69</f>
        <v>1</v>
      </c>
      <c r="BB96" s="12">
        <f>STAFF_CWS!BE69</f>
        <v>1</v>
      </c>
      <c r="BC96" s="12">
        <f>STAFF_CWS!BF69</f>
        <v>1</v>
      </c>
      <c r="BD96" s="12">
        <f>STAFF_CWS!BG69</f>
        <v>1</v>
      </c>
      <c r="BE96" s="12">
        <f>STAFF_CWS!BH69</f>
        <v>1</v>
      </c>
      <c r="BF96" s="12">
        <f>STAFF_CWS!BI69</f>
        <v>1</v>
      </c>
      <c r="BG96" s="12">
        <f>STAFF_CWS!BJ69</f>
        <v>1</v>
      </c>
      <c r="BH96" s="12">
        <f>STAFF_CWS!BK69</f>
        <v>1</v>
      </c>
      <c r="BI96" s="12">
        <f>STAFF_CWS!BL69</f>
        <v>1</v>
      </c>
      <c r="BJ96" s="12">
        <f>STAFF_CWS!BM69</f>
        <v>1</v>
      </c>
      <c r="BK96" s="12">
        <f>STAFF_CWS!BN69</f>
        <v>1</v>
      </c>
      <c r="BL96" s="12">
        <f>STAFF_CWS!BO69</f>
        <v>1</v>
      </c>
    </row>
    <row r="97" spans="2:64" x14ac:dyDescent="0.15">
      <c r="B97" s="35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5" t="s">
        <v>112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1</v>
      </c>
      <c r="O99" s="12">
        <f>STAFF_CWS!R72</f>
        <v>1</v>
      </c>
      <c r="P99" s="12">
        <f>STAFF_CWS!S72</f>
        <v>1</v>
      </c>
      <c r="Q99" s="12">
        <f>STAFF_CWS!T72</f>
        <v>1</v>
      </c>
      <c r="R99" s="12">
        <f>STAFF_CWS!U72</f>
        <v>1</v>
      </c>
      <c r="S99" s="12">
        <f>STAFF_CWS!V72</f>
        <v>1</v>
      </c>
      <c r="T99" s="12">
        <f>STAFF_CWS!W72</f>
        <v>1</v>
      </c>
      <c r="U99" s="12">
        <f>STAFF_CWS!X72</f>
        <v>1</v>
      </c>
      <c r="V99" s="12">
        <f>STAFF_CWS!Y72</f>
        <v>1</v>
      </c>
      <c r="W99" s="12">
        <f>STAFF_CWS!Z72</f>
        <v>1</v>
      </c>
      <c r="X99" s="12">
        <f>STAFF_CWS!AA72</f>
        <v>1</v>
      </c>
      <c r="Y99" s="12">
        <f>STAFF_CWS!AB72</f>
        <v>1</v>
      </c>
      <c r="Z99" s="12">
        <f>STAFF_CWS!AC72</f>
        <v>1</v>
      </c>
      <c r="AA99" s="12">
        <f>STAFF_CWS!AD72</f>
        <v>1</v>
      </c>
      <c r="AB99" s="12">
        <f>STAFF_CWS!AE72</f>
        <v>1</v>
      </c>
      <c r="AC99" s="12">
        <f>STAFF_CWS!AF72</f>
        <v>2</v>
      </c>
      <c r="AD99" s="12">
        <f>STAFF_CWS!AG72</f>
        <v>2</v>
      </c>
      <c r="AE99" s="12">
        <f>STAFF_CWS!AH72</f>
        <v>2</v>
      </c>
      <c r="AF99" s="12">
        <f>STAFF_CWS!AI72</f>
        <v>2</v>
      </c>
      <c r="AG99" s="12">
        <f>STAFF_CWS!AJ72</f>
        <v>2</v>
      </c>
      <c r="AH99" s="12">
        <f>STAFF_CWS!AK72</f>
        <v>2</v>
      </c>
      <c r="AI99" s="12">
        <f>STAFF_CWS!AL72</f>
        <v>2</v>
      </c>
      <c r="AJ99" s="12">
        <f>STAFF_CWS!AM72</f>
        <v>2</v>
      </c>
      <c r="AK99" s="12">
        <f>STAFF_CWS!AN72</f>
        <v>2</v>
      </c>
      <c r="AL99" s="12">
        <f>STAFF_CWS!AO72</f>
        <v>2</v>
      </c>
      <c r="AM99" s="12">
        <f>STAFF_CWS!AP72</f>
        <v>2</v>
      </c>
      <c r="AN99" s="12">
        <f>STAFF_CWS!AQ72</f>
        <v>2</v>
      </c>
      <c r="AO99" s="12">
        <f>STAFF_CWS!AR72</f>
        <v>4</v>
      </c>
      <c r="AP99" s="12">
        <f>STAFF_CWS!AS72</f>
        <v>4</v>
      </c>
      <c r="AQ99" s="12">
        <f>STAFF_CWS!AT72</f>
        <v>4</v>
      </c>
      <c r="AR99" s="12">
        <f>STAFF_CWS!AU72</f>
        <v>4</v>
      </c>
      <c r="AS99" s="12">
        <f>STAFF_CWS!AV72</f>
        <v>4</v>
      </c>
      <c r="AT99" s="12">
        <f>STAFF_CWS!AW72</f>
        <v>4</v>
      </c>
      <c r="AU99" s="12">
        <f>STAFF_CWS!AX72</f>
        <v>4</v>
      </c>
      <c r="AV99" s="12">
        <f>STAFF_CWS!AY72</f>
        <v>4</v>
      </c>
      <c r="AW99" s="12">
        <f>STAFF_CWS!AZ72</f>
        <v>4</v>
      </c>
      <c r="AX99" s="12">
        <f>STAFF_CWS!BA72</f>
        <v>4</v>
      </c>
      <c r="AY99" s="12">
        <f>STAFF_CWS!BB72</f>
        <v>4</v>
      </c>
      <c r="AZ99" s="12">
        <f>STAFF_CWS!BC72</f>
        <v>4</v>
      </c>
      <c r="BA99" s="12">
        <f>STAFF_CWS!BD72</f>
        <v>4</v>
      </c>
      <c r="BB99" s="12">
        <f>STAFF_CWS!BE72</f>
        <v>4</v>
      </c>
      <c r="BC99" s="12">
        <f>STAFF_CWS!BF72</f>
        <v>4</v>
      </c>
      <c r="BD99" s="12">
        <f>STAFF_CWS!BG72</f>
        <v>4</v>
      </c>
      <c r="BE99" s="12">
        <f>STAFF_CWS!BH72</f>
        <v>4</v>
      </c>
      <c r="BF99" s="12">
        <f>STAFF_CWS!BI72</f>
        <v>4</v>
      </c>
      <c r="BG99" s="12">
        <f>STAFF_CWS!BJ72</f>
        <v>4</v>
      </c>
      <c r="BH99" s="12">
        <f>STAFF_CWS!BK72</f>
        <v>4</v>
      </c>
      <c r="BI99" s="12">
        <f>STAFF_CWS!BL72</f>
        <v>4</v>
      </c>
      <c r="BJ99" s="12">
        <f>STAFF_CWS!BM72</f>
        <v>4</v>
      </c>
      <c r="BK99" s="12">
        <f>STAFF_CWS!BN72</f>
        <v>4</v>
      </c>
      <c r="BL99" s="12">
        <f>STAFF_CWS!BO72</f>
        <v>4</v>
      </c>
    </row>
    <row r="100" spans="2:64" x14ac:dyDescent="0.15">
      <c r="B100" s="35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1008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1</v>
      </c>
      <c r="J102" s="12">
        <f>STAFF_CWS!M75</f>
        <v>1</v>
      </c>
      <c r="K102" s="12">
        <f>STAFF_CWS!N75</f>
        <v>2</v>
      </c>
      <c r="L102" s="12">
        <f>STAFF_CWS!O75</f>
        <v>2</v>
      </c>
      <c r="M102" s="12">
        <f>STAFF_CWS!P75</f>
        <v>2</v>
      </c>
      <c r="N102" s="12">
        <f>STAFF_CWS!Q75</f>
        <v>3</v>
      </c>
      <c r="O102" s="12">
        <f>STAFF_CWS!R75</f>
        <v>3</v>
      </c>
      <c r="P102" s="12">
        <f>STAFF_CWS!S75</f>
        <v>3</v>
      </c>
      <c r="Q102" s="12">
        <f>STAFF_CWS!T75</f>
        <v>5</v>
      </c>
      <c r="R102" s="12">
        <f>STAFF_CWS!U75</f>
        <v>5</v>
      </c>
      <c r="S102" s="12">
        <f>STAFF_CWS!V75</f>
        <v>5</v>
      </c>
      <c r="T102" s="12">
        <f>STAFF_CWS!W75</f>
        <v>8</v>
      </c>
      <c r="U102" s="12">
        <f>STAFF_CWS!X75</f>
        <v>8</v>
      </c>
      <c r="V102" s="12">
        <f>STAFF_CWS!Y75</f>
        <v>8</v>
      </c>
      <c r="W102" s="12">
        <f>STAFF_CWS!Z75</f>
        <v>8</v>
      </c>
      <c r="X102" s="12">
        <f>STAFF_CWS!AA75</f>
        <v>8</v>
      </c>
      <c r="Y102" s="12">
        <f>STAFF_CWS!AB75</f>
        <v>8</v>
      </c>
      <c r="Z102" s="12">
        <f>STAFF_CWS!AC75</f>
        <v>8</v>
      </c>
      <c r="AA102" s="12">
        <f>STAFF_CWS!AD75</f>
        <v>8</v>
      </c>
      <c r="AB102" s="12">
        <f>STAFF_CWS!AE75</f>
        <v>8</v>
      </c>
      <c r="AC102" s="12">
        <f>STAFF_CWS!AF75</f>
        <v>10</v>
      </c>
      <c r="AD102" s="12">
        <f>STAFF_CWS!AG75</f>
        <v>10</v>
      </c>
      <c r="AE102" s="12">
        <f>STAFF_CWS!AH75</f>
        <v>10</v>
      </c>
      <c r="AF102" s="12">
        <f>STAFF_CWS!AI75</f>
        <v>10</v>
      </c>
      <c r="AG102" s="12">
        <f>STAFF_CWS!AJ75</f>
        <v>10</v>
      </c>
      <c r="AH102" s="12">
        <f>STAFF_CWS!AK75</f>
        <v>10</v>
      </c>
      <c r="AI102" s="12">
        <f>STAFF_CWS!AL75</f>
        <v>10</v>
      </c>
      <c r="AJ102" s="12">
        <f>STAFF_CWS!AM75</f>
        <v>10</v>
      </c>
      <c r="AK102" s="12">
        <f>STAFF_CWS!AN75</f>
        <v>10</v>
      </c>
      <c r="AL102" s="12">
        <f>STAFF_CWS!AO75</f>
        <v>10</v>
      </c>
      <c r="AM102" s="12">
        <f>STAFF_CWS!AP75</f>
        <v>10</v>
      </c>
      <c r="AN102" s="12">
        <f>STAFF_CWS!AQ75</f>
        <v>10</v>
      </c>
      <c r="AO102" s="12">
        <f>STAFF_CWS!AR75</f>
        <v>14</v>
      </c>
      <c r="AP102" s="12">
        <f>STAFF_CWS!AS75</f>
        <v>14</v>
      </c>
      <c r="AQ102" s="12">
        <f>STAFF_CWS!AT75</f>
        <v>14</v>
      </c>
      <c r="AR102" s="12">
        <f>STAFF_CWS!AU75</f>
        <v>14</v>
      </c>
      <c r="AS102" s="12">
        <f>STAFF_CWS!AV75</f>
        <v>14</v>
      </c>
      <c r="AT102" s="12">
        <f>STAFF_CWS!AW75</f>
        <v>14</v>
      </c>
      <c r="AU102" s="12">
        <f>STAFF_CWS!AX75</f>
        <v>14</v>
      </c>
      <c r="AV102" s="12">
        <f>STAFF_CWS!AY75</f>
        <v>14</v>
      </c>
      <c r="AW102" s="12">
        <f>STAFF_CWS!AZ75</f>
        <v>14</v>
      </c>
      <c r="AX102" s="12">
        <f>STAFF_CWS!BA75</f>
        <v>14</v>
      </c>
      <c r="AY102" s="12">
        <f>STAFF_CWS!BB75</f>
        <v>14</v>
      </c>
      <c r="AZ102" s="12">
        <f>STAFF_CWS!BC75</f>
        <v>14</v>
      </c>
      <c r="BA102" s="12">
        <f>STAFF_CWS!BD75</f>
        <v>14</v>
      </c>
      <c r="BB102" s="12">
        <f>STAFF_CWS!BE75</f>
        <v>14</v>
      </c>
      <c r="BC102" s="12">
        <f>STAFF_CWS!BF75</f>
        <v>14</v>
      </c>
      <c r="BD102" s="12">
        <f>STAFF_CWS!BG75</f>
        <v>14</v>
      </c>
      <c r="BE102" s="12">
        <f>STAFF_CWS!BH75</f>
        <v>14</v>
      </c>
      <c r="BF102" s="12">
        <f>STAFF_CWS!BI75</f>
        <v>14</v>
      </c>
      <c r="BG102" s="12">
        <f>STAFF_CWS!BJ75</f>
        <v>14</v>
      </c>
      <c r="BH102" s="12">
        <f>STAFF_CWS!BK75</f>
        <v>14</v>
      </c>
      <c r="BI102" s="12">
        <f>STAFF_CWS!BL75</f>
        <v>14</v>
      </c>
      <c r="BJ102" s="12">
        <f>STAFF_CWS!BM75</f>
        <v>14</v>
      </c>
      <c r="BK102" s="12">
        <f>STAFF_CWS!BN75</f>
        <v>14</v>
      </c>
      <c r="BL102" s="12">
        <f>STAFF_CWS!BO75</f>
        <v>14</v>
      </c>
    </row>
    <row r="103" spans="2:64" x14ac:dyDescent="0.15">
      <c r="B103" s="14" t="s">
        <v>87</v>
      </c>
      <c r="E103" s="12">
        <f>STAFF_CWS!H76</f>
        <v>1.25</v>
      </c>
      <c r="F103" s="12">
        <f>STAFF_CWS!I76</f>
        <v>1.25</v>
      </c>
      <c r="G103" s="12">
        <f>STAFF_CWS!J76</f>
        <v>1.25</v>
      </c>
      <c r="H103" s="12">
        <f>STAFF_CWS!K76</f>
        <v>1.25</v>
      </c>
      <c r="I103" s="12">
        <f>STAFF_CWS!L76</f>
        <v>1.25</v>
      </c>
      <c r="J103" s="12">
        <f>STAFF_CWS!M76</f>
        <v>1.25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1</v>
      </c>
      <c r="R103" s="12">
        <f>STAFF_CWS!U76</f>
        <v>1</v>
      </c>
      <c r="S103" s="12">
        <f>STAFF_CWS!V76</f>
        <v>1</v>
      </c>
      <c r="T103" s="12">
        <f>STAFF_CWS!W76</f>
        <v>0.5</v>
      </c>
      <c r="U103" s="12">
        <f>STAFF_CWS!X76</f>
        <v>0.5</v>
      </c>
      <c r="V103" s="12">
        <f>STAFF_CWS!Y76</f>
        <v>0.5</v>
      </c>
      <c r="W103" s="12">
        <f>STAFF_CWS!Z76</f>
        <v>0.5</v>
      </c>
      <c r="X103" s="12">
        <f>STAFF_CWS!AA76</f>
        <v>0.5</v>
      </c>
      <c r="Y103" s="12">
        <f>STAFF_CWS!AB76</f>
        <v>0.5</v>
      </c>
      <c r="Z103" s="12">
        <f>STAFF_CWS!AC76</f>
        <v>0.5</v>
      </c>
      <c r="AA103" s="12">
        <f>STAFF_CWS!AD76</f>
        <v>0.5</v>
      </c>
      <c r="AB103" s="12">
        <f>STAFF_CWS!AE76</f>
        <v>0.5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1007</v>
      </c>
      <c r="E104" s="12">
        <f>STAFF_CWS!H77</f>
        <v>1.25</v>
      </c>
      <c r="F104" s="12">
        <f>STAFF_CWS!I77</f>
        <v>1.25</v>
      </c>
      <c r="G104" s="12">
        <f>STAFF_CWS!J77</f>
        <v>1.25</v>
      </c>
      <c r="H104" s="12">
        <f>STAFF_CWS!K77</f>
        <v>1.25</v>
      </c>
      <c r="I104" s="12">
        <f>STAFF_CWS!L77</f>
        <v>2.25</v>
      </c>
      <c r="J104" s="12">
        <f>STAFF_CWS!M77</f>
        <v>2.25</v>
      </c>
      <c r="K104" s="12">
        <f>STAFF_CWS!N77</f>
        <v>2.75</v>
      </c>
      <c r="L104" s="12">
        <f>STAFF_CWS!O77</f>
        <v>2.75</v>
      </c>
      <c r="M104" s="12">
        <f>STAFF_CWS!P77</f>
        <v>2.75</v>
      </c>
      <c r="N104" s="12">
        <f>STAFF_CWS!Q77</f>
        <v>3.75</v>
      </c>
      <c r="O104" s="12">
        <f>STAFF_CWS!R77</f>
        <v>3.75</v>
      </c>
      <c r="P104" s="12">
        <f>STAFF_CWS!S77</f>
        <v>3.75</v>
      </c>
      <c r="Q104" s="12">
        <f>STAFF_CWS!T77</f>
        <v>6</v>
      </c>
      <c r="R104" s="12">
        <f>STAFF_CWS!U77</f>
        <v>6</v>
      </c>
      <c r="S104" s="12">
        <f>STAFF_CWS!V77</f>
        <v>6</v>
      </c>
      <c r="T104" s="12">
        <f>STAFF_CWS!W77</f>
        <v>8.5</v>
      </c>
      <c r="U104" s="12">
        <f>STAFF_CWS!X77</f>
        <v>8.5</v>
      </c>
      <c r="V104" s="12">
        <f>STAFF_CWS!Y77</f>
        <v>8.5</v>
      </c>
      <c r="W104" s="12">
        <f>STAFF_CWS!Z77</f>
        <v>8.5</v>
      </c>
      <c r="X104" s="12">
        <f>STAFF_CWS!AA77</f>
        <v>8.5</v>
      </c>
      <c r="Y104" s="12">
        <f>STAFF_CWS!AB77</f>
        <v>8.5</v>
      </c>
      <c r="Z104" s="12">
        <f>STAFF_CWS!AC77</f>
        <v>8.5</v>
      </c>
      <c r="AA104" s="12">
        <f>STAFF_CWS!AD77</f>
        <v>8.5</v>
      </c>
      <c r="AB104" s="12">
        <f>STAFF_CWS!AE77</f>
        <v>8.5</v>
      </c>
      <c r="AC104" s="12">
        <f>STAFF_CWS!AF77</f>
        <v>10</v>
      </c>
      <c r="AD104" s="12">
        <f>STAFF_CWS!AG77</f>
        <v>10</v>
      </c>
      <c r="AE104" s="12">
        <f>STAFF_CWS!AH77</f>
        <v>10</v>
      </c>
      <c r="AF104" s="12">
        <f>STAFF_CWS!AI77</f>
        <v>10</v>
      </c>
      <c r="AG104" s="12">
        <f>STAFF_CWS!AJ77</f>
        <v>10</v>
      </c>
      <c r="AH104" s="12">
        <f>STAFF_CWS!AK77</f>
        <v>10</v>
      </c>
      <c r="AI104" s="12">
        <f>STAFF_CWS!AL77</f>
        <v>10</v>
      </c>
      <c r="AJ104" s="12">
        <f>STAFF_CWS!AM77</f>
        <v>10</v>
      </c>
      <c r="AK104" s="12">
        <f>STAFF_CWS!AN77</f>
        <v>10</v>
      </c>
      <c r="AL104" s="12">
        <f>STAFF_CWS!AO77</f>
        <v>10</v>
      </c>
      <c r="AM104" s="12">
        <f>STAFF_CWS!AP77</f>
        <v>10</v>
      </c>
      <c r="AN104" s="12">
        <f>STAFF_CWS!AQ77</f>
        <v>10</v>
      </c>
      <c r="AO104" s="12">
        <f>STAFF_CWS!AR77</f>
        <v>14</v>
      </c>
      <c r="AP104" s="12">
        <f>STAFF_CWS!AS77</f>
        <v>14</v>
      </c>
      <c r="AQ104" s="12">
        <f>STAFF_CWS!AT77</f>
        <v>14</v>
      </c>
      <c r="AR104" s="12">
        <f>STAFF_CWS!AU77</f>
        <v>14</v>
      </c>
      <c r="AS104" s="12">
        <f>STAFF_CWS!AV77</f>
        <v>14</v>
      </c>
      <c r="AT104" s="12">
        <f>STAFF_CWS!AW77</f>
        <v>14</v>
      </c>
      <c r="AU104" s="12">
        <f>STAFF_CWS!AX77</f>
        <v>14</v>
      </c>
      <c r="AV104" s="12">
        <f>STAFF_CWS!AY77</f>
        <v>14</v>
      </c>
      <c r="AW104" s="12">
        <f>STAFF_CWS!AZ77</f>
        <v>14</v>
      </c>
      <c r="AX104" s="12">
        <f>STAFF_CWS!BA77</f>
        <v>14</v>
      </c>
      <c r="AY104" s="12">
        <f>STAFF_CWS!BB77</f>
        <v>14</v>
      </c>
      <c r="AZ104" s="12">
        <f>STAFF_CWS!BC77</f>
        <v>14</v>
      </c>
      <c r="BA104" s="12">
        <f>STAFF_CWS!BD77</f>
        <v>14</v>
      </c>
      <c r="BB104" s="12">
        <f>STAFF_CWS!BE77</f>
        <v>14</v>
      </c>
      <c r="BC104" s="12">
        <f>STAFF_CWS!BF77</f>
        <v>14</v>
      </c>
      <c r="BD104" s="12">
        <f>STAFF_CWS!BG77</f>
        <v>14</v>
      </c>
      <c r="BE104" s="12">
        <f>STAFF_CWS!BH77</f>
        <v>14</v>
      </c>
      <c r="BF104" s="12">
        <f>STAFF_CWS!BI77</f>
        <v>14</v>
      </c>
      <c r="BG104" s="12">
        <f>STAFF_CWS!BJ77</f>
        <v>14</v>
      </c>
      <c r="BH104" s="12">
        <f>STAFF_CWS!BK77</f>
        <v>14</v>
      </c>
      <c r="BI104" s="12">
        <f>STAFF_CWS!BL77</f>
        <v>14</v>
      </c>
      <c r="BJ104" s="12">
        <f>STAFF_CWS!BM77</f>
        <v>14</v>
      </c>
      <c r="BK104" s="12">
        <f>STAFF_CWS!BN77</f>
        <v>14</v>
      </c>
      <c r="BL104" s="12">
        <f>STAFF_CWS!BO77</f>
        <v>14</v>
      </c>
    </row>
    <row r="105" spans="2:64" x14ac:dyDescent="0.15">
      <c r="B105" s="14"/>
    </row>
    <row r="106" spans="2:64" x14ac:dyDescent="0.15">
      <c r="B106" s="14" t="s">
        <v>466</v>
      </c>
    </row>
    <row r="107" spans="2:64" x14ac:dyDescent="0.15">
      <c r="B107" s="14"/>
    </row>
    <row r="108" spans="2:64" s="105" customFormat="1" x14ac:dyDescent="0.15">
      <c r="B108" s="309" t="s">
        <v>456</v>
      </c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330"/>
      <c r="AL108" s="330"/>
      <c r="AM108" s="330"/>
      <c r="AN108" s="330"/>
      <c r="AO108" s="330"/>
      <c r="AP108" s="330"/>
      <c r="AQ108" s="330"/>
      <c r="AR108" s="330"/>
      <c r="AS108" s="330"/>
      <c r="AT108" s="330"/>
      <c r="AU108" s="330"/>
      <c r="AV108" s="330"/>
      <c r="AW108" s="330"/>
      <c r="AX108" s="330"/>
      <c r="AY108" s="330"/>
      <c r="AZ108" s="330"/>
      <c r="BA108" s="330"/>
      <c r="BB108" s="330"/>
      <c r="BC108" s="330"/>
      <c r="BD108" s="330"/>
      <c r="BE108" s="330"/>
      <c r="BF108" s="330"/>
      <c r="BG108" s="330"/>
      <c r="BH108" s="330"/>
      <c r="BI108" s="330"/>
      <c r="BJ108" s="330"/>
      <c r="BK108" s="330"/>
      <c r="BL108" s="330"/>
    </row>
    <row r="109" spans="2:64" s="105" customFormat="1" x14ac:dyDescent="0.15">
      <c r="B109" s="309" t="s">
        <v>405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>
        <v>1</v>
      </c>
      <c r="U109" s="330"/>
      <c r="V109" s="330">
        <v>1</v>
      </c>
      <c r="W109" s="330"/>
      <c r="X109" s="330">
        <v>1</v>
      </c>
      <c r="Y109" s="330"/>
      <c r="Z109" s="330">
        <v>1</v>
      </c>
      <c r="AA109" s="330"/>
      <c r="AB109" s="330">
        <v>1</v>
      </c>
      <c r="AC109" s="330"/>
      <c r="AD109" s="330">
        <v>1</v>
      </c>
      <c r="AE109" s="330"/>
      <c r="AF109" s="330">
        <v>1</v>
      </c>
      <c r="AG109" s="330"/>
      <c r="AH109" s="330">
        <v>1</v>
      </c>
      <c r="AI109" s="330"/>
      <c r="AJ109" s="330">
        <v>1</v>
      </c>
      <c r="AK109" s="330"/>
      <c r="AL109" s="330">
        <v>1</v>
      </c>
      <c r="AM109" s="330"/>
      <c r="AN109" s="330">
        <v>1</v>
      </c>
      <c r="AO109" s="330"/>
      <c r="AP109" s="330">
        <v>1</v>
      </c>
      <c r="AQ109" s="330"/>
      <c r="AR109" s="330">
        <v>1</v>
      </c>
      <c r="AS109" s="330"/>
      <c r="AT109" s="330">
        <v>1</v>
      </c>
      <c r="AU109" s="330"/>
      <c r="AV109" s="330">
        <v>1</v>
      </c>
      <c r="AW109" s="330"/>
      <c r="AX109" s="330">
        <v>1</v>
      </c>
      <c r="AY109" s="330"/>
      <c r="AZ109" s="330">
        <v>1</v>
      </c>
      <c r="BA109" s="330"/>
      <c r="BB109" s="330">
        <v>1</v>
      </c>
      <c r="BC109" s="330"/>
      <c r="BD109" s="330">
        <v>1</v>
      </c>
      <c r="BE109" s="330"/>
      <c r="BF109" s="330">
        <v>1</v>
      </c>
      <c r="BG109" s="330"/>
      <c r="BH109" s="330">
        <v>1</v>
      </c>
      <c r="BI109" s="330"/>
      <c r="BJ109" s="330">
        <v>1</v>
      </c>
      <c r="BK109" s="330"/>
      <c r="BL109" s="330"/>
    </row>
    <row r="110" spans="2:64" s="105" customFormat="1" x14ac:dyDescent="0.15">
      <c r="B110" s="309" t="s">
        <v>457</v>
      </c>
      <c r="D110" s="330"/>
      <c r="E110" s="330"/>
      <c r="F110" s="330"/>
      <c r="G110" s="330"/>
      <c r="H110" s="330"/>
      <c r="I110" s="330"/>
      <c r="J110" s="330"/>
      <c r="K110" s="330"/>
      <c r="L110" s="330">
        <v>1</v>
      </c>
      <c r="M110" s="330">
        <v>1</v>
      </c>
      <c r="N110" s="330">
        <v>2</v>
      </c>
      <c r="O110" s="330">
        <v>2</v>
      </c>
      <c r="P110" s="330">
        <v>2</v>
      </c>
      <c r="Q110" s="330">
        <v>3</v>
      </c>
      <c r="R110" s="330">
        <v>3</v>
      </c>
      <c r="S110" s="330">
        <v>3</v>
      </c>
      <c r="T110" s="330">
        <v>4</v>
      </c>
      <c r="U110" s="330">
        <v>5</v>
      </c>
      <c r="V110" s="330">
        <v>5</v>
      </c>
      <c r="W110" s="330">
        <v>7</v>
      </c>
      <c r="X110" s="330">
        <v>7</v>
      </c>
      <c r="Y110" s="330">
        <v>7</v>
      </c>
      <c r="Z110" s="330">
        <v>7</v>
      </c>
      <c r="AA110" s="330">
        <v>7</v>
      </c>
      <c r="AB110" s="330">
        <v>7</v>
      </c>
      <c r="AC110" s="330">
        <v>8</v>
      </c>
      <c r="AD110" s="330">
        <v>8</v>
      </c>
      <c r="AE110" s="330">
        <v>8</v>
      </c>
      <c r="AF110" s="330">
        <v>8</v>
      </c>
      <c r="AG110" s="330">
        <v>8</v>
      </c>
      <c r="AH110" s="330">
        <v>8</v>
      </c>
      <c r="AI110" s="330">
        <v>8</v>
      </c>
      <c r="AJ110" s="330">
        <v>8</v>
      </c>
      <c r="AK110" s="330">
        <v>8</v>
      </c>
      <c r="AL110" s="330">
        <v>8</v>
      </c>
      <c r="AM110" s="330">
        <v>8</v>
      </c>
      <c r="AN110" s="330">
        <v>8</v>
      </c>
      <c r="AO110" s="330">
        <v>10</v>
      </c>
      <c r="AP110" s="330">
        <v>10</v>
      </c>
      <c r="AQ110" s="330">
        <v>10</v>
      </c>
      <c r="AR110" s="330">
        <v>10</v>
      </c>
      <c r="AS110" s="330">
        <v>10</v>
      </c>
      <c r="AT110" s="330">
        <v>10</v>
      </c>
      <c r="AU110" s="330">
        <v>10</v>
      </c>
      <c r="AV110" s="330">
        <v>10</v>
      </c>
      <c r="AW110" s="330">
        <v>10</v>
      </c>
      <c r="AX110" s="330">
        <v>10</v>
      </c>
      <c r="AY110" s="330">
        <v>10</v>
      </c>
      <c r="AZ110" s="330">
        <v>10</v>
      </c>
      <c r="BA110" s="330">
        <v>12</v>
      </c>
      <c r="BB110" s="330">
        <v>12</v>
      </c>
      <c r="BC110" s="330">
        <v>12</v>
      </c>
      <c r="BD110" s="330">
        <v>12</v>
      </c>
      <c r="BE110" s="330">
        <v>12</v>
      </c>
      <c r="BF110" s="330">
        <v>12</v>
      </c>
      <c r="BG110" s="330">
        <v>12</v>
      </c>
      <c r="BH110" s="330">
        <v>12</v>
      </c>
      <c r="BI110" s="330">
        <v>12</v>
      </c>
      <c r="BJ110" s="330">
        <v>12</v>
      </c>
      <c r="BK110" s="330">
        <v>12</v>
      </c>
      <c r="BL110" s="330">
        <v>12</v>
      </c>
    </row>
    <row r="111" spans="2:64" s="105" customFormat="1" x14ac:dyDescent="0.15">
      <c r="B111" s="309" t="s">
        <v>455</v>
      </c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  <c r="AQ111" s="330"/>
      <c r="AR111" s="330"/>
      <c r="AS111" s="330"/>
      <c r="AT111" s="330"/>
      <c r="AU111" s="330"/>
      <c r="AV111" s="330"/>
      <c r="AW111" s="330"/>
      <c r="AX111" s="330"/>
      <c r="AY111" s="330"/>
      <c r="AZ111" s="330"/>
      <c r="BA111" s="330"/>
      <c r="BB111" s="330"/>
      <c r="BC111" s="330"/>
      <c r="BD111" s="330"/>
      <c r="BE111" s="330"/>
      <c r="BF111" s="330"/>
      <c r="BG111" s="330"/>
      <c r="BH111" s="330"/>
      <c r="BI111" s="330"/>
      <c r="BJ111" s="330"/>
      <c r="BK111" s="330"/>
      <c r="BL111" s="330"/>
    </row>
    <row r="112" spans="2:64" s="105" customFormat="1" x14ac:dyDescent="0.15">
      <c r="B112" s="309" t="s">
        <v>458</v>
      </c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  <c r="AQ112" s="330"/>
      <c r="AR112" s="330"/>
      <c r="AS112" s="330"/>
      <c r="AT112" s="330"/>
      <c r="AU112" s="330"/>
      <c r="AV112" s="330"/>
      <c r="AW112" s="330"/>
      <c r="AX112" s="330"/>
      <c r="AY112" s="330"/>
      <c r="AZ112" s="330"/>
      <c r="BA112" s="330"/>
      <c r="BB112" s="330"/>
      <c r="BC112" s="330"/>
      <c r="BD112" s="330"/>
      <c r="BE112" s="330"/>
      <c r="BF112" s="330"/>
      <c r="BG112" s="330"/>
      <c r="BH112" s="330"/>
      <c r="BI112" s="330"/>
      <c r="BJ112" s="330"/>
      <c r="BK112" s="330"/>
      <c r="BL112" s="330"/>
    </row>
    <row r="113" spans="2:64" s="105" customFormat="1" x14ac:dyDescent="0.15">
      <c r="B113" s="30"/>
    </row>
    <row r="114" spans="2:64" s="105" customFormat="1" x14ac:dyDescent="0.15">
      <c r="B114" s="30" t="s">
        <v>558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467</v>
      </c>
    </row>
    <row r="117" spans="2:64" x14ac:dyDescent="0.15">
      <c r="B117" s="14"/>
    </row>
    <row r="118" spans="2:64" x14ac:dyDescent="0.15">
      <c r="B118" s="50" t="s">
        <v>456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405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457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455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458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468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537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STAFF_CWS!H86</f>
        <v>0</v>
      </c>
      <c r="F128" s="12">
        <f>STAFF_CWS!I86</f>
        <v>0</v>
      </c>
      <c r="G128" s="12">
        <f>STAFF_CWS!J86</f>
        <v>0</v>
      </c>
      <c r="H128" s="12">
        <f>STAFF_CWS!K86</f>
        <v>0</v>
      </c>
      <c r="I128" s="12">
        <f>STAFF_CWS!L86</f>
        <v>0</v>
      </c>
      <c r="J128" s="12">
        <f>STAFF_CWS!M86</f>
        <v>0</v>
      </c>
      <c r="K128" s="12">
        <f>STAFF_CWS!N86</f>
        <v>0</v>
      </c>
      <c r="L128" s="12">
        <f>STAFF_CWS!O86</f>
        <v>0</v>
      </c>
      <c r="M128" s="12">
        <f>STAFF_CWS!P86</f>
        <v>0</v>
      </c>
      <c r="N128" s="12">
        <f>STAFF_CWS!Q86</f>
        <v>0</v>
      </c>
      <c r="O128" s="12">
        <f>STAFF_CWS!R86</f>
        <v>0</v>
      </c>
      <c r="P128" s="12">
        <f>STAFF_CWS!S86</f>
        <v>0</v>
      </c>
      <c r="Q128" s="12">
        <f>STAFF_CWS!T86</f>
        <v>0</v>
      </c>
      <c r="R128" s="12">
        <f>STAFF_CWS!U86</f>
        <v>0</v>
      </c>
      <c r="S128" s="12">
        <f>STAFF_CWS!V86</f>
        <v>0</v>
      </c>
      <c r="T128" s="12">
        <f>STAFF_CWS!W86</f>
        <v>0</v>
      </c>
      <c r="U128" s="12">
        <f>STAFF_CWS!X86</f>
        <v>0</v>
      </c>
      <c r="V128" s="12">
        <f>STAFF_CWS!Y86</f>
        <v>0</v>
      </c>
      <c r="W128" s="12">
        <f>STAFF_CWS!Z86</f>
        <v>0</v>
      </c>
      <c r="X128" s="12">
        <f>STAFF_CWS!AA86</f>
        <v>0</v>
      </c>
      <c r="Y128" s="12">
        <f>STAFF_CWS!AB86</f>
        <v>0</v>
      </c>
      <c r="Z128" s="12">
        <f>STAFF_CWS!AC86</f>
        <v>0</v>
      </c>
      <c r="AA128" s="12">
        <f>STAFF_CWS!AD86</f>
        <v>0</v>
      </c>
      <c r="AB128" s="12">
        <f>STAFF_CWS!AE86</f>
        <v>0</v>
      </c>
      <c r="AC128" s="12">
        <f>STAFF_CWS!AF86</f>
        <v>1</v>
      </c>
      <c r="AD128" s="12">
        <f>STAFF_CWS!AG86</f>
        <v>1</v>
      </c>
      <c r="AE128" s="12">
        <f>STAFF_CWS!AH86</f>
        <v>1</v>
      </c>
      <c r="AF128" s="12">
        <f>STAFF_CWS!AI86</f>
        <v>1</v>
      </c>
      <c r="AG128" s="12">
        <f>STAFF_CWS!AJ86</f>
        <v>1</v>
      </c>
      <c r="AH128" s="12">
        <f>STAFF_CWS!AK86</f>
        <v>1</v>
      </c>
      <c r="AI128" s="12">
        <f>STAFF_CWS!AL86</f>
        <v>1</v>
      </c>
      <c r="AJ128" s="12">
        <f>STAFF_CWS!AM86</f>
        <v>1</v>
      </c>
      <c r="AK128" s="12">
        <f>STAFF_CWS!AN86</f>
        <v>1</v>
      </c>
      <c r="AL128" s="12">
        <f>STAFF_CWS!AO86</f>
        <v>1</v>
      </c>
      <c r="AM128" s="12">
        <f>STAFF_CWS!AP86</f>
        <v>1</v>
      </c>
      <c r="AN128" s="12">
        <f>STAFF_CWS!AQ86</f>
        <v>1</v>
      </c>
      <c r="AO128" s="12">
        <f>STAFF_CWS!AR86</f>
        <v>1</v>
      </c>
      <c r="AP128" s="12">
        <f>STAFF_CWS!AS86</f>
        <v>1</v>
      </c>
      <c r="AQ128" s="12">
        <f>STAFF_CWS!AT86</f>
        <v>1</v>
      </c>
      <c r="AR128" s="12">
        <f>STAFF_CWS!AU86</f>
        <v>1</v>
      </c>
      <c r="AS128" s="12">
        <f>STAFF_CWS!AV86</f>
        <v>1</v>
      </c>
      <c r="AT128" s="12">
        <f>STAFF_CWS!AW86</f>
        <v>1</v>
      </c>
      <c r="AU128" s="12">
        <f>STAFF_CWS!AX86</f>
        <v>1</v>
      </c>
      <c r="AV128" s="12">
        <f>STAFF_CWS!AY86</f>
        <v>1</v>
      </c>
      <c r="AW128" s="12">
        <f>STAFF_CWS!AZ86</f>
        <v>1</v>
      </c>
      <c r="AX128" s="12">
        <f>STAFF_CWS!BA86</f>
        <v>1</v>
      </c>
      <c r="AY128" s="12">
        <f>STAFF_CWS!BB86</f>
        <v>1</v>
      </c>
      <c r="AZ128" s="12">
        <f>STAFF_CWS!BC86</f>
        <v>1</v>
      </c>
      <c r="BA128" s="12">
        <f>STAFF_CWS!BD86</f>
        <v>1</v>
      </c>
      <c r="BB128" s="12">
        <f>STAFF_CWS!BE86</f>
        <v>1</v>
      </c>
      <c r="BC128" s="12">
        <f>STAFF_CWS!BF86</f>
        <v>1</v>
      </c>
      <c r="BD128" s="12">
        <f>STAFF_CWS!BG86</f>
        <v>1</v>
      </c>
      <c r="BE128" s="12">
        <f>STAFF_CWS!BH86</f>
        <v>1</v>
      </c>
      <c r="BF128" s="12">
        <f>STAFF_CWS!BI86</f>
        <v>1</v>
      </c>
      <c r="BG128" s="12">
        <f>STAFF_CWS!BJ86</f>
        <v>1</v>
      </c>
      <c r="BH128" s="12">
        <f>STAFF_CWS!BK86</f>
        <v>1</v>
      </c>
      <c r="BI128" s="12">
        <f>STAFF_CWS!BL86</f>
        <v>1</v>
      </c>
      <c r="BJ128" s="12">
        <f>STAFF_CWS!BM86</f>
        <v>1</v>
      </c>
      <c r="BK128" s="12">
        <f>STAFF_CWS!BN86</f>
        <v>1</v>
      </c>
      <c r="BL128" s="12">
        <f>STAFF_CWS!BO86</f>
        <v>1</v>
      </c>
    </row>
    <row r="129" spans="2:64" x14ac:dyDescent="0.15">
      <c r="B129" s="35" t="s">
        <v>86</v>
      </c>
      <c r="E129" s="12">
        <f>STAFF_CWS!H87</f>
        <v>0.25</v>
      </c>
      <c r="F129" s="12">
        <f>STAFF_CWS!I87</f>
        <v>0.25</v>
      </c>
      <c r="G129" s="12">
        <f>STAFF_CWS!J87</f>
        <v>0.25</v>
      </c>
      <c r="H129" s="12">
        <f>STAFF_CWS!K87</f>
        <v>0.25</v>
      </c>
      <c r="I129" s="12">
        <f>STAFF_CWS!L87</f>
        <v>0.25</v>
      </c>
      <c r="J129" s="12">
        <f>STAFF_CWS!M87</f>
        <v>0.25</v>
      </c>
      <c r="K129" s="12">
        <f>STAFF_CWS!N87</f>
        <v>0.25</v>
      </c>
      <c r="L129" s="12">
        <f>STAFF_CWS!O87</f>
        <v>0.25</v>
      </c>
      <c r="M129" s="12">
        <f>STAFF_CWS!P87</f>
        <v>0.25</v>
      </c>
      <c r="N129" s="12">
        <f>STAFF_CWS!Q87</f>
        <v>0.25</v>
      </c>
      <c r="O129" s="12">
        <f>STAFF_CWS!R87</f>
        <v>0.25</v>
      </c>
      <c r="P129" s="12">
        <f>STAFF_CWS!S87</f>
        <v>0.25</v>
      </c>
      <c r="Q129" s="12">
        <f>STAFF_CWS!T87</f>
        <v>0.25</v>
      </c>
      <c r="R129" s="12">
        <f>STAFF_CWS!U87</f>
        <v>0.25</v>
      </c>
      <c r="S129" s="12">
        <f>STAFF_CWS!V87</f>
        <v>0.25</v>
      </c>
      <c r="T129" s="12">
        <f>STAFF_CWS!W87</f>
        <v>0.25</v>
      </c>
      <c r="U129" s="12">
        <f>STAFF_CWS!X87</f>
        <v>0.25</v>
      </c>
      <c r="V129" s="12">
        <f>STAFF_CWS!Y87</f>
        <v>0.25</v>
      </c>
      <c r="W129" s="12">
        <f>STAFF_CWS!Z87</f>
        <v>0.25</v>
      </c>
      <c r="X129" s="12">
        <f>STAFF_CWS!AA87</f>
        <v>0.25</v>
      </c>
      <c r="Y129" s="12">
        <f>STAFF_CWS!AB87</f>
        <v>0.25</v>
      </c>
      <c r="Z129" s="12">
        <f>STAFF_CWS!AC87</f>
        <v>0.25</v>
      </c>
      <c r="AA129" s="12">
        <f>STAFF_CWS!AD87</f>
        <v>0.25</v>
      </c>
      <c r="AB129" s="12">
        <f>STAFF_CWS!AE87</f>
        <v>0.25</v>
      </c>
      <c r="AC129" s="12">
        <f>STAFF_CWS!AF87</f>
        <v>0</v>
      </c>
      <c r="AD129" s="12">
        <f>STAFF_CWS!AG87</f>
        <v>0</v>
      </c>
      <c r="AE129" s="12">
        <f>STAFF_CWS!AH87</f>
        <v>0</v>
      </c>
      <c r="AF129" s="12">
        <f>STAFF_CWS!AI87</f>
        <v>0</v>
      </c>
      <c r="AG129" s="12">
        <f>STAFF_CWS!AJ87</f>
        <v>0</v>
      </c>
      <c r="AH129" s="12">
        <f>STAFF_CWS!AK87</f>
        <v>0</v>
      </c>
      <c r="AI129" s="12">
        <f>STAFF_CWS!AL87</f>
        <v>0</v>
      </c>
      <c r="AJ129" s="12">
        <f>STAFF_CWS!AM87</f>
        <v>0</v>
      </c>
      <c r="AK129" s="12">
        <f>STAFF_CWS!AN87</f>
        <v>0</v>
      </c>
      <c r="AL129" s="12">
        <f>STAFF_CWS!AO87</f>
        <v>0</v>
      </c>
      <c r="AM129" s="12">
        <f>STAFF_CWS!AP87</f>
        <v>0</v>
      </c>
      <c r="AN129" s="12">
        <f>STAFF_CWS!AQ87</f>
        <v>0</v>
      </c>
      <c r="AO129" s="12">
        <f>STAFF_CWS!AR87</f>
        <v>0</v>
      </c>
      <c r="AP129" s="12">
        <f>STAFF_CWS!AS87</f>
        <v>0</v>
      </c>
      <c r="AQ129" s="12">
        <f>STAFF_CWS!AT87</f>
        <v>0</v>
      </c>
      <c r="AR129" s="12">
        <f>STAFF_CWS!AU87</f>
        <v>0</v>
      </c>
      <c r="AS129" s="12">
        <f>STAFF_CWS!AV87</f>
        <v>0</v>
      </c>
      <c r="AT129" s="12">
        <f>STAFF_CWS!AW87</f>
        <v>0</v>
      </c>
      <c r="AU129" s="12">
        <f>STAFF_CWS!AX87</f>
        <v>0</v>
      </c>
      <c r="AV129" s="12">
        <f>STAFF_CWS!AY87</f>
        <v>0</v>
      </c>
      <c r="AW129" s="12">
        <f>STAFF_CWS!AZ87</f>
        <v>0</v>
      </c>
      <c r="AX129" s="12">
        <f>STAFF_CWS!BA87</f>
        <v>0</v>
      </c>
      <c r="AY129" s="12">
        <f>STAFF_CWS!BB87</f>
        <v>0</v>
      </c>
      <c r="AZ129" s="12">
        <f>STAFF_CWS!BC87</f>
        <v>0</v>
      </c>
      <c r="BA129" s="12">
        <f>STAFF_CWS!BD87</f>
        <v>0</v>
      </c>
      <c r="BB129" s="12">
        <f>STAFF_CWS!BE87</f>
        <v>0</v>
      </c>
      <c r="BC129" s="12">
        <f>STAFF_CWS!BF87</f>
        <v>0</v>
      </c>
      <c r="BD129" s="12">
        <f>STAFF_CWS!BG87</f>
        <v>0</v>
      </c>
      <c r="BE129" s="12">
        <f>STAFF_CWS!BH87</f>
        <v>0</v>
      </c>
      <c r="BF129" s="12">
        <f>STAFF_CWS!BI87</f>
        <v>0</v>
      </c>
      <c r="BG129" s="12">
        <f>STAFF_CWS!BJ87</f>
        <v>0</v>
      </c>
      <c r="BH129" s="12">
        <f>STAFF_CWS!BK87</f>
        <v>0</v>
      </c>
      <c r="BI129" s="12">
        <f>STAFF_CWS!BL87</f>
        <v>0</v>
      </c>
      <c r="BJ129" s="12">
        <f>STAFF_CWS!BM87</f>
        <v>0</v>
      </c>
      <c r="BK129" s="12">
        <f>STAFF_CWS!BN87</f>
        <v>0</v>
      </c>
      <c r="BL129" s="12">
        <f>STAFF_CWS!BO87</f>
        <v>0</v>
      </c>
    </row>
    <row r="130" spans="2:64" x14ac:dyDescent="0.15">
      <c r="E130" s="12">
        <f>STAFF_CWS!H88</f>
        <v>0</v>
      </c>
      <c r="F130" s="12">
        <f>STAFF_CWS!I88</f>
        <v>0</v>
      </c>
      <c r="G130" s="12">
        <f>STAFF_CWS!J88</f>
        <v>0</v>
      </c>
      <c r="H130" s="12">
        <f>STAFF_CWS!K88</f>
        <v>0</v>
      </c>
      <c r="I130" s="12">
        <f>STAFF_CWS!L88</f>
        <v>0</v>
      </c>
      <c r="J130" s="12">
        <f>STAFF_CWS!M88</f>
        <v>0</v>
      </c>
      <c r="K130" s="12">
        <f>STAFF_CWS!N88</f>
        <v>0</v>
      </c>
      <c r="L130" s="12">
        <f>STAFF_CWS!O88</f>
        <v>0</v>
      </c>
      <c r="M130" s="12">
        <f>STAFF_CWS!P88</f>
        <v>0</v>
      </c>
      <c r="N130" s="12">
        <f>STAFF_CWS!Q88</f>
        <v>0</v>
      </c>
      <c r="O130" s="12">
        <f>STAFF_CWS!R88</f>
        <v>0</v>
      </c>
      <c r="P130" s="12">
        <f>STAFF_CWS!S88</f>
        <v>0</v>
      </c>
      <c r="Q130" s="12">
        <f>STAFF_CWS!T88</f>
        <v>0</v>
      </c>
      <c r="R130" s="12">
        <f>STAFF_CWS!U88</f>
        <v>0</v>
      </c>
      <c r="S130" s="12">
        <f>STAFF_CWS!V88</f>
        <v>0</v>
      </c>
      <c r="T130" s="12">
        <f>STAFF_CWS!W88</f>
        <v>0</v>
      </c>
      <c r="U130" s="12">
        <f>STAFF_CWS!X88</f>
        <v>0</v>
      </c>
      <c r="V130" s="12">
        <f>STAFF_CWS!Y88</f>
        <v>0</v>
      </c>
      <c r="W130" s="12">
        <f>STAFF_CWS!Z88</f>
        <v>0</v>
      </c>
      <c r="X130" s="12">
        <f>STAFF_CWS!AA88</f>
        <v>0</v>
      </c>
      <c r="Y130" s="12">
        <f>STAFF_CWS!AB88</f>
        <v>0</v>
      </c>
      <c r="Z130" s="12">
        <f>STAFF_CWS!AC88</f>
        <v>0</v>
      </c>
      <c r="AA130" s="12">
        <f>STAFF_CWS!AD88</f>
        <v>0</v>
      </c>
      <c r="AB130" s="12">
        <f>STAFF_CWS!AE88</f>
        <v>0</v>
      </c>
      <c r="AC130" s="12">
        <f>STAFF_CWS!AF88</f>
        <v>0</v>
      </c>
      <c r="AD130" s="12">
        <f>STAFF_CWS!AG88</f>
        <v>0</v>
      </c>
      <c r="AE130" s="12">
        <f>STAFF_CWS!AH88</f>
        <v>0</v>
      </c>
      <c r="AF130" s="12">
        <f>STAFF_CWS!AI88</f>
        <v>0</v>
      </c>
      <c r="AG130" s="12">
        <f>STAFF_CWS!AJ88</f>
        <v>0</v>
      </c>
      <c r="AH130" s="12">
        <f>STAFF_CWS!AK88</f>
        <v>0</v>
      </c>
      <c r="AI130" s="12">
        <f>STAFF_CWS!AL88</f>
        <v>0</v>
      </c>
      <c r="AJ130" s="12">
        <f>STAFF_CWS!AM88</f>
        <v>0</v>
      </c>
      <c r="AK130" s="12">
        <f>STAFF_CWS!AN88</f>
        <v>0</v>
      </c>
      <c r="AL130" s="12">
        <f>STAFF_CWS!AO88</f>
        <v>0</v>
      </c>
      <c r="AM130" s="12">
        <f>STAFF_CWS!AP88</f>
        <v>0</v>
      </c>
      <c r="AN130" s="12">
        <f>STAFF_CWS!AQ88</f>
        <v>0</v>
      </c>
      <c r="AO130" s="12">
        <f>STAFF_CWS!AR88</f>
        <v>0</v>
      </c>
      <c r="AP130" s="12">
        <f>STAFF_CWS!AS88</f>
        <v>0</v>
      </c>
      <c r="AQ130" s="12">
        <f>STAFF_CWS!AT88</f>
        <v>0</v>
      </c>
      <c r="AR130" s="12">
        <f>STAFF_CWS!AU88</f>
        <v>0</v>
      </c>
      <c r="AS130" s="12">
        <f>STAFF_CWS!AV88</f>
        <v>0</v>
      </c>
      <c r="AT130" s="12">
        <f>STAFF_CWS!AW88</f>
        <v>0</v>
      </c>
      <c r="AU130" s="12">
        <f>STAFF_CWS!AX88</f>
        <v>0</v>
      </c>
      <c r="AV130" s="12">
        <f>STAFF_CWS!AY88</f>
        <v>0</v>
      </c>
      <c r="AW130" s="12">
        <f>STAFF_CWS!AZ88</f>
        <v>0</v>
      </c>
      <c r="AX130" s="12">
        <f>STAFF_CWS!BA88</f>
        <v>0</v>
      </c>
      <c r="AY130" s="12">
        <f>STAFF_CWS!BB88</f>
        <v>0</v>
      </c>
      <c r="AZ130" s="12">
        <f>STAFF_CWS!BC88</f>
        <v>0</v>
      </c>
      <c r="BA130" s="12">
        <f>STAFF_CWS!BD88</f>
        <v>0</v>
      </c>
      <c r="BB130" s="12">
        <f>STAFF_CWS!BE88</f>
        <v>0</v>
      </c>
      <c r="BC130" s="12">
        <f>STAFF_CWS!BF88</f>
        <v>0</v>
      </c>
      <c r="BD130" s="12">
        <f>STAFF_CWS!BG88</f>
        <v>0</v>
      </c>
      <c r="BE130" s="12">
        <f>STAFF_CWS!BH88</f>
        <v>0</v>
      </c>
      <c r="BF130" s="12">
        <f>STAFF_CWS!BI88</f>
        <v>0</v>
      </c>
      <c r="BG130" s="12">
        <f>STAFF_CWS!BJ88</f>
        <v>0</v>
      </c>
      <c r="BH130" s="12">
        <f>STAFF_CWS!BK88</f>
        <v>0</v>
      </c>
      <c r="BI130" s="12">
        <f>STAFF_CWS!BL88</f>
        <v>0</v>
      </c>
      <c r="BJ130" s="12">
        <f>STAFF_CWS!BM88</f>
        <v>0</v>
      </c>
      <c r="BK130" s="12">
        <f>STAFF_CWS!BN88</f>
        <v>0</v>
      </c>
      <c r="BL130" s="12">
        <f>STAFF_CWS!BO88</f>
        <v>0</v>
      </c>
    </row>
    <row r="131" spans="2:64" x14ac:dyDescent="0.15">
      <c r="B131" s="35" t="s">
        <v>31</v>
      </c>
      <c r="E131" s="12">
        <f>STAFF_CWS!H89</f>
        <v>1</v>
      </c>
      <c r="F131" s="12">
        <f>STAFF_CWS!I89</f>
        <v>1</v>
      </c>
      <c r="G131" s="12">
        <f>STAFF_CWS!J89</f>
        <v>1</v>
      </c>
      <c r="H131" s="12">
        <f>STAFF_CWS!K89</f>
        <v>1</v>
      </c>
      <c r="I131" s="12">
        <f>STAFF_CWS!L89</f>
        <v>1</v>
      </c>
      <c r="J131" s="12">
        <f>STAFF_CWS!M89</f>
        <v>1</v>
      </c>
      <c r="K131" s="12">
        <f>STAFF_CWS!N89</f>
        <v>1</v>
      </c>
      <c r="L131" s="12">
        <f>STAFF_CWS!O89</f>
        <v>1</v>
      </c>
      <c r="M131" s="12">
        <f>STAFF_CWS!P89</f>
        <v>1</v>
      </c>
      <c r="N131" s="12">
        <f>STAFF_CWS!Q89</f>
        <v>1</v>
      </c>
      <c r="O131" s="12">
        <f>STAFF_CWS!R89</f>
        <v>1</v>
      </c>
      <c r="P131" s="12">
        <f>STAFF_CWS!S89</f>
        <v>1</v>
      </c>
      <c r="Q131" s="12">
        <f>STAFF_CWS!T89</f>
        <v>1</v>
      </c>
      <c r="R131" s="12">
        <f>STAFF_CWS!U89</f>
        <v>1</v>
      </c>
      <c r="S131" s="12">
        <f>STAFF_CWS!V89</f>
        <v>1</v>
      </c>
      <c r="T131" s="12">
        <f>STAFF_CWS!W89</f>
        <v>1</v>
      </c>
      <c r="U131" s="12">
        <f>STAFF_CWS!X89</f>
        <v>1</v>
      </c>
      <c r="V131" s="12">
        <f>STAFF_CWS!Y89</f>
        <v>1</v>
      </c>
      <c r="W131" s="12">
        <f>STAFF_CWS!Z89</f>
        <v>1</v>
      </c>
      <c r="X131" s="12">
        <f>STAFF_CWS!AA89</f>
        <v>1</v>
      </c>
      <c r="Y131" s="12">
        <f>STAFF_CWS!AB89</f>
        <v>1</v>
      </c>
      <c r="Z131" s="12">
        <f>STAFF_CWS!AC89</f>
        <v>1</v>
      </c>
      <c r="AA131" s="12">
        <f>STAFF_CWS!AD89</f>
        <v>1</v>
      </c>
      <c r="AB131" s="12">
        <f>STAFF_CWS!AE89</f>
        <v>1</v>
      </c>
      <c r="AC131" s="12">
        <f>STAFF_CWS!AF89</f>
        <v>1</v>
      </c>
      <c r="AD131" s="12">
        <f>STAFF_CWS!AG89</f>
        <v>1</v>
      </c>
      <c r="AE131" s="12">
        <f>STAFF_CWS!AH89</f>
        <v>1</v>
      </c>
      <c r="AF131" s="12">
        <f>STAFF_CWS!AI89</f>
        <v>1</v>
      </c>
      <c r="AG131" s="12">
        <f>STAFF_CWS!AJ89</f>
        <v>1</v>
      </c>
      <c r="AH131" s="12">
        <f>STAFF_CWS!AK89</f>
        <v>1</v>
      </c>
      <c r="AI131" s="12">
        <f>STAFF_CWS!AL89</f>
        <v>1</v>
      </c>
      <c r="AJ131" s="12">
        <f>STAFF_CWS!AM89</f>
        <v>1</v>
      </c>
      <c r="AK131" s="12">
        <f>STAFF_CWS!AN89</f>
        <v>1</v>
      </c>
      <c r="AL131" s="12">
        <f>STAFF_CWS!AO89</f>
        <v>1</v>
      </c>
      <c r="AM131" s="12">
        <f>STAFF_CWS!AP89</f>
        <v>1</v>
      </c>
      <c r="AN131" s="12">
        <f>STAFF_CWS!AQ89</f>
        <v>1</v>
      </c>
      <c r="AO131" s="12">
        <f>STAFF_CWS!AR89</f>
        <v>1</v>
      </c>
      <c r="AP131" s="12">
        <f>STAFF_CWS!AS89</f>
        <v>1</v>
      </c>
      <c r="AQ131" s="12">
        <f>STAFF_CWS!AT89</f>
        <v>1</v>
      </c>
      <c r="AR131" s="12">
        <f>STAFF_CWS!AU89</f>
        <v>1</v>
      </c>
      <c r="AS131" s="12">
        <f>STAFF_CWS!AV89</f>
        <v>1</v>
      </c>
      <c r="AT131" s="12">
        <f>STAFF_CWS!AW89</f>
        <v>1</v>
      </c>
      <c r="AU131" s="12">
        <f>STAFF_CWS!AX89</f>
        <v>1</v>
      </c>
      <c r="AV131" s="12">
        <f>STAFF_CWS!AY89</f>
        <v>1</v>
      </c>
      <c r="AW131" s="12">
        <f>STAFF_CWS!AZ89</f>
        <v>1</v>
      </c>
      <c r="AX131" s="12">
        <f>STAFF_CWS!BA89</f>
        <v>1</v>
      </c>
      <c r="AY131" s="12">
        <f>STAFF_CWS!BB89</f>
        <v>1</v>
      </c>
      <c r="AZ131" s="12">
        <f>STAFF_CWS!BC89</f>
        <v>1</v>
      </c>
      <c r="BA131" s="12">
        <f>STAFF_CWS!BD89</f>
        <v>1</v>
      </c>
      <c r="BB131" s="12">
        <f>STAFF_CWS!BE89</f>
        <v>1</v>
      </c>
      <c r="BC131" s="12">
        <f>STAFF_CWS!BF89</f>
        <v>1</v>
      </c>
      <c r="BD131" s="12">
        <f>STAFF_CWS!BG89</f>
        <v>1</v>
      </c>
      <c r="BE131" s="12">
        <f>STAFF_CWS!BH89</f>
        <v>1</v>
      </c>
      <c r="BF131" s="12">
        <f>STAFF_CWS!BI89</f>
        <v>1</v>
      </c>
      <c r="BG131" s="12">
        <f>STAFF_CWS!BJ89</f>
        <v>1</v>
      </c>
      <c r="BH131" s="12">
        <f>STAFF_CWS!BK89</f>
        <v>1</v>
      </c>
      <c r="BI131" s="12">
        <f>STAFF_CWS!BL89</f>
        <v>1</v>
      </c>
      <c r="BJ131" s="12">
        <f>STAFF_CWS!BM89</f>
        <v>1</v>
      </c>
      <c r="BK131" s="12">
        <f>STAFF_CWS!BN89</f>
        <v>1</v>
      </c>
      <c r="BL131" s="12">
        <f>STAFF_CWS!BO89</f>
        <v>1</v>
      </c>
    </row>
    <row r="132" spans="2:64" x14ac:dyDescent="0.15">
      <c r="B132" s="35" t="s">
        <v>86</v>
      </c>
      <c r="E132" s="12">
        <f>STAFF_CWS!H90</f>
        <v>0</v>
      </c>
      <c r="F132" s="12">
        <f>STAFF_CWS!I90</f>
        <v>0</v>
      </c>
      <c r="G132" s="12">
        <f>STAFF_CWS!J90</f>
        <v>0</v>
      </c>
      <c r="H132" s="12">
        <f>STAFF_CWS!K90</f>
        <v>0</v>
      </c>
      <c r="I132" s="12">
        <f>STAFF_CWS!L90</f>
        <v>0</v>
      </c>
      <c r="J132" s="12">
        <f>STAFF_CWS!M90</f>
        <v>0</v>
      </c>
      <c r="K132" s="12">
        <f>STAFF_CWS!N90</f>
        <v>0</v>
      </c>
      <c r="L132" s="12">
        <f>STAFF_CWS!O90</f>
        <v>0</v>
      </c>
      <c r="M132" s="12">
        <f>STAFF_CWS!P90</f>
        <v>0</v>
      </c>
      <c r="N132" s="12">
        <f>STAFF_CWS!Q90</f>
        <v>0</v>
      </c>
      <c r="O132" s="12">
        <f>STAFF_CWS!R90</f>
        <v>0</v>
      </c>
      <c r="P132" s="12">
        <f>STAFF_CWS!S90</f>
        <v>0</v>
      </c>
      <c r="Q132" s="12">
        <f>STAFF_CWS!T90</f>
        <v>0</v>
      </c>
      <c r="R132" s="12">
        <f>STAFF_CWS!U90</f>
        <v>0</v>
      </c>
      <c r="S132" s="12">
        <f>STAFF_CWS!V90</f>
        <v>0</v>
      </c>
      <c r="T132" s="12">
        <f>STAFF_CWS!W90</f>
        <v>0</v>
      </c>
      <c r="U132" s="12">
        <f>STAFF_CWS!X90</f>
        <v>0</v>
      </c>
      <c r="V132" s="12">
        <f>STAFF_CWS!Y90</f>
        <v>0</v>
      </c>
      <c r="W132" s="12">
        <f>STAFF_CWS!Z90</f>
        <v>0</v>
      </c>
      <c r="X132" s="12">
        <f>STAFF_CWS!AA90</f>
        <v>0</v>
      </c>
      <c r="Y132" s="12">
        <f>STAFF_CWS!AB90</f>
        <v>0</v>
      </c>
      <c r="Z132" s="12">
        <f>STAFF_CWS!AC90</f>
        <v>0</v>
      </c>
      <c r="AA132" s="12">
        <f>STAFF_CWS!AD90</f>
        <v>0</v>
      </c>
      <c r="AB132" s="12">
        <f>STAFF_CWS!AE90</f>
        <v>0</v>
      </c>
      <c r="AC132" s="12">
        <f>STAFF_CWS!AF90</f>
        <v>0</v>
      </c>
      <c r="AD132" s="12">
        <f>STAFF_CWS!AG90</f>
        <v>0</v>
      </c>
      <c r="AE132" s="12">
        <f>STAFF_CWS!AH90</f>
        <v>0</v>
      </c>
      <c r="AF132" s="12">
        <f>STAFF_CWS!AI90</f>
        <v>0</v>
      </c>
      <c r="AG132" s="12">
        <f>STAFF_CWS!AJ90</f>
        <v>0</v>
      </c>
      <c r="AH132" s="12">
        <f>STAFF_CWS!AK90</f>
        <v>0</v>
      </c>
      <c r="AI132" s="12">
        <f>STAFF_CWS!AL90</f>
        <v>0</v>
      </c>
      <c r="AJ132" s="12">
        <f>STAFF_CWS!AM90</f>
        <v>0</v>
      </c>
      <c r="AK132" s="12">
        <f>STAFF_CWS!AN90</f>
        <v>0</v>
      </c>
      <c r="AL132" s="12">
        <f>STAFF_CWS!AO90</f>
        <v>0</v>
      </c>
      <c r="AM132" s="12">
        <f>STAFF_CWS!AP90</f>
        <v>0</v>
      </c>
      <c r="AN132" s="12">
        <f>STAFF_CWS!AQ90</f>
        <v>0</v>
      </c>
      <c r="AO132" s="12">
        <f>STAFF_CWS!AR90</f>
        <v>0</v>
      </c>
      <c r="AP132" s="12">
        <f>STAFF_CWS!AS90</f>
        <v>0</v>
      </c>
      <c r="AQ132" s="12">
        <f>STAFF_CWS!AT90</f>
        <v>0</v>
      </c>
      <c r="AR132" s="12">
        <f>STAFF_CWS!AU90</f>
        <v>0</v>
      </c>
      <c r="AS132" s="12">
        <f>STAFF_CWS!AV90</f>
        <v>0</v>
      </c>
      <c r="AT132" s="12">
        <f>STAFF_CWS!AW90</f>
        <v>0</v>
      </c>
      <c r="AU132" s="12">
        <f>STAFF_CWS!AX90</f>
        <v>0</v>
      </c>
      <c r="AV132" s="12">
        <f>STAFF_CWS!AY90</f>
        <v>0</v>
      </c>
      <c r="AW132" s="12">
        <f>STAFF_CWS!AZ90</f>
        <v>0</v>
      </c>
      <c r="AX132" s="12">
        <f>STAFF_CWS!BA90</f>
        <v>0</v>
      </c>
      <c r="AY132" s="12">
        <f>STAFF_CWS!BB90</f>
        <v>0</v>
      </c>
      <c r="AZ132" s="12">
        <f>STAFF_CWS!BC90</f>
        <v>0</v>
      </c>
      <c r="BA132" s="12">
        <f>STAFF_CWS!BD90</f>
        <v>0</v>
      </c>
      <c r="BB132" s="12">
        <f>STAFF_CWS!BE90</f>
        <v>0</v>
      </c>
      <c r="BC132" s="12">
        <f>STAFF_CWS!BF90</f>
        <v>0</v>
      </c>
      <c r="BD132" s="12">
        <f>STAFF_CWS!BG90</f>
        <v>0</v>
      </c>
      <c r="BE132" s="12">
        <f>STAFF_CWS!BH90</f>
        <v>0</v>
      </c>
      <c r="BF132" s="12">
        <f>STAFF_CWS!BI90</f>
        <v>0</v>
      </c>
      <c r="BG132" s="12">
        <f>STAFF_CWS!BJ90</f>
        <v>0</v>
      </c>
      <c r="BH132" s="12">
        <f>STAFF_CWS!BK90</f>
        <v>0</v>
      </c>
      <c r="BI132" s="12">
        <f>STAFF_CWS!BL90</f>
        <v>0</v>
      </c>
      <c r="BJ132" s="12">
        <f>STAFF_CWS!BM90</f>
        <v>0</v>
      </c>
      <c r="BK132" s="12">
        <f>STAFF_CWS!BN90</f>
        <v>0</v>
      </c>
      <c r="BL132" s="12">
        <f>STAFF_CWS!BO90</f>
        <v>0</v>
      </c>
    </row>
    <row r="133" spans="2:64" x14ac:dyDescent="0.15">
      <c r="E133" s="12">
        <f>STAFF_CWS!H91</f>
        <v>0</v>
      </c>
      <c r="F133" s="12">
        <f>STAFF_CWS!I91</f>
        <v>0</v>
      </c>
      <c r="G133" s="12">
        <f>STAFF_CWS!J91</f>
        <v>0</v>
      </c>
      <c r="H133" s="12">
        <f>STAFF_CWS!K91</f>
        <v>0</v>
      </c>
      <c r="I133" s="12">
        <f>STAFF_CWS!L91</f>
        <v>0</v>
      </c>
      <c r="J133" s="12">
        <f>STAFF_CWS!M91</f>
        <v>0</v>
      </c>
      <c r="K133" s="12">
        <f>STAFF_CWS!N91</f>
        <v>0</v>
      </c>
      <c r="L133" s="12">
        <f>STAFF_CWS!O91</f>
        <v>0</v>
      </c>
      <c r="M133" s="12">
        <f>STAFF_CWS!P91</f>
        <v>0</v>
      </c>
      <c r="N133" s="12">
        <f>STAFF_CWS!Q91</f>
        <v>0</v>
      </c>
      <c r="O133" s="12">
        <f>STAFF_CWS!R91</f>
        <v>0</v>
      </c>
      <c r="P133" s="12">
        <f>STAFF_CWS!S91</f>
        <v>0</v>
      </c>
      <c r="Q133" s="12">
        <f>STAFF_CWS!T91</f>
        <v>0</v>
      </c>
      <c r="R133" s="12">
        <f>STAFF_CWS!U91</f>
        <v>0</v>
      </c>
      <c r="S133" s="12">
        <f>STAFF_CWS!V91</f>
        <v>0</v>
      </c>
      <c r="T133" s="12">
        <f>STAFF_CWS!W91</f>
        <v>0</v>
      </c>
      <c r="U133" s="12">
        <f>STAFF_CWS!X91</f>
        <v>0</v>
      </c>
      <c r="V133" s="12">
        <f>STAFF_CWS!Y91</f>
        <v>0</v>
      </c>
      <c r="W133" s="12">
        <f>STAFF_CWS!Z91</f>
        <v>0</v>
      </c>
      <c r="X133" s="12">
        <f>STAFF_CWS!AA91</f>
        <v>0</v>
      </c>
      <c r="Y133" s="12">
        <f>STAFF_CWS!AB91</f>
        <v>0</v>
      </c>
      <c r="Z133" s="12">
        <f>STAFF_CWS!AC91</f>
        <v>0</v>
      </c>
      <c r="AA133" s="12">
        <f>STAFF_CWS!AD91</f>
        <v>0</v>
      </c>
      <c r="AB133" s="12">
        <f>STAFF_CWS!AE91</f>
        <v>0</v>
      </c>
      <c r="AC133" s="12">
        <f>STAFF_CWS!AF91</f>
        <v>0</v>
      </c>
      <c r="AD133" s="12">
        <f>STAFF_CWS!AG91</f>
        <v>0</v>
      </c>
      <c r="AE133" s="12">
        <f>STAFF_CWS!AH91</f>
        <v>0</v>
      </c>
      <c r="AF133" s="12">
        <f>STAFF_CWS!AI91</f>
        <v>0</v>
      </c>
      <c r="AG133" s="12">
        <f>STAFF_CWS!AJ91</f>
        <v>0</v>
      </c>
      <c r="AH133" s="12">
        <f>STAFF_CWS!AK91</f>
        <v>0</v>
      </c>
      <c r="AI133" s="12">
        <f>STAFF_CWS!AL91</f>
        <v>0</v>
      </c>
      <c r="AJ133" s="12">
        <f>STAFF_CWS!AM91</f>
        <v>0</v>
      </c>
      <c r="AK133" s="12">
        <f>STAFF_CWS!AN91</f>
        <v>0</v>
      </c>
      <c r="AL133" s="12">
        <f>STAFF_CWS!AO91</f>
        <v>0</v>
      </c>
      <c r="AM133" s="12">
        <f>STAFF_CWS!AP91</f>
        <v>0</v>
      </c>
      <c r="AN133" s="12">
        <f>STAFF_CWS!AQ91</f>
        <v>0</v>
      </c>
      <c r="AO133" s="12">
        <f>STAFF_CWS!AR91</f>
        <v>0</v>
      </c>
      <c r="AP133" s="12">
        <f>STAFF_CWS!AS91</f>
        <v>0</v>
      </c>
      <c r="AQ133" s="12">
        <f>STAFF_CWS!AT91</f>
        <v>0</v>
      </c>
      <c r="AR133" s="12">
        <f>STAFF_CWS!AU91</f>
        <v>0</v>
      </c>
      <c r="AS133" s="12">
        <f>STAFF_CWS!AV91</f>
        <v>0</v>
      </c>
      <c r="AT133" s="12">
        <f>STAFF_CWS!AW91</f>
        <v>0</v>
      </c>
      <c r="AU133" s="12">
        <f>STAFF_CWS!AX91</f>
        <v>0</v>
      </c>
      <c r="AV133" s="12">
        <f>STAFF_CWS!AY91</f>
        <v>0</v>
      </c>
      <c r="AW133" s="12">
        <f>STAFF_CWS!AZ91</f>
        <v>0</v>
      </c>
      <c r="AX133" s="12">
        <f>STAFF_CWS!BA91</f>
        <v>0</v>
      </c>
      <c r="AY133" s="12">
        <f>STAFF_CWS!BB91</f>
        <v>0</v>
      </c>
      <c r="AZ133" s="12">
        <f>STAFF_CWS!BC91</f>
        <v>0</v>
      </c>
      <c r="BA133" s="12">
        <f>STAFF_CWS!BD91</f>
        <v>0</v>
      </c>
      <c r="BB133" s="12">
        <f>STAFF_CWS!BE91</f>
        <v>0</v>
      </c>
      <c r="BC133" s="12">
        <f>STAFF_CWS!BF91</f>
        <v>0</v>
      </c>
      <c r="BD133" s="12">
        <f>STAFF_CWS!BG91</f>
        <v>0</v>
      </c>
      <c r="BE133" s="12">
        <f>STAFF_CWS!BH91</f>
        <v>0</v>
      </c>
      <c r="BF133" s="12">
        <f>STAFF_CWS!BI91</f>
        <v>0</v>
      </c>
      <c r="BG133" s="12">
        <f>STAFF_CWS!BJ91</f>
        <v>0</v>
      </c>
      <c r="BH133" s="12">
        <f>STAFF_CWS!BK91</f>
        <v>0</v>
      </c>
      <c r="BI133" s="12">
        <f>STAFF_CWS!BL91</f>
        <v>0</v>
      </c>
      <c r="BJ133" s="12">
        <f>STAFF_CWS!BM91</f>
        <v>0</v>
      </c>
      <c r="BK133" s="12">
        <f>STAFF_CWS!BN91</f>
        <v>0</v>
      </c>
      <c r="BL133" s="12">
        <f>STAFF_CWS!BO91</f>
        <v>0</v>
      </c>
    </row>
    <row r="134" spans="2:64" x14ac:dyDescent="0.15">
      <c r="B134" s="35" t="s">
        <v>115</v>
      </c>
      <c r="E134" s="12">
        <f>STAFF_CWS!H92</f>
        <v>0</v>
      </c>
      <c r="F134" s="12">
        <f>STAFF_CWS!I92</f>
        <v>0</v>
      </c>
      <c r="G134" s="12">
        <f>STAFF_CWS!J92</f>
        <v>0</v>
      </c>
      <c r="H134" s="12">
        <f>STAFF_CWS!K92</f>
        <v>0</v>
      </c>
      <c r="I134" s="12">
        <f>STAFF_CWS!L92</f>
        <v>0</v>
      </c>
      <c r="J134" s="12">
        <f>STAFF_CWS!M92</f>
        <v>0</v>
      </c>
      <c r="K134" s="12">
        <f>STAFF_CWS!N92</f>
        <v>0</v>
      </c>
      <c r="L134" s="12">
        <f>STAFF_CWS!O92</f>
        <v>0</v>
      </c>
      <c r="M134" s="12">
        <f>STAFF_CWS!P92</f>
        <v>0</v>
      </c>
      <c r="N134" s="12">
        <f>STAFF_CWS!Q92</f>
        <v>0</v>
      </c>
      <c r="O134" s="12">
        <f>STAFF_CWS!R92</f>
        <v>0</v>
      </c>
      <c r="P134" s="12">
        <f>STAFF_CWS!S92</f>
        <v>0</v>
      </c>
      <c r="Q134" s="12">
        <f>STAFF_CWS!T92</f>
        <v>1</v>
      </c>
      <c r="R134" s="12">
        <f>STAFF_CWS!U92</f>
        <v>1</v>
      </c>
      <c r="S134" s="12">
        <f>STAFF_CWS!V92</f>
        <v>1</v>
      </c>
      <c r="T134" s="12">
        <f>STAFF_CWS!W92</f>
        <v>1</v>
      </c>
      <c r="U134" s="12">
        <f>STAFF_CWS!X92</f>
        <v>1</v>
      </c>
      <c r="V134" s="12">
        <f>STAFF_CWS!Y92</f>
        <v>1</v>
      </c>
      <c r="W134" s="12">
        <f>STAFF_CWS!Z92</f>
        <v>1</v>
      </c>
      <c r="X134" s="12">
        <f>STAFF_CWS!AA92</f>
        <v>1</v>
      </c>
      <c r="Y134" s="12">
        <f>STAFF_CWS!AB92</f>
        <v>1</v>
      </c>
      <c r="Z134" s="12">
        <f>STAFF_CWS!AC92</f>
        <v>1</v>
      </c>
      <c r="AA134" s="12">
        <f>STAFF_CWS!AD92</f>
        <v>1</v>
      </c>
      <c r="AB134" s="12">
        <f>STAFF_CWS!AE92</f>
        <v>1</v>
      </c>
      <c r="AC134" s="12">
        <f>STAFF_CWS!AF92</f>
        <v>1</v>
      </c>
      <c r="AD134" s="12">
        <f>STAFF_CWS!AG92</f>
        <v>1</v>
      </c>
      <c r="AE134" s="12">
        <f>STAFF_CWS!AH92</f>
        <v>1</v>
      </c>
      <c r="AF134" s="12">
        <f>STAFF_CWS!AI92</f>
        <v>1</v>
      </c>
      <c r="AG134" s="12">
        <f>STAFF_CWS!AJ92</f>
        <v>1</v>
      </c>
      <c r="AH134" s="12">
        <f>STAFF_CWS!AK92</f>
        <v>1</v>
      </c>
      <c r="AI134" s="12">
        <f>STAFF_CWS!AL92</f>
        <v>1</v>
      </c>
      <c r="AJ134" s="12">
        <f>STAFF_CWS!AM92</f>
        <v>1</v>
      </c>
      <c r="AK134" s="12">
        <f>STAFF_CWS!AN92</f>
        <v>1</v>
      </c>
      <c r="AL134" s="12">
        <f>STAFF_CWS!AO92</f>
        <v>1</v>
      </c>
      <c r="AM134" s="12">
        <f>STAFF_CWS!AP92</f>
        <v>1</v>
      </c>
      <c r="AN134" s="12">
        <f>STAFF_CWS!AQ92</f>
        <v>1</v>
      </c>
      <c r="AO134" s="12">
        <f>STAFF_CWS!AR92</f>
        <v>1</v>
      </c>
      <c r="AP134" s="12">
        <f>STAFF_CWS!AS92</f>
        <v>1</v>
      </c>
      <c r="AQ134" s="12">
        <f>STAFF_CWS!AT92</f>
        <v>1</v>
      </c>
      <c r="AR134" s="12">
        <f>STAFF_CWS!AU92</f>
        <v>1</v>
      </c>
      <c r="AS134" s="12">
        <f>STAFF_CWS!AV92</f>
        <v>1</v>
      </c>
      <c r="AT134" s="12">
        <f>STAFF_CWS!AW92</f>
        <v>1</v>
      </c>
      <c r="AU134" s="12">
        <f>STAFF_CWS!AX92</f>
        <v>1</v>
      </c>
      <c r="AV134" s="12">
        <f>STAFF_CWS!AY92</f>
        <v>1</v>
      </c>
      <c r="AW134" s="12">
        <f>STAFF_CWS!AZ92</f>
        <v>1</v>
      </c>
      <c r="AX134" s="12">
        <f>STAFF_CWS!BA92</f>
        <v>1</v>
      </c>
      <c r="AY134" s="12">
        <f>STAFF_CWS!BB92</f>
        <v>1</v>
      </c>
      <c r="AZ134" s="12">
        <f>STAFF_CWS!BC92</f>
        <v>1</v>
      </c>
      <c r="BA134" s="12">
        <f>STAFF_CWS!BD92</f>
        <v>1</v>
      </c>
      <c r="BB134" s="12">
        <f>STAFF_CWS!BE92</f>
        <v>1</v>
      </c>
      <c r="BC134" s="12">
        <f>STAFF_CWS!BF92</f>
        <v>1</v>
      </c>
      <c r="BD134" s="12">
        <f>STAFF_CWS!BG92</f>
        <v>1</v>
      </c>
      <c r="BE134" s="12">
        <f>STAFF_CWS!BH92</f>
        <v>1</v>
      </c>
      <c r="BF134" s="12">
        <f>STAFF_CWS!BI92</f>
        <v>1</v>
      </c>
      <c r="BG134" s="12">
        <f>STAFF_CWS!BJ92</f>
        <v>1</v>
      </c>
      <c r="BH134" s="12">
        <f>STAFF_CWS!BK92</f>
        <v>1</v>
      </c>
      <c r="BI134" s="12">
        <f>STAFF_CWS!BL92</f>
        <v>1</v>
      </c>
      <c r="BJ134" s="12">
        <f>STAFF_CWS!BM92</f>
        <v>1</v>
      </c>
      <c r="BK134" s="12">
        <f>STAFF_CWS!BN92</f>
        <v>1</v>
      </c>
      <c r="BL134" s="12">
        <f>STAFF_CWS!BO92</f>
        <v>1</v>
      </c>
    </row>
    <row r="135" spans="2:64" x14ac:dyDescent="0.15">
      <c r="B135" s="35" t="s">
        <v>86</v>
      </c>
      <c r="E135" s="12">
        <f>STAFF_CWS!H93</f>
        <v>0.5</v>
      </c>
      <c r="F135" s="12">
        <f>STAFF_CWS!I93</f>
        <v>0.5</v>
      </c>
      <c r="G135" s="12">
        <f>STAFF_CWS!J93</f>
        <v>0.5</v>
      </c>
      <c r="H135" s="12">
        <f>STAFF_CWS!K93</f>
        <v>0.5</v>
      </c>
      <c r="I135" s="12">
        <f>STAFF_CWS!L93</f>
        <v>0.5</v>
      </c>
      <c r="J135" s="12">
        <f>STAFF_CWS!M93</f>
        <v>0.5</v>
      </c>
      <c r="K135" s="12">
        <f>STAFF_CWS!N93</f>
        <v>0.5</v>
      </c>
      <c r="L135" s="12">
        <f>STAFF_CWS!O93</f>
        <v>0.5</v>
      </c>
      <c r="M135" s="12">
        <f>STAFF_CWS!P93</f>
        <v>0.5</v>
      </c>
      <c r="N135" s="12">
        <f>STAFF_CWS!Q93</f>
        <v>0.5</v>
      </c>
      <c r="O135" s="12">
        <f>STAFF_CWS!R93</f>
        <v>0.5</v>
      </c>
      <c r="P135" s="12">
        <f>STAFF_CWS!S93</f>
        <v>0.5</v>
      </c>
      <c r="Q135" s="12">
        <f>STAFF_CWS!T93</f>
        <v>0</v>
      </c>
      <c r="R135" s="12">
        <f>STAFF_CWS!U93</f>
        <v>0</v>
      </c>
      <c r="S135" s="12">
        <f>STAFF_CWS!V93</f>
        <v>0</v>
      </c>
      <c r="T135" s="12">
        <f>STAFF_CWS!W93</f>
        <v>0</v>
      </c>
      <c r="U135" s="12">
        <f>STAFF_CWS!X93</f>
        <v>0</v>
      </c>
      <c r="V135" s="12">
        <f>STAFF_CWS!Y93</f>
        <v>0</v>
      </c>
      <c r="W135" s="12">
        <f>STAFF_CWS!Z93</f>
        <v>0</v>
      </c>
      <c r="X135" s="12">
        <f>STAFF_CWS!AA93</f>
        <v>0</v>
      </c>
      <c r="Y135" s="12">
        <f>STAFF_CWS!AB93</f>
        <v>0</v>
      </c>
      <c r="Z135" s="12">
        <f>STAFF_CWS!AC93</f>
        <v>0</v>
      </c>
      <c r="AA135" s="12">
        <f>STAFF_CWS!AD93</f>
        <v>0</v>
      </c>
      <c r="AB135" s="12">
        <f>STAFF_CWS!AE93</f>
        <v>0</v>
      </c>
      <c r="AC135" s="12">
        <f>STAFF_CWS!AF93</f>
        <v>0</v>
      </c>
      <c r="AD135" s="12">
        <f>STAFF_CWS!AG93</f>
        <v>0</v>
      </c>
      <c r="AE135" s="12">
        <f>STAFF_CWS!AH93</f>
        <v>0</v>
      </c>
      <c r="AF135" s="12">
        <f>STAFF_CWS!AI93</f>
        <v>0</v>
      </c>
      <c r="AG135" s="12">
        <f>STAFF_CWS!AJ93</f>
        <v>0</v>
      </c>
      <c r="AH135" s="12">
        <f>STAFF_CWS!AK93</f>
        <v>0</v>
      </c>
      <c r="AI135" s="12">
        <f>STAFF_CWS!AL93</f>
        <v>0</v>
      </c>
      <c r="AJ135" s="12">
        <f>STAFF_CWS!AM93</f>
        <v>0</v>
      </c>
      <c r="AK135" s="12">
        <f>STAFF_CWS!AN93</f>
        <v>0</v>
      </c>
      <c r="AL135" s="12">
        <f>STAFF_CWS!AO93</f>
        <v>0</v>
      </c>
      <c r="AM135" s="12">
        <f>STAFF_CWS!AP93</f>
        <v>0</v>
      </c>
      <c r="AN135" s="12">
        <f>STAFF_CWS!AQ93</f>
        <v>0</v>
      </c>
      <c r="AO135" s="12">
        <f>STAFF_CWS!AR93</f>
        <v>0</v>
      </c>
      <c r="AP135" s="12">
        <f>STAFF_CWS!AS93</f>
        <v>0</v>
      </c>
      <c r="AQ135" s="12">
        <f>STAFF_CWS!AT93</f>
        <v>0</v>
      </c>
      <c r="AR135" s="12">
        <f>STAFF_CWS!AU93</f>
        <v>0</v>
      </c>
      <c r="AS135" s="12">
        <f>STAFF_CWS!AV93</f>
        <v>0</v>
      </c>
      <c r="AT135" s="12">
        <f>STAFF_CWS!AW93</f>
        <v>0</v>
      </c>
      <c r="AU135" s="12">
        <f>STAFF_CWS!AX93</f>
        <v>0</v>
      </c>
      <c r="AV135" s="12">
        <f>STAFF_CWS!AY93</f>
        <v>0</v>
      </c>
      <c r="AW135" s="12">
        <f>STAFF_CWS!AZ93</f>
        <v>0</v>
      </c>
      <c r="AX135" s="12">
        <f>STAFF_CWS!BA93</f>
        <v>0</v>
      </c>
      <c r="AY135" s="12">
        <f>STAFF_CWS!BB93</f>
        <v>0</v>
      </c>
      <c r="AZ135" s="12">
        <f>STAFF_CWS!BC93</f>
        <v>0</v>
      </c>
      <c r="BA135" s="12">
        <f>STAFF_CWS!BD93</f>
        <v>0</v>
      </c>
      <c r="BB135" s="12">
        <f>STAFF_CWS!BE93</f>
        <v>0</v>
      </c>
      <c r="BC135" s="12">
        <f>STAFF_CWS!BF93</f>
        <v>0</v>
      </c>
      <c r="BD135" s="12">
        <f>STAFF_CWS!BG93</f>
        <v>0</v>
      </c>
      <c r="BE135" s="12">
        <f>STAFF_CWS!BH93</f>
        <v>0</v>
      </c>
      <c r="BF135" s="12">
        <f>STAFF_CWS!BI93</f>
        <v>0</v>
      </c>
      <c r="BG135" s="12">
        <f>STAFF_CWS!BJ93</f>
        <v>0</v>
      </c>
      <c r="BH135" s="12">
        <f>STAFF_CWS!BK93</f>
        <v>0</v>
      </c>
      <c r="BI135" s="12">
        <f>STAFF_CWS!BL93</f>
        <v>0</v>
      </c>
      <c r="BJ135" s="12">
        <f>STAFF_CWS!BM93</f>
        <v>0</v>
      </c>
      <c r="BK135" s="12">
        <f>STAFF_CWS!BN93</f>
        <v>0</v>
      </c>
      <c r="BL135" s="12">
        <f>STAFF_CWS!BO93</f>
        <v>0</v>
      </c>
    </row>
    <row r="136" spans="2:64" x14ac:dyDescent="0.15">
      <c r="E136" s="12">
        <f>STAFF_CWS!H94</f>
        <v>0</v>
      </c>
      <c r="F136" s="12">
        <f>STAFF_CWS!I94</f>
        <v>0</v>
      </c>
      <c r="G136" s="12">
        <f>STAFF_CWS!J94</f>
        <v>0</v>
      </c>
      <c r="H136" s="12">
        <f>STAFF_CWS!K94</f>
        <v>0</v>
      </c>
      <c r="I136" s="12">
        <f>STAFF_CWS!L94</f>
        <v>0</v>
      </c>
      <c r="J136" s="12">
        <f>STAFF_CWS!M94</f>
        <v>0</v>
      </c>
      <c r="K136" s="12">
        <f>STAFF_CWS!N94</f>
        <v>0</v>
      </c>
      <c r="L136" s="12">
        <f>STAFF_CWS!O94</f>
        <v>0</v>
      </c>
      <c r="M136" s="12">
        <f>STAFF_CWS!P94</f>
        <v>0</v>
      </c>
      <c r="N136" s="12">
        <f>STAFF_CWS!Q94</f>
        <v>0</v>
      </c>
      <c r="O136" s="12">
        <f>STAFF_CWS!R94</f>
        <v>0</v>
      </c>
      <c r="P136" s="12">
        <f>STAFF_CWS!S94</f>
        <v>0</v>
      </c>
      <c r="Q136" s="12">
        <f>STAFF_CWS!T94</f>
        <v>0</v>
      </c>
      <c r="R136" s="12">
        <f>STAFF_CWS!U94</f>
        <v>0</v>
      </c>
      <c r="S136" s="12">
        <f>STAFF_CWS!V94</f>
        <v>0</v>
      </c>
      <c r="T136" s="12">
        <f>STAFF_CWS!W94</f>
        <v>0</v>
      </c>
      <c r="U136" s="12">
        <f>STAFF_CWS!X94</f>
        <v>0</v>
      </c>
      <c r="V136" s="12">
        <f>STAFF_CWS!Y94</f>
        <v>0</v>
      </c>
      <c r="W136" s="12">
        <f>STAFF_CWS!Z94</f>
        <v>0</v>
      </c>
      <c r="X136" s="12">
        <f>STAFF_CWS!AA94</f>
        <v>0</v>
      </c>
      <c r="Y136" s="12">
        <f>STAFF_CWS!AB94</f>
        <v>0</v>
      </c>
      <c r="Z136" s="12">
        <f>STAFF_CWS!AC94</f>
        <v>0</v>
      </c>
      <c r="AA136" s="12">
        <f>STAFF_CWS!AD94</f>
        <v>0</v>
      </c>
      <c r="AB136" s="12">
        <f>STAFF_CWS!AE94</f>
        <v>0</v>
      </c>
      <c r="AC136" s="12">
        <f>STAFF_CWS!AF94</f>
        <v>0</v>
      </c>
      <c r="AD136" s="12">
        <f>STAFF_CWS!AG94</f>
        <v>0</v>
      </c>
      <c r="AE136" s="12">
        <f>STAFF_CWS!AH94</f>
        <v>0</v>
      </c>
      <c r="AF136" s="12">
        <f>STAFF_CWS!AI94</f>
        <v>0</v>
      </c>
      <c r="AG136" s="12">
        <f>STAFF_CWS!AJ94</f>
        <v>0</v>
      </c>
      <c r="AH136" s="12">
        <f>STAFF_CWS!AK94</f>
        <v>0</v>
      </c>
      <c r="AI136" s="12">
        <f>STAFF_CWS!AL94</f>
        <v>0</v>
      </c>
      <c r="AJ136" s="12">
        <f>STAFF_CWS!AM94</f>
        <v>0</v>
      </c>
      <c r="AK136" s="12">
        <f>STAFF_CWS!AN94</f>
        <v>0</v>
      </c>
      <c r="AL136" s="12">
        <f>STAFF_CWS!AO94</f>
        <v>0</v>
      </c>
      <c r="AM136" s="12">
        <f>STAFF_CWS!AP94</f>
        <v>0</v>
      </c>
      <c r="AN136" s="12">
        <f>STAFF_CWS!AQ94</f>
        <v>0</v>
      </c>
      <c r="AO136" s="12">
        <f>STAFF_CWS!AR94</f>
        <v>0</v>
      </c>
      <c r="AP136" s="12">
        <f>STAFF_CWS!AS94</f>
        <v>0</v>
      </c>
      <c r="AQ136" s="12">
        <f>STAFF_CWS!AT94</f>
        <v>0</v>
      </c>
      <c r="AR136" s="12">
        <f>STAFF_CWS!AU94</f>
        <v>0</v>
      </c>
      <c r="AS136" s="12">
        <f>STAFF_CWS!AV94</f>
        <v>0</v>
      </c>
      <c r="AT136" s="12">
        <f>STAFF_CWS!AW94</f>
        <v>0</v>
      </c>
      <c r="AU136" s="12">
        <f>STAFF_CWS!AX94</f>
        <v>0</v>
      </c>
      <c r="AV136" s="12">
        <f>STAFF_CWS!AY94</f>
        <v>0</v>
      </c>
      <c r="AW136" s="12">
        <f>STAFF_CWS!AZ94</f>
        <v>0</v>
      </c>
      <c r="AX136" s="12">
        <f>STAFF_CWS!BA94</f>
        <v>0</v>
      </c>
      <c r="AY136" s="12">
        <f>STAFF_CWS!BB94</f>
        <v>0</v>
      </c>
      <c r="AZ136" s="12">
        <f>STAFF_CWS!BC94</f>
        <v>0</v>
      </c>
      <c r="BA136" s="12">
        <f>STAFF_CWS!BD94</f>
        <v>0</v>
      </c>
      <c r="BB136" s="12">
        <f>STAFF_CWS!BE94</f>
        <v>0</v>
      </c>
      <c r="BC136" s="12">
        <f>STAFF_CWS!BF94</f>
        <v>0</v>
      </c>
      <c r="BD136" s="12">
        <f>STAFF_CWS!BG94</f>
        <v>0</v>
      </c>
      <c r="BE136" s="12">
        <f>STAFF_CWS!BH94</f>
        <v>0</v>
      </c>
      <c r="BF136" s="12">
        <f>STAFF_CWS!BI94</f>
        <v>0</v>
      </c>
      <c r="BG136" s="12">
        <f>STAFF_CWS!BJ94</f>
        <v>0</v>
      </c>
      <c r="BH136" s="12">
        <f>STAFF_CWS!BK94</f>
        <v>0</v>
      </c>
      <c r="BI136" s="12">
        <f>STAFF_CWS!BL94</f>
        <v>0</v>
      </c>
      <c r="BJ136" s="12">
        <f>STAFF_CWS!BM94</f>
        <v>0</v>
      </c>
      <c r="BK136" s="12">
        <f>STAFF_CWS!BN94</f>
        <v>0</v>
      </c>
      <c r="BL136" s="12">
        <f>STAFF_CWS!BO94</f>
        <v>0</v>
      </c>
    </row>
    <row r="137" spans="2:64" x14ac:dyDescent="0.15">
      <c r="B137" s="35" t="s">
        <v>32</v>
      </c>
      <c r="E137" s="12">
        <f>STAFF_CWS!H95</f>
        <v>0</v>
      </c>
      <c r="F137" s="12">
        <f>STAFF_CWS!I95</f>
        <v>0</v>
      </c>
      <c r="G137" s="12">
        <f>STAFF_CWS!J95</f>
        <v>0</v>
      </c>
      <c r="H137" s="12">
        <f>STAFF_CWS!K95</f>
        <v>0</v>
      </c>
      <c r="I137" s="12">
        <f>STAFF_CWS!L95</f>
        <v>0</v>
      </c>
      <c r="J137" s="12">
        <f>STAFF_CWS!M95</f>
        <v>0</v>
      </c>
      <c r="K137" s="12">
        <f>STAFF_CWS!N95</f>
        <v>0</v>
      </c>
      <c r="L137" s="12">
        <f>STAFF_CWS!O95</f>
        <v>1</v>
      </c>
      <c r="M137" s="12">
        <f>STAFF_CWS!P95</f>
        <v>1</v>
      </c>
      <c r="N137" s="12">
        <f>STAFF_CWS!Q95</f>
        <v>1</v>
      </c>
      <c r="O137" s="12">
        <f>STAFF_CWS!R95</f>
        <v>1</v>
      </c>
      <c r="P137" s="12">
        <f>STAFF_CWS!S95</f>
        <v>1</v>
      </c>
      <c r="Q137" s="12">
        <f>STAFF_CWS!T95</f>
        <v>1</v>
      </c>
      <c r="R137" s="12">
        <f>STAFF_CWS!U95</f>
        <v>1</v>
      </c>
      <c r="S137" s="12">
        <f>STAFF_CWS!V95</f>
        <v>1</v>
      </c>
      <c r="T137" s="12">
        <f>STAFF_CWS!W95</f>
        <v>1</v>
      </c>
      <c r="U137" s="12">
        <f>STAFF_CWS!X95</f>
        <v>1</v>
      </c>
      <c r="V137" s="12">
        <f>STAFF_CWS!Y95</f>
        <v>1</v>
      </c>
      <c r="W137" s="12">
        <f>STAFF_CWS!Z95</f>
        <v>1</v>
      </c>
      <c r="X137" s="12">
        <f>STAFF_CWS!AA95</f>
        <v>1</v>
      </c>
      <c r="Y137" s="12">
        <f>STAFF_CWS!AB95</f>
        <v>1</v>
      </c>
      <c r="Z137" s="12">
        <f>STAFF_CWS!AC95</f>
        <v>1</v>
      </c>
      <c r="AA137" s="12">
        <f>STAFF_CWS!AD95</f>
        <v>1</v>
      </c>
      <c r="AB137" s="12">
        <f>STAFF_CWS!AE95</f>
        <v>1</v>
      </c>
      <c r="AC137" s="12">
        <f>STAFF_CWS!AF95</f>
        <v>1</v>
      </c>
      <c r="AD137" s="12">
        <f>STAFF_CWS!AG95</f>
        <v>1</v>
      </c>
      <c r="AE137" s="12">
        <f>STAFF_CWS!AH95</f>
        <v>1</v>
      </c>
      <c r="AF137" s="12">
        <f>STAFF_CWS!AI95</f>
        <v>1</v>
      </c>
      <c r="AG137" s="12">
        <f>STAFF_CWS!AJ95</f>
        <v>1</v>
      </c>
      <c r="AH137" s="12">
        <f>STAFF_CWS!AK95</f>
        <v>1</v>
      </c>
      <c r="AI137" s="12">
        <f>STAFF_CWS!AL95</f>
        <v>1</v>
      </c>
      <c r="AJ137" s="12">
        <f>STAFF_CWS!AM95</f>
        <v>1</v>
      </c>
      <c r="AK137" s="12">
        <f>STAFF_CWS!AN95</f>
        <v>1</v>
      </c>
      <c r="AL137" s="12">
        <f>STAFF_CWS!AO95</f>
        <v>1</v>
      </c>
      <c r="AM137" s="12">
        <f>STAFF_CWS!AP95</f>
        <v>1</v>
      </c>
      <c r="AN137" s="12">
        <f>STAFF_CWS!AQ95</f>
        <v>1</v>
      </c>
      <c r="AO137" s="12">
        <f>STAFF_CWS!AR95</f>
        <v>2</v>
      </c>
      <c r="AP137" s="12">
        <f>STAFF_CWS!AS95</f>
        <v>2</v>
      </c>
      <c r="AQ137" s="12">
        <f>STAFF_CWS!AT95</f>
        <v>2</v>
      </c>
      <c r="AR137" s="12">
        <f>STAFF_CWS!AU95</f>
        <v>2</v>
      </c>
      <c r="AS137" s="12">
        <f>STAFF_CWS!AV95</f>
        <v>2</v>
      </c>
      <c r="AT137" s="12">
        <f>STAFF_CWS!AW95</f>
        <v>2</v>
      </c>
      <c r="AU137" s="12">
        <f>STAFF_CWS!AX95</f>
        <v>2</v>
      </c>
      <c r="AV137" s="12">
        <f>STAFF_CWS!AY95</f>
        <v>2</v>
      </c>
      <c r="AW137" s="12">
        <f>STAFF_CWS!AZ95</f>
        <v>2</v>
      </c>
      <c r="AX137" s="12">
        <f>STAFF_CWS!BA95</f>
        <v>2</v>
      </c>
      <c r="AY137" s="12">
        <f>STAFF_CWS!BB95</f>
        <v>2</v>
      </c>
      <c r="AZ137" s="12">
        <f>STAFF_CWS!BC95</f>
        <v>2</v>
      </c>
      <c r="BA137" s="12">
        <f>STAFF_CWS!BD95</f>
        <v>2</v>
      </c>
      <c r="BB137" s="12">
        <f>STAFF_CWS!BE95</f>
        <v>2</v>
      </c>
      <c r="BC137" s="12">
        <f>STAFF_CWS!BF95</f>
        <v>2</v>
      </c>
      <c r="BD137" s="12">
        <f>STAFF_CWS!BG95</f>
        <v>2</v>
      </c>
      <c r="BE137" s="12">
        <f>STAFF_CWS!BH95</f>
        <v>2</v>
      </c>
      <c r="BF137" s="12">
        <f>STAFF_CWS!BI95</f>
        <v>2</v>
      </c>
      <c r="BG137" s="12">
        <f>STAFF_CWS!BJ95</f>
        <v>2</v>
      </c>
      <c r="BH137" s="12">
        <f>STAFF_CWS!BK95</f>
        <v>2</v>
      </c>
      <c r="BI137" s="12">
        <f>STAFF_CWS!BL95</f>
        <v>2</v>
      </c>
      <c r="BJ137" s="12">
        <f>STAFF_CWS!BM95</f>
        <v>2</v>
      </c>
      <c r="BK137" s="12">
        <f>STAFF_CWS!BN95</f>
        <v>2</v>
      </c>
      <c r="BL137" s="12">
        <f>STAFF_CWS!BO95</f>
        <v>2</v>
      </c>
    </row>
    <row r="138" spans="2:64" x14ac:dyDescent="0.15">
      <c r="B138" s="35" t="s">
        <v>86</v>
      </c>
      <c r="E138" s="12">
        <f>STAFF_CWS!H96</f>
        <v>0.5</v>
      </c>
      <c r="F138" s="12">
        <f>STAFF_CWS!I96</f>
        <v>0.5</v>
      </c>
      <c r="G138" s="12">
        <f>STAFF_CWS!J96</f>
        <v>0.5</v>
      </c>
      <c r="H138" s="12">
        <f>STAFF_CWS!K96</f>
        <v>0.5</v>
      </c>
      <c r="I138" s="12">
        <f>STAFF_CWS!L96</f>
        <v>0.5</v>
      </c>
      <c r="J138" s="12">
        <f>STAFF_CWS!M96</f>
        <v>0.5</v>
      </c>
      <c r="K138" s="12">
        <f>STAFF_CWS!N96</f>
        <v>0.5</v>
      </c>
      <c r="L138" s="12">
        <f>STAFF_CWS!O96</f>
        <v>0.5</v>
      </c>
      <c r="M138" s="12">
        <f>STAFF_CWS!P96</f>
        <v>0.5</v>
      </c>
      <c r="N138" s="12">
        <f>STAFF_CWS!Q96</f>
        <v>0.5</v>
      </c>
      <c r="O138" s="12">
        <f>STAFF_CWS!R96</f>
        <v>0.5</v>
      </c>
      <c r="P138" s="12">
        <f>STAFF_CWS!S96</f>
        <v>0.5</v>
      </c>
      <c r="Q138" s="12">
        <f>STAFF_CWS!T96</f>
        <v>0</v>
      </c>
      <c r="R138" s="12">
        <f>STAFF_CWS!U96</f>
        <v>0</v>
      </c>
      <c r="S138" s="12">
        <f>STAFF_CWS!V96</f>
        <v>0</v>
      </c>
      <c r="T138" s="12">
        <f>STAFF_CWS!W96</f>
        <v>0</v>
      </c>
      <c r="U138" s="12">
        <f>STAFF_CWS!X96</f>
        <v>0</v>
      </c>
      <c r="V138" s="12">
        <f>STAFF_CWS!Y96</f>
        <v>0</v>
      </c>
      <c r="W138" s="12">
        <f>STAFF_CWS!Z96</f>
        <v>0</v>
      </c>
      <c r="X138" s="12">
        <f>STAFF_CWS!AA96</f>
        <v>0</v>
      </c>
      <c r="Y138" s="12">
        <f>STAFF_CWS!AB96</f>
        <v>0</v>
      </c>
      <c r="Z138" s="12">
        <f>STAFF_CWS!AC96</f>
        <v>0</v>
      </c>
      <c r="AA138" s="12">
        <f>STAFF_CWS!AD96</f>
        <v>0</v>
      </c>
      <c r="AB138" s="12">
        <f>STAFF_CWS!AE96</f>
        <v>0</v>
      </c>
      <c r="AC138" s="12">
        <f>STAFF_CWS!AF96</f>
        <v>0</v>
      </c>
      <c r="AD138" s="12">
        <f>STAFF_CWS!AG96</f>
        <v>0</v>
      </c>
      <c r="AE138" s="12">
        <f>STAFF_CWS!AH96</f>
        <v>0</v>
      </c>
      <c r="AF138" s="12">
        <f>STAFF_CWS!AI96</f>
        <v>0</v>
      </c>
      <c r="AG138" s="12">
        <f>STAFF_CWS!AJ96</f>
        <v>0</v>
      </c>
      <c r="AH138" s="12">
        <f>STAFF_CWS!AK96</f>
        <v>0</v>
      </c>
      <c r="AI138" s="12">
        <f>STAFF_CWS!AL96</f>
        <v>0</v>
      </c>
      <c r="AJ138" s="12">
        <f>STAFF_CWS!AM96</f>
        <v>0</v>
      </c>
      <c r="AK138" s="12">
        <f>STAFF_CWS!AN96</f>
        <v>0</v>
      </c>
      <c r="AL138" s="12">
        <f>STAFF_CWS!AO96</f>
        <v>0</v>
      </c>
      <c r="AM138" s="12">
        <f>STAFF_CWS!AP96</f>
        <v>0</v>
      </c>
      <c r="AN138" s="12">
        <f>STAFF_CWS!AQ96</f>
        <v>0</v>
      </c>
      <c r="AO138" s="12">
        <f>STAFF_CWS!AR96</f>
        <v>0</v>
      </c>
      <c r="AP138" s="12">
        <f>STAFF_CWS!AS96</f>
        <v>0</v>
      </c>
      <c r="AQ138" s="12">
        <f>STAFF_CWS!AT96</f>
        <v>0</v>
      </c>
      <c r="AR138" s="12">
        <f>STAFF_CWS!AU96</f>
        <v>0</v>
      </c>
      <c r="AS138" s="12">
        <f>STAFF_CWS!AV96</f>
        <v>0</v>
      </c>
      <c r="AT138" s="12">
        <f>STAFF_CWS!AW96</f>
        <v>0</v>
      </c>
      <c r="AU138" s="12">
        <f>STAFF_CWS!AX96</f>
        <v>0</v>
      </c>
      <c r="AV138" s="12">
        <f>STAFF_CWS!AY96</f>
        <v>0</v>
      </c>
      <c r="AW138" s="12">
        <f>STAFF_CWS!AZ96</f>
        <v>0</v>
      </c>
      <c r="AX138" s="12">
        <f>STAFF_CWS!BA96</f>
        <v>0</v>
      </c>
      <c r="AY138" s="12">
        <f>STAFF_CWS!BB96</f>
        <v>0</v>
      </c>
      <c r="AZ138" s="12">
        <f>STAFF_CWS!BC96</f>
        <v>0</v>
      </c>
      <c r="BA138" s="12">
        <f>STAFF_CWS!BD96</f>
        <v>0</v>
      </c>
      <c r="BB138" s="12">
        <f>STAFF_CWS!BE96</f>
        <v>0</v>
      </c>
      <c r="BC138" s="12">
        <f>STAFF_CWS!BF96</f>
        <v>0</v>
      </c>
      <c r="BD138" s="12">
        <f>STAFF_CWS!BG96</f>
        <v>0</v>
      </c>
      <c r="BE138" s="12">
        <f>STAFF_CWS!BH96</f>
        <v>0</v>
      </c>
      <c r="BF138" s="12">
        <f>STAFF_CWS!BI96</f>
        <v>0</v>
      </c>
      <c r="BG138" s="12">
        <f>STAFF_CWS!BJ96</f>
        <v>0</v>
      </c>
      <c r="BH138" s="12">
        <f>STAFF_CWS!BK96</f>
        <v>0</v>
      </c>
      <c r="BI138" s="12">
        <f>STAFF_CWS!BL96</f>
        <v>0</v>
      </c>
      <c r="BJ138" s="12">
        <f>STAFF_CWS!BM96</f>
        <v>0</v>
      </c>
      <c r="BK138" s="12">
        <f>STAFF_CWS!BN96</f>
        <v>0</v>
      </c>
      <c r="BL138" s="12">
        <f>STAFF_CWS!BO96</f>
        <v>0</v>
      </c>
    </row>
    <row r="139" spans="2:64" x14ac:dyDescent="0.15">
      <c r="E139" s="12">
        <f>STAFF_CWS!H97</f>
        <v>0</v>
      </c>
      <c r="F139" s="12">
        <f>STAFF_CWS!I97</f>
        <v>0</v>
      </c>
      <c r="G139" s="12">
        <f>STAFF_CWS!J97</f>
        <v>0</v>
      </c>
      <c r="H139" s="12">
        <f>STAFF_CWS!K97</f>
        <v>0</v>
      </c>
      <c r="I139" s="12">
        <f>STAFF_CWS!L97</f>
        <v>0</v>
      </c>
      <c r="J139" s="12">
        <f>STAFF_CWS!M97</f>
        <v>0</v>
      </c>
      <c r="K139" s="12">
        <f>STAFF_CWS!N97</f>
        <v>0</v>
      </c>
      <c r="L139" s="12">
        <f>STAFF_CWS!O97</f>
        <v>0</v>
      </c>
      <c r="M139" s="12">
        <f>STAFF_CWS!P97</f>
        <v>0</v>
      </c>
      <c r="N139" s="12">
        <f>STAFF_CWS!Q97</f>
        <v>0</v>
      </c>
      <c r="O139" s="12">
        <f>STAFF_CWS!R97</f>
        <v>0</v>
      </c>
      <c r="P139" s="12">
        <f>STAFF_CWS!S97</f>
        <v>0</v>
      </c>
      <c r="Q139" s="12">
        <f>STAFF_CWS!T97</f>
        <v>0</v>
      </c>
      <c r="R139" s="12">
        <f>STAFF_CWS!U97</f>
        <v>0</v>
      </c>
      <c r="S139" s="12">
        <f>STAFF_CWS!V97</f>
        <v>0</v>
      </c>
      <c r="T139" s="12">
        <f>STAFF_CWS!W97</f>
        <v>0</v>
      </c>
      <c r="U139" s="12">
        <f>STAFF_CWS!X97</f>
        <v>0</v>
      </c>
      <c r="V139" s="12">
        <f>STAFF_CWS!Y97</f>
        <v>0</v>
      </c>
      <c r="W139" s="12">
        <f>STAFF_CWS!Z97</f>
        <v>0</v>
      </c>
      <c r="X139" s="12">
        <f>STAFF_CWS!AA97</f>
        <v>0</v>
      </c>
      <c r="Y139" s="12">
        <f>STAFF_CWS!AB97</f>
        <v>0</v>
      </c>
      <c r="Z139" s="12">
        <f>STAFF_CWS!AC97</f>
        <v>0</v>
      </c>
      <c r="AA139" s="12">
        <f>STAFF_CWS!AD97</f>
        <v>0</v>
      </c>
      <c r="AB139" s="12">
        <f>STAFF_CWS!AE97</f>
        <v>0</v>
      </c>
      <c r="AC139" s="12">
        <f>STAFF_CWS!AF97</f>
        <v>0</v>
      </c>
      <c r="AD139" s="12">
        <f>STAFF_CWS!AG97</f>
        <v>0</v>
      </c>
      <c r="AE139" s="12">
        <f>STAFF_CWS!AH97</f>
        <v>0</v>
      </c>
      <c r="AF139" s="12">
        <f>STAFF_CWS!AI97</f>
        <v>0</v>
      </c>
      <c r="AG139" s="12">
        <f>STAFF_CWS!AJ97</f>
        <v>0</v>
      </c>
      <c r="AH139" s="12">
        <f>STAFF_CWS!AK97</f>
        <v>0</v>
      </c>
      <c r="AI139" s="12">
        <f>STAFF_CWS!AL97</f>
        <v>0</v>
      </c>
      <c r="AJ139" s="12">
        <f>STAFF_CWS!AM97</f>
        <v>0</v>
      </c>
      <c r="AK139" s="12">
        <f>STAFF_CWS!AN97</f>
        <v>0</v>
      </c>
      <c r="AL139" s="12">
        <f>STAFF_CWS!AO97</f>
        <v>0</v>
      </c>
      <c r="AM139" s="12">
        <f>STAFF_CWS!AP97</f>
        <v>0</v>
      </c>
      <c r="AN139" s="12">
        <f>STAFF_CWS!AQ97</f>
        <v>0</v>
      </c>
      <c r="AO139" s="12">
        <f>STAFF_CWS!AR97</f>
        <v>0</v>
      </c>
      <c r="AP139" s="12">
        <f>STAFF_CWS!AS97</f>
        <v>0</v>
      </c>
      <c r="AQ139" s="12">
        <f>STAFF_CWS!AT97</f>
        <v>0</v>
      </c>
      <c r="AR139" s="12">
        <f>STAFF_CWS!AU97</f>
        <v>0</v>
      </c>
      <c r="AS139" s="12">
        <f>STAFF_CWS!AV97</f>
        <v>0</v>
      </c>
      <c r="AT139" s="12">
        <f>STAFF_CWS!AW97</f>
        <v>0</v>
      </c>
      <c r="AU139" s="12">
        <f>STAFF_CWS!AX97</f>
        <v>0</v>
      </c>
      <c r="AV139" s="12">
        <f>STAFF_CWS!AY97</f>
        <v>0</v>
      </c>
      <c r="AW139" s="12">
        <f>STAFF_CWS!AZ97</f>
        <v>0</v>
      </c>
      <c r="AX139" s="12">
        <f>STAFF_CWS!BA97</f>
        <v>0</v>
      </c>
      <c r="AY139" s="12">
        <f>STAFF_CWS!BB97</f>
        <v>0</v>
      </c>
      <c r="AZ139" s="12">
        <f>STAFF_CWS!BC97</f>
        <v>0</v>
      </c>
      <c r="BA139" s="12">
        <f>STAFF_CWS!BD97</f>
        <v>0</v>
      </c>
      <c r="BB139" s="12">
        <f>STAFF_CWS!BE97</f>
        <v>0</v>
      </c>
      <c r="BC139" s="12">
        <f>STAFF_CWS!BF97</f>
        <v>0</v>
      </c>
      <c r="BD139" s="12">
        <f>STAFF_CWS!BG97</f>
        <v>0</v>
      </c>
      <c r="BE139" s="12">
        <f>STAFF_CWS!BH97</f>
        <v>0</v>
      </c>
      <c r="BF139" s="12">
        <f>STAFF_CWS!BI97</f>
        <v>0</v>
      </c>
      <c r="BG139" s="12">
        <f>STAFF_CWS!BJ97</f>
        <v>0</v>
      </c>
      <c r="BH139" s="12">
        <f>STAFF_CWS!BK97</f>
        <v>0</v>
      </c>
      <c r="BI139" s="12">
        <f>STAFF_CWS!BL97</f>
        <v>0</v>
      </c>
      <c r="BJ139" s="12">
        <f>STAFF_CWS!BM97</f>
        <v>0</v>
      </c>
      <c r="BK139" s="12">
        <f>STAFF_CWS!BN97</f>
        <v>0</v>
      </c>
      <c r="BL139" s="12">
        <f>STAFF_CWS!BO97</f>
        <v>0</v>
      </c>
    </row>
    <row r="140" spans="2:64" x14ac:dyDescent="0.15">
      <c r="B140" s="35" t="s">
        <v>29</v>
      </c>
      <c r="E140" s="12">
        <f>STAFF_CWS!H98</f>
        <v>0</v>
      </c>
      <c r="F140" s="12">
        <f>STAFF_CWS!I98</f>
        <v>0</v>
      </c>
      <c r="G140" s="12">
        <f>STAFF_CWS!J98</f>
        <v>0</v>
      </c>
      <c r="H140" s="12">
        <f>STAFF_CWS!K98</f>
        <v>0</v>
      </c>
      <c r="I140" s="12">
        <f>STAFF_CWS!L98</f>
        <v>0</v>
      </c>
      <c r="J140" s="12">
        <f>STAFF_CWS!M98</f>
        <v>0</v>
      </c>
      <c r="K140" s="12">
        <f>STAFF_CWS!N98</f>
        <v>0</v>
      </c>
      <c r="L140" s="12">
        <f>STAFF_CWS!O98</f>
        <v>0</v>
      </c>
      <c r="M140" s="12">
        <f>STAFF_CWS!P98</f>
        <v>0</v>
      </c>
      <c r="N140" s="12">
        <f>STAFF_CWS!Q98</f>
        <v>0</v>
      </c>
      <c r="O140" s="12">
        <f>STAFF_CWS!R98</f>
        <v>0</v>
      </c>
      <c r="P140" s="12">
        <f>STAFF_CWS!S98</f>
        <v>0</v>
      </c>
      <c r="Q140" s="12">
        <f>STAFF_CWS!T98</f>
        <v>1</v>
      </c>
      <c r="R140" s="12">
        <f>STAFF_CWS!U98</f>
        <v>1</v>
      </c>
      <c r="S140" s="12">
        <f>STAFF_CWS!V98</f>
        <v>1</v>
      </c>
      <c r="T140" s="12">
        <f>STAFF_CWS!W98</f>
        <v>1</v>
      </c>
      <c r="U140" s="12">
        <f>STAFF_CWS!X98</f>
        <v>1</v>
      </c>
      <c r="V140" s="12">
        <f>STAFF_CWS!Y98</f>
        <v>1</v>
      </c>
      <c r="W140" s="12">
        <f>STAFF_CWS!Z98</f>
        <v>1</v>
      </c>
      <c r="X140" s="12">
        <f>STAFF_CWS!AA98</f>
        <v>1</v>
      </c>
      <c r="Y140" s="12">
        <f>STAFF_CWS!AB98</f>
        <v>1</v>
      </c>
      <c r="Z140" s="12">
        <f>STAFF_CWS!AC98</f>
        <v>1</v>
      </c>
      <c r="AA140" s="12">
        <f>STAFF_CWS!AD98</f>
        <v>1</v>
      </c>
      <c r="AB140" s="12">
        <f>STAFF_CWS!AE98</f>
        <v>1</v>
      </c>
      <c r="AC140" s="12">
        <f>STAFF_CWS!AF98</f>
        <v>1</v>
      </c>
      <c r="AD140" s="12">
        <f>STAFF_CWS!AG98</f>
        <v>1</v>
      </c>
      <c r="AE140" s="12">
        <f>STAFF_CWS!AH98</f>
        <v>1</v>
      </c>
      <c r="AF140" s="12">
        <f>STAFF_CWS!AI98</f>
        <v>1</v>
      </c>
      <c r="AG140" s="12">
        <f>STAFF_CWS!AJ98</f>
        <v>1</v>
      </c>
      <c r="AH140" s="12">
        <f>STAFF_CWS!AK98</f>
        <v>1</v>
      </c>
      <c r="AI140" s="12">
        <f>STAFF_CWS!AL98</f>
        <v>1</v>
      </c>
      <c r="AJ140" s="12">
        <f>STAFF_CWS!AM98</f>
        <v>1</v>
      </c>
      <c r="AK140" s="12">
        <f>STAFF_CWS!AN98</f>
        <v>1</v>
      </c>
      <c r="AL140" s="12">
        <f>STAFF_CWS!AO98</f>
        <v>1</v>
      </c>
      <c r="AM140" s="12">
        <f>STAFF_CWS!AP98</f>
        <v>1</v>
      </c>
      <c r="AN140" s="12">
        <f>STAFF_CWS!AQ98</f>
        <v>1</v>
      </c>
      <c r="AO140" s="12">
        <f>STAFF_CWS!AR98</f>
        <v>1</v>
      </c>
      <c r="AP140" s="12">
        <f>STAFF_CWS!AS98</f>
        <v>1</v>
      </c>
      <c r="AQ140" s="12">
        <f>STAFF_CWS!AT98</f>
        <v>1</v>
      </c>
      <c r="AR140" s="12">
        <f>STAFF_CWS!AU98</f>
        <v>1</v>
      </c>
      <c r="AS140" s="12">
        <f>STAFF_CWS!AV98</f>
        <v>1</v>
      </c>
      <c r="AT140" s="12">
        <f>STAFF_CWS!AW98</f>
        <v>1</v>
      </c>
      <c r="AU140" s="12">
        <f>STAFF_CWS!AX98</f>
        <v>1</v>
      </c>
      <c r="AV140" s="12">
        <f>STAFF_CWS!AY98</f>
        <v>1</v>
      </c>
      <c r="AW140" s="12">
        <f>STAFF_CWS!AZ98</f>
        <v>1</v>
      </c>
      <c r="AX140" s="12">
        <f>STAFF_CWS!BA98</f>
        <v>1</v>
      </c>
      <c r="AY140" s="12">
        <f>STAFF_CWS!BB98</f>
        <v>1</v>
      </c>
      <c r="AZ140" s="12">
        <f>STAFF_CWS!BC98</f>
        <v>1</v>
      </c>
      <c r="BA140" s="12">
        <f>STAFF_CWS!BD98</f>
        <v>1</v>
      </c>
      <c r="BB140" s="12">
        <f>STAFF_CWS!BE98</f>
        <v>1</v>
      </c>
      <c r="BC140" s="12">
        <f>STAFF_CWS!BF98</f>
        <v>1</v>
      </c>
      <c r="BD140" s="12">
        <f>STAFF_CWS!BG98</f>
        <v>1</v>
      </c>
      <c r="BE140" s="12">
        <f>STAFF_CWS!BH98</f>
        <v>1</v>
      </c>
      <c r="BF140" s="12">
        <f>STAFF_CWS!BI98</f>
        <v>1</v>
      </c>
      <c r="BG140" s="12">
        <f>STAFF_CWS!BJ98</f>
        <v>1</v>
      </c>
      <c r="BH140" s="12">
        <f>STAFF_CWS!BK98</f>
        <v>1</v>
      </c>
      <c r="BI140" s="12">
        <f>STAFF_CWS!BL98</f>
        <v>1</v>
      </c>
      <c r="BJ140" s="12">
        <f>STAFF_CWS!BM98</f>
        <v>1</v>
      </c>
      <c r="BK140" s="12">
        <f>STAFF_CWS!BN98</f>
        <v>1</v>
      </c>
      <c r="BL140" s="12">
        <f>STAFF_CWS!BO98</f>
        <v>1</v>
      </c>
    </row>
    <row r="141" spans="2:64" x14ac:dyDescent="0.15">
      <c r="B141" s="35" t="s">
        <v>86</v>
      </c>
      <c r="E141" s="12">
        <f>STAFF_CWS!H99</f>
        <v>0.5</v>
      </c>
      <c r="F141" s="12">
        <f>STAFF_CWS!I99</f>
        <v>0.5</v>
      </c>
      <c r="G141" s="12">
        <f>STAFF_CWS!J99</f>
        <v>0.5</v>
      </c>
      <c r="H141" s="12">
        <f>STAFF_CWS!K99</f>
        <v>0.5</v>
      </c>
      <c r="I141" s="12">
        <f>STAFF_CWS!L99</f>
        <v>0.5</v>
      </c>
      <c r="J141" s="12">
        <f>STAFF_CWS!M99</f>
        <v>0.5</v>
      </c>
      <c r="K141" s="12">
        <f>STAFF_CWS!N99</f>
        <v>0.5</v>
      </c>
      <c r="L141" s="12">
        <f>STAFF_CWS!O99</f>
        <v>0.5</v>
      </c>
      <c r="M141" s="12">
        <f>STAFF_CWS!P99</f>
        <v>0.5</v>
      </c>
      <c r="N141" s="12">
        <f>STAFF_CWS!Q99</f>
        <v>0.5</v>
      </c>
      <c r="O141" s="12">
        <f>STAFF_CWS!R99</f>
        <v>0.5</v>
      </c>
      <c r="P141" s="12">
        <f>STAFF_CWS!S99</f>
        <v>0.5</v>
      </c>
      <c r="Q141" s="12">
        <f>STAFF_CWS!T99</f>
        <v>0</v>
      </c>
      <c r="R141" s="12">
        <f>STAFF_CWS!U99</f>
        <v>0</v>
      </c>
      <c r="S141" s="12">
        <f>STAFF_CWS!V99</f>
        <v>0</v>
      </c>
      <c r="T141" s="12">
        <f>STAFF_CWS!W99</f>
        <v>0</v>
      </c>
      <c r="U141" s="12">
        <f>STAFF_CWS!X99</f>
        <v>0</v>
      </c>
      <c r="V141" s="12">
        <f>STAFF_CWS!Y99</f>
        <v>0</v>
      </c>
      <c r="W141" s="12">
        <f>STAFF_CWS!Z99</f>
        <v>0</v>
      </c>
      <c r="X141" s="12">
        <f>STAFF_CWS!AA99</f>
        <v>0</v>
      </c>
      <c r="Y141" s="12">
        <f>STAFF_CWS!AB99</f>
        <v>0</v>
      </c>
      <c r="Z141" s="12">
        <f>STAFF_CWS!AC99</f>
        <v>0</v>
      </c>
      <c r="AA141" s="12">
        <f>STAFF_CWS!AD99</f>
        <v>0</v>
      </c>
      <c r="AB141" s="12">
        <f>STAFF_CWS!AE99</f>
        <v>0</v>
      </c>
      <c r="AC141" s="12">
        <f>STAFF_CWS!AF99</f>
        <v>0</v>
      </c>
      <c r="AD141" s="12">
        <f>STAFF_CWS!AG99</f>
        <v>0</v>
      </c>
      <c r="AE141" s="12">
        <f>STAFF_CWS!AH99</f>
        <v>0</v>
      </c>
      <c r="AF141" s="12">
        <f>STAFF_CWS!AI99</f>
        <v>0</v>
      </c>
      <c r="AG141" s="12">
        <f>STAFF_CWS!AJ99</f>
        <v>0</v>
      </c>
      <c r="AH141" s="12">
        <f>STAFF_CWS!AK99</f>
        <v>0</v>
      </c>
      <c r="AI141" s="12">
        <f>STAFF_CWS!AL99</f>
        <v>0</v>
      </c>
      <c r="AJ141" s="12">
        <f>STAFF_CWS!AM99</f>
        <v>0</v>
      </c>
      <c r="AK141" s="12">
        <f>STAFF_CWS!AN99</f>
        <v>0</v>
      </c>
      <c r="AL141" s="12">
        <f>STAFF_CWS!AO99</f>
        <v>0</v>
      </c>
      <c r="AM141" s="12">
        <f>STAFF_CWS!AP99</f>
        <v>0</v>
      </c>
      <c r="AN141" s="12">
        <f>STAFF_CWS!AQ99</f>
        <v>0</v>
      </c>
      <c r="AO141" s="12">
        <f>STAFF_CWS!AR99</f>
        <v>0</v>
      </c>
      <c r="AP141" s="12">
        <f>STAFF_CWS!AS99</f>
        <v>0</v>
      </c>
      <c r="AQ141" s="12">
        <f>STAFF_CWS!AT99</f>
        <v>0</v>
      </c>
      <c r="AR141" s="12">
        <f>STAFF_CWS!AU99</f>
        <v>0</v>
      </c>
      <c r="AS141" s="12">
        <f>STAFF_CWS!AV99</f>
        <v>0</v>
      </c>
      <c r="AT141" s="12">
        <f>STAFF_CWS!AW99</f>
        <v>0</v>
      </c>
      <c r="AU141" s="12">
        <f>STAFF_CWS!AX99</f>
        <v>0</v>
      </c>
      <c r="AV141" s="12">
        <f>STAFF_CWS!AY99</f>
        <v>0</v>
      </c>
      <c r="AW141" s="12">
        <f>STAFF_CWS!AZ99</f>
        <v>0</v>
      </c>
      <c r="AX141" s="12">
        <f>STAFF_CWS!BA99</f>
        <v>0</v>
      </c>
      <c r="AY141" s="12">
        <f>STAFF_CWS!BB99</f>
        <v>0</v>
      </c>
      <c r="AZ141" s="12">
        <f>STAFF_CWS!BC99</f>
        <v>0</v>
      </c>
      <c r="BA141" s="12">
        <f>STAFF_CWS!BD99</f>
        <v>0</v>
      </c>
      <c r="BB141" s="12">
        <f>STAFF_CWS!BE99</f>
        <v>0</v>
      </c>
      <c r="BC141" s="12">
        <f>STAFF_CWS!BF99</f>
        <v>0</v>
      </c>
      <c r="BD141" s="12">
        <f>STAFF_CWS!BG99</f>
        <v>0</v>
      </c>
      <c r="BE141" s="12">
        <f>STAFF_CWS!BH99</f>
        <v>0</v>
      </c>
      <c r="BF141" s="12">
        <f>STAFF_CWS!BI99</f>
        <v>0</v>
      </c>
      <c r="BG141" s="12">
        <f>STAFF_CWS!BJ99</f>
        <v>0</v>
      </c>
      <c r="BH141" s="12">
        <f>STAFF_CWS!BK99</f>
        <v>0</v>
      </c>
      <c r="BI141" s="12">
        <f>STAFF_CWS!BL99</f>
        <v>0</v>
      </c>
      <c r="BJ141" s="12">
        <f>STAFF_CWS!BM99</f>
        <v>0</v>
      </c>
      <c r="BK141" s="12">
        <f>STAFF_CWS!BN99</f>
        <v>0</v>
      </c>
      <c r="BL141" s="12">
        <f>STAFF_CWS!BO99</f>
        <v>0</v>
      </c>
    </row>
    <row r="142" spans="2:64" x14ac:dyDescent="0.15">
      <c r="E142" s="12">
        <f>STAFF_CWS!H100</f>
        <v>0</v>
      </c>
      <c r="F142" s="12">
        <f>STAFF_CWS!I100</f>
        <v>0</v>
      </c>
      <c r="G142" s="12">
        <f>STAFF_CWS!J100</f>
        <v>0</v>
      </c>
      <c r="H142" s="12">
        <f>STAFF_CWS!K100</f>
        <v>0</v>
      </c>
      <c r="I142" s="12">
        <f>STAFF_CWS!L100</f>
        <v>0</v>
      </c>
      <c r="J142" s="12">
        <f>STAFF_CWS!M100</f>
        <v>0</v>
      </c>
      <c r="K142" s="12">
        <f>STAFF_CWS!N100</f>
        <v>0</v>
      </c>
      <c r="L142" s="12">
        <f>STAFF_CWS!O100</f>
        <v>0</v>
      </c>
      <c r="M142" s="12">
        <f>STAFF_CWS!P100</f>
        <v>0</v>
      </c>
      <c r="N142" s="12">
        <f>STAFF_CWS!Q100</f>
        <v>0</v>
      </c>
      <c r="O142" s="12">
        <f>STAFF_CWS!R100</f>
        <v>0</v>
      </c>
      <c r="P142" s="12">
        <f>STAFF_CWS!S100</f>
        <v>0</v>
      </c>
      <c r="Q142" s="12">
        <f>STAFF_CWS!T100</f>
        <v>0</v>
      </c>
      <c r="R142" s="12">
        <f>STAFF_CWS!U100</f>
        <v>0</v>
      </c>
      <c r="S142" s="12">
        <f>STAFF_CWS!V100</f>
        <v>0</v>
      </c>
      <c r="T142" s="12">
        <f>STAFF_CWS!W100</f>
        <v>0</v>
      </c>
      <c r="U142" s="12">
        <f>STAFF_CWS!X100</f>
        <v>0</v>
      </c>
      <c r="V142" s="12">
        <f>STAFF_CWS!Y100</f>
        <v>0</v>
      </c>
      <c r="W142" s="12">
        <f>STAFF_CWS!Z100</f>
        <v>0</v>
      </c>
      <c r="X142" s="12">
        <f>STAFF_CWS!AA100</f>
        <v>0</v>
      </c>
      <c r="Y142" s="12">
        <f>STAFF_CWS!AB100</f>
        <v>0</v>
      </c>
      <c r="Z142" s="12">
        <f>STAFF_CWS!AC100</f>
        <v>0</v>
      </c>
      <c r="AA142" s="12">
        <f>STAFF_CWS!AD100</f>
        <v>0</v>
      </c>
      <c r="AB142" s="12">
        <f>STAFF_CWS!AE100</f>
        <v>0</v>
      </c>
      <c r="AC142" s="12">
        <f>STAFF_CWS!AF100</f>
        <v>0</v>
      </c>
      <c r="AD142" s="12">
        <f>STAFF_CWS!AG100</f>
        <v>0</v>
      </c>
      <c r="AE142" s="12">
        <f>STAFF_CWS!AH100</f>
        <v>0</v>
      </c>
      <c r="AF142" s="12">
        <f>STAFF_CWS!AI100</f>
        <v>0</v>
      </c>
      <c r="AG142" s="12">
        <f>STAFF_CWS!AJ100</f>
        <v>0</v>
      </c>
      <c r="AH142" s="12">
        <f>STAFF_CWS!AK100</f>
        <v>0</v>
      </c>
      <c r="AI142" s="12">
        <f>STAFF_CWS!AL100</f>
        <v>0</v>
      </c>
      <c r="AJ142" s="12">
        <f>STAFF_CWS!AM100</f>
        <v>0</v>
      </c>
      <c r="AK142" s="12">
        <f>STAFF_CWS!AN100</f>
        <v>0</v>
      </c>
      <c r="AL142" s="12">
        <f>STAFF_CWS!AO100</f>
        <v>0</v>
      </c>
      <c r="AM142" s="12">
        <f>STAFF_CWS!AP100</f>
        <v>0</v>
      </c>
      <c r="AN142" s="12">
        <f>STAFF_CWS!AQ100</f>
        <v>0</v>
      </c>
      <c r="AO142" s="12">
        <f>STAFF_CWS!AR100</f>
        <v>0</v>
      </c>
      <c r="AP142" s="12">
        <f>STAFF_CWS!AS100</f>
        <v>0</v>
      </c>
      <c r="AQ142" s="12">
        <f>STAFF_CWS!AT100</f>
        <v>0</v>
      </c>
      <c r="AR142" s="12">
        <f>STAFF_CWS!AU100</f>
        <v>0</v>
      </c>
      <c r="AS142" s="12">
        <f>STAFF_CWS!AV100</f>
        <v>0</v>
      </c>
      <c r="AT142" s="12">
        <f>STAFF_CWS!AW100</f>
        <v>0</v>
      </c>
      <c r="AU142" s="12">
        <f>STAFF_CWS!AX100</f>
        <v>0</v>
      </c>
      <c r="AV142" s="12">
        <f>STAFF_CWS!AY100</f>
        <v>0</v>
      </c>
      <c r="AW142" s="12">
        <f>STAFF_CWS!AZ100</f>
        <v>0</v>
      </c>
      <c r="AX142" s="12">
        <f>STAFF_CWS!BA100</f>
        <v>0</v>
      </c>
      <c r="AY142" s="12">
        <f>STAFF_CWS!BB100</f>
        <v>0</v>
      </c>
      <c r="AZ142" s="12">
        <f>STAFF_CWS!BC100</f>
        <v>0</v>
      </c>
      <c r="BA142" s="12">
        <f>STAFF_CWS!BD100</f>
        <v>0</v>
      </c>
      <c r="BB142" s="12">
        <f>STAFF_CWS!BE100</f>
        <v>0</v>
      </c>
      <c r="BC142" s="12">
        <f>STAFF_CWS!BF100</f>
        <v>0</v>
      </c>
      <c r="BD142" s="12">
        <f>STAFF_CWS!BG100</f>
        <v>0</v>
      </c>
      <c r="BE142" s="12">
        <f>STAFF_CWS!BH100</f>
        <v>0</v>
      </c>
      <c r="BF142" s="12">
        <f>STAFF_CWS!BI100</f>
        <v>0</v>
      </c>
      <c r="BG142" s="12">
        <f>STAFF_CWS!BJ100</f>
        <v>0</v>
      </c>
      <c r="BH142" s="12">
        <f>STAFF_CWS!BK100</f>
        <v>0</v>
      </c>
      <c r="BI142" s="12">
        <f>STAFF_CWS!BL100</f>
        <v>0</v>
      </c>
      <c r="BJ142" s="12">
        <f>STAFF_CWS!BM100</f>
        <v>0</v>
      </c>
      <c r="BK142" s="12">
        <f>STAFF_CWS!BN100</f>
        <v>0</v>
      </c>
      <c r="BL142" s="12">
        <f>STAFF_CWS!BO100</f>
        <v>0</v>
      </c>
    </row>
    <row r="143" spans="2:64" x14ac:dyDescent="0.15">
      <c r="B143" s="35" t="s">
        <v>30</v>
      </c>
      <c r="E143" s="12">
        <f>STAFF_CWS!H101</f>
        <v>0</v>
      </c>
      <c r="F143" s="12">
        <f>STAFF_CWS!I101</f>
        <v>0</v>
      </c>
      <c r="G143" s="12">
        <f>STAFF_CWS!J101</f>
        <v>0</v>
      </c>
      <c r="H143" s="12">
        <f>STAFF_CWS!K101</f>
        <v>0</v>
      </c>
      <c r="I143" s="12">
        <f>STAFF_CWS!L101</f>
        <v>0</v>
      </c>
      <c r="J143" s="12">
        <f>STAFF_CWS!M101</f>
        <v>0</v>
      </c>
      <c r="K143" s="12">
        <f>STAFF_CWS!N101</f>
        <v>0</v>
      </c>
      <c r="L143" s="12">
        <f>STAFF_CWS!O101</f>
        <v>0</v>
      </c>
      <c r="M143" s="12">
        <f>STAFF_CWS!P101</f>
        <v>0</v>
      </c>
      <c r="N143" s="12">
        <f>STAFF_CWS!Q101</f>
        <v>0</v>
      </c>
      <c r="O143" s="12">
        <f>STAFF_CWS!R101</f>
        <v>0</v>
      </c>
      <c r="P143" s="12">
        <f>STAFF_CWS!S101</f>
        <v>0</v>
      </c>
      <c r="Q143" s="12">
        <f>STAFF_CWS!T101</f>
        <v>0</v>
      </c>
      <c r="R143" s="12">
        <f>STAFF_CWS!U101</f>
        <v>0</v>
      </c>
      <c r="S143" s="12">
        <f>STAFF_CWS!V101</f>
        <v>0</v>
      </c>
      <c r="T143" s="12">
        <f>STAFF_CWS!W101</f>
        <v>0</v>
      </c>
      <c r="U143" s="12">
        <f>STAFF_CWS!X101</f>
        <v>0</v>
      </c>
      <c r="V143" s="12">
        <f>STAFF_CWS!Y101</f>
        <v>0</v>
      </c>
      <c r="W143" s="12">
        <f>STAFF_CWS!Z101</f>
        <v>0</v>
      </c>
      <c r="X143" s="12">
        <f>STAFF_CWS!AA101</f>
        <v>0</v>
      </c>
      <c r="Y143" s="12">
        <f>STAFF_CWS!AB101</f>
        <v>0</v>
      </c>
      <c r="Z143" s="12">
        <f>STAFF_CWS!AC101</f>
        <v>0</v>
      </c>
      <c r="AA143" s="12">
        <f>STAFF_CWS!AD101</f>
        <v>0</v>
      </c>
      <c r="AB143" s="12">
        <f>STAFF_CWS!AE101</f>
        <v>0</v>
      </c>
      <c r="AC143" s="12">
        <f>STAFF_CWS!AF101</f>
        <v>1</v>
      </c>
      <c r="AD143" s="12">
        <f>STAFF_CWS!AG101</f>
        <v>1</v>
      </c>
      <c r="AE143" s="12">
        <f>STAFF_CWS!AH101</f>
        <v>1</v>
      </c>
      <c r="AF143" s="12">
        <f>STAFF_CWS!AI101</f>
        <v>1</v>
      </c>
      <c r="AG143" s="12">
        <f>STAFF_CWS!AJ101</f>
        <v>1</v>
      </c>
      <c r="AH143" s="12">
        <f>STAFF_CWS!AK101</f>
        <v>1</v>
      </c>
      <c r="AI143" s="12">
        <f>STAFF_CWS!AL101</f>
        <v>1</v>
      </c>
      <c r="AJ143" s="12">
        <f>STAFF_CWS!AM101</f>
        <v>1</v>
      </c>
      <c r="AK143" s="12">
        <f>STAFF_CWS!AN101</f>
        <v>1</v>
      </c>
      <c r="AL143" s="12">
        <f>STAFF_CWS!AO101</f>
        <v>1</v>
      </c>
      <c r="AM143" s="12">
        <f>STAFF_CWS!AP101</f>
        <v>1</v>
      </c>
      <c r="AN143" s="12">
        <f>STAFF_CWS!AQ101</f>
        <v>1</v>
      </c>
      <c r="AO143" s="12">
        <f>STAFF_CWS!AR101</f>
        <v>1</v>
      </c>
      <c r="AP143" s="12">
        <f>STAFF_CWS!AS101</f>
        <v>1</v>
      </c>
      <c r="AQ143" s="12">
        <f>STAFF_CWS!AT101</f>
        <v>1</v>
      </c>
      <c r="AR143" s="12">
        <f>STAFF_CWS!AU101</f>
        <v>1</v>
      </c>
      <c r="AS143" s="12">
        <f>STAFF_CWS!AV101</f>
        <v>1</v>
      </c>
      <c r="AT143" s="12">
        <f>STAFF_CWS!AW101</f>
        <v>1</v>
      </c>
      <c r="AU143" s="12">
        <f>STAFF_CWS!AX101</f>
        <v>1</v>
      </c>
      <c r="AV143" s="12">
        <f>STAFF_CWS!AY101</f>
        <v>1</v>
      </c>
      <c r="AW143" s="12">
        <f>STAFF_CWS!AZ101</f>
        <v>1</v>
      </c>
      <c r="AX143" s="12">
        <f>STAFF_CWS!BA101</f>
        <v>1</v>
      </c>
      <c r="AY143" s="12">
        <f>STAFF_CWS!BB101</f>
        <v>1</v>
      </c>
      <c r="AZ143" s="12">
        <f>STAFF_CWS!BC101</f>
        <v>1</v>
      </c>
      <c r="BA143" s="12">
        <f>STAFF_CWS!BD101</f>
        <v>1</v>
      </c>
      <c r="BB143" s="12">
        <f>STAFF_CWS!BE101</f>
        <v>1</v>
      </c>
      <c r="BC143" s="12">
        <f>STAFF_CWS!BF101</f>
        <v>1</v>
      </c>
      <c r="BD143" s="12">
        <f>STAFF_CWS!BG101</f>
        <v>1</v>
      </c>
      <c r="BE143" s="12">
        <f>STAFF_CWS!BH101</f>
        <v>1</v>
      </c>
      <c r="BF143" s="12">
        <f>STAFF_CWS!BI101</f>
        <v>1</v>
      </c>
      <c r="BG143" s="12">
        <f>STAFF_CWS!BJ101</f>
        <v>1</v>
      </c>
      <c r="BH143" s="12">
        <f>STAFF_CWS!BK101</f>
        <v>1</v>
      </c>
      <c r="BI143" s="12">
        <f>STAFF_CWS!BL101</f>
        <v>1</v>
      </c>
      <c r="BJ143" s="12">
        <f>STAFF_CWS!BM101</f>
        <v>1</v>
      </c>
      <c r="BK143" s="12">
        <f>STAFF_CWS!BN101</f>
        <v>1</v>
      </c>
      <c r="BL143" s="12">
        <f>STAFF_CWS!BO101</f>
        <v>1</v>
      </c>
    </row>
    <row r="144" spans="2:64" x14ac:dyDescent="0.15">
      <c r="B144" s="35" t="s">
        <v>86</v>
      </c>
      <c r="E144" s="12">
        <f>STAFF_CWS!H102</f>
        <v>0</v>
      </c>
      <c r="F144" s="12">
        <f>STAFF_CWS!I102</f>
        <v>0</v>
      </c>
      <c r="G144" s="12">
        <f>STAFF_CWS!J102</f>
        <v>0</v>
      </c>
      <c r="H144" s="12">
        <f>STAFF_CWS!K102</f>
        <v>0</v>
      </c>
      <c r="I144" s="12">
        <f>STAFF_CWS!L102</f>
        <v>0</v>
      </c>
      <c r="J144" s="12">
        <f>STAFF_CWS!M102</f>
        <v>0</v>
      </c>
      <c r="K144" s="12">
        <f>STAFF_CWS!N102</f>
        <v>0</v>
      </c>
      <c r="L144" s="12">
        <f>STAFF_CWS!O102</f>
        <v>0</v>
      </c>
      <c r="M144" s="12">
        <f>STAFF_CWS!P102</f>
        <v>0</v>
      </c>
      <c r="N144" s="12">
        <f>STAFF_CWS!Q102</f>
        <v>0</v>
      </c>
      <c r="O144" s="12">
        <f>STAFF_CWS!R102</f>
        <v>0</v>
      </c>
      <c r="P144" s="12">
        <f>STAFF_CWS!S102</f>
        <v>0</v>
      </c>
      <c r="Q144" s="12">
        <f>STAFF_CWS!T102</f>
        <v>0</v>
      </c>
      <c r="R144" s="12">
        <f>STAFF_CWS!U102</f>
        <v>0</v>
      </c>
      <c r="S144" s="12">
        <f>STAFF_CWS!V102</f>
        <v>0</v>
      </c>
      <c r="T144" s="12">
        <f>STAFF_CWS!W102</f>
        <v>0</v>
      </c>
      <c r="U144" s="12">
        <f>STAFF_CWS!X102</f>
        <v>0</v>
      </c>
      <c r="V144" s="12">
        <f>STAFF_CWS!Y102</f>
        <v>0</v>
      </c>
      <c r="W144" s="12">
        <f>STAFF_CWS!Z102</f>
        <v>0</v>
      </c>
      <c r="X144" s="12">
        <f>STAFF_CWS!AA102</f>
        <v>0</v>
      </c>
      <c r="Y144" s="12">
        <f>STAFF_CWS!AB102</f>
        <v>0</v>
      </c>
      <c r="Z144" s="12">
        <f>STAFF_CWS!AC102</f>
        <v>0</v>
      </c>
      <c r="AA144" s="12">
        <f>STAFF_CWS!AD102</f>
        <v>0</v>
      </c>
      <c r="AB144" s="12">
        <f>STAFF_CWS!AE102</f>
        <v>0</v>
      </c>
      <c r="AC144" s="12">
        <f>STAFF_CWS!AF102</f>
        <v>0</v>
      </c>
      <c r="AD144" s="12">
        <f>STAFF_CWS!AG102</f>
        <v>0</v>
      </c>
      <c r="AE144" s="12">
        <f>STAFF_CWS!AH102</f>
        <v>0</v>
      </c>
      <c r="AF144" s="12">
        <f>STAFF_CWS!AI102</f>
        <v>0</v>
      </c>
      <c r="AG144" s="12">
        <f>STAFF_CWS!AJ102</f>
        <v>0</v>
      </c>
      <c r="AH144" s="12">
        <f>STAFF_CWS!AK102</f>
        <v>0</v>
      </c>
      <c r="AI144" s="12">
        <f>STAFF_CWS!AL102</f>
        <v>0</v>
      </c>
      <c r="AJ144" s="12">
        <f>STAFF_CWS!AM102</f>
        <v>0</v>
      </c>
      <c r="AK144" s="12">
        <f>STAFF_CWS!AN102</f>
        <v>0</v>
      </c>
      <c r="AL144" s="12">
        <f>STAFF_CWS!AO102</f>
        <v>0</v>
      </c>
      <c r="AM144" s="12">
        <f>STAFF_CWS!AP102</f>
        <v>0</v>
      </c>
      <c r="AN144" s="12">
        <f>STAFF_CWS!AQ102</f>
        <v>0</v>
      </c>
      <c r="AO144" s="12">
        <f>STAFF_CWS!AR102</f>
        <v>0</v>
      </c>
      <c r="AP144" s="12">
        <f>STAFF_CWS!AS102</f>
        <v>0</v>
      </c>
      <c r="AQ144" s="12">
        <f>STAFF_CWS!AT102</f>
        <v>0</v>
      </c>
      <c r="AR144" s="12">
        <f>STAFF_CWS!AU102</f>
        <v>0</v>
      </c>
      <c r="AS144" s="12">
        <f>STAFF_CWS!AV102</f>
        <v>0</v>
      </c>
      <c r="AT144" s="12">
        <f>STAFF_CWS!AW102</f>
        <v>0</v>
      </c>
      <c r="AU144" s="12">
        <f>STAFF_CWS!AX102</f>
        <v>0</v>
      </c>
      <c r="AV144" s="12">
        <f>STAFF_CWS!AY102</f>
        <v>0</v>
      </c>
      <c r="AW144" s="12">
        <f>STAFF_CWS!AZ102</f>
        <v>0</v>
      </c>
      <c r="AX144" s="12">
        <f>STAFF_CWS!BA102</f>
        <v>0</v>
      </c>
      <c r="AY144" s="12">
        <f>STAFF_CWS!BB102</f>
        <v>0</v>
      </c>
      <c r="AZ144" s="12">
        <f>STAFF_CWS!BC102</f>
        <v>0</v>
      </c>
      <c r="BA144" s="12">
        <f>STAFF_CWS!BD102</f>
        <v>0</v>
      </c>
      <c r="BB144" s="12">
        <f>STAFF_CWS!BE102</f>
        <v>0</v>
      </c>
      <c r="BC144" s="12">
        <f>STAFF_CWS!BF102</f>
        <v>0</v>
      </c>
      <c r="BD144" s="12">
        <f>STAFF_CWS!BG102</f>
        <v>0</v>
      </c>
      <c r="BE144" s="12">
        <f>STAFF_CWS!BH102</f>
        <v>0</v>
      </c>
      <c r="BF144" s="12">
        <f>STAFF_CWS!BI102</f>
        <v>0</v>
      </c>
      <c r="BG144" s="12">
        <f>STAFF_CWS!BJ102</f>
        <v>0</v>
      </c>
      <c r="BH144" s="12">
        <f>STAFF_CWS!BK102</f>
        <v>0</v>
      </c>
      <c r="BI144" s="12">
        <f>STAFF_CWS!BL102</f>
        <v>0</v>
      </c>
      <c r="BJ144" s="12">
        <f>STAFF_CWS!BM102</f>
        <v>0</v>
      </c>
      <c r="BK144" s="12">
        <f>STAFF_CWS!BN102</f>
        <v>0</v>
      </c>
      <c r="BL144" s="12">
        <f>STAFF_CWS!BO102</f>
        <v>0</v>
      </c>
    </row>
    <row r="145" spans="2:64" x14ac:dyDescent="0.15">
      <c r="E145" s="12">
        <f>STAFF_CWS!H103</f>
        <v>0</v>
      </c>
      <c r="F145" s="12">
        <f>STAFF_CWS!I103</f>
        <v>0</v>
      </c>
      <c r="G145" s="12">
        <f>STAFF_CWS!J103</f>
        <v>0</v>
      </c>
      <c r="H145" s="12">
        <f>STAFF_CWS!K103</f>
        <v>0</v>
      </c>
      <c r="I145" s="12">
        <f>STAFF_CWS!L103</f>
        <v>0</v>
      </c>
      <c r="J145" s="12">
        <f>STAFF_CWS!M103</f>
        <v>0</v>
      </c>
      <c r="K145" s="12">
        <f>STAFF_CWS!N103</f>
        <v>0</v>
      </c>
      <c r="L145" s="12">
        <f>STAFF_CWS!O103</f>
        <v>0</v>
      </c>
      <c r="M145" s="12">
        <f>STAFF_CWS!P103</f>
        <v>0</v>
      </c>
      <c r="N145" s="12">
        <f>STAFF_CWS!Q103</f>
        <v>0</v>
      </c>
      <c r="O145" s="12">
        <f>STAFF_CWS!R103</f>
        <v>0</v>
      </c>
      <c r="P145" s="12">
        <f>STAFF_CWS!S103</f>
        <v>0</v>
      </c>
      <c r="Q145" s="12">
        <f>STAFF_CWS!T103</f>
        <v>0</v>
      </c>
      <c r="R145" s="12">
        <f>STAFF_CWS!U103</f>
        <v>0</v>
      </c>
      <c r="S145" s="12">
        <f>STAFF_CWS!V103</f>
        <v>0</v>
      </c>
      <c r="T145" s="12">
        <f>STAFF_CWS!W103</f>
        <v>0</v>
      </c>
      <c r="U145" s="12">
        <f>STAFF_CWS!X103</f>
        <v>0</v>
      </c>
      <c r="V145" s="12">
        <f>STAFF_CWS!Y103</f>
        <v>0</v>
      </c>
      <c r="W145" s="12">
        <f>STAFF_CWS!Z103</f>
        <v>0</v>
      </c>
      <c r="X145" s="12">
        <f>STAFF_CWS!AA103</f>
        <v>0</v>
      </c>
      <c r="Y145" s="12">
        <f>STAFF_CWS!AB103</f>
        <v>0</v>
      </c>
      <c r="Z145" s="12">
        <f>STAFF_CWS!AC103</f>
        <v>0</v>
      </c>
      <c r="AA145" s="12">
        <f>STAFF_CWS!AD103</f>
        <v>0</v>
      </c>
      <c r="AB145" s="12">
        <f>STAFF_CWS!AE103</f>
        <v>0</v>
      </c>
      <c r="AC145" s="12">
        <f>STAFF_CWS!AF103</f>
        <v>0</v>
      </c>
      <c r="AD145" s="12">
        <f>STAFF_CWS!AG103</f>
        <v>0</v>
      </c>
      <c r="AE145" s="12">
        <f>STAFF_CWS!AH103</f>
        <v>0</v>
      </c>
      <c r="AF145" s="12">
        <f>STAFF_CWS!AI103</f>
        <v>0</v>
      </c>
      <c r="AG145" s="12">
        <f>STAFF_CWS!AJ103</f>
        <v>0</v>
      </c>
      <c r="AH145" s="12">
        <f>STAFF_CWS!AK103</f>
        <v>0</v>
      </c>
      <c r="AI145" s="12">
        <f>STAFF_CWS!AL103</f>
        <v>0</v>
      </c>
      <c r="AJ145" s="12">
        <f>STAFF_CWS!AM103</f>
        <v>0</v>
      </c>
      <c r="AK145" s="12">
        <f>STAFF_CWS!AN103</f>
        <v>0</v>
      </c>
      <c r="AL145" s="12">
        <f>STAFF_CWS!AO103</f>
        <v>0</v>
      </c>
      <c r="AM145" s="12">
        <f>STAFF_CWS!AP103</f>
        <v>0</v>
      </c>
      <c r="AN145" s="12">
        <f>STAFF_CWS!AQ103</f>
        <v>0</v>
      </c>
      <c r="AO145" s="12">
        <f>STAFF_CWS!AR103</f>
        <v>0</v>
      </c>
      <c r="AP145" s="12">
        <f>STAFF_CWS!AS103</f>
        <v>0</v>
      </c>
      <c r="AQ145" s="12">
        <f>STAFF_CWS!AT103</f>
        <v>0</v>
      </c>
      <c r="AR145" s="12">
        <f>STAFF_CWS!AU103</f>
        <v>0</v>
      </c>
      <c r="AS145" s="12">
        <f>STAFF_CWS!AV103</f>
        <v>0</v>
      </c>
      <c r="AT145" s="12">
        <f>STAFF_CWS!AW103</f>
        <v>0</v>
      </c>
      <c r="AU145" s="12">
        <f>STAFF_CWS!AX103</f>
        <v>0</v>
      </c>
      <c r="AV145" s="12">
        <f>STAFF_CWS!AY103</f>
        <v>0</v>
      </c>
      <c r="AW145" s="12">
        <f>STAFF_CWS!AZ103</f>
        <v>0</v>
      </c>
      <c r="AX145" s="12">
        <f>STAFF_CWS!BA103</f>
        <v>0</v>
      </c>
      <c r="AY145" s="12">
        <f>STAFF_CWS!BB103</f>
        <v>0</v>
      </c>
      <c r="AZ145" s="12">
        <f>STAFF_CWS!BC103</f>
        <v>0</v>
      </c>
      <c r="BA145" s="12">
        <f>STAFF_CWS!BD103</f>
        <v>0</v>
      </c>
      <c r="BB145" s="12">
        <f>STAFF_CWS!BE103</f>
        <v>0</v>
      </c>
      <c r="BC145" s="12">
        <f>STAFF_CWS!BF103</f>
        <v>0</v>
      </c>
      <c r="BD145" s="12">
        <f>STAFF_CWS!BG103</f>
        <v>0</v>
      </c>
      <c r="BE145" s="12">
        <f>STAFF_CWS!BH103</f>
        <v>0</v>
      </c>
      <c r="BF145" s="12">
        <f>STAFF_CWS!BI103</f>
        <v>0</v>
      </c>
      <c r="BG145" s="12">
        <f>STAFF_CWS!BJ103</f>
        <v>0</v>
      </c>
      <c r="BH145" s="12">
        <f>STAFF_CWS!BK103</f>
        <v>0</v>
      </c>
      <c r="BI145" s="12">
        <f>STAFF_CWS!BL103</f>
        <v>0</v>
      </c>
      <c r="BJ145" s="12">
        <f>STAFF_CWS!BM103</f>
        <v>0</v>
      </c>
      <c r="BK145" s="12">
        <f>STAFF_CWS!BN103</f>
        <v>0</v>
      </c>
      <c r="BL145" s="12">
        <f>STAFF_CWS!BO103</f>
        <v>0</v>
      </c>
    </row>
    <row r="146" spans="2:64" x14ac:dyDescent="0.15">
      <c r="B146" s="35" t="s">
        <v>116</v>
      </c>
      <c r="E146" s="12">
        <f>STAFF_CWS!H104</f>
        <v>1</v>
      </c>
      <c r="F146" s="12">
        <f>STAFF_CWS!I104</f>
        <v>1</v>
      </c>
      <c r="G146" s="12">
        <f>STAFF_CWS!J104</f>
        <v>1</v>
      </c>
      <c r="H146" s="12">
        <f>STAFF_CWS!K104</f>
        <v>1</v>
      </c>
      <c r="I146" s="12">
        <f>STAFF_CWS!L104</f>
        <v>1</v>
      </c>
      <c r="J146" s="12">
        <f>STAFF_CWS!M104</f>
        <v>1</v>
      </c>
      <c r="K146" s="12">
        <f>STAFF_CWS!N104</f>
        <v>1</v>
      </c>
      <c r="L146" s="12">
        <f>STAFF_CWS!O104</f>
        <v>1</v>
      </c>
      <c r="M146" s="12">
        <f>STAFF_CWS!P104</f>
        <v>1</v>
      </c>
      <c r="N146" s="12">
        <f>STAFF_CWS!Q104</f>
        <v>1</v>
      </c>
      <c r="O146" s="12">
        <f>STAFF_CWS!R104</f>
        <v>1</v>
      </c>
      <c r="P146" s="12">
        <f>STAFF_CWS!S104</f>
        <v>1</v>
      </c>
      <c r="Q146" s="12">
        <f>STAFF_CWS!T104</f>
        <v>1</v>
      </c>
      <c r="R146" s="12">
        <f>STAFF_CWS!U104</f>
        <v>1</v>
      </c>
      <c r="S146" s="12">
        <f>STAFF_CWS!V104</f>
        <v>1</v>
      </c>
      <c r="T146" s="12">
        <f>STAFF_CWS!W104</f>
        <v>1</v>
      </c>
      <c r="U146" s="12">
        <f>STAFF_CWS!X104</f>
        <v>1</v>
      </c>
      <c r="V146" s="12">
        <f>STAFF_CWS!Y104</f>
        <v>1</v>
      </c>
      <c r="W146" s="12">
        <f>STAFF_CWS!Z104</f>
        <v>1</v>
      </c>
      <c r="X146" s="12">
        <f>STAFF_CWS!AA104</f>
        <v>1</v>
      </c>
      <c r="Y146" s="12">
        <f>STAFF_CWS!AB104</f>
        <v>1</v>
      </c>
      <c r="Z146" s="12">
        <f>STAFF_CWS!AC104</f>
        <v>1</v>
      </c>
      <c r="AA146" s="12">
        <f>STAFF_CWS!AD104</f>
        <v>1</v>
      </c>
      <c r="AB146" s="12">
        <f>STAFF_CWS!AE104</f>
        <v>1</v>
      </c>
      <c r="AC146" s="12">
        <f>STAFF_CWS!AF104</f>
        <v>1</v>
      </c>
      <c r="AD146" s="12">
        <f>STAFF_CWS!AG104</f>
        <v>1</v>
      </c>
      <c r="AE146" s="12">
        <f>STAFF_CWS!AH104</f>
        <v>1</v>
      </c>
      <c r="AF146" s="12">
        <f>STAFF_CWS!AI104</f>
        <v>1</v>
      </c>
      <c r="AG146" s="12">
        <f>STAFF_CWS!AJ104</f>
        <v>1</v>
      </c>
      <c r="AH146" s="12">
        <f>STAFF_CWS!AK104</f>
        <v>1</v>
      </c>
      <c r="AI146" s="12">
        <f>STAFF_CWS!AL104</f>
        <v>1</v>
      </c>
      <c r="AJ146" s="12">
        <f>STAFF_CWS!AM104</f>
        <v>1</v>
      </c>
      <c r="AK146" s="12">
        <f>STAFF_CWS!AN104</f>
        <v>1</v>
      </c>
      <c r="AL146" s="12">
        <f>STAFF_CWS!AO104</f>
        <v>1</v>
      </c>
      <c r="AM146" s="12">
        <f>STAFF_CWS!AP104</f>
        <v>1</v>
      </c>
      <c r="AN146" s="12">
        <f>STAFF_CWS!AQ104</f>
        <v>1</v>
      </c>
      <c r="AO146" s="12">
        <f>STAFF_CWS!AR104</f>
        <v>1</v>
      </c>
      <c r="AP146" s="12">
        <f>STAFF_CWS!AS104</f>
        <v>1</v>
      </c>
      <c r="AQ146" s="12">
        <f>STAFF_CWS!AT104</f>
        <v>1</v>
      </c>
      <c r="AR146" s="12">
        <f>STAFF_CWS!AU104</f>
        <v>1</v>
      </c>
      <c r="AS146" s="12">
        <f>STAFF_CWS!AV104</f>
        <v>1</v>
      </c>
      <c r="AT146" s="12">
        <f>STAFF_CWS!AW104</f>
        <v>1</v>
      </c>
      <c r="AU146" s="12">
        <f>STAFF_CWS!AX104</f>
        <v>1</v>
      </c>
      <c r="AV146" s="12">
        <f>STAFF_CWS!AY104</f>
        <v>1</v>
      </c>
      <c r="AW146" s="12">
        <f>STAFF_CWS!AZ104</f>
        <v>1</v>
      </c>
      <c r="AX146" s="12">
        <f>STAFF_CWS!BA104</f>
        <v>1</v>
      </c>
      <c r="AY146" s="12">
        <f>STAFF_CWS!BB104</f>
        <v>1</v>
      </c>
      <c r="AZ146" s="12">
        <f>STAFF_CWS!BC104</f>
        <v>1</v>
      </c>
      <c r="BA146" s="12">
        <f>STAFF_CWS!BD104</f>
        <v>1</v>
      </c>
      <c r="BB146" s="12">
        <f>STAFF_CWS!BE104</f>
        <v>1</v>
      </c>
      <c r="BC146" s="12">
        <f>STAFF_CWS!BF104</f>
        <v>1</v>
      </c>
      <c r="BD146" s="12">
        <f>STAFF_CWS!BG104</f>
        <v>1</v>
      </c>
      <c r="BE146" s="12">
        <f>STAFF_CWS!BH104</f>
        <v>1</v>
      </c>
      <c r="BF146" s="12">
        <f>STAFF_CWS!BI104</f>
        <v>1</v>
      </c>
      <c r="BG146" s="12">
        <f>STAFF_CWS!BJ104</f>
        <v>1</v>
      </c>
      <c r="BH146" s="12">
        <f>STAFF_CWS!BK104</f>
        <v>1</v>
      </c>
      <c r="BI146" s="12">
        <f>STAFF_CWS!BL104</f>
        <v>1</v>
      </c>
      <c r="BJ146" s="12">
        <f>STAFF_CWS!BM104</f>
        <v>1</v>
      </c>
      <c r="BK146" s="12">
        <f>STAFF_CWS!BN104</f>
        <v>1</v>
      </c>
      <c r="BL146" s="12">
        <f>STAFF_CWS!BO104</f>
        <v>1</v>
      </c>
    </row>
    <row r="147" spans="2:64" x14ac:dyDescent="0.15">
      <c r="B147" s="35" t="s">
        <v>86</v>
      </c>
      <c r="E147" s="12">
        <f>STAFF_CWS!H105</f>
        <v>0</v>
      </c>
      <c r="F147" s="12">
        <f>STAFF_CWS!I105</f>
        <v>0</v>
      </c>
      <c r="G147" s="12">
        <f>STAFF_CWS!J105</f>
        <v>0</v>
      </c>
      <c r="H147" s="12">
        <f>STAFF_CWS!K105</f>
        <v>0</v>
      </c>
      <c r="I147" s="12">
        <f>STAFF_CWS!L105</f>
        <v>0</v>
      </c>
      <c r="J147" s="12">
        <f>STAFF_CWS!M105</f>
        <v>0</v>
      </c>
      <c r="K147" s="12">
        <f>STAFF_CWS!N105</f>
        <v>0</v>
      </c>
      <c r="L147" s="12">
        <f>STAFF_CWS!O105</f>
        <v>0</v>
      </c>
      <c r="M147" s="12">
        <f>STAFF_CWS!P105</f>
        <v>0</v>
      </c>
      <c r="N147" s="12">
        <f>STAFF_CWS!Q105</f>
        <v>0</v>
      </c>
      <c r="O147" s="12">
        <f>STAFF_CWS!R105</f>
        <v>0</v>
      </c>
      <c r="P147" s="12">
        <f>STAFF_CWS!S105</f>
        <v>0</v>
      </c>
      <c r="Q147" s="12">
        <f>STAFF_CWS!T105</f>
        <v>0</v>
      </c>
      <c r="R147" s="12">
        <f>STAFF_CWS!U105</f>
        <v>0</v>
      </c>
      <c r="S147" s="12">
        <f>STAFF_CWS!V105</f>
        <v>0</v>
      </c>
      <c r="T147" s="12">
        <f>STAFF_CWS!W105</f>
        <v>0</v>
      </c>
      <c r="U147" s="12">
        <f>STAFF_CWS!X105</f>
        <v>0</v>
      </c>
      <c r="V147" s="12">
        <f>STAFF_CWS!Y105</f>
        <v>0</v>
      </c>
      <c r="W147" s="12">
        <f>STAFF_CWS!Z105</f>
        <v>0</v>
      </c>
      <c r="X147" s="12">
        <f>STAFF_CWS!AA105</f>
        <v>0</v>
      </c>
      <c r="Y147" s="12">
        <f>STAFF_CWS!AB105</f>
        <v>0</v>
      </c>
      <c r="Z147" s="12">
        <f>STAFF_CWS!AC105</f>
        <v>0</v>
      </c>
      <c r="AA147" s="12">
        <f>STAFF_CWS!AD105</f>
        <v>0</v>
      </c>
      <c r="AB147" s="12">
        <f>STAFF_CWS!AE105</f>
        <v>0</v>
      </c>
      <c r="AC147" s="12">
        <f>STAFF_CWS!AF105</f>
        <v>0</v>
      </c>
      <c r="AD147" s="12">
        <f>STAFF_CWS!AG105</f>
        <v>0</v>
      </c>
      <c r="AE147" s="12">
        <f>STAFF_CWS!AH105</f>
        <v>0</v>
      </c>
      <c r="AF147" s="12">
        <f>STAFF_CWS!AI105</f>
        <v>0</v>
      </c>
      <c r="AG147" s="12">
        <f>STAFF_CWS!AJ105</f>
        <v>0</v>
      </c>
      <c r="AH147" s="12">
        <f>STAFF_CWS!AK105</f>
        <v>0</v>
      </c>
      <c r="AI147" s="12">
        <f>STAFF_CWS!AL105</f>
        <v>0</v>
      </c>
      <c r="AJ147" s="12">
        <f>STAFF_CWS!AM105</f>
        <v>0</v>
      </c>
      <c r="AK147" s="12">
        <f>STAFF_CWS!AN105</f>
        <v>0</v>
      </c>
      <c r="AL147" s="12">
        <f>STAFF_CWS!AO105</f>
        <v>0</v>
      </c>
      <c r="AM147" s="12">
        <f>STAFF_CWS!AP105</f>
        <v>0</v>
      </c>
      <c r="AN147" s="12">
        <f>STAFF_CWS!AQ105</f>
        <v>0</v>
      </c>
      <c r="AO147" s="12">
        <f>STAFF_CWS!AR105</f>
        <v>0</v>
      </c>
      <c r="AP147" s="12">
        <f>STAFF_CWS!AS105</f>
        <v>0</v>
      </c>
      <c r="AQ147" s="12">
        <f>STAFF_CWS!AT105</f>
        <v>0</v>
      </c>
      <c r="AR147" s="12">
        <f>STAFF_CWS!AU105</f>
        <v>0</v>
      </c>
      <c r="AS147" s="12">
        <f>STAFF_CWS!AV105</f>
        <v>0</v>
      </c>
      <c r="AT147" s="12">
        <f>STAFF_CWS!AW105</f>
        <v>0</v>
      </c>
      <c r="AU147" s="12">
        <f>STAFF_CWS!AX105</f>
        <v>0</v>
      </c>
      <c r="AV147" s="12">
        <f>STAFF_CWS!AY105</f>
        <v>0</v>
      </c>
      <c r="AW147" s="12">
        <f>STAFF_CWS!AZ105</f>
        <v>0</v>
      </c>
      <c r="AX147" s="12">
        <f>STAFF_CWS!BA105</f>
        <v>0</v>
      </c>
      <c r="AY147" s="12">
        <f>STAFF_CWS!BB105</f>
        <v>0</v>
      </c>
      <c r="AZ147" s="12">
        <f>STAFF_CWS!BC105</f>
        <v>0</v>
      </c>
      <c r="BA147" s="12">
        <f>STAFF_CWS!BD105</f>
        <v>0</v>
      </c>
      <c r="BB147" s="12">
        <f>STAFF_CWS!BE105</f>
        <v>0</v>
      </c>
      <c r="BC147" s="12">
        <f>STAFF_CWS!BF105</f>
        <v>0</v>
      </c>
      <c r="BD147" s="12">
        <f>STAFF_CWS!BG105</f>
        <v>0</v>
      </c>
      <c r="BE147" s="12">
        <f>STAFF_CWS!BH105</f>
        <v>0</v>
      </c>
      <c r="BF147" s="12">
        <f>STAFF_CWS!BI105</f>
        <v>0</v>
      </c>
      <c r="BG147" s="12">
        <f>STAFF_CWS!BJ105</f>
        <v>0</v>
      </c>
      <c r="BH147" s="12">
        <f>STAFF_CWS!BK105</f>
        <v>0</v>
      </c>
      <c r="BI147" s="12">
        <f>STAFF_CWS!BL105</f>
        <v>0</v>
      </c>
      <c r="BJ147" s="12">
        <f>STAFF_CWS!BM105</f>
        <v>0</v>
      </c>
      <c r="BK147" s="12">
        <f>STAFF_CWS!BN105</f>
        <v>0</v>
      </c>
      <c r="BL147" s="12">
        <f>STAFF_CWS!BO105</f>
        <v>0</v>
      </c>
    </row>
    <row r="148" spans="2:64" x14ac:dyDescent="0.15">
      <c r="E148" s="12">
        <f>STAFF_CWS!H106</f>
        <v>0</v>
      </c>
      <c r="F148" s="12">
        <f>STAFF_CWS!I106</f>
        <v>0</v>
      </c>
      <c r="G148" s="12">
        <f>STAFF_CWS!J106</f>
        <v>0</v>
      </c>
      <c r="H148" s="12">
        <f>STAFF_CWS!K106</f>
        <v>0</v>
      </c>
      <c r="I148" s="12">
        <f>STAFF_CWS!L106</f>
        <v>0</v>
      </c>
      <c r="J148" s="12">
        <f>STAFF_CWS!M106</f>
        <v>0</v>
      </c>
      <c r="K148" s="12">
        <f>STAFF_CWS!N106</f>
        <v>0</v>
      </c>
      <c r="L148" s="12">
        <f>STAFF_CWS!O106</f>
        <v>0</v>
      </c>
      <c r="M148" s="12">
        <f>STAFF_CWS!P106</f>
        <v>0</v>
      </c>
      <c r="N148" s="12">
        <f>STAFF_CWS!Q106</f>
        <v>0</v>
      </c>
      <c r="O148" s="12">
        <f>STAFF_CWS!R106</f>
        <v>0</v>
      </c>
      <c r="P148" s="12">
        <f>STAFF_CWS!S106</f>
        <v>0</v>
      </c>
      <c r="Q148" s="12">
        <f>STAFF_CWS!T106</f>
        <v>0</v>
      </c>
      <c r="R148" s="12">
        <f>STAFF_CWS!U106</f>
        <v>0</v>
      </c>
      <c r="S148" s="12">
        <f>STAFF_CWS!V106</f>
        <v>0</v>
      </c>
      <c r="T148" s="12">
        <f>STAFF_CWS!W106</f>
        <v>0</v>
      </c>
      <c r="U148" s="12">
        <f>STAFF_CWS!X106</f>
        <v>0</v>
      </c>
      <c r="V148" s="12">
        <f>STAFF_CWS!Y106</f>
        <v>0</v>
      </c>
      <c r="W148" s="12">
        <f>STAFF_CWS!Z106</f>
        <v>0</v>
      </c>
      <c r="X148" s="12">
        <f>STAFF_CWS!AA106</f>
        <v>0</v>
      </c>
      <c r="Y148" s="12">
        <f>STAFF_CWS!AB106</f>
        <v>0</v>
      </c>
      <c r="Z148" s="12">
        <f>STAFF_CWS!AC106</f>
        <v>0</v>
      </c>
      <c r="AA148" s="12">
        <f>STAFF_CWS!AD106</f>
        <v>0</v>
      </c>
      <c r="AB148" s="12">
        <f>STAFF_CWS!AE106</f>
        <v>0</v>
      </c>
      <c r="AC148" s="12">
        <f>STAFF_CWS!AF106</f>
        <v>0</v>
      </c>
      <c r="AD148" s="12">
        <f>STAFF_CWS!AG106</f>
        <v>0</v>
      </c>
      <c r="AE148" s="12">
        <f>STAFF_CWS!AH106</f>
        <v>0</v>
      </c>
      <c r="AF148" s="12">
        <f>STAFF_CWS!AI106</f>
        <v>0</v>
      </c>
      <c r="AG148" s="12">
        <f>STAFF_CWS!AJ106</f>
        <v>0</v>
      </c>
      <c r="AH148" s="12">
        <f>STAFF_CWS!AK106</f>
        <v>0</v>
      </c>
      <c r="AI148" s="12">
        <f>STAFF_CWS!AL106</f>
        <v>0</v>
      </c>
      <c r="AJ148" s="12">
        <f>STAFF_CWS!AM106</f>
        <v>0</v>
      </c>
      <c r="AK148" s="12">
        <f>STAFF_CWS!AN106</f>
        <v>0</v>
      </c>
      <c r="AL148" s="12">
        <f>STAFF_CWS!AO106</f>
        <v>0</v>
      </c>
      <c r="AM148" s="12">
        <f>STAFF_CWS!AP106</f>
        <v>0</v>
      </c>
      <c r="AN148" s="12">
        <f>STAFF_CWS!AQ106</f>
        <v>0</v>
      </c>
      <c r="AO148" s="12">
        <f>STAFF_CWS!AR106</f>
        <v>0</v>
      </c>
      <c r="AP148" s="12">
        <f>STAFF_CWS!AS106</f>
        <v>0</v>
      </c>
      <c r="AQ148" s="12">
        <f>STAFF_CWS!AT106</f>
        <v>0</v>
      </c>
      <c r="AR148" s="12">
        <f>STAFF_CWS!AU106</f>
        <v>0</v>
      </c>
      <c r="AS148" s="12">
        <f>STAFF_CWS!AV106</f>
        <v>0</v>
      </c>
      <c r="AT148" s="12">
        <f>STAFF_CWS!AW106</f>
        <v>0</v>
      </c>
      <c r="AU148" s="12">
        <f>STAFF_CWS!AX106</f>
        <v>0</v>
      </c>
      <c r="AV148" s="12">
        <f>STAFF_CWS!AY106</f>
        <v>0</v>
      </c>
      <c r="AW148" s="12">
        <f>STAFF_CWS!AZ106</f>
        <v>0</v>
      </c>
      <c r="AX148" s="12">
        <f>STAFF_CWS!BA106</f>
        <v>0</v>
      </c>
      <c r="AY148" s="12">
        <f>STAFF_CWS!BB106</f>
        <v>0</v>
      </c>
      <c r="AZ148" s="12">
        <f>STAFF_CWS!BC106</f>
        <v>0</v>
      </c>
      <c r="BA148" s="12">
        <f>STAFF_CWS!BD106</f>
        <v>0</v>
      </c>
      <c r="BB148" s="12">
        <f>STAFF_CWS!BE106</f>
        <v>0</v>
      </c>
      <c r="BC148" s="12">
        <f>STAFF_CWS!BF106</f>
        <v>0</v>
      </c>
      <c r="BD148" s="12">
        <f>STAFF_CWS!BG106</f>
        <v>0</v>
      </c>
      <c r="BE148" s="12">
        <f>STAFF_CWS!BH106</f>
        <v>0</v>
      </c>
      <c r="BF148" s="12">
        <f>STAFF_CWS!BI106</f>
        <v>0</v>
      </c>
      <c r="BG148" s="12">
        <f>STAFF_CWS!BJ106</f>
        <v>0</v>
      </c>
      <c r="BH148" s="12">
        <f>STAFF_CWS!BK106</f>
        <v>0</v>
      </c>
      <c r="BI148" s="12">
        <f>STAFF_CWS!BL106</f>
        <v>0</v>
      </c>
      <c r="BJ148" s="12">
        <f>STAFF_CWS!BM106</f>
        <v>0</v>
      </c>
      <c r="BK148" s="12">
        <f>STAFF_CWS!BN106</f>
        <v>0</v>
      </c>
      <c r="BL148" s="12">
        <f>STAFF_CWS!BO106</f>
        <v>0</v>
      </c>
    </row>
    <row r="149" spans="2:64" x14ac:dyDescent="0.15">
      <c r="B149" s="35" t="s">
        <v>28</v>
      </c>
      <c r="E149" s="12">
        <f>STAFF_CWS!H107</f>
        <v>0</v>
      </c>
      <c r="F149" s="12">
        <f>STAFF_CWS!I107</f>
        <v>0</v>
      </c>
      <c r="G149" s="12">
        <f>STAFF_CWS!J107</f>
        <v>0</v>
      </c>
      <c r="H149" s="12">
        <f>STAFF_CWS!K107</f>
        <v>0</v>
      </c>
      <c r="I149" s="12">
        <f>STAFF_CWS!L107</f>
        <v>0</v>
      </c>
      <c r="J149" s="12">
        <f>STAFF_CWS!M107</f>
        <v>0</v>
      </c>
      <c r="K149" s="12">
        <f>STAFF_CWS!N107</f>
        <v>0</v>
      </c>
      <c r="L149" s="12">
        <f>STAFF_CWS!O107</f>
        <v>0</v>
      </c>
      <c r="M149" s="12">
        <f>STAFF_CWS!P107</f>
        <v>0</v>
      </c>
      <c r="N149" s="12">
        <f>STAFF_CWS!Q107</f>
        <v>0</v>
      </c>
      <c r="O149" s="12">
        <f>STAFF_CWS!R107</f>
        <v>0</v>
      </c>
      <c r="P149" s="12">
        <f>STAFF_CWS!S107</f>
        <v>0</v>
      </c>
      <c r="Q149" s="12">
        <f>STAFF_CWS!T107</f>
        <v>1</v>
      </c>
      <c r="R149" s="12">
        <f>STAFF_CWS!U107</f>
        <v>1</v>
      </c>
      <c r="S149" s="12">
        <f>STAFF_CWS!V107</f>
        <v>1</v>
      </c>
      <c r="T149" s="12">
        <f>STAFF_CWS!W107</f>
        <v>1</v>
      </c>
      <c r="U149" s="12">
        <f>STAFF_CWS!X107</f>
        <v>1</v>
      </c>
      <c r="V149" s="12">
        <f>STAFF_CWS!Y107</f>
        <v>1</v>
      </c>
      <c r="W149" s="12">
        <f>STAFF_CWS!Z107</f>
        <v>1</v>
      </c>
      <c r="X149" s="12">
        <f>STAFF_CWS!AA107</f>
        <v>1</v>
      </c>
      <c r="Y149" s="12">
        <f>STAFF_CWS!AB107</f>
        <v>1</v>
      </c>
      <c r="Z149" s="12">
        <f>STAFF_CWS!AC107</f>
        <v>1</v>
      </c>
      <c r="AA149" s="12">
        <f>STAFF_CWS!AD107</f>
        <v>1</v>
      </c>
      <c r="AB149" s="12">
        <f>STAFF_CWS!AE107</f>
        <v>1</v>
      </c>
      <c r="AC149" s="12">
        <f>STAFF_CWS!AF107</f>
        <v>1</v>
      </c>
      <c r="AD149" s="12">
        <f>STAFF_CWS!AG107</f>
        <v>1</v>
      </c>
      <c r="AE149" s="12">
        <f>STAFF_CWS!AH107</f>
        <v>1</v>
      </c>
      <c r="AF149" s="12">
        <f>STAFF_CWS!AI107</f>
        <v>1</v>
      </c>
      <c r="AG149" s="12">
        <f>STAFF_CWS!AJ107</f>
        <v>1</v>
      </c>
      <c r="AH149" s="12">
        <f>STAFF_CWS!AK107</f>
        <v>1</v>
      </c>
      <c r="AI149" s="12">
        <f>STAFF_CWS!AL107</f>
        <v>1</v>
      </c>
      <c r="AJ149" s="12">
        <f>STAFF_CWS!AM107</f>
        <v>1</v>
      </c>
      <c r="AK149" s="12">
        <f>STAFF_CWS!AN107</f>
        <v>1</v>
      </c>
      <c r="AL149" s="12">
        <f>STAFF_CWS!AO107</f>
        <v>1</v>
      </c>
      <c r="AM149" s="12">
        <f>STAFF_CWS!AP107</f>
        <v>1</v>
      </c>
      <c r="AN149" s="12">
        <f>STAFF_CWS!AQ107</f>
        <v>1</v>
      </c>
      <c r="AO149" s="12">
        <f>STAFF_CWS!AR107</f>
        <v>2</v>
      </c>
      <c r="AP149" s="12">
        <f>STAFF_CWS!AS107</f>
        <v>2</v>
      </c>
      <c r="AQ149" s="12">
        <f>STAFF_CWS!AT107</f>
        <v>2</v>
      </c>
      <c r="AR149" s="12">
        <f>STAFF_CWS!AU107</f>
        <v>2</v>
      </c>
      <c r="AS149" s="12">
        <f>STAFF_CWS!AV107</f>
        <v>2</v>
      </c>
      <c r="AT149" s="12">
        <f>STAFF_CWS!AW107</f>
        <v>2</v>
      </c>
      <c r="AU149" s="12">
        <f>STAFF_CWS!AX107</f>
        <v>2</v>
      </c>
      <c r="AV149" s="12">
        <f>STAFF_CWS!AY107</f>
        <v>2</v>
      </c>
      <c r="AW149" s="12">
        <f>STAFF_CWS!AZ107</f>
        <v>2</v>
      </c>
      <c r="AX149" s="12">
        <f>STAFF_CWS!BA107</f>
        <v>2</v>
      </c>
      <c r="AY149" s="12">
        <f>STAFF_CWS!BB107</f>
        <v>2</v>
      </c>
      <c r="AZ149" s="12">
        <f>STAFF_CWS!BC107</f>
        <v>2</v>
      </c>
      <c r="BA149" s="12">
        <f>STAFF_CWS!BD107</f>
        <v>2</v>
      </c>
      <c r="BB149" s="12">
        <f>STAFF_CWS!BE107</f>
        <v>2</v>
      </c>
      <c r="BC149" s="12">
        <f>STAFF_CWS!BF107</f>
        <v>2</v>
      </c>
      <c r="BD149" s="12">
        <f>STAFF_CWS!BG107</f>
        <v>2</v>
      </c>
      <c r="BE149" s="12">
        <f>STAFF_CWS!BH107</f>
        <v>2</v>
      </c>
      <c r="BF149" s="12">
        <f>STAFF_CWS!BI107</f>
        <v>2</v>
      </c>
      <c r="BG149" s="12">
        <f>STAFF_CWS!BJ107</f>
        <v>2</v>
      </c>
      <c r="BH149" s="12">
        <f>STAFF_CWS!BK107</f>
        <v>2</v>
      </c>
      <c r="BI149" s="12">
        <f>STAFF_CWS!BL107</f>
        <v>2</v>
      </c>
      <c r="BJ149" s="12">
        <f>STAFF_CWS!BM107</f>
        <v>2</v>
      </c>
      <c r="BK149" s="12">
        <f>STAFF_CWS!BN107</f>
        <v>2</v>
      </c>
      <c r="BL149" s="12">
        <f>STAFF_CWS!BO107</f>
        <v>2</v>
      </c>
    </row>
    <row r="150" spans="2:64" x14ac:dyDescent="0.15">
      <c r="B150" s="35" t="s">
        <v>86</v>
      </c>
      <c r="E150" s="12">
        <f>STAFF_CWS!H108</f>
        <v>0</v>
      </c>
      <c r="F150" s="12">
        <f>STAFF_CWS!I108</f>
        <v>0</v>
      </c>
      <c r="G150" s="12">
        <f>STAFF_CWS!J108</f>
        <v>0</v>
      </c>
      <c r="H150" s="12">
        <f>STAFF_CWS!K108</f>
        <v>0</v>
      </c>
      <c r="I150" s="12">
        <f>STAFF_CWS!L108</f>
        <v>0</v>
      </c>
      <c r="J150" s="12">
        <f>STAFF_CWS!M108</f>
        <v>0</v>
      </c>
      <c r="K150" s="12">
        <f>STAFF_CWS!N108</f>
        <v>0</v>
      </c>
      <c r="L150" s="12">
        <f>STAFF_CWS!O108</f>
        <v>0</v>
      </c>
      <c r="M150" s="12">
        <f>STAFF_CWS!P108</f>
        <v>0</v>
      </c>
      <c r="N150" s="12">
        <f>STAFF_CWS!Q108</f>
        <v>0</v>
      </c>
      <c r="O150" s="12">
        <f>STAFF_CWS!R108</f>
        <v>0</v>
      </c>
      <c r="P150" s="12">
        <f>STAFF_CWS!S108</f>
        <v>0</v>
      </c>
      <c r="Q150" s="12">
        <f>STAFF_CWS!T108</f>
        <v>0</v>
      </c>
      <c r="R150" s="12">
        <f>STAFF_CWS!U108</f>
        <v>0</v>
      </c>
      <c r="S150" s="12">
        <f>STAFF_CWS!V108</f>
        <v>0</v>
      </c>
      <c r="T150" s="12">
        <f>STAFF_CWS!W108</f>
        <v>0</v>
      </c>
      <c r="U150" s="12">
        <f>STAFF_CWS!X108</f>
        <v>0</v>
      </c>
      <c r="V150" s="12">
        <f>STAFF_CWS!Y108</f>
        <v>0</v>
      </c>
      <c r="W150" s="12">
        <f>STAFF_CWS!Z108</f>
        <v>0</v>
      </c>
      <c r="X150" s="12">
        <f>STAFF_CWS!AA108</f>
        <v>0</v>
      </c>
      <c r="Y150" s="12">
        <f>STAFF_CWS!AB108</f>
        <v>0</v>
      </c>
      <c r="Z150" s="12">
        <f>STAFF_CWS!AC108</f>
        <v>0</v>
      </c>
      <c r="AA150" s="12">
        <f>STAFF_CWS!AD108</f>
        <v>0</v>
      </c>
      <c r="AB150" s="12">
        <f>STAFF_CWS!AE108</f>
        <v>0</v>
      </c>
      <c r="AC150" s="12">
        <f>STAFF_CWS!AF108</f>
        <v>0</v>
      </c>
      <c r="AD150" s="12">
        <f>STAFF_CWS!AG108</f>
        <v>0</v>
      </c>
      <c r="AE150" s="12">
        <f>STAFF_CWS!AH108</f>
        <v>0</v>
      </c>
      <c r="AF150" s="12">
        <f>STAFF_CWS!AI108</f>
        <v>0</v>
      </c>
      <c r="AG150" s="12">
        <f>STAFF_CWS!AJ108</f>
        <v>0</v>
      </c>
      <c r="AH150" s="12">
        <f>STAFF_CWS!AK108</f>
        <v>0</v>
      </c>
      <c r="AI150" s="12">
        <f>STAFF_CWS!AL108</f>
        <v>0</v>
      </c>
      <c r="AJ150" s="12">
        <f>STAFF_CWS!AM108</f>
        <v>0</v>
      </c>
      <c r="AK150" s="12">
        <f>STAFF_CWS!AN108</f>
        <v>0</v>
      </c>
      <c r="AL150" s="12">
        <f>STAFF_CWS!AO108</f>
        <v>0</v>
      </c>
      <c r="AM150" s="12">
        <f>STAFF_CWS!AP108</f>
        <v>0</v>
      </c>
      <c r="AN150" s="12">
        <f>STAFF_CWS!AQ108</f>
        <v>0</v>
      </c>
      <c r="AO150" s="12">
        <f>STAFF_CWS!AR108</f>
        <v>0</v>
      </c>
      <c r="AP150" s="12">
        <f>STAFF_CWS!AS108</f>
        <v>0</v>
      </c>
      <c r="AQ150" s="12">
        <f>STAFF_CWS!AT108</f>
        <v>0</v>
      </c>
      <c r="AR150" s="12">
        <f>STAFF_CWS!AU108</f>
        <v>0</v>
      </c>
      <c r="AS150" s="12">
        <f>STAFF_CWS!AV108</f>
        <v>0</v>
      </c>
      <c r="AT150" s="12">
        <f>STAFF_CWS!AW108</f>
        <v>0</v>
      </c>
      <c r="AU150" s="12">
        <f>STAFF_CWS!AX108</f>
        <v>0</v>
      </c>
      <c r="AV150" s="12">
        <f>STAFF_CWS!AY108</f>
        <v>0</v>
      </c>
      <c r="AW150" s="12">
        <f>STAFF_CWS!AZ108</f>
        <v>0</v>
      </c>
      <c r="AX150" s="12">
        <f>STAFF_CWS!BA108</f>
        <v>0</v>
      </c>
      <c r="AY150" s="12">
        <f>STAFF_CWS!BB108</f>
        <v>0</v>
      </c>
      <c r="AZ150" s="12">
        <f>STAFF_CWS!BC108</f>
        <v>0</v>
      </c>
      <c r="BA150" s="12">
        <f>STAFF_CWS!BD108</f>
        <v>0</v>
      </c>
      <c r="BB150" s="12">
        <f>STAFF_CWS!BE108</f>
        <v>0</v>
      </c>
      <c r="BC150" s="12">
        <f>STAFF_CWS!BF108</f>
        <v>0</v>
      </c>
      <c r="BD150" s="12">
        <f>STAFF_CWS!BG108</f>
        <v>0</v>
      </c>
      <c r="BE150" s="12">
        <f>STAFF_CWS!BH108</f>
        <v>0</v>
      </c>
      <c r="BF150" s="12">
        <f>STAFF_CWS!BI108</f>
        <v>0</v>
      </c>
      <c r="BG150" s="12">
        <f>STAFF_CWS!BJ108</f>
        <v>0</v>
      </c>
      <c r="BH150" s="12">
        <f>STAFF_CWS!BK108</f>
        <v>0</v>
      </c>
      <c r="BI150" s="12">
        <f>STAFF_CWS!BL108</f>
        <v>0</v>
      </c>
      <c r="BJ150" s="12">
        <f>STAFF_CWS!BM108</f>
        <v>0</v>
      </c>
      <c r="BK150" s="12">
        <f>STAFF_CWS!BN108</f>
        <v>0</v>
      </c>
      <c r="BL150" s="12">
        <f>STAFF_CWS!BO108</f>
        <v>0</v>
      </c>
    </row>
    <row r="151" spans="2:64" x14ac:dyDescent="0.15">
      <c r="E151" s="12">
        <f>STAFF_CWS!H109</f>
        <v>0</v>
      </c>
      <c r="F151" s="12">
        <f>STAFF_CWS!I109</f>
        <v>0</v>
      </c>
      <c r="G151" s="12">
        <f>STAFF_CWS!J109</f>
        <v>0</v>
      </c>
      <c r="H151" s="12">
        <f>STAFF_CWS!K109</f>
        <v>0</v>
      </c>
      <c r="I151" s="12">
        <f>STAFF_CWS!L109</f>
        <v>0</v>
      </c>
      <c r="J151" s="12">
        <f>STAFF_CWS!M109</f>
        <v>0</v>
      </c>
      <c r="K151" s="12">
        <f>STAFF_CWS!N109</f>
        <v>0</v>
      </c>
      <c r="L151" s="12">
        <f>STAFF_CWS!O109</f>
        <v>0</v>
      </c>
      <c r="M151" s="12">
        <f>STAFF_CWS!P109</f>
        <v>0</v>
      </c>
      <c r="N151" s="12">
        <f>STAFF_CWS!Q109</f>
        <v>0</v>
      </c>
      <c r="O151" s="12">
        <f>STAFF_CWS!R109</f>
        <v>0</v>
      </c>
      <c r="P151" s="12">
        <f>STAFF_CWS!S109</f>
        <v>0</v>
      </c>
      <c r="Q151" s="12">
        <f>STAFF_CWS!T109</f>
        <v>0</v>
      </c>
      <c r="R151" s="12">
        <f>STAFF_CWS!U109</f>
        <v>0</v>
      </c>
      <c r="S151" s="12">
        <f>STAFF_CWS!V109</f>
        <v>0</v>
      </c>
      <c r="T151" s="12">
        <f>STAFF_CWS!W109</f>
        <v>0</v>
      </c>
      <c r="U151" s="12">
        <f>STAFF_CWS!X109</f>
        <v>0</v>
      </c>
      <c r="V151" s="12">
        <f>STAFF_CWS!Y109</f>
        <v>0</v>
      </c>
      <c r="W151" s="12">
        <f>STAFF_CWS!Z109</f>
        <v>0</v>
      </c>
      <c r="X151" s="12">
        <f>STAFF_CWS!AA109</f>
        <v>0</v>
      </c>
      <c r="Y151" s="12">
        <f>STAFF_CWS!AB109</f>
        <v>0</v>
      </c>
      <c r="Z151" s="12">
        <f>STAFF_CWS!AC109</f>
        <v>0</v>
      </c>
      <c r="AA151" s="12">
        <f>STAFF_CWS!AD109</f>
        <v>0</v>
      </c>
      <c r="AB151" s="12">
        <f>STAFF_CWS!AE109</f>
        <v>0</v>
      </c>
      <c r="AC151" s="12">
        <f>STAFF_CWS!AF109</f>
        <v>0</v>
      </c>
      <c r="AD151" s="12">
        <f>STAFF_CWS!AG109</f>
        <v>0</v>
      </c>
      <c r="AE151" s="12">
        <f>STAFF_CWS!AH109</f>
        <v>0</v>
      </c>
      <c r="AF151" s="12">
        <f>STAFF_CWS!AI109</f>
        <v>0</v>
      </c>
      <c r="AG151" s="12">
        <f>STAFF_CWS!AJ109</f>
        <v>0</v>
      </c>
      <c r="AH151" s="12">
        <f>STAFF_CWS!AK109</f>
        <v>0</v>
      </c>
      <c r="AI151" s="12">
        <f>STAFF_CWS!AL109</f>
        <v>0</v>
      </c>
      <c r="AJ151" s="12">
        <f>STAFF_CWS!AM109</f>
        <v>0</v>
      </c>
      <c r="AK151" s="12">
        <f>STAFF_CWS!AN109</f>
        <v>0</v>
      </c>
      <c r="AL151" s="12">
        <f>STAFF_CWS!AO109</f>
        <v>0</v>
      </c>
      <c r="AM151" s="12">
        <f>STAFF_CWS!AP109</f>
        <v>0</v>
      </c>
      <c r="AN151" s="12">
        <f>STAFF_CWS!AQ109</f>
        <v>0</v>
      </c>
      <c r="AO151" s="12">
        <f>STAFF_CWS!AR109</f>
        <v>0</v>
      </c>
      <c r="AP151" s="12">
        <f>STAFF_CWS!AS109</f>
        <v>0</v>
      </c>
      <c r="AQ151" s="12">
        <f>STAFF_CWS!AT109</f>
        <v>0</v>
      </c>
      <c r="AR151" s="12">
        <f>STAFF_CWS!AU109</f>
        <v>0</v>
      </c>
      <c r="AS151" s="12">
        <f>STAFF_CWS!AV109</f>
        <v>0</v>
      </c>
      <c r="AT151" s="12">
        <f>STAFF_CWS!AW109</f>
        <v>0</v>
      </c>
      <c r="AU151" s="12">
        <f>STAFF_CWS!AX109</f>
        <v>0</v>
      </c>
      <c r="AV151" s="12">
        <f>STAFF_CWS!AY109</f>
        <v>0</v>
      </c>
      <c r="AW151" s="12">
        <f>STAFF_CWS!AZ109</f>
        <v>0</v>
      </c>
      <c r="AX151" s="12">
        <f>STAFF_CWS!BA109</f>
        <v>0</v>
      </c>
      <c r="AY151" s="12">
        <f>STAFF_CWS!BB109</f>
        <v>0</v>
      </c>
      <c r="AZ151" s="12">
        <f>STAFF_CWS!BC109</f>
        <v>0</v>
      </c>
      <c r="BA151" s="12">
        <f>STAFF_CWS!BD109</f>
        <v>0</v>
      </c>
      <c r="BB151" s="12">
        <f>STAFF_CWS!BE109</f>
        <v>0</v>
      </c>
      <c r="BC151" s="12">
        <f>STAFF_CWS!BF109</f>
        <v>0</v>
      </c>
      <c r="BD151" s="12">
        <f>STAFF_CWS!BG109</f>
        <v>0</v>
      </c>
      <c r="BE151" s="12">
        <f>STAFF_CWS!BH109</f>
        <v>0</v>
      </c>
      <c r="BF151" s="12">
        <f>STAFF_CWS!BI109</f>
        <v>0</v>
      </c>
      <c r="BG151" s="12">
        <f>STAFF_CWS!BJ109</f>
        <v>0</v>
      </c>
      <c r="BH151" s="12">
        <f>STAFF_CWS!BK109</f>
        <v>0</v>
      </c>
      <c r="BI151" s="12">
        <f>STAFF_CWS!BL109</f>
        <v>0</v>
      </c>
      <c r="BJ151" s="12">
        <f>STAFF_CWS!BM109</f>
        <v>0</v>
      </c>
      <c r="BK151" s="12">
        <f>STAFF_CWS!BN109</f>
        <v>0</v>
      </c>
      <c r="BL151" s="12">
        <f>STAFF_CWS!BO109</f>
        <v>0</v>
      </c>
    </row>
    <row r="152" spans="2:64" x14ac:dyDescent="0.15">
      <c r="B152" s="35" t="s">
        <v>55</v>
      </c>
      <c r="E152" s="12">
        <f>STAFF_CWS!H110</f>
        <v>1</v>
      </c>
      <c r="F152" s="12">
        <f>STAFF_CWS!I110</f>
        <v>1</v>
      </c>
      <c r="G152" s="12">
        <f>STAFF_CWS!J110</f>
        <v>1</v>
      </c>
      <c r="H152" s="12">
        <f>STAFF_CWS!K110</f>
        <v>1</v>
      </c>
      <c r="I152" s="12">
        <f>STAFF_CWS!L110</f>
        <v>1</v>
      </c>
      <c r="J152" s="12">
        <f>STAFF_CWS!M110</f>
        <v>1</v>
      </c>
      <c r="K152" s="12">
        <f>STAFF_CWS!N110</f>
        <v>1</v>
      </c>
      <c r="L152" s="12">
        <f>STAFF_CWS!O110</f>
        <v>1</v>
      </c>
      <c r="M152" s="12">
        <f>STAFF_CWS!P110</f>
        <v>1</v>
      </c>
      <c r="N152" s="12">
        <f>STAFF_CWS!Q110</f>
        <v>1</v>
      </c>
      <c r="O152" s="12">
        <f>STAFF_CWS!R110</f>
        <v>1</v>
      </c>
      <c r="P152" s="12">
        <f>STAFF_CWS!S110</f>
        <v>1</v>
      </c>
      <c r="Q152" s="12">
        <f>STAFF_CWS!T110</f>
        <v>1</v>
      </c>
      <c r="R152" s="12">
        <f>STAFF_CWS!U110</f>
        <v>1</v>
      </c>
      <c r="S152" s="12">
        <f>STAFF_CWS!V110</f>
        <v>1</v>
      </c>
      <c r="T152" s="12">
        <f>STAFF_CWS!W110</f>
        <v>1</v>
      </c>
      <c r="U152" s="12">
        <f>STAFF_CWS!X110</f>
        <v>1</v>
      </c>
      <c r="V152" s="12">
        <f>STAFF_CWS!Y110</f>
        <v>1</v>
      </c>
      <c r="W152" s="12">
        <f>STAFF_CWS!Z110</f>
        <v>1</v>
      </c>
      <c r="X152" s="12">
        <f>STAFF_CWS!AA110</f>
        <v>1</v>
      </c>
      <c r="Y152" s="12">
        <f>STAFF_CWS!AB110</f>
        <v>1</v>
      </c>
      <c r="Z152" s="12">
        <f>STAFF_CWS!AC110</f>
        <v>1</v>
      </c>
      <c r="AA152" s="12">
        <f>STAFF_CWS!AD110</f>
        <v>1</v>
      </c>
      <c r="AB152" s="12">
        <f>STAFF_CWS!AE110</f>
        <v>1</v>
      </c>
      <c r="AC152" s="12">
        <f>STAFF_CWS!AF110</f>
        <v>1</v>
      </c>
      <c r="AD152" s="12">
        <f>STAFF_CWS!AG110</f>
        <v>1</v>
      </c>
      <c r="AE152" s="12">
        <f>STAFF_CWS!AH110</f>
        <v>1</v>
      </c>
      <c r="AF152" s="12">
        <f>STAFF_CWS!AI110</f>
        <v>1</v>
      </c>
      <c r="AG152" s="12">
        <f>STAFF_CWS!AJ110</f>
        <v>1</v>
      </c>
      <c r="AH152" s="12">
        <f>STAFF_CWS!AK110</f>
        <v>1</v>
      </c>
      <c r="AI152" s="12">
        <f>STAFF_CWS!AL110</f>
        <v>1</v>
      </c>
      <c r="AJ152" s="12">
        <f>STAFF_CWS!AM110</f>
        <v>1</v>
      </c>
      <c r="AK152" s="12">
        <f>STAFF_CWS!AN110</f>
        <v>1</v>
      </c>
      <c r="AL152" s="12">
        <f>STAFF_CWS!AO110</f>
        <v>1</v>
      </c>
      <c r="AM152" s="12">
        <f>STAFF_CWS!AP110</f>
        <v>1</v>
      </c>
      <c r="AN152" s="12">
        <f>STAFF_CWS!AQ110</f>
        <v>1</v>
      </c>
      <c r="AO152" s="12">
        <f>STAFF_CWS!AR110</f>
        <v>1</v>
      </c>
      <c r="AP152" s="12">
        <f>STAFF_CWS!AS110</f>
        <v>1</v>
      </c>
      <c r="AQ152" s="12">
        <f>STAFF_CWS!AT110</f>
        <v>1</v>
      </c>
      <c r="AR152" s="12">
        <f>STAFF_CWS!AU110</f>
        <v>1</v>
      </c>
      <c r="AS152" s="12">
        <f>STAFF_CWS!AV110</f>
        <v>1</v>
      </c>
      <c r="AT152" s="12">
        <f>STAFF_CWS!AW110</f>
        <v>1</v>
      </c>
      <c r="AU152" s="12">
        <f>STAFF_CWS!AX110</f>
        <v>1</v>
      </c>
      <c r="AV152" s="12">
        <f>STAFF_CWS!AY110</f>
        <v>1</v>
      </c>
      <c r="AW152" s="12">
        <f>STAFF_CWS!AZ110</f>
        <v>1</v>
      </c>
      <c r="AX152" s="12">
        <f>STAFF_CWS!BA110</f>
        <v>1</v>
      </c>
      <c r="AY152" s="12">
        <f>STAFF_CWS!BB110</f>
        <v>1</v>
      </c>
      <c r="AZ152" s="12">
        <f>STAFF_CWS!BC110</f>
        <v>1</v>
      </c>
      <c r="BA152" s="12">
        <f>STAFF_CWS!BD110</f>
        <v>1</v>
      </c>
      <c r="BB152" s="12">
        <f>STAFF_CWS!BE110</f>
        <v>1</v>
      </c>
      <c r="BC152" s="12">
        <f>STAFF_CWS!BF110</f>
        <v>1</v>
      </c>
      <c r="BD152" s="12">
        <f>STAFF_CWS!BG110</f>
        <v>1</v>
      </c>
      <c r="BE152" s="12">
        <f>STAFF_CWS!BH110</f>
        <v>1</v>
      </c>
      <c r="BF152" s="12">
        <f>STAFF_CWS!BI110</f>
        <v>1</v>
      </c>
      <c r="BG152" s="12">
        <f>STAFF_CWS!BJ110</f>
        <v>1</v>
      </c>
      <c r="BH152" s="12">
        <f>STAFF_CWS!BK110</f>
        <v>1</v>
      </c>
      <c r="BI152" s="12">
        <f>STAFF_CWS!BL110</f>
        <v>1</v>
      </c>
      <c r="BJ152" s="12">
        <f>STAFF_CWS!BM110</f>
        <v>1</v>
      </c>
      <c r="BK152" s="12">
        <f>STAFF_CWS!BN110</f>
        <v>1</v>
      </c>
      <c r="BL152" s="12">
        <f>STAFF_CWS!BO110</f>
        <v>1</v>
      </c>
    </row>
    <row r="153" spans="2:64" x14ac:dyDescent="0.15">
      <c r="B153" s="35" t="s">
        <v>86</v>
      </c>
      <c r="E153" s="12">
        <f>STAFF_CWS!H111</f>
        <v>1</v>
      </c>
      <c r="F153" s="12">
        <f>STAFF_CWS!I111</f>
        <v>1</v>
      </c>
      <c r="G153" s="12">
        <f>STAFF_CWS!J111</f>
        <v>1</v>
      </c>
      <c r="H153" s="12">
        <f>STAFF_CWS!K111</f>
        <v>1</v>
      </c>
      <c r="I153" s="12">
        <f>STAFF_CWS!L111</f>
        <v>1</v>
      </c>
      <c r="J153" s="12">
        <f>STAFF_CWS!M111</f>
        <v>1</v>
      </c>
      <c r="K153" s="12">
        <f>STAFF_CWS!N111</f>
        <v>1</v>
      </c>
      <c r="L153" s="12">
        <f>STAFF_CWS!O111</f>
        <v>1</v>
      </c>
      <c r="M153" s="12">
        <f>STAFF_CWS!P111</f>
        <v>1</v>
      </c>
      <c r="N153" s="12">
        <f>STAFF_CWS!Q111</f>
        <v>1</v>
      </c>
      <c r="O153" s="12">
        <f>STAFF_CWS!R111</f>
        <v>1</v>
      </c>
      <c r="P153" s="12">
        <f>STAFF_CWS!S111</f>
        <v>1</v>
      </c>
      <c r="Q153" s="12">
        <f>STAFF_CWS!T111</f>
        <v>0</v>
      </c>
      <c r="R153" s="12">
        <f>STAFF_CWS!U111</f>
        <v>0</v>
      </c>
      <c r="S153" s="12">
        <f>STAFF_CWS!V111</f>
        <v>0</v>
      </c>
      <c r="T153" s="12">
        <f>STAFF_CWS!W111</f>
        <v>0</v>
      </c>
      <c r="U153" s="12">
        <f>STAFF_CWS!X111</f>
        <v>0</v>
      </c>
      <c r="V153" s="12">
        <f>STAFF_CWS!Y111</f>
        <v>0</v>
      </c>
      <c r="W153" s="12">
        <f>STAFF_CWS!Z111</f>
        <v>0</v>
      </c>
      <c r="X153" s="12">
        <f>STAFF_CWS!AA111</f>
        <v>0</v>
      </c>
      <c r="Y153" s="12">
        <f>STAFF_CWS!AB111</f>
        <v>0</v>
      </c>
      <c r="Z153" s="12">
        <f>STAFF_CWS!AC111</f>
        <v>0</v>
      </c>
      <c r="AA153" s="12">
        <f>STAFF_CWS!AD111</f>
        <v>0</v>
      </c>
      <c r="AB153" s="12">
        <f>STAFF_CWS!AE111</f>
        <v>0</v>
      </c>
      <c r="AC153" s="12">
        <f>STAFF_CWS!AF111</f>
        <v>0</v>
      </c>
      <c r="AD153" s="12">
        <f>STAFF_CWS!AG111</f>
        <v>0</v>
      </c>
      <c r="AE153" s="12">
        <f>STAFF_CWS!AH111</f>
        <v>0</v>
      </c>
      <c r="AF153" s="12">
        <f>STAFF_CWS!AI111</f>
        <v>0</v>
      </c>
      <c r="AG153" s="12">
        <f>STAFF_CWS!AJ111</f>
        <v>0</v>
      </c>
      <c r="AH153" s="12">
        <f>STAFF_CWS!AK111</f>
        <v>0</v>
      </c>
      <c r="AI153" s="12">
        <f>STAFF_CWS!AL111</f>
        <v>0</v>
      </c>
      <c r="AJ153" s="12">
        <f>STAFF_CWS!AM111</f>
        <v>0</v>
      </c>
      <c r="AK153" s="12">
        <f>STAFF_CWS!AN111</f>
        <v>0</v>
      </c>
      <c r="AL153" s="12">
        <f>STAFF_CWS!AO111</f>
        <v>0</v>
      </c>
      <c r="AM153" s="12">
        <f>STAFF_CWS!AP111</f>
        <v>0</v>
      </c>
      <c r="AN153" s="12">
        <f>STAFF_CWS!AQ111</f>
        <v>0</v>
      </c>
      <c r="AO153" s="12">
        <f>STAFF_CWS!AR111</f>
        <v>0</v>
      </c>
      <c r="AP153" s="12">
        <f>STAFF_CWS!AS111</f>
        <v>0</v>
      </c>
      <c r="AQ153" s="12">
        <f>STAFF_CWS!AT111</f>
        <v>0</v>
      </c>
      <c r="AR153" s="12">
        <f>STAFF_CWS!AU111</f>
        <v>0</v>
      </c>
      <c r="AS153" s="12">
        <f>STAFF_CWS!AV111</f>
        <v>0</v>
      </c>
      <c r="AT153" s="12">
        <f>STAFF_CWS!AW111</f>
        <v>0</v>
      </c>
      <c r="AU153" s="12">
        <f>STAFF_CWS!AX111</f>
        <v>0</v>
      </c>
      <c r="AV153" s="12">
        <f>STAFF_CWS!AY111</f>
        <v>0</v>
      </c>
      <c r="AW153" s="12">
        <f>STAFF_CWS!AZ111</f>
        <v>0</v>
      </c>
      <c r="AX153" s="12">
        <f>STAFF_CWS!BA111</f>
        <v>0</v>
      </c>
      <c r="AY153" s="12">
        <f>STAFF_CWS!BB111</f>
        <v>0</v>
      </c>
      <c r="AZ153" s="12">
        <f>STAFF_CWS!BC111</f>
        <v>0</v>
      </c>
      <c r="BA153" s="12">
        <f>STAFF_CWS!BD111</f>
        <v>0</v>
      </c>
      <c r="BB153" s="12">
        <f>STAFF_CWS!BE111</f>
        <v>0</v>
      </c>
      <c r="BC153" s="12">
        <f>STAFF_CWS!BF111</f>
        <v>0</v>
      </c>
      <c r="BD153" s="12">
        <f>STAFF_CWS!BG111</f>
        <v>0</v>
      </c>
      <c r="BE153" s="12">
        <f>STAFF_CWS!BH111</f>
        <v>0</v>
      </c>
      <c r="BF153" s="12">
        <f>STAFF_CWS!BI111</f>
        <v>0</v>
      </c>
      <c r="BG153" s="12">
        <f>STAFF_CWS!BJ111</f>
        <v>0</v>
      </c>
      <c r="BH153" s="12">
        <f>STAFF_CWS!BK111</f>
        <v>0</v>
      </c>
      <c r="BI153" s="12">
        <f>STAFF_CWS!BL111</f>
        <v>0</v>
      </c>
      <c r="BJ153" s="12">
        <f>STAFF_CWS!BM111</f>
        <v>0</v>
      </c>
      <c r="BK153" s="12">
        <f>STAFF_CWS!BN111</f>
        <v>0</v>
      </c>
      <c r="BL153" s="12">
        <f>STAFF_CWS!BO111</f>
        <v>0</v>
      </c>
    </row>
    <row r="154" spans="2:64" x14ac:dyDescent="0.15">
      <c r="E154" s="12">
        <f>STAFF_CWS!H112</f>
        <v>0</v>
      </c>
      <c r="F154" s="12">
        <f>STAFF_CWS!I112</f>
        <v>0</v>
      </c>
      <c r="G154" s="12">
        <f>STAFF_CWS!J112</f>
        <v>0</v>
      </c>
      <c r="H154" s="12">
        <f>STAFF_CWS!K112</f>
        <v>0</v>
      </c>
      <c r="I154" s="12">
        <f>STAFF_CWS!L112</f>
        <v>0</v>
      </c>
      <c r="J154" s="12">
        <f>STAFF_CWS!M112</f>
        <v>0</v>
      </c>
      <c r="K154" s="12">
        <f>STAFF_CWS!N112</f>
        <v>0</v>
      </c>
      <c r="L154" s="12">
        <f>STAFF_CWS!O112</f>
        <v>0</v>
      </c>
      <c r="M154" s="12">
        <f>STAFF_CWS!P112</f>
        <v>0</v>
      </c>
      <c r="N154" s="12">
        <f>STAFF_CWS!Q112</f>
        <v>0</v>
      </c>
      <c r="O154" s="12">
        <f>STAFF_CWS!R112</f>
        <v>0</v>
      </c>
      <c r="P154" s="12">
        <f>STAFF_CWS!S112</f>
        <v>0</v>
      </c>
      <c r="Q154" s="12">
        <f>STAFF_CWS!T112</f>
        <v>0</v>
      </c>
      <c r="R154" s="12">
        <f>STAFF_CWS!U112</f>
        <v>0</v>
      </c>
      <c r="S154" s="12">
        <f>STAFF_CWS!V112</f>
        <v>0</v>
      </c>
      <c r="T154" s="12">
        <f>STAFF_CWS!W112</f>
        <v>0</v>
      </c>
      <c r="U154" s="12">
        <f>STAFF_CWS!X112</f>
        <v>0</v>
      </c>
      <c r="V154" s="12">
        <f>STAFF_CWS!Y112</f>
        <v>0</v>
      </c>
      <c r="W154" s="12">
        <f>STAFF_CWS!Z112</f>
        <v>0</v>
      </c>
      <c r="X154" s="12">
        <f>STAFF_CWS!AA112</f>
        <v>0</v>
      </c>
      <c r="Y154" s="12">
        <f>STAFF_CWS!AB112</f>
        <v>0</v>
      </c>
      <c r="Z154" s="12">
        <f>STAFF_CWS!AC112</f>
        <v>0</v>
      </c>
      <c r="AA154" s="12">
        <f>STAFF_CWS!AD112</f>
        <v>0</v>
      </c>
      <c r="AB154" s="12">
        <f>STAFF_CWS!AE112</f>
        <v>0</v>
      </c>
      <c r="AC154" s="12">
        <f>STAFF_CWS!AF112</f>
        <v>0</v>
      </c>
      <c r="AD154" s="12">
        <f>STAFF_CWS!AG112</f>
        <v>0</v>
      </c>
      <c r="AE154" s="12">
        <f>STAFF_CWS!AH112</f>
        <v>0</v>
      </c>
      <c r="AF154" s="12">
        <f>STAFF_CWS!AI112</f>
        <v>0</v>
      </c>
      <c r="AG154" s="12">
        <f>STAFF_CWS!AJ112</f>
        <v>0</v>
      </c>
      <c r="AH154" s="12">
        <f>STAFF_CWS!AK112</f>
        <v>0</v>
      </c>
      <c r="AI154" s="12">
        <f>STAFF_CWS!AL112</f>
        <v>0</v>
      </c>
      <c r="AJ154" s="12">
        <f>STAFF_CWS!AM112</f>
        <v>0</v>
      </c>
      <c r="AK154" s="12">
        <f>STAFF_CWS!AN112</f>
        <v>0</v>
      </c>
      <c r="AL154" s="12">
        <f>STAFF_CWS!AO112</f>
        <v>0</v>
      </c>
      <c r="AM154" s="12">
        <f>STAFF_CWS!AP112</f>
        <v>0</v>
      </c>
      <c r="AN154" s="12">
        <f>STAFF_CWS!AQ112</f>
        <v>0</v>
      </c>
      <c r="AO154" s="12">
        <f>STAFF_CWS!AR112</f>
        <v>0</v>
      </c>
      <c r="AP154" s="12">
        <f>STAFF_CWS!AS112</f>
        <v>0</v>
      </c>
      <c r="AQ154" s="12">
        <f>STAFF_CWS!AT112</f>
        <v>0</v>
      </c>
      <c r="AR154" s="12">
        <f>STAFF_CWS!AU112</f>
        <v>0</v>
      </c>
      <c r="AS154" s="12">
        <f>STAFF_CWS!AV112</f>
        <v>0</v>
      </c>
      <c r="AT154" s="12">
        <f>STAFF_CWS!AW112</f>
        <v>0</v>
      </c>
      <c r="AU154" s="12">
        <f>STAFF_CWS!AX112</f>
        <v>0</v>
      </c>
      <c r="AV154" s="12">
        <f>STAFF_CWS!AY112</f>
        <v>0</v>
      </c>
      <c r="AW154" s="12">
        <f>STAFF_CWS!AZ112</f>
        <v>0</v>
      </c>
      <c r="AX154" s="12">
        <f>STAFF_CWS!BA112</f>
        <v>0</v>
      </c>
      <c r="AY154" s="12">
        <f>STAFF_CWS!BB112</f>
        <v>0</v>
      </c>
      <c r="AZ154" s="12">
        <f>STAFF_CWS!BC112</f>
        <v>0</v>
      </c>
      <c r="BA154" s="12">
        <f>STAFF_CWS!BD112</f>
        <v>0</v>
      </c>
      <c r="BB154" s="12">
        <f>STAFF_CWS!BE112</f>
        <v>0</v>
      </c>
      <c r="BC154" s="12">
        <f>STAFF_CWS!BF112</f>
        <v>0</v>
      </c>
      <c r="BD154" s="12">
        <f>STAFF_CWS!BG112</f>
        <v>0</v>
      </c>
      <c r="BE154" s="12">
        <f>STAFF_CWS!BH112</f>
        <v>0</v>
      </c>
      <c r="BF154" s="12">
        <f>STAFF_CWS!BI112</f>
        <v>0</v>
      </c>
      <c r="BG154" s="12">
        <f>STAFF_CWS!BJ112</f>
        <v>0</v>
      </c>
      <c r="BH154" s="12">
        <f>STAFF_CWS!BK112</f>
        <v>0</v>
      </c>
      <c r="BI154" s="12">
        <f>STAFF_CWS!BL112</f>
        <v>0</v>
      </c>
      <c r="BJ154" s="12">
        <f>STAFF_CWS!BM112</f>
        <v>0</v>
      </c>
      <c r="BK154" s="12">
        <f>STAFF_CWS!BN112</f>
        <v>0</v>
      </c>
      <c r="BL154" s="12">
        <f>STAFF_CWS!BO112</f>
        <v>0</v>
      </c>
    </row>
    <row r="155" spans="2:64" x14ac:dyDescent="0.15">
      <c r="B155" s="35" t="s">
        <v>117</v>
      </c>
      <c r="E155" s="12">
        <f>STAFF_CWS!H113</f>
        <v>1</v>
      </c>
      <c r="F155" s="12">
        <f>STAFF_CWS!I113</f>
        <v>1</v>
      </c>
      <c r="G155" s="12">
        <f>STAFF_CWS!J113</f>
        <v>1</v>
      </c>
      <c r="H155" s="12">
        <f>STAFF_CWS!K113</f>
        <v>1</v>
      </c>
      <c r="I155" s="12">
        <f>STAFF_CWS!L113</f>
        <v>1</v>
      </c>
      <c r="J155" s="12">
        <f>STAFF_CWS!M113</f>
        <v>1</v>
      </c>
      <c r="K155" s="12">
        <f>STAFF_CWS!N113</f>
        <v>1</v>
      </c>
      <c r="L155" s="12">
        <f>STAFF_CWS!O113</f>
        <v>1</v>
      </c>
      <c r="M155" s="12">
        <f>STAFF_CWS!P113</f>
        <v>1</v>
      </c>
      <c r="N155" s="12">
        <f>STAFF_CWS!Q113</f>
        <v>1</v>
      </c>
      <c r="O155" s="12">
        <f>STAFF_CWS!R113</f>
        <v>1</v>
      </c>
      <c r="P155" s="12">
        <f>STAFF_CWS!S113</f>
        <v>1</v>
      </c>
      <c r="Q155" s="12">
        <f>STAFF_CWS!T113</f>
        <v>1</v>
      </c>
      <c r="R155" s="12">
        <f>STAFF_CWS!U113</f>
        <v>1</v>
      </c>
      <c r="S155" s="12">
        <f>STAFF_CWS!V113</f>
        <v>1</v>
      </c>
      <c r="T155" s="12">
        <f>STAFF_CWS!W113</f>
        <v>1</v>
      </c>
      <c r="U155" s="12">
        <f>STAFF_CWS!X113</f>
        <v>1</v>
      </c>
      <c r="V155" s="12">
        <f>STAFF_CWS!Y113</f>
        <v>1</v>
      </c>
      <c r="W155" s="12">
        <f>STAFF_CWS!Z113</f>
        <v>1</v>
      </c>
      <c r="X155" s="12">
        <f>STAFF_CWS!AA113</f>
        <v>1</v>
      </c>
      <c r="Y155" s="12">
        <f>STAFF_CWS!AB113</f>
        <v>1</v>
      </c>
      <c r="Z155" s="12">
        <f>STAFF_CWS!AC113</f>
        <v>1</v>
      </c>
      <c r="AA155" s="12">
        <f>STAFF_CWS!AD113</f>
        <v>1</v>
      </c>
      <c r="AB155" s="12">
        <f>STAFF_CWS!AE113</f>
        <v>1</v>
      </c>
      <c r="AC155" s="12">
        <f>STAFF_CWS!AF113</f>
        <v>1</v>
      </c>
      <c r="AD155" s="12">
        <f>STAFF_CWS!AG113</f>
        <v>1</v>
      </c>
      <c r="AE155" s="12">
        <f>STAFF_CWS!AH113</f>
        <v>1</v>
      </c>
      <c r="AF155" s="12">
        <f>STAFF_CWS!AI113</f>
        <v>1</v>
      </c>
      <c r="AG155" s="12">
        <f>STAFF_CWS!AJ113</f>
        <v>1</v>
      </c>
      <c r="AH155" s="12">
        <f>STAFF_CWS!AK113</f>
        <v>1</v>
      </c>
      <c r="AI155" s="12">
        <f>STAFF_CWS!AL113</f>
        <v>1</v>
      </c>
      <c r="AJ155" s="12">
        <f>STAFF_CWS!AM113</f>
        <v>1</v>
      </c>
      <c r="AK155" s="12">
        <f>STAFF_CWS!AN113</f>
        <v>1</v>
      </c>
      <c r="AL155" s="12">
        <f>STAFF_CWS!AO113</f>
        <v>1</v>
      </c>
      <c r="AM155" s="12">
        <f>STAFF_CWS!AP113</f>
        <v>1</v>
      </c>
      <c r="AN155" s="12">
        <f>STAFF_CWS!AQ113</f>
        <v>1</v>
      </c>
      <c r="AO155" s="12">
        <f>STAFF_CWS!AR113</f>
        <v>1</v>
      </c>
      <c r="AP155" s="12">
        <f>STAFF_CWS!AS113</f>
        <v>1</v>
      </c>
      <c r="AQ155" s="12">
        <f>STAFF_CWS!AT113</f>
        <v>1</v>
      </c>
      <c r="AR155" s="12">
        <f>STAFF_CWS!AU113</f>
        <v>1</v>
      </c>
      <c r="AS155" s="12">
        <f>STAFF_CWS!AV113</f>
        <v>1</v>
      </c>
      <c r="AT155" s="12">
        <f>STAFF_CWS!AW113</f>
        <v>1</v>
      </c>
      <c r="AU155" s="12">
        <f>STAFF_CWS!AX113</f>
        <v>1</v>
      </c>
      <c r="AV155" s="12">
        <f>STAFF_CWS!AY113</f>
        <v>1</v>
      </c>
      <c r="AW155" s="12">
        <f>STAFF_CWS!AZ113</f>
        <v>1</v>
      </c>
      <c r="AX155" s="12">
        <f>STAFF_CWS!BA113</f>
        <v>1</v>
      </c>
      <c r="AY155" s="12">
        <f>STAFF_CWS!BB113</f>
        <v>1</v>
      </c>
      <c r="AZ155" s="12">
        <f>STAFF_CWS!BC113</f>
        <v>1</v>
      </c>
      <c r="BA155" s="12">
        <f>STAFF_CWS!BD113</f>
        <v>1</v>
      </c>
      <c r="BB155" s="12">
        <f>STAFF_CWS!BE113</f>
        <v>1</v>
      </c>
      <c r="BC155" s="12">
        <f>STAFF_CWS!BF113</f>
        <v>1</v>
      </c>
      <c r="BD155" s="12">
        <f>STAFF_CWS!BG113</f>
        <v>1</v>
      </c>
      <c r="BE155" s="12">
        <f>STAFF_CWS!BH113</f>
        <v>1</v>
      </c>
      <c r="BF155" s="12">
        <f>STAFF_CWS!BI113</f>
        <v>1</v>
      </c>
      <c r="BG155" s="12">
        <f>STAFF_CWS!BJ113</f>
        <v>1</v>
      </c>
      <c r="BH155" s="12">
        <f>STAFF_CWS!BK113</f>
        <v>1</v>
      </c>
      <c r="BI155" s="12">
        <f>STAFF_CWS!BL113</f>
        <v>1</v>
      </c>
      <c r="BJ155" s="12">
        <f>STAFF_CWS!BM113</f>
        <v>1</v>
      </c>
      <c r="BK155" s="12">
        <f>STAFF_CWS!BN113</f>
        <v>1</v>
      </c>
      <c r="BL155" s="12">
        <f>STAFF_CWS!BO113</f>
        <v>1</v>
      </c>
    </row>
    <row r="156" spans="2:64" x14ac:dyDescent="0.15">
      <c r="B156" s="35" t="s">
        <v>86</v>
      </c>
      <c r="E156" s="12">
        <f>STAFF_CWS!H114</f>
        <v>0.5</v>
      </c>
      <c r="F156" s="12">
        <f>STAFF_CWS!I114</f>
        <v>0.5</v>
      </c>
      <c r="G156" s="12">
        <f>STAFF_CWS!J114</f>
        <v>0.5</v>
      </c>
      <c r="H156" s="12">
        <f>STAFF_CWS!K114</f>
        <v>0.5</v>
      </c>
      <c r="I156" s="12">
        <f>STAFF_CWS!L114</f>
        <v>0.5</v>
      </c>
      <c r="J156" s="12">
        <f>STAFF_CWS!M114</f>
        <v>0.5</v>
      </c>
      <c r="K156" s="12">
        <f>STAFF_CWS!N114</f>
        <v>0.5</v>
      </c>
      <c r="L156" s="12">
        <f>STAFF_CWS!O114</f>
        <v>0.5</v>
      </c>
      <c r="M156" s="12">
        <f>STAFF_CWS!P114</f>
        <v>0.5</v>
      </c>
      <c r="N156" s="12">
        <f>STAFF_CWS!Q114</f>
        <v>0.5</v>
      </c>
      <c r="O156" s="12">
        <f>STAFF_CWS!R114</f>
        <v>0.5</v>
      </c>
      <c r="P156" s="12">
        <f>STAFF_CWS!S114</f>
        <v>0.5</v>
      </c>
      <c r="Q156" s="12">
        <f>STAFF_CWS!T114</f>
        <v>0</v>
      </c>
      <c r="R156" s="12">
        <f>STAFF_CWS!U114</f>
        <v>0</v>
      </c>
      <c r="S156" s="12">
        <f>STAFF_CWS!V114</f>
        <v>0</v>
      </c>
      <c r="T156" s="12">
        <f>STAFF_CWS!W114</f>
        <v>0</v>
      </c>
      <c r="U156" s="12">
        <f>STAFF_CWS!X114</f>
        <v>0</v>
      </c>
      <c r="V156" s="12">
        <f>STAFF_CWS!Y114</f>
        <v>0</v>
      </c>
      <c r="W156" s="12">
        <f>STAFF_CWS!Z114</f>
        <v>0</v>
      </c>
      <c r="X156" s="12">
        <f>STAFF_CWS!AA114</f>
        <v>0</v>
      </c>
      <c r="Y156" s="12">
        <f>STAFF_CWS!AB114</f>
        <v>0</v>
      </c>
      <c r="Z156" s="12">
        <f>STAFF_CWS!AC114</f>
        <v>0</v>
      </c>
      <c r="AA156" s="12">
        <f>STAFF_CWS!AD114</f>
        <v>0</v>
      </c>
      <c r="AB156" s="12">
        <f>STAFF_CWS!AE114</f>
        <v>0</v>
      </c>
      <c r="AC156" s="12">
        <f>STAFF_CWS!AF114</f>
        <v>0</v>
      </c>
      <c r="AD156" s="12">
        <f>STAFF_CWS!AG114</f>
        <v>0</v>
      </c>
      <c r="AE156" s="12">
        <f>STAFF_CWS!AH114</f>
        <v>0</v>
      </c>
      <c r="AF156" s="12">
        <f>STAFF_CWS!AI114</f>
        <v>0</v>
      </c>
      <c r="AG156" s="12">
        <f>STAFF_CWS!AJ114</f>
        <v>0</v>
      </c>
      <c r="AH156" s="12">
        <f>STAFF_CWS!AK114</f>
        <v>0</v>
      </c>
      <c r="AI156" s="12">
        <f>STAFF_CWS!AL114</f>
        <v>0</v>
      </c>
      <c r="AJ156" s="12">
        <f>STAFF_CWS!AM114</f>
        <v>0</v>
      </c>
      <c r="AK156" s="12">
        <f>STAFF_CWS!AN114</f>
        <v>0</v>
      </c>
      <c r="AL156" s="12">
        <f>STAFF_CWS!AO114</f>
        <v>0</v>
      </c>
      <c r="AM156" s="12">
        <f>STAFF_CWS!AP114</f>
        <v>0</v>
      </c>
      <c r="AN156" s="12">
        <f>STAFF_CWS!AQ114</f>
        <v>0</v>
      </c>
      <c r="AO156" s="12">
        <f>STAFF_CWS!AR114</f>
        <v>0</v>
      </c>
      <c r="AP156" s="12">
        <f>STAFF_CWS!AS114</f>
        <v>0</v>
      </c>
      <c r="AQ156" s="12">
        <f>STAFF_CWS!AT114</f>
        <v>0</v>
      </c>
      <c r="AR156" s="12">
        <f>STAFF_CWS!AU114</f>
        <v>0</v>
      </c>
      <c r="AS156" s="12">
        <f>STAFF_CWS!AV114</f>
        <v>0</v>
      </c>
      <c r="AT156" s="12">
        <f>STAFF_CWS!AW114</f>
        <v>0</v>
      </c>
      <c r="AU156" s="12">
        <f>STAFF_CWS!AX114</f>
        <v>0</v>
      </c>
      <c r="AV156" s="12">
        <f>STAFF_CWS!AY114</f>
        <v>0</v>
      </c>
      <c r="AW156" s="12">
        <f>STAFF_CWS!AZ114</f>
        <v>0</v>
      </c>
      <c r="AX156" s="12">
        <f>STAFF_CWS!BA114</f>
        <v>0</v>
      </c>
      <c r="AY156" s="12">
        <f>STAFF_CWS!BB114</f>
        <v>0</v>
      </c>
      <c r="AZ156" s="12">
        <f>STAFF_CWS!BC114</f>
        <v>0</v>
      </c>
      <c r="BA156" s="12">
        <f>STAFF_CWS!BD114</f>
        <v>0</v>
      </c>
      <c r="BB156" s="12">
        <f>STAFF_CWS!BE114</f>
        <v>0</v>
      </c>
      <c r="BC156" s="12">
        <f>STAFF_CWS!BF114</f>
        <v>0</v>
      </c>
      <c r="BD156" s="12">
        <f>STAFF_CWS!BG114</f>
        <v>0</v>
      </c>
      <c r="BE156" s="12">
        <f>STAFF_CWS!BH114</f>
        <v>0</v>
      </c>
      <c r="BF156" s="12">
        <f>STAFF_CWS!BI114</f>
        <v>0</v>
      </c>
      <c r="BG156" s="12">
        <f>STAFF_CWS!BJ114</f>
        <v>0</v>
      </c>
      <c r="BH156" s="12">
        <f>STAFF_CWS!BK114</f>
        <v>0</v>
      </c>
      <c r="BI156" s="12">
        <f>STAFF_CWS!BL114</f>
        <v>0</v>
      </c>
      <c r="BJ156" s="12">
        <f>STAFF_CWS!BM114</f>
        <v>0</v>
      </c>
      <c r="BK156" s="12">
        <f>STAFF_CWS!BN114</f>
        <v>0</v>
      </c>
      <c r="BL156" s="12">
        <f>STAFF_CWS!BO114</f>
        <v>0</v>
      </c>
    </row>
    <row r="157" spans="2:64" x14ac:dyDescent="0.15">
      <c r="E157" s="12">
        <f>STAFF_CWS!H115</f>
        <v>0</v>
      </c>
      <c r="F157" s="12">
        <f>STAFF_CWS!I115</f>
        <v>0</v>
      </c>
      <c r="G157" s="12">
        <f>STAFF_CWS!J115</f>
        <v>0</v>
      </c>
      <c r="H157" s="12">
        <f>STAFF_CWS!K115</f>
        <v>0</v>
      </c>
      <c r="I157" s="12">
        <f>STAFF_CWS!L115</f>
        <v>0</v>
      </c>
      <c r="J157" s="12">
        <f>STAFF_CWS!M115</f>
        <v>0</v>
      </c>
      <c r="K157" s="12">
        <f>STAFF_CWS!N115</f>
        <v>0</v>
      </c>
      <c r="L157" s="12">
        <f>STAFF_CWS!O115</f>
        <v>0</v>
      </c>
      <c r="M157" s="12">
        <f>STAFF_CWS!P115</f>
        <v>0</v>
      </c>
      <c r="N157" s="12">
        <f>STAFF_CWS!Q115</f>
        <v>0</v>
      </c>
      <c r="O157" s="12">
        <f>STAFF_CWS!R115</f>
        <v>0</v>
      </c>
      <c r="P157" s="12">
        <f>STAFF_CWS!S115</f>
        <v>0</v>
      </c>
      <c r="Q157" s="12">
        <f>STAFF_CWS!T115</f>
        <v>0</v>
      </c>
      <c r="R157" s="12">
        <f>STAFF_CWS!U115</f>
        <v>0</v>
      </c>
      <c r="S157" s="12">
        <f>STAFF_CWS!V115</f>
        <v>0</v>
      </c>
      <c r="T157" s="12">
        <f>STAFF_CWS!W115</f>
        <v>0</v>
      </c>
      <c r="U157" s="12">
        <f>STAFF_CWS!X115</f>
        <v>0</v>
      </c>
      <c r="V157" s="12">
        <f>STAFF_CWS!Y115</f>
        <v>0</v>
      </c>
      <c r="W157" s="12">
        <f>STAFF_CWS!Z115</f>
        <v>0</v>
      </c>
      <c r="X157" s="12">
        <f>STAFF_CWS!AA115</f>
        <v>0</v>
      </c>
      <c r="Y157" s="12">
        <f>STAFF_CWS!AB115</f>
        <v>0</v>
      </c>
      <c r="Z157" s="12">
        <f>STAFF_CWS!AC115</f>
        <v>0</v>
      </c>
      <c r="AA157" s="12">
        <f>STAFF_CWS!AD115</f>
        <v>0</v>
      </c>
      <c r="AB157" s="12">
        <f>STAFF_CWS!AE115</f>
        <v>0</v>
      </c>
      <c r="AC157" s="12">
        <f>STAFF_CWS!AF115</f>
        <v>0</v>
      </c>
      <c r="AD157" s="12">
        <f>STAFF_CWS!AG115</f>
        <v>0</v>
      </c>
      <c r="AE157" s="12">
        <f>STAFF_CWS!AH115</f>
        <v>0</v>
      </c>
      <c r="AF157" s="12">
        <f>STAFF_CWS!AI115</f>
        <v>0</v>
      </c>
      <c r="AG157" s="12">
        <f>STAFF_CWS!AJ115</f>
        <v>0</v>
      </c>
      <c r="AH157" s="12">
        <f>STAFF_CWS!AK115</f>
        <v>0</v>
      </c>
      <c r="AI157" s="12">
        <f>STAFF_CWS!AL115</f>
        <v>0</v>
      </c>
      <c r="AJ157" s="12">
        <f>STAFF_CWS!AM115</f>
        <v>0</v>
      </c>
      <c r="AK157" s="12">
        <f>STAFF_CWS!AN115</f>
        <v>0</v>
      </c>
      <c r="AL157" s="12">
        <f>STAFF_CWS!AO115</f>
        <v>0</v>
      </c>
      <c r="AM157" s="12">
        <f>STAFF_CWS!AP115</f>
        <v>0</v>
      </c>
      <c r="AN157" s="12">
        <f>STAFF_CWS!AQ115</f>
        <v>0</v>
      </c>
      <c r="AO157" s="12">
        <f>STAFF_CWS!AR115</f>
        <v>0</v>
      </c>
      <c r="AP157" s="12">
        <f>STAFF_CWS!AS115</f>
        <v>0</v>
      </c>
      <c r="AQ157" s="12">
        <f>STAFF_CWS!AT115</f>
        <v>0</v>
      </c>
      <c r="AR157" s="12">
        <f>STAFF_CWS!AU115</f>
        <v>0</v>
      </c>
      <c r="AS157" s="12">
        <f>STAFF_CWS!AV115</f>
        <v>0</v>
      </c>
      <c r="AT157" s="12">
        <f>STAFF_CWS!AW115</f>
        <v>0</v>
      </c>
      <c r="AU157" s="12">
        <f>STAFF_CWS!AX115</f>
        <v>0</v>
      </c>
      <c r="AV157" s="12">
        <f>STAFF_CWS!AY115</f>
        <v>0</v>
      </c>
      <c r="AW157" s="12">
        <f>STAFF_CWS!AZ115</f>
        <v>0</v>
      </c>
      <c r="AX157" s="12">
        <f>STAFF_CWS!BA115</f>
        <v>0</v>
      </c>
      <c r="AY157" s="12">
        <f>STAFF_CWS!BB115</f>
        <v>0</v>
      </c>
      <c r="AZ157" s="12">
        <f>STAFF_CWS!BC115</f>
        <v>0</v>
      </c>
      <c r="BA157" s="12">
        <f>STAFF_CWS!BD115</f>
        <v>0</v>
      </c>
      <c r="BB157" s="12">
        <f>STAFF_CWS!BE115</f>
        <v>0</v>
      </c>
      <c r="BC157" s="12">
        <f>STAFF_CWS!BF115</f>
        <v>0</v>
      </c>
      <c r="BD157" s="12">
        <f>STAFF_CWS!BG115</f>
        <v>0</v>
      </c>
      <c r="BE157" s="12">
        <f>STAFF_CWS!BH115</f>
        <v>0</v>
      </c>
      <c r="BF157" s="12">
        <f>STAFF_CWS!BI115</f>
        <v>0</v>
      </c>
      <c r="BG157" s="12">
        <f>STAFF_CWS!BJ115</f>
        <v>0</v>
      </c>
      <c r="BH157" s="12">
        <f>STAFF_CWS!BK115</f>
        <v>0</v>
      </c>
      <c r="BI157" s="12">
        <f>STAFF_CWS!BL115</f>
        <v>0</v>
      </c>
      <c r="BJ157" s="12">
        <f>STAFF_CWS!BM115</f>
        <v>0</v>
      </c>
      <c r="BK157" s="12">
        <f>STAFF_CWS!BN115</f>
        <v>0</v>
      </c>
      <c r="BL157" s="12">
        <f>STAFF_CWS!BO115</f>
        <v>0</v>
      </c>
    </row>
    <row r="158" spans="2:64" x14ac:dyDescent="0.15">
      <c r="B158" s="35" t="s">
        <v>56</v>
      </c>
      <c r="E158" s="12">
        <f>STAFF_CWS!H116</f>
        <v>1</v>
      </c>
      <c r="F158" s="12">
        <f>STAFF_CWS!I116</f>
        <v>1</v>
      </c>
      <c r="G158" s="12">
        <f>STAFF_CWS!J116</f>
        <v>1</v>
      </c>
      <c r="H158" s="12">
        <f>STAFF_CWS!K116</f>
        <v>1</v>
      </c>
      <c r="I158" s="12">
        <f>STAFF_CWS!L116</f>
        <v>1</v>
      </c>
      <c r="J158" s="12">
        <f>STAFF_CWS!M116</f>
        <v>1</v>
      </c>
      <c r="K158" s="12">
        <f>STAFF_CWS!N116</f>
        <v>1</v>
      </c>
      <c r="L158" s="12">
        <f>STAFF_CWS!O116</f>
        <v>1</v>
      </c>
      <c r="M158" s="12">
        <f>STAFF_CWS!P116</f>
        <v>1</v>
      </c>
      <c r="N158" s="12">
        <f>STAFF_CWS!Q116</f>
        <v>1</v>
      </c>
      <c r="O158" s="12">
        <f>STAFF_CWS!R116</f>
        <v>1</v>
      </c>
      <c r="P158" s="12">
        <f>STAFF_CWS!S116</f>
        <v>1</v>
      </c>
      <c r="Q158" s="12">
        <f>STAFF_CWS!T116</f>
        <v>1</v>
      </c>
      <c r="R158" s="12">
        <f>STAFF_CWS!U116</f>
        <v>1</v>
      </c>
      <c r="S158" s="12">
        <f>STAFF_CWS!V116</f>
        <v>1</v>
      </c>
      <c r="T158" s="12">
        <f>STAFF_CWS!W116</f>
        <v>1</v>
      </c>
      <c r="U158" s="12">
        <f>STAFF_CWS!X116</f>
        <v>1</v>
      </c>
      <c r="V158" s="12">
        <f>STAFF_CWS!Y116</f>
        <v>1</v>
      </c>
      <c r="W158" s="12">
        <f>STAFF_CWS!Z116</f>
        <v>1</v>
      </c>
      <c r="X158" s="12">
        <f>STAFF_CWS!AA116</f>
        <v>1</v>
      </c>
      <c r="Y158" s="12">
        <f>STAFF_CWS!AB116</f>
        <v>1</v>
      </c>
      <c r="Z158" s="12">
        <f>STAFF_CWS!AC116</f>
        <v>1</v>
      </c>
      <c r="AA158" s="12">
        <f>STAFF_CWS!AD116</f>
        <v>1</v>
      </c>
      <c r="AB158" s="12">
        <f>STAFF_CWS!AE116</f>
        <v>1</v>
      </c>
      <c r="AC158" s="12">
        <f>STAFF_CWS!AF116</f>
        <v>1</v>
      </c>
      <c r="AD158" s="12">
        <f>STAFF_CWS!AG116</f>
        <v>1</v>
      </c>
      <c r="AE158" s="12">
        <f>STAFF_CWS!AH116</f>
        <v>1</v>
      </c>
      <c r="AF158" s="12">
        <f>STAFF_CWS!AI116</f>
        <v>1</v>
      </c>
      <c r="AG158" s="12">
        <f>STAFF_CWS!AJ116</f>
        <v>1</v>
      </c>
      <c r="AH158" s="12">
        <f>STAFF_CWS!AK116</f>
        <v>1</v>
      </c>
      <c r="AI158" s="12">
        <f>STAFF_CWS!AL116</f>
        <v>1</v>
      </c>
      <c r="AJ158" s="12">
        <f>STAFF_CWS!AM116</f>
        <v>1</v>
      </c>
      <c r="AK158" s="12">
        <f>STAFF_CWS!AN116</f>
        <v>1</v>
      </c>
      <c r="AL158" s="12">
        <f>STAFF_CWS!AO116</f>
        <v>1</v>
      </c>
      <c r="AM158" s="12">
        <f>STAFF_CWS!AP116</f>
        <v>1</v>
      </c>
      <c r="AN158" s="12">
        <f>STAFF_CWS!AQ116</f>
        <v>1</v>
      </c>
      <c r="AO158" s="12">
        <f>STAFF_CWS!AR116</f>
        <v>1</v>
      </c>
      <c r="AP158" s="12">
        <f>STAFF_CWS!AS116</f>
        <v>1</v>
      </c>
      <c r="AQ158" s="12">
        <f>STAFF_CWS!AT116</f>
        <v>1</v>
      </c>
      <c r="AR158" s="12">
        <f>STAFF_CWS!AU116</f>
        <v>1</v>
      </c>
      <c r="AS158" s="12">
        <f>STAFF_CWS!AV116</f>
        <v>1</v>
      </c>
      <c r="AT158" s="12">
        <f>STAFF_CWS!AW116</f>
        <v>1</v>
      </c>
      <c r="AU158" s="12">
        <f>STAFF_CWS!AX116</f>
        <v>1</v>
      </c>
      <c r="AV158" s="12">
        <f>STAFF_CWS!AY116</f>
        <v>1</v>
      </c>
      <c r="AW158" s="12">
        <f>STAFF_CWS!AZ116</f>
        <v>1</v>
      </c>
      <c r="AX158" s="12">
        <f>STAFF_CWS!BA116</f>
        <v>1</v>
      </c>
      <c r="AY158" s="12">
        <f>STAFF_CWS!BB116</f>
        <v>1</v>
      </c>
      <c r="AZ158" s="12">
        <f>STAFF_CWS!BC116</f>
        <v>1</v>
      </c>
      <c r="BA158" s="12">
        <f>STAFF_CWS!BD116</f>
        <v>1</v>
      </c>
      <c r="BB158" s="12">
        <f>STAFF_CWS!BE116</f>
        <v>1</v>
      </c>
      <c r="BC158" s="12">
        <f>STAFF_CWS!BF116</f>
        <v>1</v>
      </c>
      <c r="BD158" s="12">
        <f>STAFF_CWS!BG116</f>
        <v>1</v>
      </c>
      <c r="BE158" s="12">
        <f>STAFF_CWS!BH116</f>
        <v>1</v>
      </c>
      <c r="BF158" s="12">
        <f>STAFF_CWS!BI116</f>
        <v>1</v>
      </c>
      <c r="BG158" s="12">
        <f>STAFF_CWS!BJ116</f>
        <v>1</v>
      </c>
      <c r="BH158" s="12">
        <f>STAFF_CWS!BK116</f>
        <v>1</v>
      </c>
      <c r="BI158" s="12">
        <f>STAFF_CWS!BL116</f>
        <v>1</v>
      </c>
      <c r="BJ158" s="12">
        <f>STAFF_CWS!BM116</f>
        <v>1</v>
      </c>
      <c r="BK158" s="12">
        <f>STAFF_CWS!BN116</f>
        <v>1</v>
      </c>
      <c r="BL158" s="12">
        <f>STAFF_CWS!BO116</f>
        <v>1</v>
      </c>
    </row>
    <row r="159" spans="2:64" x14ac:dyDescent="0.15">
      <c r="B159" s="35" t="s">
        <v>86</v>
      </c>
      <c r="E159" s="12">
        <f>STAFF_CWS!H117</f>
        <v>0.5</v>
      </c>
      <c r="F159" s="12">
        <f>STAFF_CWS!I117</f>
        <v>0.5</v>
      </c>
      <c r="G159" s="12">
        <f>STAFF_CWS!J117</f>
        <v>0.5</v>
      </c>
      <c r="H159" s="12">
        <f>STAFF_CWS!K117</f>
        <v>0.5</v>
      </c>
      <c r="I159" s="12">
        <f>STAFF_CWS!L117</f>
        <v>0.5</v>
      </c>
      <c r="J159" s="12">
        <f>STAFF_CWS!M117</f>
        <v>0.5</v>
      </c>
      <c r="K159" s="12">
        <f>STAFF_CWS!N117</f>
        <v>0.5</v>
      </c>
      <c r="L159" s="12">
        <f>STAFF_CWS!O117</f>
        <v>0.5</v>
      </c>
      <c r="M159" s="12">
        <f>STAFF_CWS!P117</f>
        <v>0.5</v>
      </c>
      <c r="N159" s="12">
        <f>STAFF_CWS!Q117</f>
        <v>0.5</v>
      </c>
      <c r="O159" s="12">
        <f>STAFF_CWS!R117</f>
        <v>0.5</v>
      </c>
      <c r="P159" s="12">
        <f>STAFF_CWS!S117</f>
        <v>0.5</v>
      </c>
      <c r="Q159" s="12">
        <f>STAFF_CWS!T117</f>
        <v>0</v>
      </c>
      <c r="R159" s="12">
        <f>STAFF_CWS!U117</f>
        <v>0</v>
      </c>
      <c r="S159" s="12">
        <f>STAFF_CWS!V117</f>
        <v>0</v>
      </c>
      <c r="T159" s="12">
        <f>STAFF_CWS!W117</f>
        <v>0</v>
      </c>
      <c r="U159" s="12">
        <f>STAFF_CWS!X117</f>
        <v>0</v>
      </c>
      <c r="V159" s="12">
        <f>STAFF_CWS!Y117</f>
        <v>0</v>
      </c>
      <c r="W159" s="12">
        <f>STAFF_CWS!Z117</f>
        <v>0</v>
      </c>
      <c r="X159" s="12">
        <f>STAFF_CWS!AA117</f>
        <v>0</v>
      </c>
      <c r="Y159" s="12">
        <f>STAFF_CWS!AB117</f>
        <v>0</v>
      </c>
      <c r="Z159" s="12">
        <f>STAFF_CWS!AC117</f>
        <v>0</v>
      </c>
      <c r="AA159" s="12">
        <f>STAFF_CWS!AD117</f>
        <v>0</v>
      </c>
      <c r="AB159" s="12">
        <f>STAFF_CWS!AE117</f>
        <v>0</v>
      </c>
      <c r="AC159" s="12">
        <f>STAFF_CWS!AF117</f>
        <v>0</v>
      </c>
      <c r="AD159" s="12">
        <f>STAFF_CWS!AG117</f>
        <v>0</v>
      </c>
      <c r="AE159" s="12">
        <f>STAFF_CWS!AH117</f>
        <v>0</v>
      </c>
      <c r="AF159" s="12">
        <f>STAFF_CWS!AI117</f>
        <v>0</v>
      </c>
      <c r="AG159" s="12">
        <f>STAFF_CWS!AJ117</f>
        <v>0</v>
      </c>
      <c r="AH159" s="12">
        <f>STAFF_CWS!AK117</f>
        <v>0</v>
      </c>
      <c r="AI159" s="12">
        <f>STAFF_CWS!AL117</f>
        <v>0</v>
      </c>
      <c r="AJ159" s="12">
        <f>STAFF_CWS!AM117</f>
        <v>0</v>
      </c>
      <c r="AK159" s="12">
        <f>STAFF_CWS!AN117</f>
        <v>0</v>
      </c>
      <c r="AL159" s="12">
        <f>STAFF_CWS!AO117</f>
        <v>0</v>
      </c>
      <c r="AM159" s="12">
        <f>STAFF_CWS!AP117</f>
        <v>0</v>
      </c>
      <c r="AN159" s="12">
        <f>STAFF_CWS!AQ117</f>
        <v>0</v>
      </c>
      <c r="AO159" s="12">
        <f>STAFF_CWS!AR117</f>
        <v>0</v>
      </c>
      <c r="AP159" s="12">
        <f>STAFF_CWS!AS117</f>
        <v>0</v>
      </c>
      <c r="AQ159" s="12">
        <f>STAFF_CWS!AT117</f>
        <v>0</v>
      </c>
      <c r="AR159" s="12">
        <f>STAFF_CWS!AU117</f>
        <v>0</v>
      </c>
      <c r="AS159" s="12">
        <f>STAFF_CWS!AV117</f>
        <v>0</v>
      </c>
      <c r="AT159" s="12">
        <f>STAFF_CWS!AW117</f>
        <v>0</v>
      </c>
      <c r="AU159" s="12">
        <f>STAFF_CWS!AX117</f>
        <v>0</v>
      </c>
      <c r="AV159" s="12">
        <f>STAFF_CWS!AY117</f>
        <v>0</v>
      </c>
      <c r="AW159" s="12">
        <f>STAFF_CWS!AZ117</f>
        <v>0</v>
      </c>
      <c r="AX159" s="12">
        <f>STAFF_CWS!BA117</f>
        <v>0</v>
      </c>
      <c r="AY159" s="12">
        <f>STAFF_CWS!BB117</f>
        <v>0</v>
      </c>
      <c r="AZ159" s="12">
        <f>STAFF_CWS!BC117</f>
        <v>0</v>
      </c>
      <c r="BA159" s="12">
        <f>STAFF_CWS!BD117</f>
        <v>0</v>
      </c>
      <c r="BB159" s="12">
        <f>STAFF_CWS!BE117</f>
        <v>0</v>
      </c>
      <c r="BC159" s="12">
        <f>STAFF_CWS!BF117</f>
        <v>0</v>
      </c>
      <c r="BD159" s="12">
        <f>STAFF_CWS!BG117</f>
        <v>0</v>
      </c>
      <c r="BE159" s="12">
        <f>STAFF_CWS!BH117</f>
        <v>0</v>
      </c>
      <c r="BF159" s="12">
        <f>STAFF_CWS!BI117</f>
        <v>0</v>
      </c>
      <c r="BG159" s="12">
        <f>STAFF_CWS!BJ117</f>
        <v>0</v>
      </c>
      <c r="BH159" s="12">
        <f>STAFF_CWS!BK117</f>
        <v>0</v>
      </c>
      <c r="BI159" s="12">
        <f>STAFF_CWS!BL117</f>
        <v>0</v>
      </c>
      <c r="BJ159" s="12">
        <f>STAFF_CWS!BM117</f>
        <v>0</v>
      </c>
      <c r="BK159" s="12">
        <f>STAFF_CWS!BN117</f>
        <v>0</v>
      </c>
      <c r="BL159" s="12">
        <f>STAFF_CWS!BO117</f>
        <v>0</v>
      </c>
    </row>
    <row r="160" spans="2:64" x14ac:dyDescent="0.15">
      <c r="E160" s="12">
        <f>STAFF_CWS!H118</f>
        <v>0</v>
      </c>
      <c r="F160" s="12">
        <f>STAFF_CWS!I118</f>
        <v>0</v>
      </c>
      <c r="G160" s="12">
        <f>STAFF_CWS!J118</f>
        <v>0</v>
      </c>
      <c r="H160" s="12">
        <f>STAFF_CWS!K118</f>
        <v>0</v>
      </c>
      <c r="I160" s="12">
        <f>STAFF_CWS!L118</f>
        <v>0</v>
      </c>
      <c r="J160" s="12">
        <f>STAFF_CWS!M118</f>
        <v>0</v>
      </c>
      <c r="K160" s="12">
        <f>STAFF_CWS!N118</f>
        <v>0</v>
      </c>
      <c r="L160" s="12">
        <f>STAFF_CWS!O118</f>
        <v>0</v>
      </c>
      <c r="M160" s="12">
        <f>STAFF_CWS!P118</f>
        <v>0</v>
      </c>
      <c r="N160" s="12">
        <f>STAFF_CWS!Q118</f>
        <v>0</v>
      </c>
      <c r="O160" s="12">
        <f>STAFF_CWS!R118</f>
        <v>0</v>
      </c>
      <c r="P160" s="12">
        <f>STAFF_CWS!S118</f>
        <v>0</v>
      </c>
      <c r="Q160" s="12">
        <f>STAFF_CWS!T118</f>
        <v>0</v>
      </c>
      <c r="R160" s="12">
        <f>STAFF_CWS!U118</f>
        <v>0</v>
      </c>
      <c r="S160" s="12">
        <f>STAFF_CWS!V118</f>
        <v>0</v>
      </c>
      <c r="T160" s="12">
        <f>STAFF_CWS!W118</f>
        <v>0</v>
      </c>
      <c r="U160" s="12">
        <f>STAFF_CWS!X118</f>
        <v>0</v>
      </c>
      <c r="V160" s="12">
        <f>STAFF_CWS!Y118</f>
        <v>0</v>
      </c>
      <c r="W160" s="12">
        <f>STAFF_CWS!Z118</f>
        <v>0</v>
      </c>
      <c r="X160" s="12">
        <f>STAFF_CWS!AA118</f>
        <v>0</v>
      </c>
      <c r="Y160" s="12">
        <f>STAFF_CWS!AB118</f>
        <v>0</v>
      </c>
      <c r="Z160" s="12">
        <f>STAFF_CWS!AC118</f>
        <v>0</v>
      </c>
      <c r="AA160" s="12">
        <f>STAFF_CWS!AD118</f>
        <v>0</v>
      </c>
      <c r="AB160" s="12">
        <f>STAFF_CWS!AE118</f>
        <v>0</v>
      </c>
      <c r="AC160" s="12">
        <f>STAFF_CWS!AF118</f>
        <v>0</v>
      </c>
      <c r="AD160" s="12">
        <f>STAFF_CWS!AG118</f>
        <v>0</v>
      </c>
      <c r="AE160" s="12">
        <f>STAFF_CWS!AH118</f>
        <v>0</v>
      </c>
      <c r="AF160" s="12">
        <f>STAFF_CWS!AI118</f>
        <v>0</v>
      </c>
      <c r="AG160" s="12">
        <f>STAFF_CWS!AJ118</f>
        <v>0</v>
      </c>
      <c r="AH160" s="12">
        <f>STAFF_CWS!AK118</f>
        <v>0</v>
      </c>
      <c r="AI160" s="12">
        <f>STAFF_CWS!AL118</f>
        <v>0</v>
      </c>
      <c r="AJ160" s="12">
        <f>STAFF_CWS!AM118</f>
        <v>0</v>
      </c>
      <c r="AK160" s="12">
        <f>STAFF_CWS!AN118</f>
        <v>0</v>
      </c>
      <c r="AL160" s="12">
        <f>STAFF_CWS!AO118</f>
        <v>0</v>
      </c>
      <c r="AM160" s="12">
        <f>STAFF_CWS!AP118</f>
        <v>0</v>
      </c>
      <c r="AN160" s="12">
        <f>STAFF_CWS!AQ118</f>
        <v>0</v>
      </c>
      <c r="AO160" s="12">
        <f>STAFF_CWS!AR118</f>
        <v>0</v>
      </c>
      <c r="AP160" s="12">
        <f>STAFF_CWS!AS118</f>
        <v>0</v>
      </c>
      <c r="AQ160" s="12">
        <f>STAFF_CWS!AT118</f>
        <v>0</v>
      </c>
      <c r="AR160" s="12">
        <f>STAFF_CWS!AU118</f>
        <v>0</v>
      </c>
      <c r="AS160" s="12">
        <f>STAFF_CWS!AV118</f>
        <v>0</v>
      </c>
      <c r="AT160" s="12">
        <f>STAFF_CWS!AW118</f>
        <v>0</v>
      </c>
      <c r="AU160" s="12">
        <f>STAFF_CWS!AX118</f>
        <v>0</v>
      </c>
      <c r="AV160" s="12">
        <f>STAFF_CWS!AY118</f>
        <v>0</v>
      </c>
      <c r="AW160" s="12">
        <f>STAFF_CWS!AZ118</f>
        <v>0</v>
      </c>
      <c r="AX160" s="12">
        <f>STAFF_CWS!BA118</f>
        <v>0</v>
      </c>
      <c r="AY160" s="12">
        <f>STAFF_CWS!BB118</f>
        <v>0</v>
      </c>
      <c r="AZ160" s="12">
        <f>STAFF_CWS!BC118</f>
        <v>0</v>
      </c>
      <c r="BA160" s="12">
        <f>STAFF_CWS!BD118</f>
        <v>0</v>
      </c>
      <c r="BB160" s="12">
        <f>STAFF_CWS!BE118</f>
        <v>0</v>
      </c>
      <c r="BC160" s="12">
        <f>STAFF_CWS!BF118</f>
        <v>0</v>
      </c>
      <c r="BD160" s="12">
        <f>STAFF_CWS!BG118</f>
        <v>0</v>
      </c>
      <c r="BE160" s="12">
        <f>STAFF_CWS!BH118</f>
        <v>0</v>
      </c>
      <c r="BF160" s="12">
        <f>STAFF_CWS!BI118</f>
        <v>0</v>
      </c>
      <c r="BG160" s="12">
        <f>STAFF_CWS!BJ118</f>
        <v>0</v>
      </c>
      <c r="BH160" s="12">
        <f>STAFF_CWS!BK118</f>
        <v>0</v>
      </c>
      <c r="BI160" s="12">
        <f>STAFF_CWS!BL118</f>
        <v>0</v>
      </c>
      <c r="BJ160" s="12">
        <f>STAFF_CWS!BM118</f>
        <v>0</v>
      </c>
      <c r="BK160" s="12">
        <f>STAFF_CWS!BN118</f>
        <v>0</v>
      </c>
      <c r="BL160" s="12">
        <f>STAFF_CWS!BO118</f>
        <v>0</v>
      </c>
    </row>
    <row r="161" spans="2:64" x14ac:dyDescent="0.15">
      <c r="B161" s="35" t="s">
        <v>57</v>
      </c>
      <c r="E161" s="12">
        <f>STAFF_CWS!H119</f>
        <v>1</v>
      </c>
      <c r="F161" s="12">
        <f>STAFF_CWS!I119</f>
        <v>1</v>
      </c>
      <c r="G161" s="12">
        <f>STAFF_CWS!J119</f>
        <v>1</v>
      </c>
      <c r="H161" s="12">
        <f>STAFF_CWS!K119</f>
        <v>1</v>
      </c>
      <c r="I161" s="12">
        <f>STAFF_CWS!L119</f>
        <v>1</v>
      </c>
      <c r="J161" s="12">
        <f>STAFF_CWS!M119</f>
        <v>1</v>
      </c>
      <c r="K161" s="12">
        <f>STAFF_CWS!N119</f>
        <v>1</v>
      </c>
      <c r="L161" s="12">
        <f>STAFF_CWS!O119</f>
        <v>1</v>
      </c>
      <c r="M161" s="12">
        <f>STAFF_CWS!P119</f>
        <v>1</v>
      </c>
      <c r="N161" s="12">
        <f>STAFF_CWS!Q119</f>
        <v>1</v>
      </c>
      <c r="O161" s="12">
        <f>STAFF_CWS!R119</f>
        <v>1</v>
      </c>
      <c r="P161" s="12">
        <f>STAFF_CWS!S119</f>
        <v>1</v>
      </c>
      <c r="Q161" s="12">
        <f>STAFF_CWS!T119</f>
        <v>1</v>
      </c>
      <c r="R161" s="12">
        <f>STAFF_CWS!U119</f>
        <v>1</v>
      </c>
      <c r="S161" s="12">
        <f>STAFF_CWS!V119</f>
        <v>1</v>
      </c>
      <c r="T161" s="12">
        <f>STAFF_CWS!W119</f>
        <v>1</v>
      </c>
      <c r="U161" s="12">
        <f>STAFF_CWS!X119</f>
        <v>1</v>
      </c>
      <c r="V161" s="12">
        <f>STAFF_CWS!Y119</f>
        <v>1</v>
      </c>
      <c r="W161" s="12">
        <f>STAFF_CWS!Z119</f>
        <v>1</v>
      </c>
      <c r="X161" s="12">
        <f>STAFF_CWS!AA119</f>
        <v>1</v>
      </c>
      <c r="Y161" s="12">
        <f>STAFF_CWS!AB119</f>
        <v>1</v>
      </c>
      <c r="Z161" s="12">
        <f>STAFF_CWS!AC119</f>
        <v>1</v>
      </c>
      <c r="AA161" s="12">
        <f>STAFF_CWS!AD119</f>
        <v>1</v>
      </c>
      <c r="AB161" s="12">
        <f>STAFF_CWS!AE119</f>
        <v>1</v>
      </c>
      <c r="AC161" s="12">
        <f>STAFF_CWS!AF119</f>
        <v>1</v>
      </c>
      <c r="AD161" s="12">
        <f>STAFF_CWS!AG119</f>
        <v>1</v>
      </c>
      <c r="AE161" s="12">
        <f>STAFF_CWS!AH119</f>
        <v>1</v>
      </c>
      <c r="AF161" s="12">
        <f>STAFF_CWS!AI119</f>
        <v>1</v>
      </c>
      <c r="AG161" s="12">
        <f>STAFF_CWS!AJ119</f>
        <v>1</v>
      </c>
      <c r="AH161" s="12">
        <f>STAFF_CWS!AK119</f>
        <v>1</v>
      </c>
      <c r="AI161" s="12">
        <f>STAFF_CWS!AL119</f>
        <v>1</v>
      </c>
      <c r="AJ161" s="12">
        <f>STAFF_CWS!AM119</f>
        <v>1</v>
      </c>
      <c r="AK161" s="12">
        <f>STAFF_CWS!AN119</f>
        <v>1</v>
      </c>
      <c r="AL161" s="12">
        <f>STAFF_CWS!AO119</f>
        <v>1</v>
      </c>
      <c r="AM161" s="12">
        <f>STAFF_CWS!AP119</f>
        <v>1</v>
      </c>
      <c r="AN161" s="12">
        <f>STAFF_CWS!AQ119</f>
        <v>1</v>
      </c>
      <c r="AO161" s="12">
        <f>STAFF_CWS!AR119</f>
        <v>1</v>
      </c>
      <c r="AP161" s="12">
        <f>STAFF_CWS!AS119</f>
        <v>1</v>
      </c>
      <c r="AQ161" s="12">
        <f>STAFF_CWS!AT119</f>
        <v>1</v>
      </c>
      <c r="AR161" s="12">
        <f>STAFF_CWS!AU119</f>
        <v>1</v>
      </c>
      <c r="AS161" s="12">
        <f>STAFF_CWS!AV119</f>
        <v>1</v>
      </c>
      <c r="AT161" s="12">
        <f>STAFF_CWS!AW119</f>
        <v>1</v>
      </c>
      <c r="AU161" s="12">
        <f>STAFF_CWS!AX119</f>
        <v>1</v>
      </c>
      <c r="AV161" s="12">
        <f>STAFF_CWS!AY119</f>
        <v>1</v>
      </c>
      <c r="AW161" s="12">
        <f>STAFF_CWS!AZ119</f>
        <v>1</v>
      </c>
      <c r="AX161" s="12">
        <f>STAFF_CWS!BA119</f>
        <v>1</v>
      </c>
      <c r="AY161" s="12">
        <f>STAFF_CWS!BB119</f>
        <v>1</v>
      </c>
      <c r="AZ161" s="12">
        <f>STAFF_CWS!BC119</f>
        <v>1</v>
      </c>
      <c r="BA161" s="12">
        <f>STAFF_CWS!BD119</f>
        <v>1</v>
      </c>
      <c r="BB161" s="12">
        <f>STAFF_CWS!BE119</f>
        <v>1</v>
      </c>
      <c r="BC161" s="12">
        <f>STAFF_CWS!BF119</f>
        <v>1</v>
      </c>
      <c r="BD161" s="12">
        <f>STAFF_CWS!BG119</f>
        <v>1</v>
      </c>
      <c r="BE161" s="12">
        <f>STAFF_CWS!BH119</f>
        <v>1</v>
      </c>
      <c r="BF161" s="12">
        <f>STAFF_CWS!BI119</f>
        <v>1</v>
      </c>
      <c r="BG161" s="12">
        <f>STAFF_CWS!BJ119</f>
        <v>1</v>
      </c>
      <c r="BH161" s="12">
        <f>STAFF_CWS!BK119</f>
        <v>1</v>
      </c>
      <c r="BI161" s="12">
        <f>STAFF_CWS!BL119</f>
        <v>1</v>
      </c>
      <c r="BJ161" s="12">
        <f>STAFF_CWS!BM119</f>
        <v>1</v>
      </c>
      <c r="BK161" s="12">
        <f>STAFF_CWS!BN119</f>
        <v>1</v>
      </c>
      <c r="BL161" s="12">
        <f>STAFF_CWS!BO119</f>
        <v>1</v>
      </c>
    </row>
    <row r="162" spans="2:64" x14ac:dyDescent="0.15">
      <c r="B162" s="35" t="s">
        <v>86</v>
      </c>
      <c r="E162" s="12">
        <f>STAFF_CWS!H120</f>
        <v>0.5</v>
      </c>
      <c r="F162" s="12">
        <f>STAFF_CWS!I120</f>
        <v>0.5</v>
      </c>
      <c r="G162" s="12">
        <f>STAFF_CWS!J120</f>
        <v>0.5</v>
      </c>
      <c r="H162" s="12">
        <f>STAFF_CWS!K120</f>
        <v>0.5</v>
      </c>
      <c r="I162" s="12">
        <f>STAFF_CWS!L120</f>
        <v>0.5</v>
      </c>
      <c r="J162" s="12">
        <f>STAFF_CWS!M120</f>
        <v>0.5</v>
      </c>
      <c r="K162" s="12">
        <f>STAFF_CWS!N120</f>
        <v>0.5</v>
      </c>
      <c r="L162" s="12">
        <f>STAFF_CWS!O120</f>
        <v>0.5</v>
      </c>
      <c r="M162" s="12">
        <f>STAFF_CWS!P120</f>
        <v>0.5</v>
      </c>
      <c r="N162" s="12">
        <f>STAFF_CWS!Q120</f>
        <v>0.5</v>
      </c>
      <c r="O162" s="12">
        <f>STAFF_CWS!R120</f>
        <v>0.5</v>
      </c>
      <c r="P162" s="12">
        <f>STAFF_CWS!S120</f>
        <v>0.5</v>
      </c>
      <c r="Q162" s="12">
        <f>STAFF_CWS!T120</f>
        <v>0</v>
      </c>
      <c r="R162" s="12">
        <f>STAFF_CWS!U120</f>
        <v>0</v>
      </c>
      <c r="S162" s="12">
        <f>STAFF_CWS!V120</f>
        <v>0</v>
      </c>
      <c r="T162" s="12">
        <f>STAFF_CWS!W120</f>
        <v>0</v>
      </c>
      <c r="U162" s="12">
        <f>STAFF_CWS!X120</f>
        <v>0</v>
      </c>
      <c r="V162" s="12">
        <f>STAFF_CWS!Y120</f>
        <v>0</v>
      </c>
      <c r="W162" s="12">
        <f>STAFF_CWS!Z120</f>
        <v>0</v>
      </c>
      <c r="X162" s="12">
        <f>STAFF_CWS!AA120</f>
        <v>0</v>
      </c>
      <c r="Y162" s="12">
        <f>STAFF_CWS!AB120</f>
        <v>0</v>
      </c>
      <c r="Z162" s="12">
        <f>STAFF_CWS!AC120</f>
        <v>0</v>
      </c>
      <c r="AA162" s="12">
        <f>STAFF_CWS!AD120</f>
        <v>0</v>
      </c>
      <c r="AB162" s="12">
        <f>STAFF_CWS!AE120</f>
        <v>0</v>
      </c>
      <c r="AC162" s="12">
        <f>STAFF_CWS!AF120</f>
        <v>0</v>
      </c>
      <c r="AD162" s="12">
        <f>STAFF_CWS!AG120</f>
        <v>0</v>
      </c>
      <c r="AE162" s="12">
        <f>STAFF_CWS!AH120</f>
        <v>0</v>
      </c>
      <c r="AF162" s="12">
        <f>STAFF_CWS!AI120</f>
        <v>0</v>
      </c>
      <c r="AG162" s="12">
        <f>STAFF_CWS!AJ120</f>
        <v>0</v>
      </c>
      <c r="AH162" s="12">
        <f>STAFF_CWS!AK120</f>
        <v>0</v>
      </c>
      <c r="AI162" s="12">
        <f>STAFF_CWS!AL120</f>
        <v>0</v>
      </c>
      <c r="AJ162" s="12">
        <f>STAFF_CWS!AM120</f>
        <v>0</v>
      </c>
      <c r="AK162" s="12">
        <f>STAFF_CWS!AN120</f>
        <v>0</v>
      </c>
      <c r="AL162" s="12">
        <f>STAFF_CWS!AO120</f>
        <v>0</v>
      </c>
      <c r="AM162" s="12">
        <f>STAFF_CWS!AP120</f>
        <v>0</v>
      </c>
      <c r="AN162" s="12">
        <f>STAFF_CWS!AQ120</f>
        <v>0</v>
      </c>
      <c r="AO162" s="12">
        <f>STAFF_CWS!AR120</f>
        <v>0</v>
      </c>
      <c r="AP162" s="12">
        <f>STAFF_CWS!AS120</f>
        <v>0</v>
      </c>
      <c r="AQ162" s="12">
        <f>STAFF_CWS!AT120</f>
        <v>0</v>
      </c>
      <c r="AR162" s="12">
        <f>STAFF_CWS!AU120</f>
        <v>0</v>
      </c>
      <c r="AS162" s="12">
        <f>STAFF_CWS!AV120</f>
        <v>0</v>
      </c>
      <c r="AT162" s="12">
        <f>STAFF_CWS!AW120</f>
        <v>0</v>
      </c>
      <c r="AU162" s="12">
        <f>STAFF_CWS!AX120</f>
        <v>0</v>
      </c>
      <c r="AV162" s="12">
        <f>STAFF_CWS!AY120</f>
        <v>0</v>
      </c>
      <c r="AW162" s="12">
        <f>STAFF_CWS!AZ120</f>
        <v>0</v>
      </c>
      <c r="AX162" s="12">
        <f>STAFF_CWS!BA120</f>
        <v>0</v>
      </c>
      <c r="AY162" s="12">
        <f>STAFF_CWS!BB120</f>
        <v>0</v>
      </c>
      <c r="AZ162" s="12">
        <f>STAFF_CWS!BC120</f>
        <v>0</v>
      </c>
      <c r="BA162" s="12">
        <f>STAFF_CWS!BD120</f>
        <v>0</v>
      </c>
      <c r="BB162" s="12">
        <f>STAFF_CWS!BE120</f>
        <v>0</v>
      </c>
      <c r="BC162" s="12">
        <f>STAFF_CWS!BF120</f>
        <v>0</v>
      </c>
      <c r="BD162" s="12">
        <f>STAFF_CWS!BG120</f>
        <v>0</v>
      </c>
      <c r="BE162" s="12">
        <f>STAFF_CWS!BH120</f>
        <v>0</v>
      </c>
      <c r="BF162" s="12">
        <f>STAFF_CWS!BI120</f>
        <v>0</v>
      </c>
      <c r="BG162" s="12">
        <f>STAFF_CWS!BJ120</f>
        <v>0</v>
      </c>
      <c r="BH162" s="12">
        <f>STAFF_CWS!BK120</f>
        <v>0</v>
      </c>
      <c r="BI162" s="12">
        <f>STAFF_CWS!BL120</f>
        <v>0</v>
      </c>
      <c r="BJ162" s="12">
        <f>STAFF_CWS!BM120</f>
        <v>0</v>
      </c>
      <c r="BK162" s="12">
        <f>STAFF_CWS!BN120</f>
        <v>0</v>
      </c>
      <c r="BL162" s="12">
        <f>STAFF_CWS!BO120</f>
        <v>0</v>
      </c>
    </row>
    <row r="163" spans="2:64" x14ac:dyDescent="0.15">
      <c r="E163" s="12">
        <f>STAFF_CWS!H121</f>
        <v>0</v>
      </c>
      <c r="F163" s="12">
        <f>STAFF_CWS!I121</f>
        <v>0</v>
      </c>
      <c r="G163" s="12">
        <f>STAFF_CWS!J121</f>
        <v>0</v>
      </c>
      <c r="H163" s="12">
        <f>STAFF_CWS!K121</f>
        <v>0</v>
      </c>
      <c r="I163" s="12">
        <f>STAFF_CWS!L121</f>
        <v>0</v>
      </c>
      <c r="J163" s="12">
        <f>STAFF_CWS!M121</f>
        <v>0</v>
      </c>
      <c r="K163" s="12">
        <f>STAFF_CWS!N121</f>
        <v>0</v>
      </c>
      <c r="L163" s="12">
        <f>STAFF_CWS!O121</f>
        <v>0</v>
      </c>
      <c r="M163" s="12">
        <f>STAFF_CWS!P121</f>
        <v>0</v>
      </c>
      <c r="N163" s="12">
        <f>STAFF_CWS!Q121</f>
        <v>0</v>
      </c>
      <c r="O163" s="12">
        <f>STAFF_CWS!R121</f>
        <v>0</v>
      </c>
      <c r="P163" s="12">
        <f>STAFF_CWS!S121</f>
        <v>0</v>
      </c>
      <c r="Q163" s="12">
        <f>STAFF_CWS!T121</f>
        <v>0</v>
      </c>
      <c r="R163" s="12">
        <f>STAFF_CWS!U121</f>
        <v>0</v>
      </c>
      <c r="S163" s="12">
        <f>STAFF_CWS!V121</f>
        <v>0</v>
      </c>
      <c r="T163" s="12">
        <f>STAFF_CWS!W121</f>
        <v>0</v>
      </c>
      <c r="U163" s="12">
        <f>STAFF_CWS!X121</f>
        <v>0</v>
      </c>
      <c r="V163" s="12">
        <f>STAFF_CWS!Y121</f>
        <v>0</v>
      </c>
      <c r="W163" s="12">
        <f>STAFF_CWS!Z121</f>
        <v>0</v>
      </c>
      <c r="X163" s="12">
        <f>STAFF_CWS!AA121</f>
        <v>0</v>
      </c>
      <c r="Y163" s="12">
        <f>STAFF_CWS!AB121</f>
        <v>0</v>
      </c>
      <c r="Z163" s="12">
        <f>STAFF_CWS!AC121</f>
        <v>0</v>
      </c>
      <c r="AA163" s="12">
        <f>STAFF_CWS!AD121</f>
        <v>0</v>
      </c>
      <c r="AB163" s="12">
        <f>STAFF_CWS!AE121</f>
        <v>0</v>
      </c>
      <c r="AC163" s="12">
        <f>STAFF_CWS!AF121</f>
        <v>0</v>
      </c>
      <c r="AD163" s="12">
        <f>STAFF_CWS!AG121</f>
        <v>0</v>
      </c>
      <c r="AE163" s="12">
        <f>STAFF_CWS!AH121</f>
        <v>0</v>
      </c>
      <c r="AF163" s="12">
        <f>STAFF_CWS!AI121</f>
        <v>0</v>
      </c>
      <c r="AG163" s="12">
        <f>STAFF_CWS!AJ121</f>
        <v>0</v>
      </c>
      <c r="AH163" s="12">
        <f>STAFF_CWS!AK121</f>
        <v>0</v>
      </c>
      <c r="AI163" s="12">
        <f>STAFF_CWS!AL121</f>
        <v>0</v>
      </c>
      <c r="AJ163" s="12">
        <f>STAFF_CWS!AM121</f>
        <v>0</v>
      </c>
      <c r="AK163" s="12">
        <f>STAFF_CWS!AN121</f>
        <v>0</v>
      </c>
      <c r="AL163" s="12">
        <f>STAFF_CWS!AO121</f>
        <v>0</v>
      </c>
      <c r="AM163" s="12">
        <f>STAFF_CWS!AP121</f>
        <v>0</v>
      </c>
      <c r="AN163" s="12">
        <f>STAFF_CWS!AQ121</f>
        <v>0</v>
      </c>
      <c r="AO163" s="12">
        <f>STAFF_CWS!AR121</f>
        <v>0</v>
      </c>
      <c r="AP163" s="12">
        <f>STAFF_CWS!AS121</f>
        <v>0</v>
      </c>
      <c r="AQ163" s="12">
        <f>STAFF_CWS!AT121</f>
        <v>0</v>
      </c>
      <c r="AR163" s="12">
        <f>STAFF_CWS!AU121</f>
        <v>0</v>
      </c>
      <c r="AS163" s="12">
        <f>STAFF_CWS!AV121</f>
        <v>0</v>
      </c>
      <c r="AT163" s="12">
        <f>STAFF_CWS!AW121</f>
        <v>0</v>
      </c>
      <c r="AU163" s="12">
        <f>STAFF_CWS!AX121</f>
        <v>0</v>
      </c>
      <c r="AV163" s="12">
        <f>STAFF_CWS!AY121</f>
        <v>0</v>
      </c>
      <c r="AW163" s="12">
        <f>STAFF_CWS!AZ121</f>
        <v>0</v>
      </c>
      <c r="AX163" s="12">
        <f>STAFF_CWS!BA121</f>
        <v>0</v>
      </c>
      <c r="AY163" s="12">
        <f>STAFF_CWS!BB121</f>
        <v>0</v>
      </c>
      <c r="AZ163" s="12">
        <f>STAFF_CWS!BC121</f>
        <v>0</v>
      </c>
      <c r="BA163" s="12">
        <f>STAFF_CWS!BD121</f>
        <v>0</v>
      </c>
      <c r="BB163" s="12">
        <f>STAFF_CWS!BE121</f>
        <v>0</v>
      </c>
      <c r="BC163" s="12">
        <f>STAFF_CWS!BF121</f>
        <v>0</v>
      </c>
      <c r="BD163" s="12">
        <f>STAFF_CWS!BG121</f>
        <v>0</v>
      </c>
      <c r="BE163" s="12">
        <f>STAFF_CWS!BH121</f>
        <v>0</v>
      </c>
      <c r="BF163" s="12">
        <f>STAFF_CWS!BI121</f>
        <v>0</v>
      </c>
      <c r="BG163" s="12">
        <f>STAFF_CWS!BJ121</f>
        <v>0</v>
      </c>
      <c r="BH163" s="12">
        <f>STAFF_CWS!BK121</f>
        <v>0</v>
      </c>
      <c r="BI163" s="12">
        <f>STAFF_CWS!BL121</f>
        <v>0</v>
      </c>
      <c r="BJ163" s="12">
        <f>STAFF_CWS!BM121</f>
        <v>0</v>
      </c>
      <c r="BK163" s="12">
        <f>STAFF_CWS!BN121</f>
        <v>0</v>
      </c>
      <c r="BL163" s="12">
        <f>STAFF_CWS!BO121</f>
        <v>0</v>
      </c>
    </row>
    <row r="164" spans="2:64" x14ac:dyDescent="0.15">
      <c r="B164" s="35" t="s">
        <v>118</v>
      </c>
      <c r="E164" s="12">
        <f>STAFF_CWS!H122</f>
        <v>0</v>
      </c>
      <c r="F164" s="12">
        <f>STAFF_CWS!I122</f>
        <v>0</v>
      </c>
      <c r="G164" s="12">
        <f>STAFF_CWS!J122</f>
        <v>0</v>
      </c>
      <c r="H164" s="12">
        <f>STAFF_CWS!K122</f>
        <v>0</v>
      </c>
      <c r="I164" s="12">
        <f>STAFF_CWS!L122</f>
        <v>0</v>
      </c>
      <c r="J164" s="12">
        <f>STAFF_CWS!M122</f>
        <v>0</v>
      </c>
      <c r="K164" s="12">
        <f>STAFF_CWS!N122</f>
        <v>0</v>
      </c>
      <c r="L164" s="12">
        <f>STAFF_CWS!O122</f>
        <v>0</v>
      </c>
      <c r="M164" s="12">
        <f>STAFF_CWS!P122</f>
        <v>0</v>
      </c>
      <c r="N164" s="12">
        <f>STAFF_CWS!Q122</f>
        <v>0</v>
      </c>
      <c r="O164" s="12">
        <f>STAFF_CWS!R122</f>
        <v>0</v>
      </c>
      <c r="P164" s="12">
        <f>STAFF_CWS!S122</f>
        <v>0</v>
      </c>
      <c r="Q164" s="12">
        <f>STAFF_CWS!T122</f>
        <v>1</v>
      </c>
      <c r="R164" s="12">
        <f>STAFF_CWS!U122</f>
        <v>1</v>
      </c>
      <c r="S164" s="12">
        <f>STAFF_CWS!V122</f>
        <v>1</v>
      </c>
      <c r="T164" s="12">
        <f>STAFF_CWS!W122</f>
        <v>1</v>
      </c>
      <c r="U164" s="12">
        <f>STAFF_CWS!X122</f>
        <v>1</v>
      </c>
      <c r="V164" s="12">
        <f>STAFF_CWS!Y122</f>
        <v>1</v>
      </c>
      <c r="W164" s="12">
        <f>STAFF_CWS!Z122</f>
        <v>1</v>
      </c>
      <c r="X164" s="12">
        <f>STAFF_CWS!AA122</f>
        <v>1</v>
      </c>
      <c r="Y164" s="12">
        <f>STAFF_CWS!AB122</f>
        <v>1</v>
      </c>
      <c r="Z164" s="12">
        <f>STAFF_CWS!AC122</f>
        <v>1</v>
      </c>
      <c r="AA164" s="12">
        <f>STAFF_CWS!AD122</f>
        <v>1</v>
      </c>
      <c r="AB164" s="12">
        <f>STAFF_CWS!AE122</f>
        <v>1</v>
      </c>
      <c r="AC164" s="12">
        <f>STAFF_CWS!AF122</f>
        <v>1</v>
      </c>
      <c r="AD164" s="12">
        <f>STAFF_CWS!AG122</f>
        <v>1</v>
      </c>
      <c r="AE164" s="12">
        <f>STAFF_CWS!AH122</f>
        <v>1</v>
      </c>
      <c r="AF164" s="12">
        <f>STAFF_CWS!AI122</f>
        <v>1</v>
      </c>
      <c r="AG164" s="12">
        <f>STAFF_CWS!AJ122</f>
        <v>1</v>
      </c>
      <c r="AH164" s="12">
        <f>STAFF_CWS!AK122</f>
        <v>1</v>
      </c>
      <c r="AI164" s="12">
        <f>STAFF_CWS!AL122</f>
        <v>1</v>
      </c>
      <c r="AJ164" s="12">
        <f>STAFF_CWS!AM122</f>
        <v>1</v>
      </c>
      <c r="AK164" s="12">
        <f>STAFF_CWS!AN122</f>
        <v>1</v>
      </c>
      <c r="AL164" s="12">
        <f>STAFF_CWS!AO122</f>
        <v>1</v>
      </c>
      <c r="AM164" s="12">
        <f>STAFF_CWS!AP122</f>
        <v>1</v>
      </c>
      <c r="AN164" s="12">
        <f>STAFF_CWS!AQ122</f>
        <v>1</v>
      </c>
      <c r="AO164" s="12">
        <f>STAFF_CWS!AR122</f>
        <v>1</v>
      </c>
      <c r="AP164" s="12">
        <f>STAFF_CWS!AS122</f>
        <v>1</v>
      </c>
      <c r="AQ164" s="12">
        <f>STAFF_CWS!AT122</f>
        <v>1</v>
      </c>
      <c r="AR164" s="12">
        <f>STAFF_CWS!AU122</f>
        <v>1</v>
      </c>
      <c r="AS164" s="12">
        <f>STAFF_CWS!AV122</f>
        <v>1</v>
      </c>
      <c r="AT164" s="12">
        <f>STAFF_CWS!AW122</f>
        <v>1</v>
      </c>
      <c r="AU164" s="12">
        <f>STAFF_CWS!AX122</f>
        <v>1</v>
      </c>
      <c r="AV164" s="12">
        <f>STAFF_CWS!AY122</f>
        <v>1</v>
      </c>
      <c r="AW164" s="12">
        <f>STAFF_CWS!AZ122</f>
        <v>1</v>
      </c>
      <c r="AX164" s="12">
        <f>STAFF_CWS!BA122</f>
        <v>1</v>
      </c>
      <c r="AY164" s="12">
        <f>STAFF_CWS!BB122</f>
        <v>1</v>
      </c>
      <c r="AZ164" s="12">
        <f>STAFF_CWS!BC122</f>
        <v>1</v>
      </c>
      <c r="BA164" s="12">
        <f>STAFF_CWS!BD122</f>
        <v>1</v>
      </c>
      <c r="BB164" s="12">
        <f>STAFF_CWS!BE122</f>
        <v>1</v>
      </c>
      <c r="BC164" s="12">
        <f>STAFF_CWS!BF122</f>
        <v>1</v>
      </c>
      <c r="BD164" s="12">
        <f>STAFF_CWS!BG122</f>
        <v>1</v>
      </c>
      <c r="BE164" s="12">
        <f>STAFF_CWS!BH122</f>
        <v>1</v>
      </c>
      <c r="BF164" s="12">
        <f>STAFF_CWS!BI122</f>
        <v>1</v>
      </c>
      <c r="BG164" s="12">
        <f>STAFF_CWS!BJ122</f>
        <v>1</v>
      </c>
      <c r="BH164" s="12">
        <f>STAFF_CWS!BK122</f>
        <v>1</v>
      </c>
      <c r="BI164" s="12">
        <f>STAFF_CWS!BL122</f>
        <v>1</v>
      </c>
      <c r="BJ164" s="12">
        <f>STAFF_CWS!BM122</f>
        <v>1</v>
      </c>
      <c r="BK164" s="12">
        <f>STAFF_CWS!BN122</f>
        <v>1</v>
      </c>
      <c r="BL164" s="12">
        <f>STAFF_CWS!BO122</f>
        <v>1</v>
      </c>
    </row>
    <row r="165" spans="2:64" x14ac:dyDescent="0.15">
      <c r="B165" s="35" t="s">
        <v>86</v>
      </c>
      <c r="E165" s="12">
        <f>STAFF_CWS!H123</f>
        <v>0</v>
      </c>
      <c r="F165" s="12">
        <f>STAFF_CWS!I123</f>
        <v>0</v>
      </c>
      <c r="G165" s="12">
        <f>STAFF_CWS!J123</f>
        <v>0</v>
      </c>
      <c r="H165" s="12">
        <f>STAFF_CWS!K123</f>
        <v>0</v>
      </c>
      <c r="I165" s="12">
        <f>STAFF_CWS!L123</f>
        <v>0</v>
      </c>
      <c r="J165" s="12">
        <f>STAFF_CWS!M123</f>
        <v>0</v>
      </c>
      <c r="K165" s="12">
        <f>STAFF_CWS!N123</f>
        <v>0</v>
      </c>
      <c r="L165" s="12">
        <f>STAFF_CWS!O123</f>
        <v>0</v>
      </c>
      <c r="M165" s="12">
        <f>STAFF_CWS!P123</f>
        <v>0</v>
      </c>
      <c r="N165" s="12">
        <f>STAFF_CWS!Q123</f>
        <v>0</v>
      </c>
      <c r="O165" s="12">
        <f>STAFF_CWS!R123</f>
        <v>0</v>
      </c>
      <c r="P165" s="12">
        <f>STAFF_CWS!S123</f>
        <v>0</v>
      </c>
      <c r="Q165" s="12">
        <f>STAFF_CWS!T123</f>
        <v>0</v>
      </c>
      <c r="R165" s="12">
        <f>STAFF_CWS!U123</f>
        <v>0</v>
      </c>
      <c r="S165" s="12">
        <f>STAFF_CWS!V123</f>
        <v>0</v>
      </c>
      <c r="T165" s="12">
        <f>STAFF_CWS!W123</f>
        <v>0</v>
      </c>
      <c r="U165" s="12">
        <f>STAFF_CWS!X123</f>
        <v>0</v>
      </c>
      <c r="V165" s="12">
        <f>STAFF_CWS!Y123</f>
        <v>0</v>
      </c>
      <c r="W165" s="12">
        <f>STAFF_CWS!Z123</f>
        <v>0</v>
      </c>
      <c r="X165" s="12">
        <f>STAFF_CWS!AA123</f>
        <v>0</v>
      </c>
      <c r="Y165" s="12">
        <f>STAFF_CWS!AB123</f>
        <v>0</v>
      </c>
      <c r="Z165" s="12">
        <f>STAFF_CWS!AC123</f>
        <v>0</v>
      </c>
      <c r="AA165" s="12">
        <f>STAFF_CWS!AD123</f>
        <v>0</v>
      </c>
      <c r="AB165" s="12">
        <f>STAFF_CWS!AE123</f>
        <v>0</v>
      </c>
      <c r="AC165" s="12">
        <f>STAFF_CWS!AF123</f>
        <v>0</v>
      </c>
      <c r="AD165" s="12">
        <f>STAFF_CWS!AG123</f>
        <v>0</v>
      </c>
      <c r="AE165" s="12">
        <f>STAFF_CWS!AH123</f>
        <v>0</v>
      </c>
      <c r="AF165" s="12">
        <f>STAFF_CWS!AI123</f>
        <v>0</v>
      </c>
      <c r="AG165" s="12">
        <f>STAFF_CWS!AJ123</f>
        <v>0</v>
      </c>
      <c r="AH165" s="12">
        <f>STAFF_CWS!AK123</f>
        <v>0</v>
      </c>
      <c r="AI165" s="12">
        <f>STAFF_CWS!AL123</f>
        <v>0</v>
      </c>
      <c r="AJ165" s="12">
        <f>STAFF_CWS!AM123</f>
        <v>0</v>
      </c>
      <c r="AK165" s="12">
        <f>STAFF_CWS!AN123</f>
        <v>0</v>
      </c>
      <c r="AL165" s="12">
        <f>STAFF_CWS!AO123</f>
        <v>0</v>
      </c>
      <c r="AM165" s="12">
        <f>STAFF_CWS!AP123</f>
        <v>0</v>
      </c>
      <c r="AN165" s="12">
        <f>STAFF_CWS!AQ123</f>
        <v>0</v>
      </c>
      <c r="AO165" s="12">
        <f>STAFF_CWS!AR123</f>
        <v>0</v>
      </c>
      <c r="AP165" s="12">
        <f>STAFF_CWS!AS123</f>
        <v>0</v>
      </c>
      <c r="AQ165" s="12">
        <f>STAFF_CWS!AT123</f>
        <v>0</v>
      </c>
      <c r="AR165" s="12">
        <f>STAFF_CWS!AU123</f>
        <v>0</v>
      </c>
      <c r="AS165" s="12">
        <f>STAFF_CWS!AV123</f>
        <v>0</v>
      </c>
      <c r="AT165" s="12">
        <f>STAFF_CWS!AW123</f>
        <v>0</v>
      </c>
      <c r="AU165" s="12">
        <f>STAFF_CWS!AX123</f>
        <v>0</v>
      </c>
      <c r="AV165" s="12">
        <f>STAFF_CWS!AY123</f>
        <v>0</v>
      </c>
      <c r="AW165" s="12">
        <f>STAFF_CWS!AZ123</f>
        <v>0</v>
      </c>
      <c r="AX165" s="12">
        <f>STAFF_CWS!BA123</f>
        <v>0</v>
      </c>
      <c r="AY165" s="12">
        <f>STAFF_CWS!BB123</f>
        <v>0</v>
      </c>
      <c r="AZ165" s="12">
        <f>STAFF_CWS!BC123</f>
        <v>0</v>
      </c>
      <c r="BA165" s="12">
        <f>STAFF_CWS!BD123</f>
        <v>0</v>
      </c>
      <c r="BB165" s="12">
        <f>STAFF_CWS!BE123</f>
        <v>0</v>
      </c>
      <c r="BC165" s="12">
        <f>STAFF_CWS!BF123</f>
        <v>0</v>
      </c>
      <c r="BD165" s="12">
        <f>STAFF_CWS!BG123</f>
        <v>0</v>
      </c>
      <c r="BE165" s="12">
        <f>STAFF_CWS!BH123</f>
        <v>0</v>
      </c>
      <c r="BF165" s="12">
        <f>STAFF_CWS!BI123</f>
        <v>0</v>
      </c>
      <c r="BG165" s="12">
        <f>STAFF_CWS!BJ123</f>
        <v>0</v>
      </c>
      <c r="BH165" s="12">
        <f>STAFF_CWS!BK123</f>
        <v>0</v>
      </c>
      <c r="BI165" s="12">
        <f>STAFF_CWS!BL123</f>
        <v>0</v>
      </c>
      <c r="BJ165" s="12">
        <f>STAFF_CWS!BM123</f>
        <v>0</v>
      </c>
      <c r="BK165" s="12">
        <f>STAFF_CWS!BN123</f>
        <v>0</v>
      </c>
      <c r="BL165" s="12">
        <f>STAFF_CWS!BO123</f>
        <v>0</v>
      </c>
    </row>
    <row r="166" spans="2:64" x14ac:dyDescent="0.15">
      <c r="E166" s="12">
        <f>STAFF_CWS!H124</f>
        <v>0</v>
      </c>
      <c r="F166" s="12">
        <f>STAFF_CWS!I124</f>
        <v>0</v>
      </c>
      <c r="G166" s="12">
        <f>STAFF_CWS!J124</f>
        <v>0</v>
      </c>
      <c r="H166" s="12">
        <f>STAFF_CWS!K124</f>
        <v>0</v>
      </c>
      <c r="I166" s="12">
        <f>STAFF_CWS!L124</f>
        <v>0</v>
      </c>
      <c r="J166" s="12">
        <f>STAFF_CWS!M124</f>
        <v>0</v>
      </c>
      <c r="K166" s="12">
        <f>STAFF_CWS!N124</f>
        <v>0</v>
      </c>
      <c r="L166" s="12">
        <f>STAFF_CWS!O124</f>
        <v>0</v>
      </c>
      <c r="M166" s="12">
        <f>STAFF_CWS!P124</f>
        <v>0</v>
      </c>
      <c r="N166" s="12">
        <f>STAFF_CWS!Q124</f>
        <v>0</v>
      </c>
      <c r="O166" s="12">
        <f>STAFF_CWS!R124</f>
        <v>0</v>
      </c>
      <c r="P166" s="12">
        <f>STAFF_CWS!S124</f>
        <v>0</v>
      </c>
      <c r="Q166" s="12">
        <f>STAFF_CWS!T124</f>
        <v>0</v>
      </c>
      <c r="R166" s="12">
        <f>STAFF_CWS!U124</f>
        <v>0</v>
      </c>
      <c r="S166" s="12">
        <f>STAFF_CWS!V124</f>
        <v>0</v>
      </c>
      <c r="T166" s="12">
        <f>STAFF_CWS!W124</f>
        <v>0</v>
      </c>
      <c r="U166" s="12">
        <f>STAFF_CWS!X124</f>
        <v>0</v>
      </c>
      <c r="V166" s="12">
        <f>STAFF_CWS!Y124</f>
        <v>0</v>
      </c>
      <c r="W166" s="12">
        <f>STAFF_CWS!Z124</f>
        <v>0</v>
      </c>
      <c r="X166" s="12">
        <f>STAFF_CWS!AA124</f>
        <v>0</v>
      </c>
      <c r="Y166" s="12">
        <f>STAFF_CWS!AB124</f>
        <v>0</v>
      </c>
      <c r="Z166" s="12">
        <f>STAFF_CWS!AC124</f>
        <v>0</v>
      </c>
      <c r="AA166" s="12">
        <f>STAFF_CWS!AD124</f>
        <v>0</v>
      </c>
      <c r="AB166" s="12">
        <f>STAFF_CWS!AE124</f>
        <v>0</v>
      </c>
      <c r="AC166" s="12">
        <f>STAFF_CWS!AF124</f>
        <v>0</v>
      </c>
      <c r="AD166" s="12">
        <f>STAFF_CWS!AG124</f>
        <v>0</v>
      </c>
      <c r="AE166" s="12">
        <f>STAFF_CWS!AH124</f>
        <v>0</v>
      </c>
      <c r="AF166" s="12">
        <f>STAFF_CWS!AI124</f>
        <v>0</v>
      </c>
      <c r="AG166" s="12">
        <f>STAFF_CWS!AJ124</f>
        <v>0</v>
      </c>
      <c r="AH166" s="12">
        <f>STAFF_CWS!AK124</f>
        <v>0</v>
      </c>
      <c r="AI166" s="12">
        <f>STAFF_CWS!AL124</f>
        <v>0</v>
      </c>
      <c r="AJ166" s="12">
        <f>STAFF_CWS!AM124</f>
        <v>0</v>
      </c>
      <c r="AK166" s="12">
        <f>STAFF_CWS!AN124</f>
        <v>0</v>
      </c>
      <c r="AL166" s="12">
        <f>STAFF_CWS!AO124</f>
        <v>0</v>
      </c>
      <c r="AM166" s="12">
        <f>STAFF_CWS!AP124</f>
        <v>0</v>
      </c>
      <c r="AN166" s="12">
        <f>STAFF_CWS!AQ124</f>
        <v>0</v>
      </c>
      <c r="AO166" s="12">
        <f>STAFF_CWS!AR124</f>
        <v>0</v>
      </c>
      <c r="AP166" s="12">
        <f>STAFF_CWS!AS124</f>
        <v>0</v>
      </c>
      <c r="AQ166" s="12">
        <f>STAFF_CWS!AT124</f>
        <v>0</v>
      </c>
      <c r="AR166" s="12">
        <f>STAFF_CWS!AU124</f>
        <v>0</v>
      </c>
      <c r="AS166" s="12">
        <f>STAFF_CWS!AV124</f>
        <v>0</v>
      </c>
      <c r="AT166" s="12">
        <f>STAFF_CWS!AW124</f>
        <v>0</v>
      </c>
      <c r="AU166" s="12">
        <f>STAFF_CWS!AX124</f>
        <v>0</v>
      </c>
      <c r="AV166" s="12">
        <f>STAFF_CWS!AY124</f>
        <v>0</v>
      </c>
      <c r="AW166" s="12">
        <f>STAFF_CWS!AZ124</f>
        <v>0</v>
      </c>
      <c r="AX166" s="12">
        <f>STAFF_CWS!BA124</f>
        <v>0</v>
      </c>
      <c r="AY166" s="12">
        <f>STAFF_CWS!BB124</f>
        <v>0</v>
      </c>
      <c r="AZ166" s="12">
        <f>STAFF_CWS!BC124</f>
        <v>0</v>
      </c>
      <c r="BA166" s="12">
        <f>STAFF_CWS!BD124</f>
        <v>0</v>
      </c>
      <c r="BB166" s="12">
        <f>STAFF_CWS!BE124</f>
        <v>0</v>
      </c>
      <c r="BC166" s="12">
        <f>STAFF_CWS!BF124</f>
        <v>0</v>
      </c>
      <c r="BD166" s="12">
        <f>STAFF_CWS!BG124</f>
        <v>0</v>
      </c>
      <c r="BE166" s="12">
        <f>STAFF_CWS!BH124</f>
        <v>0</v>
      </c>
      <c r="BF166" s="12">
        <f>STAFF_CWS!BI124</f>
        <v>0</v>
      </c>
      <c r="BG166" s="12">
        <f>STAFF_CWS!BJ124</f>
        <v>0</v>
      </c>
      <c r="BH166" s="12">
        <f>STAFF_CWS!BK124</f>
        <v>0</v>
      </c>
      <c r="BI166" s="12">
        <f>STAFF_CWS!BL124</f>
        <v>0</v>
      </c>
      <c r="BJ166" s="12">
        <f>STAFF_CWS!BM124</f>
        <v>0</v>
      </c>
      <c r="BK166" s="12">
        <f>STAFF_CWS!BN124</f>
        <v>0</v>
      </c>
      <c r="BL166" s="12">
        <f>STAFF_CWS!BO124</f>
        <v>0</v>
      </c>
    </row>
    <row r="167" spans="2:64" x14ac:dyDescent="0.15">
      <c r="B167" s="35" t="s">
        <v>58</v>
      </c>
      <c r="E167" s="12">
        <f>STAFF_CWS!H125</f>
        <v>0</v>
      </c>
      <c r="F167" s="12">
        <f>STAFF_CWS!I125</f>
        <v>0</v>
      </c>
      <c r="G167" s="12">
        <f>STAFF_CWS!J125</f>
        <v>0</v>
      </c>
      <c r="H167" s="12">
        <f>STAFF_CWS!K125</f>
        <v>0</v>
      </c>
      <c r="I167" s="12">
        <f>STAFF_CWS!L125</f>
        <v>0</v>
      </c>
      <c r="J167" s="12">
        <f>STAFF_CWS!M125</f>
        <v>0</v>
      </c>
      <c r="K167" s="12">
        <f>STAFF_CWS!N125</f>
        <v>0</v>
      </c>
      <c r="L167" s="12">
        <f>STAFF_CWS!O125</f>
        <v>0</v>
      </c>
      <c r="M167" s="12">
        <f>STAFF_CWS!P125</f>
        <v>0</v>
      </c>
      <c r="N167" s="12">
        <f>STAFF_CWS!Q125</f>
        <v>0</v>
      </c>
      <c r="O167" s="12">
        <f>STAFF_CWS!R125</f>
        <v>0</v>
      </c>
      <c r="P167" s="12">
        <f>STAFF_CWS!S125</f>
        <v>0</v>
      </c>
      <c r="Q167" s="12">
        <f>STAFF_CWS!T125</f>
        <v>1</v>
      </c>
      <c r="R167" s="12">
        <f>STAFF_CWS!U125</f>
        <v>1</v>
      </c>
      <c r="S167" s="12">
        <f>STAFF_CWS!V125</f>
        <v>1</v>
      </c>
      <c r="T167" s="12">
        <f>STAFF_CWS!W125</f>
        <v>1</v>
      </c>
      <c r="U167" s="12">
        <f>STAFF_CWS!X125</f>
        <v>1</v>
      </c>
      <c r="V167" s="12">
        <f>STAFF_CWS!Y125</f>
        <v>1</v>
      </c>
      <c r="W167" s="12">
        <f>STAFF_CWS!Z125</f>
        <v>1</v>
      </c>
      <c r="X167" s="12">
        <f>STAFF_CWS!AA125</f>
        <v>1</v>
      </c>
      <c r="Y167" s="12">
        <f>STAFF_CWS!AB125</f>
        <v>1</v>
      </c>
      <c r="Z167" s="12">
        <f>STAFF_CWS!AC125</f>
        <v>1</v>
      </c>
      <c r="AA167" s="12">
        <f>STAFF_CWS!AD125</f>
        <v>1</v>
      </c>
      <c r="AB167" s="12">
        <f>STAFF_CWS!AE125</f>
        <v>1</v>
      </c>
      <c r="AC167" s="12">
        <f>STAFF_CWS!AF125</f>
        <v>1</v>
      </c>
      <c r="AD167" s="12">
        <f>STAFF_CWS!AG125</f>
        <v>1</v>
      </c>
      <c r="AE167" s="12">
        <f>STAFF_CWS!AH125</f>
        <v>1</v>
      </c>
      <c r="AF167" s="12">
        <f>STAFF_CWS!AI125</f>
        <v>1</v>
      </c>
      <c r="AG167" s="12">
        <f>STAFF_CWS!AJ125</f>
        <v>1</v>
      </c>
      <c r="AH167" s="12">
        <f>STAFF_CWS!AK125</f>
        <v>1</v>
      </c>
      <c r="AI167" s="12">
        <f>STAFF_CWS!AL125</f>
        <v>1</v>
      </c>
      <c r="AJ167" s="12">
        <f>STAFF_CWS!AM125</f>
        <v>1</v>
      </c>
      <c r="AK167" s="12">
        <f>STAFF_CWS!AN125</f>
        <v>1</v>
      </c>
      <c r="AL167" s="12">
        <f>STAFF_CWS!AO125</f>
        <v>1</v>
      </c>
      <c r="AM167" s="12">
        <f>STAFF_CWS!AP125</f>
        <v>1</v>
      </c>
      <c r="AN167" s="12">
        <f>STAFF_CWS!AQ125</f>
        <v>1</v>
      </c>
      <c r="AO167" s="12">
        <f>STAFF_CWS!AR125</f>
        <v>1</v>
      </c>
      <c r="AP167" s="12">
        <f>STAFF_CWS!AS125</f>
        <v>1</v>
      </c>
      <c r="AQ167" s="12">
        <f>STAFF_CWS!AT125</f>
        <v>1</v>
      </c>
      <c r="AR167" s="12">
        <f>STAFF_CWS!AU125</f>
        <v>1</v>
      </c>
      <c r="AS167" s="12">
        <f>STAFF_CWS!AV125</f>
        <v>1</v>
      </c>
      <c r="AT167" s="12">
        <f>STAFF_CWS!AW125</f>
        <v>1</v>
      </c>
      <c r="AU167" s="12">
        <f>STAFF_CWS!AX125</f>
        <v>1</v>
      </c>
      <c r="AV167" s="12">
        <f>STAFF_CWS!AY125</f>
        <v>1</v>
      </c>
      <c r="AW167" s="12">
        <f>STAFF_CWS!AZ125</f>
        <v>1</v>
      </c>
      <c r="AX167" s="12">
        <f>STAFF_CWS!BA125</f>
        <v>1</v>
      </c>
      <c r="AY167" s="12">
        <f>STAFF_CWS!BB125</f>
        <v>1</v>
      </c>
      <c r="AZ167" s="12">
        <f>STAFF_CWS!BC125</f>
        <v>1</v>
      </c>
      <c r="BA167" s="12">
        <f>STAFF_CWS!BD125</f>
        <v>1</v>
      </c>
      <c r="BB167" s="12">
        <f>STAFF_CWS!BE125</f>
        <v>1</v>
      </c>
      <c r="BC167" s="12">
        <f>STAFF_CWS!BF125</f>
        <v>1</v>
      </c>
      <c r="BD167" s="12">
        <f>STAFF_CWS!BG125</f>
        <v>1</v>
      </c>
      <c r="BE167" s="12">
        <f>STAFF_CWS!BH125</f>
        <v>1</v>
      </c>
      <c r="BF167" s="12">
        <f>STAFF_CWS!BI125</f>
        <v>1</v>
      </c>
      <c r="BG167" s="12">
        <f>STAFF_CWS!BJ125</f>
        <v>1</v>
      </c>
      <c r="BH167" s="12">
        <f>STAFF_CWS!BK125</f>
        <v>1</v>
      </c>
      <c r="BI167" s="12">
        <f>STAFF_CWS!BL125</f>
        <v>1</v>
      </c>
      <c r="BJ167" s="12">
        <f>STAFF_CWS!BM125</f>
        <v>1</v>
      </c>
      <c r="BK167" s="12">
        <f>STAFF_CWS!BN125</f>
        <v>1</v>
      </c>
      <c r="BL167" s="12">
        <f>STAFF_CWS!BO125</f>
        <v>1</v>
      </c>
    </row>
    <row r="168" spans="2:64" x14ac:dyDescent="0.15">
      <c r="B168" s="35" t="s">
        <v>86</v>
      </c>
      <c r="E168" s="12">
        <f>STAFF_CWS!H126</f>
        <v>0</v>
      </c>
      <c r="F168" s="12">
        <f>STAFF_CWS!I126</f>
        <v>0</v>
      </c>
      <c r="G168" s="12">
        <f>STAFF_CWS!J126</f>
        <v>0</v>
      </c>
      <c r="H168" s="12">
        <f>STAFF_CWS!K126</f>
        <v>0</v>
      </c>
      <c r="I168" s="12">
        <f>STAFF_CWS!L126</f>
        <v>0</v>
      </c>
      <c r="J168" s="12">
        <f>STAFF_CWS!M126</f>
        <v>0</v>
      </c>
      <c r="K168" s="12">
        <f>STAFF_CWS!N126</f>
        <v>0</v>
      </c>
      <c r="L168" s="12">
        <f>STAFF_CWS!O126</f>
        <v>0</v>
      </c>
      <c r="M168" s="12">
        <f>STAFF_CWS!P126</f>
        <v>0</v>
      </c>
      <c r="N168" s="12">
        <f>STAFF_CWS!Q126</f>
        <v>0</v>
      </c>
      <c r="O168" s="12">
        <f>STAFF_CWS!R126</f>
        <v>0</v>
      </c>
      <c r="P168" s="12">
        <f>STAFF_CWS!S126</f>
        <v>0</v>
      </c>
      <c r="Q168" s="12">
        <f>STAFF_CWS!T126</f>
        <v>0</v>
      </c>
      <c r="R168" s="12">
        <f>STAFF_CWS!U126</f>
        <v>0</v>
      </c>
      <c r="S168" s="12">
        <f>STAFF_CWS!V126</f>
        <v>0</v>
      </c>
      <c r="T168" s="12">
        <f>STAFF_CWS!W126</f>
        <v>0</v>
      </c>
      <c r="U168" s="12">
        <f>STAFF_CWS!X126</f>
        <v>0</v>
      </c>
      <c r="V168" s="12">
        <f>STAFF_CWS!Y126</f>
        <v>0</v>
      </c>
      <c r="W168" s="12">
        <f>STAFF_CWS!Z126</f>
        <v>0</v>
      </c>
      <c r="X168" s="12">
        <f>STAFF_CWS!AA126</f>
        <v>0</v>
      </c>
      <c r="Y168" s="12">
        <f>STAFF_CWS!AB126</f>
        <v>0</v>
      </c>
      <c r="Z168" s="12">
        <f>STAFF_CWS!AC126</f>
        <v>0</v>
      </c>
      <c r="AA168" s="12">
        <f>STAFF_CWS!AD126</f>
        <v>0</v>
      </c>
      <c r="AB168" s="12">
        <f>STAFF_CWS!AE126</f>
        <v>0</v>
      </c>
      <c r="AC168" s="12">
        <f>STAFF_CWS!AF126</f>
        <v>0</v>
      </c>
      <c r="AD168" s="12">
        <f>STAFF_CWS!AG126</f>
        <v>0</v>
      </c>
      <c r="AE168" s="12">
        <f>STAFF_CWS!AH126</f>
        <v>0</v>
      </c>
      <c r="AF168" s="12">
        <f>STAFF_CWS!AI126</f>
        <v>0</v>
      </c>
      <c r="AG168" s="12">
        <f>STAFF_CWS!AJ126</f>
        <v>0</v>
      </c>
      <c r="AH168" s="12">
        <f>STAFF_CWS!AK126</f>
        <v>0</v>
      </c>
      <c r="AI168" s="12">
        <f>STAFF_CWS!AL126</f>
        <v>0</v>
      </c>
      <c r="AJ168" s="12">
        <f>STAFF_CWS!AM126</f>
        <v>0</v>
      </c>
      <c r="AK168" s="12">
        <f>STAFF_CWS!AN126</f>
        <v>0</v>
      </c>
      <c r="AL168" s="12">
        <f>STAFF_CWS!AO126</f>
        <v>0</v>
      </c>
      <c r="AM168" s="12">
        <f>STAFF_CWS!AP126</f>
        <v>0</v>
      </c>
      <c r="AN168" s="12">
        <f>STAFF_CWS!AQ126</f>
        <v>0</v>
      </c>
      <c r="AO168" s="12">
        <f>STAFF_CWS!AR126</f>
        <v>0</v>
      </c>
      <c r="AP168" s="12">
        <f>STAFF_CWS!AS126</f>
        <v>0</v>
      </c>
      <c r="AQ168" s="12">
        <f>STAFF_CWS!AT126</f>
        <v>0</v>
      </c>
      <c r="AR168" s="12">
        <f>STAFF_CWS!AU126</f>
        <v>0</v>
      </c>
      <c r="AS168" s="12">
        <f>STAFF_CWS!AV126</f>
        <v>0</v>
      </c>
      <c r="AT168" s="12">
        <f>STAFF_CWS!AW126</f>
        <v>0</v>
      </c>
      <c r="AU168" s="12">
        <f>STAFF_CWS!AX126</f>
        <v>0</v>
      </c>
      <c r="AV168" s="12">
        <f>STAFF_CWS!AY126</f>
        <v>0</v>
      </c>
      <c r="AW168" s="12">
        <f>STAFF_CWS!AZ126</f>
        <v>0</v>
      </c>
      <c r="AX168" s="12">
        <f>STAFF_CWS!BA126</f>
        <v>0</v>
      </c>
      <c r="AY168" s="12">
        <f>STAFF_CWS!BB126</f>
        <v>0</v>
      </c>
      <c r="AZ168" s="12">
        <f>STAFF_CWS!BC126</f>
        <v>0</v>
      </c>
      <c r="BA168" s="12">
        <f>STAFF_CWS!BD126</f>
        <v>0</v>
      </c>
      <c r="BB168" s="12">
        <f>STAFF_CWS!BE126</f>
        <v>0</v>
      </c>
      <c r="BC168" s="12">
        <f>STAFF_CWS!BF126</f>
        <v>0</v>
      </c>
      <c r="BD168" s="12">
        <f>STAFF_CWS!BG126</f>
        <v>0</v>
      </c>
      <c r="BE168" s="12">
        <f>STAFF_CWS!BH126</f>
        <v>0</v>
      </c>
      <c r="BF168" s="12">
        <f>STAFF_CWS!BI126</f>
        <v>0</v>
      </c>
      <c r="BG168" s="12">
        <f>STAFF_CWS!BJ126</f>
        <v>0</v>
      </c>
      <c r="BH168" s="12">
        <f>STAFF_CWS!BK126</f>
        <v>0</v>
      </c>
      <c r="BI168" s="12">
        <f>STAFF_CWS!BL126</f>
        <v>0</v>
      </c>
      <c r="BJ168" s="12">
        <f>STAFF_CWS!BM126</f>
        <v>0</v>
      </c>
      <c r="BK168" s="12">
        <f>STAFF_CWS!BN126</f>
        <v>0</v>
      </c>
      <c r="BL168" s="12">
        <f>STAFF_CWS!BO126</f>
        <v>0</v>
      </c>
    </row>
    <row r="169" spans="2:64" x14ac:dyDescent="0.15">
      <c r="E169" s="12">
        <f>STAFF_CWS!H127</f>
        <v>0</v>
      </c>
      <c r="F169" s="12">
        <f>STAFF_CWS!I127</f>
        <v>0</v>
      </c>
      <c r="G169" s="12">
        <f>STAFF_CWS!J127</f>
        <v>0</v>
      </c>
      <c r="H169" s="12">
        <f>STAFF_CWS!K127</f>
        <v>0</v>
      </c>
      <c r="I169" s="12">
        <f>STAFF_CWS!L127</f>
        <v>0</v>
      </c>
      <c r="J169" s="12">
        <f>STAFF_CWS!M127</f>
        <v>0</v>
      </c>
      <c r="K169" s="12">
        <f>STAFF_CWS!N127</f>
        <v>0</v>
      </c>
      <c r="L169" s="12">
        <f>STAFF_CWS!O127</f>
        <v>0</v>
      </c>
      <c r="M169" s="12">
        <f>STAFF_CWS!P127</f>
        <v>0</v>
      </c>
      <c r="N169" s="12">
        <f>STAFF_CWS!Q127</f>
        <v>0</v>
      </c>
      <c r="O169" s="12">
        <f>STAFF_CWS!R127</f>
        <v>0</v>
      </c>
      <c r="P169" s="12">
        <f>STAFF_CWS!S127</f>
        <v>0</v>
      </c>
      <c r="Q169" s="12">
        <f>STAFF_CWS!T127</f>
        <v>0</v>
      </c>
      <c r="R169" s="12">
        <f>STAFF_CWS!U127</f>
        <v>0</v>
      </c>
      <c r="S169" s="12">
        <f>STAFF_CWS!V127</f>
        <v>0</v>
      </c>
      <c r="T169" s="12">
        <f>STAFF_CWS!W127</f>
        <v>0</v>
      </c>
      <c r="U169" s="12">
        <f>STAFF_CWS!X127</f>
        <v>0</v>
      </c>
      <c r="V169" s="12">
        <f>STAFF_CWS!Y127</f>
        <v>0</v>
      </c>
      <c r="W169" s="12">
        <f>STAFF_CWS!Z127</f>
        <v>0</v>
      </c>
      <c r="X169" s="12">
        <f>STAFF_CWS!AA127</f>
        <v>0</v>
      </c>
      <c r="Y169" s="12">
        <f>STAFF_CWS!AB127</f>
        <v>0</v>
      </c>
      <c r="Z169" s="12">
        <f>STAFF_CWS!AC127</f>
        <v>0</v>
      </c>
      <c r="AA169" s="12">
        <f>STAFF_CWS!AD127</f>
        <v>0</v>
      </c>
      <c r="AB169" s="12">
        <f>STAFF_CWS!AE127</f>
        <v>0</v>
      </c>
      <c r="AC169" s="12">
        <f>STAFF_CWS!AF127</f>
        <v>0</v>
      </c>
      <c r="AD169" s="12">
        <f>STAFF_CWS!AG127</f>
        <v>0</v>
      </c>
      <c r="AE169" s="12">
        <f>STAFF_CWS!AH127</f>
        <v>0</v>
      </c>
      <c r="AF169" s="12">
        <f>STAFF_CWS!AI127</f>
        <v>0</v>
      </c>
      <c r="AG169" s="12">
        <f>STAFF_CWS!AJ127</f>
        <v>0</v>
      </c>
      <c r="AH169" s="12">
        <f>STAFF_CWS!AK127</f>
        <v>0</v>
      </c>
      <c r="AI169" s="12">
        <f>STAFF_CWS!AL127</f>
        <v>0</v>
      </c>
      <c r="AJ169" s="12">
        <f>STAFF_CWS!AM127</f>
        <v>0</v>
      </c>
      <c r="AK169" s="12">
        <f>STAFF_CWS!AN127</f>
        <v>0</v>
      </c>
      <c r="AL169" s="12">
        <f>STAFF_CWS!AO127</f>
        <v>0</v>
      </c>
      <c r="AM169" s="12">
        <f>STAFF_CWS!AP127</f>
        <v>0</v>
      </c>
      <c r="AN169" s="12">
        <f>STAFF_CWS!AQ127</f>
        <v>0</v>
      </c>
      <c r="AO169" s="12">
        <f>STAFF_CWS!AR127</f>
        <v>0</v>
      </c>
      <c r="AP169" s="12">
        <f>STAFF_CWS!AS127</f>
        <v>0</v>
      </c>
      <c r="AQ169" s="12">
        <f>STAFF_CWS!AT127</f>
        <v>0</v>
      </c>
      <c r="AR169" s="12">
        <f>STAFF_CWS!AU127</f>
        <v>0</v>
      </c>
      <c r="AS169" s="12">
        <f>STAFF_CWS!AV127</f>
        <v>0</v>
      </c>
      <c r="AT169" s="12">
        <f>STAFF_CWS!AW127</f>
        <v>0</v>
      </c>
      <c r="AU169" s="12">
        <f>STAFF_CWS!AX127</f>
        <v>0</v>
      </c>
      <c r="AV169" s="12">
        <f>STAFF_CWS!AY127</f>
        <v>0</v>
      </c>
      <c r="AW169" s="12">
        <f>STAFF_CWS!AZ127</f>
        <v>0</v>
      </c>
      <c r="AX169" s="12">
        <f>STAFF_CWS!BA127</f>
        <v>0</v>
      </c>
      <c r="AY169" s="12">
        <f>STAFF_CWS!BB127</f>
        <v>0</v>
      </c>
      <c r="AZ169" s="12">
        <f>STAFF_CWS!BC127</f>
        <v>0</v>
      </c>
      <c r="BA169" s="12">
        <f>STAFF_CWS!BD127</f>
        <v>0</v>
      </c>
      <c r="BB169" s="12">
        <f>STAFF_CWS!BE127</f>
        <v>0</v>
      </c>
      <c r="BC169" s="12">
        <f>STAFF_CWS!BF127</f>
        <v>0</v>
      </c>
      <c r="BD169" s="12">
        <f>STAFF_CWS!BG127</f>
        <v>0</v>
      </c>
      <c r="BE169" s="12">
        <f>STAFF_CWS!BH127</f>
        <v>0</v>
      </c>
      <c r="BF169" s="12">
        <f>STAFF_CWS!BI127</f>
        <v>0</v>
      </c>
      <c r="BG169" s="12">
        <f>STAFF_CWS!BJ127</f>
        <v>0</v>
      </c>
      <c r="BH169" s="12">
        <f>STAFF_CWS!BK127</f>
        <v>0</v>
      </c>
      <c r="BI169" s="12">
        <f>STAFF_CWS!BL127</f>
        <v>0</v>
      </c>
      <c r="BJ169" s="12">
        <f>STAFF_CWS!BM127</f>
        <v>0</v>
      </c>
      <c r="BK169" s="12">
        <f>STAFF_CWS!BN127</f>
        <v>0</v>
      </c>
      <c r="BL169" s="12">
        <f>STAFF_CWS!BO127</f>
        <v>0</v>
      </c>
    </row>
    <row r="170" spans="2:64" x14ac:dyDescent="0.15">
      <c r="B170" s="35" t="s">
        <v>59</v>
      </c>
      <c r="E170" s="12">
        <f>STAFF_CWS!H128</f>
        <v>0</v>
      </c>
      <c r="F170" s="12">
        <f>STAFF_CWS!I128</f>
        <v>0</v>
      </c>
      <c r="G170" s="12">
        <f>STAFF_CWS!J128</f>
        <v>0</v>
      </c>
      <c r="H170" s="12">
        <f>STAFF_CWS!K128</f>
        <v>1</v>
      </c>
      <c r="I170" s="12">
        <f>STAFF_CWS!L128</f>
        <v>1</v>
      </c>
      <c r="J170" s="12">
        <f>STAFF_CWS!M128</f>
        <v>1</v>
      </c>
      <c r="K170" s="12">
        <f>STAFF_CWS!N128</f>
        <v>1</v>
      </c>
      <c r="L170" s="12">
        <f>STAFF_CWS!O128</f>
        <v>1</v>
      </c>
      <c r="M170" s="12">
        <f>STAFF_CWS!P128</f>
        <v>1</v>
      </c>
      <c r="N170" s="12">
        <f>STAFF_CWS!Q128</f>
        <v>1</v>
      </c>
      <c r="O170" s="12">
        <f>STAFF_CWS!R128</f>
        <v>1</v>
      </c>
      <c r="P170" s="12">
        <f>STAFF_CWS!S128</f>
        <v>1</v>
      </c>
      <c r="Q170" s="12">
        <f>STAFF_CWS!T128</f>
        <v>1</v>
      </c>
      <c r="R170" s="12">
        <f>STAFF_CWS!U128</f>
        <v>1</v>
      </c>
      <c r="S170" s="12">
        <f>STAFF_CWS!V128</f>
        <v>1</v>
      </c>
      <c r="T170" s="12">
        <f>STAFF_CWS!W128</f>
        <v>1</v>
      </c>
      <c r="U170" s="12">
        <f>STAFF_CWS!X128</f>
        <v>1</v>
      </c>
      <c r="V170" s="12">
        <f>STAFF_CWS!Y128</f>
        <v>1</v>
      </c>
      <c r="W170" s="12">
        <f>STAFF_CWS!Z128</f>
        <v>1</v>
      </c>
      <c r="X170" s="12">
        <f>STAFF_CWS!AA128</f>
        <v>1</v>
      </c>
      <c r="Y170" s="12">
        <f>STAFF_CWS!AB128</f>
        <v>1</v>
      </c>
      <c r="Z170" s="12">
        <f>STAFF_CWS!AC128</f>
        <v>1</v>
      </c>
      <c r="AA170" s="12">
        <f>STAFF_CWS!AD128</f>
        <v>1</v>
      </c>
      <c r="AB170" s="12">
        <f>STAFF_CWS!AE128</f>
        <v>1</v>
      </c>
      <c r="AC170" s="12">
        <f>STAFF_CWS!AF128</f>
        <v>1</v>
      </c>
      <c r="AD170" s="12">
        <f>STAFF_CWS!AG128</f>
        <v>1</v>
      </c>
      <c r="AE170" s="12">
        <f>STAFF_CWS!AH128</f>
        <v>1</v>
      </c>
      <c r="AF170" s="12">
        <f>STAFF_CWS!AI128</f>
        <v>1</v>
      </c>
      <c r="AG170" s="12">
        <f>STAFF_CWS!AJ128</f>
        <v>1</v>
      </c>
      <c r="AH170" s="12">
        <f>STAFF_CWS!AK128</f>
        <v>1</v>
      </c>
      <c r="AI170" s="12">
        <f>STAFF_CWS!AL128</f>
        <v>1</v>
      </c>
      <c r="AJ170" s="12">
        <f>STAFF_CWS!AM128</f>
        <v>1</v>
      </c>
      <c r="AK170" s="12">
        <f>STAFF_CWS!AN128</f>
        <v>1</v>
      </c>
      <c r="AL170" s="12">
        <f>STAFF_CWS!AO128</f>
        <v>1</v>
      </c>
      <c r="AM170" s="12">
        <f>STAFF_CWS!AP128</f>
        <v>1</v>
      </c>
      <c r="AN170" s="12">
        <f>STAFF_CWS!AQ128</f>
        <v>1</v>
      </c>
      <c r="AO170" s="12">
        <f>STAFF_CWS!AR128</f>
        <v>1</v>
      </c>
      <c r="AP170" s="12">
        <f>STAFF_CWS!AS128</f>
        <v>1</v>
      </c>
      <c r="AQ170" s="12">
        <f>STAFF_CWS!AT128</f>
        <v>1</v>
      </c>
      <c r="AR170" s="12">
        <f>STAFF_CWS!AU128</f>
        <v>1</v>
      </c>
      <c r="AS170" s="12">
        <f>STAFF_CWS!AV128</f>
        <v>1</v>
      </c>
      <c r="AT170" s="12">
        <f>STAFF_CWS!AW128</f>
        <v>1</v>
      </c>
      <c r="AU170" s="12">
        <f>STAFF_CWS!AX128</f>
        <v>1</v>
      </c>
      <c r="AV170" s="12">
        <f>STAFF_CWS!AY128</f>
        <v>1</v>
      </c>
      <c r="AW170" s="12">
        <f>STAFF_CWS!AZ128</f>
        <v>1</v>
      </c>
      <c r="AX170" s="12">
        <f>STAFF_CWS!BA128</f>
        <v>1</v>
      </c>
      <c r="AY170" s="12">
        <f>STAFF_CWS!BB128</f>
        <v>1</v>
      </c>
      <c r="AZ170" s="12">
        <f>STAFF_CWS!BC128</f>
        <v>1</v>
      </c>
      <c r="BA170" s="12">
        <f>STAFF_CWS!BD128</f>
        <v>1</v>
      </c>
      <c r="BB170" s="12">
        <f>STAFF_CWS!BE128</f>
        <v>1</v>
      </c>
      <c r="BC170" s="12">
        <f>STAFF_CWS!BF128</f>
        <v>1</v>
      </c>
      <c r="BD170" s="12">
        <f>STAFF_CWS!BG128</f>
        <v>1</v>
      </c>
      <c r="BE170" s="12">
        <f>STAFF_CWS!BH128</f>
        <v>1</v>
      </c>
      <c r="BF170" s="12">
        <f>STAFF_CWS!BI128</f>
        <v>1</v>
      </c>
      <c r="BG170" s="12">
        <f>STAFF_CWS!BJ128</f>
        <v>1</v>
      </c>
      <c r="BH170" s="12">
        <f>STAFF_CWS!BK128</f>
        <v>1</v>
      </c>
      <c r="BI170" s="12">
        <f>STAFF_CWS!BL128</f>
        <v>1</v>
      </c>
      <c r="BJ170" s="12">
        <f>STAFF_CWS!BM128</f>
        <v>1</v>
      </c>
      <c r="BK170" s="12">
        <f>STAFF_CWS!BN128</f>
        <v>1</v>
      </c>
      <c r="BL170" s="12">
        <f>STAFF_CWS!BO128</f>
        <v>1</v>
      </c>
    </row>
    <row r="171" spans="2:64" x14ac:dyDescent="0.15">
      <c r="B171" s="35" t="s">
        <v>86</v>
      </c>
      <c r="E171" s="12">
        <f>STAFF_CWS!H129</f>
        <v>0</v>
      </c>
      <c r="F171" s="12">
        <f>STAFF_CWS!I129</f>
        <v>0</v>
      </c>
      <c r="G171" s="12">
        <f>STAFF_CWS!J129</f>
        <v>0</v>
      </c>
      <c r="H171" s="12">
        <f>STAFF_CWS!K129</f>
        <v>0</v>
      </c>
      <c r="I171" s="12">
        <f>STAFF_CWS!L129</f>
        <v>0</v>
      </c>
      <c r="J171" s="12">
        <f>STAFF_CWS!M129</f>
        <v>0</v>
      </c>
      <c r="K171" s="12">
        <f>STAFF_CWS!N129</f>
        <v>0</v>
      </c>
      <c r="L171" s="12">
        <f>STAFF_CWS!O129</f>
        <v>0</v>
      </c>
      <c r="M171" s="12">
        <f>STAFF_CWS!P129</f>
        <v>0</v>
      </c>
      <c r="N171" s="12">
        <f>STAFF_CWS!Q129</f>
        <v>0</v>
      </c>
      <c r="O171" s="12">
        <f>STAFF_CWS!R129</f>
        <v>0</v>
      </c>
      <c r="P171" s="12">
        <f>STAFF_CWS!S129</f>
        <v>0</v>
      </c>
      <c r="Q171" s="12">
        <f>STAFF_CWS!T129</f>
        <v>0</v>
      </c>
      <c r="R171" s="12">
        <f>STAFF_CWS!U129</f>
        <v>0</v>
      </c>
      <c r="S171" s="12">
        <f>STAFF_CWS!V129</f>
        <v>0</v>
      </c>
      <c r="T171" s="12">
        <f>STAFF_CWS!W129</f>
        <v>0</v>
      </c>
      <c r="U171" s="12">
        <f>STAFF_CWS!X129</f>
        <v>0</v>
      </c>
      <c r="V171" s="12">
        <f>STAFF_CWS!Y129</f>
        <v>0</v>
      </c>
      <c r="W171" s="12">
        <f>STAFF_CWS!Z129</f>
        <v>0</v>
      </c>
      <c r="X171" s="12">
        <f>STAFF_CWS!AA129</f>
        <v>0</v>
      </c>
      <c r="Y171" s="12">
        <f>STAFF_CWS!AB129</f>
        <v>0</v>
      </c>
      <c r="Z171" s="12">
        <f>STAFF_CWS!AC129</f>
        <v>0</v>
      </c>
      <c r="AA171" s="12">
        <f>STAFF_CWS!AD129</f>
        <v>0</v>
      </c>
      <c r="AB171" s="12">
        <f>STAFF_CWS!AE129</f>
        <v>0</v>
      </c>
      <c r="AC171" s="12">
        <f>STAFF_CWS!AF129</f>
        <v>0</v>
      </c>
      <c r="AD171" s="12">
        <f>STAFF_CWS!AG129</f>
        <v>0</v>
      </c>
      <c r="AE171" s="12">
        <f>STAFF_CWS!AH129</f>
        <v>0</v>
      </c>
      <c r="AF171" s="12">
        <f>STAFF_CWS!AI129</f>
        <v>0</v>
      </c>
      <c r="AG171" s="12">
        <f>STAFF_CWS!AJ129</f>
        <v>0</v>
      </c>
      <c r="AH171" s="12">
        <f>STAFF_CWS!AK129</f>
        <v>0</v>
      </c>
      <c r="AI171" s="12">
        <f>STAFF_CWS!AL129</f>
        <v>0</v>
      </c>
      <c r="AJ171" s="12">
        <f>STAFF_CWS!AM129</f>
        <v>0</v>
      </c>
      <c r="AK171" s="12">
        <f>STAFF_CWS!AN129</f>
        <v>0</v>
      </c>
      <c r="AL171" s="12">
        <f>STAFF_CWS!AO129</f>
        <v>0</v>
      </c>
      <c r="AM171" s="12">
        <f>STAFF_CWS!AP129</f>
        <v>0</v>
      </c>
      <c r="AN171" s="12">
        <f>STAFF_CWS!AQ129</f>
        <v>0</v>
      </c>
      <c r="AO171" s="12">
        <f>STAFF_CWS!AR129</f>
        <v>0</v>
      </c>
      <c r="AP171" s="12">
        <f>STAFF_CWS!AS129</f>
        <v>0</v>
      </c>
      <c r="AQ171" s="12">
        <f>STAFF_CWS!AT129</f>
        <v>0</v>
      </c>
      <c r="AR171" s="12">
        <f>STAFF_CWS!AU129</f>
        <v>0</v>
      </c>
      <c r="AS171" s="12">
        <f>STAFF_CWS!AV129</f>
        <v>0</v>
      </c>
      <c r="AT171" s="12">
        <f>STAFF_CWS!AW129</f>
        <v>0</v>
      </c>
      <c r="AU171" s="12">
        <f>STAFF_CWS!AX129</f>
        <v>0</v>
      </c>
      <c r="AV171" s="12">
        <f>STAFF_CWS!AY129</f>
        <v>0</v>
      </c>
      <c r="AW171" s="12">
        <f>STAFF_CWS!AZ129</f>
        <v>0</v>
      </c>
      <c r="AX171" s="12">
        <f>STAFF_CWS!BA129</f>
        <v>0</v>
      </c>
      <c r="AY171" s="12">
        <f>STAFF_CWS!BB129</f>
        <v>0</v>
      </c>
      <c r="AZ171" s="12">
        <f>STAFF_CWS!BC129</f>
        <v>0</v>
      </c>
      <c r="BA171" s="12">
        <f>STAFF_CWS!BD129</f>
        <v>0</v>
      </c>
      <c r="BB171" s="12">
        <f>STAFF_CWS!BE129</f>
        <v>0</v>
      </c>
      <c r="BC171" s="12">
        <f>STAFF_CWS!BF129</f>
        <v>0</v>
      </c>
      <c r="BD171" s="12">
        <f>STAFF_CWS!BG129</f>
        <v>0</v>
      </c>
      <c r="BE171" s="12">
        <f>STAFF_CWS!BH129</f>
        <v>0</v>
      </c>
      <c r="BF171" s="12">
        <f>STAFF_CWS!BI129</f>
        <v>0</v>
      </c>
      <c r="BG171" s="12">
        <f>STAFF_CWS!BJ129</f>
        <v>0</v>
      </c>
      <c r="BH171" s="12">
        <f>STAFF_CWS!BK129</f>
        <v>0</v>
      </c>
      <c r="BI171" s="12">
        <f>STAFF_CWS!BL129</f>
        <v>0</v>
      </c>
      <c r="BJ171" s="12">
        <f>STAFF_CWS!BM129</f>
        <v>0</v>
      </c>
      <c r="BK171" s="12">
        <f>STAFF_CWS!BN129</f>
        <v>0</v>
      </c>
      <c r="BL171" s="12">
        <f>STAFF_CWS!BO129</f>
        <v>0</v>
      </c>
    </row>
    <row r="172" spans="2:64" x14ac:dyDescent="0.15">
      <c r="E172" s="12">
        <f>STAFF_CWS!H130</f>
        <v>0</v>
      </c>
      <c r="F172" s="12">
        <f>STAFF_CWS!I130</f>
        <v>0</v>
      </c>
      <c r="G172" s="12">
        <f>STAFF_CWS!J130</f>
        <v>0</v>
      </c>
      <c r="H172" s="12">
        <f>STAFF_CWS!K130</f>
        <v>0</v>
      </c>
      <c r="I172" s="12">
        <f>STAFF_CWS!L130</f>
        <v>0</v>
      </c>
      <c r="J172" s="12">
        <f>STAFF_CWS!M130</f>
        <v>0</v>
      </c>
      <c r="K172" s="12">
        <f>STAFF_CWS!N130</f>
        <v>0</v>
      </c>
      <c r="L172" s="12">
        <f>STAFF_CWS!O130</f>
        <v>0</v>
      </c>
      <c r="M172" s="12">
        <f>STAFF_CWS!P130</f>
        <v>0</v>
      </c>
      <c r="N172" s="12">
        <f>STAFF_CWS!Q130</f>
        <v>0</v>
      </c>
      <c r="O172" s="12">
        <f>STAFF_CWS!R130</f>
        <v>0</v>
      </c>
      <c r="P172" s="12">
        <f>STAFF_CWS!S130</f>
        <v>0</v>
      </c>
      <c r="Q172" s="12">
        <f>STAFF_CWS!T130</f>
        <v>0</v>
      </c>
      <c r="R172" s="12">
        <f>STAFF_CWS!U130</f>
        <v>0</v>
      </c>
      <c r="S172" s="12">
        <f>STAFF_CWS!V130</f>
        <v>0</v>
      </c>
      <c r="T172" s="12">
        <f>STAFF_CWS!W130</f>
        <v>0</v>
      </c>
      <c r="U172" s="12">
        <f>STAFF_CWS!X130</f>
        <v>0</v>
      </c>
      <c r="V172" s="12">
        <f>STAFF_CWS!Y130</f>
        <v>0</v>
      </c>
      <c r="W172" s="12">
        <f>STAFF_CWS!Z130</f>
        <v>0</v>
      </c>
      <c r="X172" s="12">
        <f>STAFF_CWS!AA130</f>
        <v>0</v>
      </c>
      <c r="Y172" s="12">
        <f>STAFF_CWS!AB130</f>
        <v>0</v>
      </c>
      <c r="Z172" s="12">
        <f>STAFF_CWS!AC130</f>
        <v>0</v>
      </c>
      <c r="AA172" s="12">
        <f>STAFF_CWS!AD130</f>
        <v>0</v>
      </c>
      <c r="AB172" s="12">
        <f>STAFF_CWS!AE130</f>
        <v>0</v>
      </c>
      <c r="AC172" s="12">
        <f>STAFF_CWS!AF130</f>
        <v>0</v>
      </c>
      <c r="AD172" s="12">
        <f>STAFF_CWS!AG130</f>
        <v>0</v>
      </c>
      <c r="AE172" s="12">
        <f>STAFF_CWS!AH130</f>
        <v>0</v>
      </c>
      <c r="AF172" s="12">
        <f>STAFF_CWS!AI130</f>
        <v>0</v>
      </c>
      <c r="AG172" s="12">
        <f>STAFF_CWS!AJ130</f>
        <v>0</v>
      </c>
      <c r="AH172" s="12">
        <f>STAFF_CWS!AK130</f>
        <v>0</v>
      </c>
      <c r="AI172" s="12">
        <f>STAFF_CWS!AL130</f>
        <v>0</v>
      </c>
      <c r="AJ172" s="12">
        <f>STAFF_CWS!AM130</f>
        <v>0</v>
      </c>
      <c r="AK172" s="12">
        <f>STAFF_CWS!AN130</f>
        <v>0</v>
      </c>
      <c r="AL172" s="12">
        <f>STAFF_CWS!AO130</f>
        <v>0</v>
      </c>
      <c r="AM172" s="12">
        <f>STAFF_CWS!AP130</f>
        <v>0</v>
      </c>
      <c r="AN172" s="12">
        <f>STAFF_CWS!AQ130</f>
        <v>0</v>
      </c>
      <c r="AO172" s="12">
        <f>STAFF_CWS!AR130</f>
        <v>0</v>
      </c>
      <c r="AP172" s="12">
        <f>STAFF_CWS!AS130</f>
        <v>0</v>
      </c>
      <c r="AQ172" s="12">
        <f>STAFF_CWS!AT130</f>
        <v>0</v>
      </c>
      <c r="AR172" s="12">
        <f>STAFF_CWS!AU130</f>
        <v>0</v>
      </c>
      <c r="AS172" s="12">
        <f>STAFF_CWS!AV130</f>
        <v>0</v>
      </c>
      <c r="AT172" s="12">
        <f>STAFF_CWS!AW130</f>
        <v>0</v>
      </c>
      <c r="AU172" s="12">
        <f>STAFF_CWS!AX130</f>
        <v>0</v>
      </c>
      <c r="AV172" s="12">
        <f>STAFF_CWS!AY130</f>
        <v>0</v>
      </c>
      <c r="AW172" s="12">
        <f>STAFF_CWS!AZ130</f>
        <v>0</v>
      </c>
      <c r="AX172" s="12">
        <f>STAFF_CWS!BA130</f>
        <v>0</v>
      </c>
      <c r="AY172" s="12">
        <f>STAFF_CWS!BB130</f>
        <v>0</v>
      </c>
      <c r="AZ172" s="12">
        <f>STAFF_CWS!BC130</f>
        <v>0</v>
      </c>
      <c r="BA172" s="12">
        <f>STAFF_CWS!BD130</f>
        <v>0</v>
      </c>
      <c r="BB172" s="12">
        <f>STAFF_CWS!BE130</f>
        <v>0</v>
      </c>
      <c r="BC172" s="12">
        <f>STAFF_CWS!BF130</f>
        <v>0</v>
      </c>
      <c r="BD172" s="12">
        <f>STAFF_CWS!BG130</f>
        <v>0</v>
      </c>
      <c r="BE172" s="12">
        <f>STAFF_CWS!BH130</f>
        <v>0</v>
      </c>
      <c r="BF172" s="12">
        <f>STAFF_CWS!BI130</f>
        <v>0</v>
      </c>
      <c r="BG172" s="12">
        <f>STAFF_CWS!BJ130</f>
        <v>0</v>
      </c>
      <c r="BH172" s="12">
        <f>STAFF_CWS!BK130</f>
        <v>0</v>
      </c>
      <c r="BI172" s="12">
        <f>STAFF_CWS!BL130</f>
        <v>0</v>
      </c>
      <c r="BJ172" s="12">
        <f>STAFF_CWS!BM130</f>
        <v>0</v>
      </c>
      <c r="BK172" s="12">
        <f>STAFF_CWS!BN130</f>
        <v>0</v>
      </c>
      <c r="BL172" s="12">
        <f>STAFF_CWS!BO130</f>
        <v>0</v>
      </c>
    </row>
    <row r="173" spans="2:64" x14ac:dyDescent="0.15">
      <c r="B173" s="35" t="s">
        <v>60</v>
      </c>
      <c r="E173" s="12">
        <f>STAFF_CWS!H131</f>
        <v>0</v>
      </c>
      <c r="F173" s="12">
        <f>STAFF_CWS!I131</f>
        <v>0</v>
      </c>
      <c r="G173" s="12">
        <f>STAFF_CWS!J131</f>
        <v>0</v>
      </c>
      <c r="H173" s="12">
        <f>STAFF_CWS!K131</f>
        <v>0</v>
      </c>
      <c r="I173" s="12">
        <f>STAFF_CWS!L131</f>
        <v>1</v>
      </c>
      <c r="J173" s="12">
        <f>STAFF_CWS!M131</f>
        <v>1</v>
      </c>
      <c r="K173" s="12">
        <f>STAFF_CWS!N131</f>
        <v>1</v>
      </c>
      <c r="L173" s="12">
        <f>STAFF_CWS!O131</f>
        <v>1</v>
      </c>
      <c r="M173" s="12">
        <f>STAFF_CWS!P131</f>
        <v>1</v>
      </c>
      <c r="N173" s="12">
        <f>STAFF_CWS!Q131</f>
        <v>1</v>
      </c>
      <c r="O173" s="12">
        <f>STAFF_CWS!R131</f>
        <v>1</v>
      </c>
      <c r="P173" s="12">
        <f>STAFF_CWS!S131</f>
        <v>1</v>
      </c>
      <c r="Q173" s="12">
        <f>STAFF_CWS!T131</f>
        <v>1</v>
      </c>
      <c r="R173" s="12">
        <f>STAFF_CWS!U131</f>
        <v>1</v>
      </c>
      <c r="S173" s="12">
        <f>STAFF_CWS!V131</f>
        <v>1</v>
      </c>
      <c r="T173" s="12">
        <f>STAFF_CWS!W131</f>
        <v>1</v>
      </c>
      <c r="U173" s="12">
        <f>STAFF_CWS!X131</f>
        <v>1</v>
      </c>
      <c r="V173" s="12">
        <f>STAFF_CWS!Y131</f>
        <v>1</v>
      </c>
      <c r="W173" s="12">
        <f>STAFF_CWS!Z131</f>
        <v>1</v>
      </c>
      <c r="X173" s="12">
        <f>STAFF_CWS!AA131</f>
        <v>1</v>
      </c>
      <c r="Y173" s="12">
        <f>STAFF_CWS!AB131</f>
        <v>1</v>
      </c>
      <c r="Z173" s="12">
        <f>STAFF_CWS!AC131</f>
        <v>1</v>
      </c>
      <c r="AA173" s="12">
        <f>STAFF_CWS!AD131</f>
        <v>1</v>
      </c>
      <c r="AB173" s="12">
        <f>STAFF_CWS!AE131</f>
        <v>1</v>
      </c>
      <c r="AC173" s="12">
        <f>STAFF_CWS!AF131</f>
        <v>1</v>
      </c>
      <c r="AD173" s="12">
        <f>STAFF_CWS!AG131</f>
        <v>1</v>
      </c>
      <c r="AE173" s="12">
        <f>STAFF_CWS!AH131</f>
        <v>1</v>
      </c>
      <c r="AF173" s="12">
        <f>STAFF_CWS!AI131</f>
        <v>1</v>
      </c>
      <c r="AG173" s="12">
        <f>STAFF_CWS!AJ131</f>
        <v>1</v>
      </c>
      <c r="AH173" s="12">
        <f>STAFF_CWS!AK131</f>
        <v>1</v>
      </c>
      <c r="AI173" s="12">
        <f>STAFF_CWS!AL131</f>
        <v>1</v>
      </c>
      <c r="AJ173" s="12">
        <f>STAFF_CWS!AM131</f>
        <v>1</v>
      </c>
      <c r="AK173" s="12">
        <f>STAFF_CWS!AN131</f>
        <v>1</v>
      </c>
      <c r="AL173" s="12">
        <f>STAFF_CWS!AO131</f>
        <v>1</v>
      </c>
      <c r="AM173" s="12">
        <f>STAFF_CWS!AP131</f>
        <v>1</v>
      </c>
      <c r="AN173" s="12">
        <f>STAFF_CWS!AQ131</f>
        <v>1</v>
      </c>
      <c r="AO173" s="12">
        <f>STAFF_CWS!AR131</f>
        <v>1</v>
      </c>
      <c r="AP173" s="12">
        <f>STAFF_CWS!AS131</f>
        <v>1</v>
      </c>
      <c r="AQ173" s="12">
        <f>STAFF_CWS!AT131</f>
        <v>1</v>
      </c>
      <c r="AR173" s="12">
        <f>STAFF_CWS!AU131</f>
        <v>1</v>
      </c>
      <c r="AS173" s="12">
        <f>STAFF_CWS!AV131</f>
        <v>1</v>
      </c>
      <c r="AT173" s="12">
        <f>STAFF_CWS!AW131</f>
        <v>1</v>
      </c>
      <c r="AU173" s="12">
        <f>STAFF_CWS!AX131</f>
        <v>1</v>
      </c>
      <c r="AV173" s="12">
        <f>STAFF_CWS!AY131</f>
        <v>1</v>
      </c>
      <c r="AW173" s="12">
        <f>STAFF_CWS!AZ131</f>
        <v>1</v>
      </c>
      <c r="AX173" s="12">
        <f>STAFF_CWS!BA131</f>
        <v>1</v>
      </c>
      <c r="AY173" s="12">
        <f>STAFF_CWS!BB131</f>
        <v>1</v>
      </c>
      <c r="AZ173" s="12">
        <f>STAFF_CWS!BC131</f>
        <v>1</v>
      </c>
      <c r="BA173" s="12">
        <f>STAFF_CWS!BD131</f>
        <v>1</v>
      </c>
      <c r="BB173" s="12">
        <f>STAFF_CWS!BE131</f>
        <v>1</v>
      </c>
      <c r="BC173" s="12">
        <f>STAFF_CWS!BF131</f>
        <v>1</v>
      </c>
      <c r="BD173" s="12">
        <f>STAFF_CWS!BG131</f>
        <v>1</v>
      </c>
      <c r="BE173" s="12">
        <f>STAFF_CWS!BH131</f>
        <v>1</v>
      </c>
      <c r="BF173" s="12">
        <f>STAFF_CWS!BI131</f>
        <v>1</v>
      </c>
      <c r="BG173" s="12">
        <f>STAFF_CWS!BJ131</f>
        <v>1</v>
      </c>
      <c r="BH173" s="12">
        <f>STAFF_CWS!BK131</f>
        <v>1</v>
      </c>
      <c r="BI173" s="12">
        <f>STAFF_CWS!BL131</f>
        <v>1</v>
      </c>
      <c r="BJ173" s="12">
        <f>STAFF_CWS!BM131</f>
        <v>1</v>
      </c>
      <c r="BK173" s="12">
        <f>STAFF_CWS!BN131</f>
        <v>1</v>
      </c>
      <c r="BL173" s="12">
        <f>STAFF_CWS!BO131</f>
        <v>1</v>
      </c>
    </row>
    <row r="174" spans="2:64" x14ac:dyDescent="0.15">
      <c r="B174" s="35" t="s">
        <v>86</v>
      </c>
      <c r="E174" s="12">
        <f>STAFF_CWS!H132</f>
        <v>0</v>
      </c>
      <c r="F174" s="12">
        <f>STAFF_CWS!I132</f>
        <v>0</v>
      </c>
      <c r="G174" s="12">
        <f>STAFF_CWS!J132</f>
        <v>0</v>
      </c>
      <c r="H174" s="12">
        <f>STAFF_CWS!K132</f>
        <v>0</v>
      </c>
      <c r="I174" s="12">
        <f>STAFF_CWS!L132</f>
        <v>0</v>
      </c>
      <c r="J174" s="12">
        <f>STAFF_CWS!M132</f>
        <v>0</v>
      </c>
      <c r="K174" s="12">
        <f>STAFF_CWS!N132</f>
        <v>0</v>
      </c>
      <c r="L174" s="12">
        <f>STAFF_CWS!O132</f>
        <v>0</v>
      </c>
      <c r="M174" s="12">
        <f>STAFF_CWS!P132</f>
        <v>0</v>
      </c>
      <c r="N174" s="12">
        <f>STAFF_CWS!Q132</f>
        <v>0</v>
      </c>
      <c r="O174" s="12">
        <f>STAFF_CWS!R132</f>
        <v>0</v>
      </c>
      <c r="P174" s="12">
        <f>STAFF_CWS!S132</f>
        <v>0</v>
      </c>
      <c r="Q174" s="12">
        <f>STAFF_CWS!T132</f>
        <v>0</v>
      </c>
      <c r="R174" s="12">
        <f>STAFF_CWS!U132</f>
        <v>0</v>
      </c>
      <c r="S174" s="12">
        <f>STAFF_CWS!V132</f>
        <v>0</v>
      </c>
      <c r="T174" s="12">
        <f>STAFF_CWS!W132</f>
        <v>0</v>
      </c>
      <c r="U174" s="12">
        <f>STAFF_CWS!X132</f>
        <v>0</v>
      </c>
      <c r="V174" s="12">
        <f>STAFF_CWS!Y132</f>
        <v>0</v>
      </c>
      <c r="W174" s="12">
        <f>STAFF_CWS!Z132</f>
        <v>0</v>
      </c>
      <c r="X174" s="12">
        <f>STAFF_CWS!AA132</f>
        <v>0</v>
      </c>
      <c r="Y174" s="12">
        <f>STAFF_CWS!AB132</f>
        <v>0</v>
      </c>
      <c r="Z174" s="12">
        <f>STAFF_CWS!AC132</f>
        <v>0</v>
      </c>
      <c r="AA174" s="12">
        <f>STAFF_CWS!AD132</f>
        <v>0</v>
      </c>
      <c r="AB174" s="12">
        <f>STAFF_CWS!AE132</f>
        <v>0</v>
      </c>
      <c r="AC174" s="12">
        <f>STAFF_CWS!AF132</f>
        <v>0</v>
      </c>
      <c r="AD174" s="12">
        <f>STAFF_CWS!AG132</f>
        <v>0</v>
      </c>
      <c r="AE174" s="12">
        <f>STAFF_CWS!AH132</f>
        <v>0</v>
      </c>
      <c r="AF174" s="12">
        <f>STAFF_CWS!AI132</f>
        <v>0</v>
      </c>
      <c r="AG174" s="12">
        <f>STAFF_CWS!AJ132</f>
        <v>0</v>
      </c>
      <c r="AH174" s="12">
        <f>STAFF_CWS!AK132</f>
        <v>0</v>
      </c>
      <c r="AI174" s="12">
        <f>STAFF_CWS!AL132</f>
        <v>0</v>
      </c>
      <c r="AJ174" s="12">
        <f>STAFF_CWS!AM132</f>
        <v>0</v>
      </c>
      <c r="AK174" s="12">
        <f>STAFF_CWS!AN132</f>
        <v>0</v>
      </c>
      <c r="AL174" s="12">
        <f>STAFF_CWS!AO132</f>
        <v>0</v>
      </c>
      <c r="AM174" s="12">
        <f>STAFF_CWS!AP132</f>
        <v>0</v>
      </c>
      <c r="AN174" s="12">
        <f>STAFF_CWS!AQ132</f>
        <v>0</v>
      </c>
      <c r="AO174" s="12">
        <f>STAFF_CWS!AR132</f>
        <v>0</v>
      </c>
      <c r="AP174" s="12">
        <f>STAFF_CWS!AS132</f>
        <v>0</v>
      </c>
      <c r="AQ174" s="12">
        <f>STAFF_CWS!AT132</f>
        <v>0</v>
      </c>
      <c r="AR174" s="12">
        <f>STAFF_CWS!AU132</f>
        <v>0</v>
      </c>
      <c r="AS174" s="12">
        <f>STAFF_CWS!AV132</f>
        <v>0</v>
      </c>
      <c r="AT174" s="12">
        <f>STAFF_CWS!AW132</f>
        <v>0</v>
      </c>
      <c r="AU174" s="12">
        <f>STAFF_CWS!AX132</f>
        <v>0</v>
      </c>
      <c r="AV174" s="12">
        <f>STAFF_CWS!AY132</f>
        <v>0</v>
      </c>
      <c r="AW174" s="12">
        <f>STAFF_CWS!AZ132</f>
        <v>0</v>
      </c>
      <c r="AX174" s="12">
        <f>STAFF_CWS!BA132</f>
        <v>0</v>
      </c>
      <c r="AY174" s="12">
        <f>STAFF_CWS!BB132</f>
        <v>0</v>
      </c>
      <c r="AZ174" s="12">
        <f>STAFF_CWS!BC132</f>
        <v>0</v>
      </c>
      <c r="BA174" s="12">
        <f>STAFF_CWS!BD132</f>
        <v>0</v>
      </c>
      <c r="BB174" s="12">
        <f>STAFF_CWS!BE132</f>
        <v>0</v>
      </c>
      <c r="BC174" s="12">
        <f>STAFF_CWS!BF132</f>
        <v>0</v>
      </c>
      <c r="BD174" s="12">
        <f>STAFF_CWS!BG132</f>
        <v>0</v>
      </c>
      <c r="BE174" s="12">
        <f>STAFF_CWS!BH132</f>
        <v>0</v>
      </c>
      <c r="BF174" s="12">
        <f>STAFF_CWS!BI132</f>
        <v>0</v>
      </c>
      <c r="BG174" s="12">
        <f>STAFF_CWS!BJ132</f>
        <v>0</v>
      </c>
      <c r="BH174" s="12">
        <f>STAFF_CWS!BK132</f>
        <v>0</v>
      </c>
      <c r="BI174" s="12">
        <f>STAFF_CWS!BL132</f>
        <v>0</v>
      </c>
      <c r="BJ174" s="12">
        <f>STAFF_CWS!BM132</f>
        <v>0</v>
      </c>
      <c r="BK174" s="12">
        <f>STAFF_CWS!BN132</f>
        <v>0</v>
      </c>
      <c r="BL174" s="12">
        <f>STAFF_CWS!BO132</f>
        <v>0</v>
      </c>
    </row>
    <row r="175" spans="2:64" x14ac:dyDescent="0.15">
      <c r="E175" s="12">
        <f>STAFF_CWS!H133</f>
        <v>0</v>
      </c>
      <c r="F175" s="12">
        <f>STAFF_CWS!I133</f>
        <v>0</v>
      </c>
      <c r="G175" s="12">
        <f>STAFF_CWS!J133</f>
        <v>0</v>
      </c>
      <c r="H175" s="12">
        <f>STAFF_CWS!K133</f>
        <v>0</v>
      </c>
      <c r="I175" s="12">
        <f>STAFF_CWS!L133</f>
        <v>0</v>
      </c>
      <c r="J175" s="12">
        <f>STAFF_CWS!M133</f>
        <v>0</v>
      </c>
      <c r="K175" s="12">
        <f>STAFF_CWS!N133</f>
        <v>0</v>
      </c>
      <c r="L175" s="12">
        <f>STAFF_CWS!O133</f>
        <v>0</v>
      </c>
      <c r="M175" s="12">
        <f>STAFF_CWS!P133</f>
        <v>0</v>
      </c>
      <c r="N175" s="12">
        <f>STAFF_CWS!Q133</f>
        <v>0</v>
      </c>
      <c r="O175" s="12">
        <f>STAFF_CWS!R133</f>
        <v>0</v>
      </c>
      <c r="P175" s="12">
        <f>STAFF_CWS!S133</f>
        <v>0</v>
      </c>
      <c r="Q175" s="12">
        <f>STAFF_CWS!T133</f>
        <v>0</v>
      </c>
      <c r="R175" s="12">
        <f>STAFF_CWS!U133</f>
        <v>0</v>
      </c>
      <c r="S175" s="12">
        <f>STAFF_CWS!V133</f>
        <v>0</v>
      </c>
      <c r="T175" s="12">
        <f>STAFF_CWS!W133</f>
        <v>0</v>
      </c>
      <c r="U175" s="12">
        <f>STAFF_CWS!X133</f>
        <v>0</v>
      </c>
      <c r="V175" s="12">
        <f>STAFF_CWS!Y133</f>
        <v>0</v>
      </c>
      <c r="W175" s="12">
        <f>STAFF_CWS!Z133</f>
        <v>0</v>
      </c>
      <c r="X175" s="12">
        <f>STAFF_CWS!AA133</f>
        <v>0</v>
      </c>
      <c r="Y175" s="12">
        <f>STAFF_CWS!AB133</f>
        <v>0</v>
      </c>
      <c r="Z175" s="12">
        <f>STAFF_CWS!AC133</f>
        <v>0</v>
      </c>
      <c r="AA175" s="12">
        <f>STAFF_CWS!AD133</f>
        <v>0</v>
      </c>
      <c r="AB175" s="12">
        <f>STAFF_CWS!AE133</f>
        <v>0</v>
      </c>
      <c r="AC175" s="12">
        <f>STAFF_CWS!AF133</f>
        <v>0</v>
      </c>
      <c r="AD175" s="12">
        <f>STAFF_CWS!AG133</f>
        <v>0</v>
      </c>
      <c r="AE175" s="12">
        <f>STAFF_CWS!AH133</f>
        <v>0</v>
      </c>
      <c r="AF175" s="12">
        <f>STAFF_CWS!AI133</f>
        <v>0</v>
      </c>
      <c r="AG175" s="12">
        <f>STAFF_CWS!AJ133</f>
        <v>0</v>
      </c>
      <c r="AH175" s="12">
        <f>STAFF_CWS!AK133</f>
        <v>0</v>
      </c>
      <c r="AI175" s="12">
        <f>STAFF_CWS!AL133</f>
        <v>0</v>
      </c>
      <c r="AJ175" s="12">
        <f>STAFF_CWS!AM133</f>
        <v>0</v>
      </c>
      <c r="AK175" s="12">
        <f>STAFF_CWS!AN133</f>
        <v>0</v>
      </c>
      <c r="AL175" s="12">
        <f>STAFF_CWS!AO133</f>
        <v>0</v>
      </c>
      <c r="AM175" s="12">
        <f>STAFF_CWS!AP133</f>
        <v>0</v>
      </c>
      <c r="AN175" s="12">
        <f>STAFF_CWS!AQ133</f>
        <v>0</v>
      </c>
      <c r="AO175" s="12">
        <f>STAFF_CWS!AR133</f>
        <v>0</v>
      </c>
      <c r="AP175" s="12">
        <f>STAFF_CWS!AS133</f>
        <v>0</v>
      </c>
      <c r="AQ175" s="12">
        <f>STAFF_CWS!AT133</f>
        <v>0</v>
      </c>
      <c r="AR175" s="12">
        <f>STAFF_CWS!AU133</f>
        <v>0</v>
      </c>
      <c r="AS175" s="12">
        <f>STAFF_CWS!AV133</f>
        <v>0</v>
      </c>
      <c r="AT175" s="12">
        <f>STAFF_CWS!AW133</f>
        <v>0</v>
      </c>
      <c r="AU175" s="12">
        <f>STAFF_CWS!AX133</f>
        <v>0</v>
      </c>
      <c r="AV175" s="12">
        <f>STAFF_CWS!AY133</f>
        <v>0</v>
      </c>
      <c r="AW175" s="12">
        <f>STAFF_CWS!AZ133</f>
        <v>0</v>
      </c>
      <c r="AX175" s="12">
        <f>STAFF_CWS!BA133</f>
        <v>0</v>
      </c>
      <c r="AY175" s="12">
        <f>STAFF_CWS!BB133</f>
        <v>0</v>
      </c>
      <c r="AZ175" s="12">
        <f>STAFF_CWS!BC133</f>
        <v>0</v>
      </c>
      <c r="BA175" s="12">
        <f>STAFF_CWS!BD133</f>
        <v>0</v>
      </c>
      <c r="BB175" s="12">
        <f>STAFF_CWS!BE133</f>
        <v>0</v>
      </c>
      <c r="BC175" s="12">
        <f>STAFF_CWS!BF133</f>
        <v>0</v>
      </c>
      <c r="BD175" s="12">
        <f>STAFF_CWS!BG133</f>
        <v>0</v>
      </c>
      <c r="BE175" s="12">
        <f>STAFF_CWS!BH133</f>
        <v>0</v>
      </c>
      <c r="BF175" s="12">
        <f>STAFF_CWS!BI133</f>
        <v>0</v>
      </c>
      <c r="BG175" s="12">
        <f>STAFF_CWS!BJ133</f>
        <v>0</v>
      </c>
      <c r="BH175" s="12">
        <f>STAFF_CWS!BK133</f>
        <v>0</v>
      </c>
      <c r="BI175" s="12">
        <f>STAFF_CWS!BL133</f>
        <v>0</v>
      </c>
      <c r="BJ175" s="12">
        <f>STAFF_CWS!BM133</f>
        <v>0</v>
      </c>
      <c r="BK175" s="12">
        <f>STAFF_CWS!BN133</f>
        <v>0</v>
      </c>
      <c r="BL175" s="12">
        <f>STAFF_CWS!BO133</f>
        <v>0</v>
      </c>
    </row>
    <row r="176" spans="2:64" x14ac:dyDescent="0.15">
      <c r="B176" s="14" t="s">
        <v>26</v>
      </c>
      <c r="E176" s="12">
        <f>STAFF_CWS!H134</f>
        <v>6</v>
      </c>
      <c r="F176" s="12">
        <f>STAFF_CWS!I134</f>
        <v>6</v>
      </c>
      <c r="G176" s="12">
        <f>STAFF_CWS!J134</f>
        <v>6</v>
      </c>
      <c r="H176" s="12">
        <f>STAFF_CWS!K134</f>
        <v>7</v>
      </c>
      <c r="I176" s="12">
        <f>STAFF_CWS!L134</f>
        <v>8</v>
      </c>
      <c r="J176" s="12">
        <f>STAFF_CWS!M134</f>
        <v>8</v>
      </c>
      <c r="K176" s="12">
        <f>STAFF_CWS!N134</f>
        <v>8</v>
      </c>
      <c r="L176" s="12">
        <f>STAFF_CWS!O134</f>
        <v>9</v>
      </c>
      <c r="M176" s="12">
        <f>STAFF_CWS!P134</f>
        <v>9</v>
      </c>
      <c r="N176" s="12">
        <f>STAFF_CWS!Q134</f>
        <v>9</v>
      </c>
      <c r="O176" s="12">
        <f>STAFF_CWS!R134</f>
        <v>9</v>
      </c>
      <c r="P176" s="12">
        <f>STAFF_CWS!S134</f>
        <v>9</v>
      </c>
      <c r="Q176" s="12">
        <f>STAFF_CWS!T134</f>
        <v>14</v>
      </c>
      <c r="R176" s="12">
        <f>STAFF_CWS!U134</f>
        <v>14</v>
      </c>
      <c r="S176" s="12">
        <f>STAFF_CWS!V134</f>
        <v>14</v>
      </c>
      <c r="T176" s="12">
        <f>STAFF_CWS!W134</f>
        <v>14</v>
      </c>
      <c r="U176" s="12">
        <f>STAFF_CWS!X134</f>
        <v>14</v>
      </c>
      <c r="V176" s="12">
        <f>STAFF_CWS!Y134</f>
        <v>14</v>
      </c>
      <c r="W176" s="12">
        <f>STAFF_CWS!Z134</f>
        <v>14</v>
      </c>
      <c r="X176" s="12">
        <f>STAFF_CWS!AA134</f>
        <v>14</v>
      </c>
      <c r="Y176" s="12">
        <f>STAFF_CWS!AB134</f>
        <v>14</v>
      </c>
      <c r="Z176" s="12">
        <f>STAFF_CWS!AC134</f>
        <v>14</v>
      </c>
      <c r="AA176" s="12">
        <f>STAFF_CWS!AD134</f>
        <v>14</v>
      </c>
      <c r="AB176" s="12">
        <f>STAFF_CWS!AE134</f>
        <v>14</v>
      </c>
      <c r="AC176" s="12">
        <f>STAFF_CWS!AF134</f>
        <v>16</v>
      </c>
      <c r="AD176" s="12">
        <f>STAFF_CWS!AG134</f>
        <v>16</v>
      </c>
      <c r="AE176" s="12">
        <f>STAFF_CWS!AH134</f>
        <v>16</v>
      </c>
      <c r="AF176" s="12">
        <f>STAFF_CWS!AI134</f>
        <v>16</v>
      </c>
      <c r="AG176" s="12">
        <f>STAFF_CWS!AJ134</f>
        <v>16</v>
      </c>
      <c r="AH176" s="12">
        <f>STAFF_CWS!AK134</f>
        <v>16</v>
      </c>
      <c r="AI176" s="12">
        <f>STAFF_CWS!AL134</f>
        <v>16</v>
      </c>
      <c r="AJ176" s="12">
        <f>STAFF_CWS!AM134</f>
        <v>16</v>
      </c>
      <c r="AK176" s="12">
        <f>STAFF_CWS!AN134</f>
        <v>16</v>
      </c>
      <c r="AL176" s="12">
        <f>STAFF_CWS!AO134</f>
        <v>16</v>
      </c>
      <c r="AM176" s="12">
        <f>STAFF_CWS!AP134</f>
        <v>16</v>
      </c>
      <c r="AN176" s="12">
        <f>STAFF_CWS!AQ134</f>
        <v>16</v>
      </c>
      <c r="AO176" s="12">
        <f>STAFF_CWS!AR134</f>
        <v>18</v>
      </c>
      <c r="AP176" s="12">
        <f>STAFF_CWS!AS134</f>
        <v>18</v>
      </c>
      <c r="AQ176" s="12">
        <f>STAFF_CWS!AT134</f>
        <v>18</v>
      </c>
      <c r="AR176" s="12">
        <f>STAFF_CWS!AU134</f>
        <v>18</v>
      </c>
      <c r="AS176" s="12">
        <f>STAFF_CWS!AV134</f>
        <v>18</v>
      </c>
      <c r="AT176" s="12">
        <f>STAFF_CWS!AW134</f>
        <v>18</v>
      </c>
      <c r="AU176" s="12">
        <f>STAFF_CWS!AX134</f>
        <v>18</v>
      </c>
      <c r="AV176" s="12">
        <f>STAFF_CWS!AY134</f>
        <v>18</v>
      </c>
      <c r="AW176" s="12">
        <f>STAFF_CWS!AZ134</f>
        <v>18</v>
      </c>
      <c r="AX176" s="12">
        <f>STAFF_CWS!BA134</f>
        <v>18</v>
      </c>
      <c r="AY176" s="12">
        <f>STAFF_CWS!BB134</f>
        <v>18</v>
      </c>
      <c r="AZ176" s="12">
        <f>STAFF_CWS!BC134</f>
        <v>18</v>
      </c>
      <c r="BA176" s="12">
        <f>STAFF_CWS!BD134</f>
        <v>18</v>
      </c>
      <c r="BB176" s="12">
        <f>STAFF_CWS!BE134</f>
        <v>18</v>
      </c>
      <c r="BC176" s="12">
        <f>STAFF_CWS!BF134</f>
        <v>18</v>
      </c>
      <c r="BD176" s="12">
        <f>STAFF_CWS!BG134</f>
        <v>18</v>
      </c>
      <c r="BE176" s="12">
        <f>STAFF_CWS!BH134</f>
        <v>18</v>
      </c>
      <c r="BF176" s="12">
        <f>STAFF_CWS!BI134</f>
        <v>18</v>
      </c>
      <c r="BG176" s="12">
        <f>STAFF_CWS!BJ134</f>
        <v>18</v>
      </c>
      <c r="BH176" s="12">
        <f>STAFF_CWS!BK134</f>
        <v>18</v>
      </c>
      <c r="BI176" s="12">
        <f>STAFF_CWS!BL134</f>
        <v>18</v>
      </c>
      <c r="BJ176" s="12">
        <f>STAFF_CWS!BM134</f>
        <v>18</v>
      </c>
      <c r="BK176" s="12">
        <f>STAFF_CWS!BN134</f>
        <v>18</v>
      </c>
      <c r="BL176" s="12">
        <f>STAFF_CWS!BO134</f>
        <v>18</v>
      </c>
    </row>
    <row r="177" spans="2:64" x14ac:dyDescent="0.15">
      <c r="B177" s="14" t="s">
        <v>87</v>
      </c>
      <c r="E177" s="12">
        <f>STAFF_CWS!H135</f>
        <v>4.25</v>
      </c>
      <c r="F177" s="12">
        <f>STAFF_CWS!I135</f>
        <v>4.25</v>
      </c>
      <c r="G177" s="12">
        <f>STAFF_CWS!J135</f>
        <v>4.25</v>
      </c>
      <c r="H177" s="12">
        <f>STAFF_CWS!K135</f>
        <v>4.25</v>
      </c>
      <c r="I177" s="12">
        <f>STAFF_CWS!L135</f>
        <v>4.25</v>
      </c>
      <c r="J177" s="12">
        <f>STAFF_CWS!M135</f>
        <v>4.25</v>
      </c>
      <c r="K177" s="12">
        <f>STAFF_CWS!N135</f>
        <v>4.25</v>
      </c>
      <c r="L177" s="12">
        <f>STAFF_CWS!O135</f>
        <v>4.25</v>
      </c>
      <c r="M177" s="12">
        <f>STAFF_CWS!P135</f>
        <v>4.25</v>
      </c>
      <c r="N177" s="12">
        <f>STAFF_CWS!Q135</f>
        <v>4.25</v>
      </c>
      <c r="O177" s="12">
        <f>STAFF_CWS!R135</f>
        <v>4.25</v>
      </c>
      <c r="P177" s="12">
        <f>STAFF_CWS!S135</f>
        <v>4.25</v>
      </c>
      <c r="Q177" s="12">
        <f>STAFF_CWS!T135</f>
        <v>0.25</v>
      </c>
      <c r="R177" s="12">
        <f>STAFF_CWS!U135</f>
        <v>0.25</v>
      </c>
      <c r="S177" s="12">
        <f>STAFF_CWS!V135</f>
        <v>0.25</v>
      </c>
      <c r="T177" s="12">
        <f>STAFF_CWS!W135</f>
        <v>0.25</v>
      </c>
      <c r="U177" s="12">
        <f>STAFF_CWS!X135</f>
        <v>0.25</v>
      </c>
      <c r="V177" s="12">
        <f>STAFF_CWS!Y135</f>
        <v>0.25</v>
      </c>
      <c r="W177" s="12">
        <f>STAFF_CWS!Z135</f>
        <v>0.25</v>
      </c>
      <c r="X177" s="12">
        <f>STAFF_CWS!AA135</f>
        <v>0.25</v>
      </c>
      <c r="Y177" s="12">
        <f>STAFF_CWS!AB135</f>
        <v>0.25</v>
      </c>
      <c r="Z177" s="12">
        <f>STAFF_CWS!AC135</f>
        <v>0.25</v>
      </c>
      <c r="AA177" s="12">
        <f>STAFF_CWS!AD135</f>
        <v>0.25</v>
      </c>
      <c r="AB177" s="12">
        <f>STAFF_CWS!AE135</f>
        <v>0.25</v>
      </c>
      <c r="AC177" s="12">
        <f>STAFF_CWS!AF135</f>
        <v>0</v>
      </c>
      <c r="AD177" s="12">
        <f>STAFF_CWS!AG135</f>
        <v>0</v>
      </c>
      <c r="AE177" s="12">
        <f>STAFF_CWS!AH135</f>
        <v>0</v>
      </c>
      <c r="AF177" s="12">
        <f>STAFF_CWS!AI135</f>
        <v>0</v>
      </c>
      <c r="AG177" s="12">
        <f>STAFF_CWS!AJ135</f>
        <v>0</v>
      </c>
      <c r="AH177" s="12">
        <f>STAFF_CWS!AK135</f>
        <v>0</v>
      </c>
      <c r="AI177" s="12">
        <f>STAFF_CWS!AL135</f>
        <v>0</v>
      </c>
      <c r="AJ177" s="12">
        <f>STAFF_CWS!AM135</f>
        <v>0</v>
      </c>
      <c r="AK177" s="12">
        <f>STAFF_CWS!AN135</f>
        <v>0</v>
      </c>
      <c r="AL177" s="12">
        <f>STAFF_CWS!AO135</f>
        <v>0</v>
      </c>
      <c r="AM177" s="12">
        <f>STAFF_CWS!AP135</f>
        <v>0</v>
      </c>
      <c r="AN177" s="12">
        <f>STAFF_CWS!AQ135</f>
        <v>0</v>
      </c>
      <c r="AO177" s="12">
        <f>STAFF_CWS!AR135</f>
        <v>0</v>
      </c>
      <c r="AP177" s="12">
        <f>STAFF_CWS!AS135</f>
        <v>0</v>
      </c>
      <c r="AQ177" s="12">
        <f>STAFF_CWS!AT135</f>
        <v>0</v>
      </c>
      <c r="AR177" s="12">
        <f>STAFF_CWS!AU135</f>
        <v>0</v>
      </c>
      <c r="AS177" s="12">
        <f>STAFF_CWS!AV135</f>
        <v>0</v>
      </c>
      <c r="AT177" s="12">
        <f>STAFF_CWS!AW135</f>
        <v>0</v>
      </c>
      <c r="AU177" s="12">
        <f>STAFF_CWS!AX135</f>
        <v>0</v>
      </c>
      <c r="AV177" s="12">
        <f>STAFF_CWS!AY135</f>
        <v>0</v>
      </c>
      <c r="AW177" s="12">
        <f>STAFF_CWS!AZ135</f>
        <v>0</v>
      </c>
      <c r="AX177" s="12">
        <f>STAFF_CWS!BA135</f>
        <v>0</v>
      </c>
      <c r="AY177" s="12">
        <f>STAFF_CWS!BB135</f>
        <v>0</v>
      </c>
      <c r="AZ177" s="12">
        <f>STAFF_CWS!BC135</f>
        <v>0</v>
      </c>
      <c r="BA177" s="12">
        <f>STAFF_CWS!BD135</f>
        <v>0</v>
      </c>
      <c r="BB177" s="12">
        <f>STAFF_CWS!BE135</f>
        <v>0</v>
      </c>
      <c r="BC177" s="12">
        <f>STAFF_CWS!BF135</f>
        <v>0</v>
      </c>
      <c r="BD177" s="12">
        <f>STAFF_CWS!BG135</f>
        <v>0</v>
      </c>
      <c r="BE177" s="12">
        <f>STAFF_CWS!BH135</f>
        <v>0</v>
      </c>
      <c r="BF177" s="12">
        <f>STAFF_CWS!BI135</f>
        <v>0</v>
      </c>
      <c r="BG177" s="12">
        <f>STAFF_CWS!BJ135</f>
        <v>0</v>
      </c>
      <c r="BH177" s="12">
        <f>STAFF_CWS!BK135</f>
        <v>0</v>
      </c>
      <c r="BI177" s="12">
        <f>STAFF_CWS!BL135</f>
        <v>0</v>
      </c>
      <c r="BJ177" s="12">
        <f>STAFF_CWS!BM135</f>
        <v>0</v>
      </c>
      <c r="BK177" s="12">
        <f>STAFF_CWS!BN135</f>
        <v>0</v>
      </c>
      <c r="BL177" s="12">
        <f>STAFF_CWS!BO135</f>
        <v>0</v>
      </c>
    </row>
    <row r="178" spans="2:64" x14ac:dyDescent="0.15">
      <c r="B178" s="14" t="s">
        <v>471</v>
      </c>
      <c r="E178" s="12">
        <f>STAFF_CWS!H136</f>
        <v>10.25</v>
      </c>
      <c r="F178" s="12">
        <f>STAFF_CWS!I136</f>
        <v>10.25</v>
      </c>
      <c r="G178" s="12">
        <f>STAFF_CWS!J136</f>
        <v>10.25</v>
      </c>
      <c r="H178" s="12">
        <f>STAFF_CWS!K136</f>
        <v>11.25</v>
      </c>
      <c r="I178" s="12">
        <f>STAFF_CWS!L136</f>
        <v>12.25</v>
      </c>
      <c r="J178" s="12">
        <f>STAFF_CWS!M136</f>
        <v>12.25</v>
      </c>
      <c r="K178" s="12">
        <f>STAFF_CWS!N136</f>
        <v>12.25</v>
      </c>
      <c r="L178" s="12">
        <f>STAFF_CWS!O136</f>
        <v>13.25</v>
      </c>
      <c r="M178" s="12">
        <f>STAFF_CWS!P136</f>
        <v>13.25</v>
      </c>
      <c r="N178" s="12">
        <f>STAFF_CWS!Q136</f>
        <v>13.25</v>
      </c>
      <c r="O178" s="12">
        <f>STAFF_CWS!R136</f>
        <v>13.25</v>
      </c>
      <c r="P178" s="12">
        <f>STAFF_CWS!S136</f>
        <v>13.25</v>
      </c>
      <c r="Q178" s="12">
        <f>STAFF_CWS!T136</f>
        <v>14.25</v>
      </c>
      <c r="R178" s="12">
        <f>STAFF_CWS!U136</f>
        <v>14.25</v>
      </c>
      <c r="S178" s="12">
        <f>STAFF_CWS!V136</f>
        <v>14.25</v>
      </c>
      <c r="T178" s="12">
        <f>STAFF_CWS!W136</f>
        <v>14.25</v>
      </c>
      <c r="U178" s="12">
        <f>STAFF_CWS!X136</f>
        <v>14.25</v>
      </c>
      <c r="V178" s="12">
        <f>STAFF_CWS!Y136</f>
        <v>14.25</v>
      </c>
      <c r="W178" s="12">
        <f>STAFF_CWS!Z136</f>
        <v>14.25</v>
      </c>
      <c r="X178" s="12">
        <f>STAFF_CWS!AA136</f>
        <v>14.25</v>
      </c>
      <c r="Y178" s="12">
        <f>STAFF_CWS!AB136</f>
        <v>14.25</v>
      </c>
      <c r="Z178" s="12">
        <f>STAFF_CWS!AC136</f>
        <v>14.25</v>
      </c>
      <c r="AA178" s="12">
        <f>STAFF_CWS!AD136</f>
        <v>14.25</v>
      </c>
      <c r="AB178" s="12">
        <f>STAFF_CWS!AE136</f>
        <v>14.25</v>
      </c>
      <c r="AC178" s="12">
        <f>STAFF_CWS!AF136</f>
        <v>16</v>
      </c>
      <c r="AD178" s="12">
        <f>STAFF_CWS!AG136</f>
        <v>16</v>
      </c>
      <c r="AE178" s="12">
        <f>STAFF_CWS!AH136</f>
        <v>16</v>
      </c>
      <c r="AF178" s="12">
        <f>STAFF_CWS!AI136</f>
        <v>16</v>
      </c>
      <c r="AG178" s="12">
        <f>STAFF_CWS!AJ136</f>
        <v>16</v>
      </c>
      <c r="AH178" s="12">
        <f>STAFF_CWS!AK136</f>
        <v>16</v>
      </c>
      <c r="AI178" s="12">
        <f>STAFF_CWS!AL136</f>
        <v>16</v>
      </c>
      <c r="AJ178" s="12">
        <f>STAFF_CWS!AM136</f>
        <v>16</v>
      </c>
      <c r="AK178" s="12">
        <f>STAFF_CWS!AN136</f>
        <v>16</v>
      </c>
      <c r="AL178" s="12">
        <f>STAFF_CWS!AO136</f>
        <v>16</v>
      </c>
      <c r="AM178" s="12">
        <f>STAFF_CWS!AP136</f>
        <v>16</v>
      </c>
      <c r="AN178" s="12">
        <f>STAFF_CWS!AQ136</f>
        <v>16</v>
      </c>
      <c r="AO178" s="12">
        <f>STAFF_CWS!AR136</f>
        <v>18</v>
      </c>
      <c r="AP178" s="12">
        <f>STAFF_CWS!AS136</f>
        <v>18</v>
      </c>
      <c r="AQ178" s="12">
        <f>STAFF_CWS!AT136</f>
        <v>18</v>
      </c>
      <c r="AR178" s="12">
        <f>STAFF_CWS!AU136</f>
        <v>18</v>
      </c>
      <c r="AS178" s="12">
        <f>STAFF_CWS!AV136</f>
        <v>18</v>
      </c>
      <c r="AT178" s="12">
        <f>STAFF_CWS!AW136</f>
        <v>18</v>
      </c>
      <c r="AU178" s="12">
        <f>STAFF_CWS!AX136</f>
        <v>18</v>
      </c>
      <c r="AV178" s="12">
        <f>STAFF_CWS!AY136</f>
        <v>18</v>
      </c>
      <c r="AW178" s="12">
        <f>STAFF_CWS!AZ136</f>
        <v>18</v>
      </c>
      <c r="AX178" s="12">
        <f>STAFF_CWS!BA136</f>
        <v>18</v>
      </c>
      <c r="AY178" s="12">
        <f>STAFF_CWS!BB136</f>
        <v>18</v>
      </c>
      <c r="AZ178" s="12">
        <f>STAFF_CWS!BC136</f>
        <v>18</v>
      </c>
      <c r="BA178" s="12">
        <f>STAFF_CWS!BD136</f>
        <v>18</v>
      </c>
      <c r="BB178" s="12">
        <f>STAFF_CWS!BE136</f>
        <v>18</v>
      </c>
      <c r="BC178" s="12">
        <f>STAFF_CWS!BF136</f>
        <v>18</v>
      </c>
      <c r="BD178" s="12">
        <f>STAFF_CWS!BG136</f>
        <v>18</v>
      </c>
      <c r="BE178" s="12">
        <f>STAFF_CWS!BH136</f>
        <v>18</v>
      </c>
      <c r="BF178" s="12">
        <f>STAFF_CWS!BI136</f>
        <v>18</v>
      </c>
      <c r="BG178" s="12">
        <f>STAFF_CWS!BJ136</f>
        <v>18</v>
      </c>
      <c r="BH178" s="12">
        <f>STAFF_CWS!BK136</f>
        <v>18</v>
      </c>
      <c r="BI178" s="12">
        <f>STAFF_CWS!BL136</f>
        <v>18</v>
      </c>
      <c r="BJ178" s="12">
        <f>STAFF_CWS!BM136</f>
        <v>18</v>
      </c>
      <c r="BK178" s="12">
        <f>STAFF_CWS!BN136</f>
        <v>18</v>
      </c>
      <c r="BL178" s="12">
        <f>STAFF_CWS!BO136</f>
        <v>18</v>
      </c>
    </row>
    <row r="179" spans="2:64" hidden="1" x14ac:dyDescent="0.15"/>
    <row r="180" spans="2:64" hidden="1" x14ac:dyDescent="0.15"/>
    <row r="181" spans="2:64" x14ac:dyDescent="0.15">
      <c r="B181" s="14" t="s">
        <v>472</v>
      </c>
    </row>
    <row r="182" spans="2:64" hidden="1" x14ac:dyDescent="0.15">
      <c r="B182" s="14"/>
    </row>
    <row r="183" spans="2:64" s="105" customFormat="1" x14ac:dyDescent="0.15">
      <c r="B183" s="309" t="s">
        <v>456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  <c r="AE183" s="330"/>
      <c r="AF183" s="330"/>
      <c r="AG183" s="330"/>
      <c r="AH183" s="330"/>
      <c r="AI183" s="330"/>
      <c r="AJ183" s="330"/>
      <c r="AK183" s="330"/>
      <c r="AL183" s="330"/>
      <c r="AM183" s="330"/>
      <c r="AN183" s="330"/>
      <c r="AO183" s="330"/>
      <c r="AP183" s="330"/>
      <c r="AQ183" s="330"/>
      <c r="AR183" s="330"/>
      <c r="AS183" s="330"/>
      <c r="AT183" s="330"/>
      <c r="AU183" s="330"/>
      <c r="AV183" s="330"/>
      <c r="AW183" s="330"/>
      <c r="AX183" s="330"/>
      <c r="AY183" s="330"/>
      <c r="AZ183" s="330"/>
      <c r="BA183" s="330"/>
      <c r="BB183" s="330"/>
      <c r="BC183" s="330"/>
      <c r="BD183" s="330"/>
      <c r="BE183" s="330"/>
      <c r="BF183" s="330"/>
      <c r="BG183" s="330"/>
      <c r="BH183" s="330"/>
      <c r="BI183" s="330"/>
      <c r="BJ183" s="330"/>
      <c r="BK183" s="330"/>
      <c r="BL183" s="330"/>
    </row>
    <row r="184" spans="2:64" s="105" customFormat="1" x14ac:dyDescent="0.15">
      <c r="B184" s="309" t="s">
        <v>405</v>
      </c>
      <c r="D184" s="330"/>
      <c r="E184" s="330"/>
      <c r="F184" s="330">
        <v>1</v>
      </c>
      <c r="G184" s="330"/>
      <c r="H184" s="330">
        <v>1</v>
      </c>
      <c r="I184" s="330"/>
      <c r="J184" s="330">
        <v>1</v>
      </c>
      <c r="K184" s="330"/>
      <c r="L184" s="330">
        <v>1</v>
      </c>
      <c r="M184" s="330"/>
      <c r="N184" s="330">
        <v>1</v>
      </c>
      <c r="O184" s="330">
        <v>3</v>
      </c>
      <c r="P184" s="330">
        <v>3</v>
      </c>
      <c r="Q184" s="330">
        <v>3</v>
      </c>
      <c r="R184" s="330">
        <v>3</v>
      </c>
      <c r="S184" s="330">
        <v>3</v>
      </c>
      <c r="T184" s="330">
        <v>3</v>
      </c>
      <c r="U184" s="330">
        <v>3</v>
      </c>
      <c r="V184" s="330">
        <v>3</v>
      </c>
      <c r="W184" s="330">
        <v>3</v>
      </c>
      <c r="X184" s="330">
        <v>3</v>
      </c>
      <c r="Y184" s="330">
        <v>2</v>
      </c>
      <c r="Z184" s="330">
        <v>2</v>
      </c>
      <c r="AA184" s="330">
        <v>2</v>
      </c>
      <c r="AB184" s="330">
        <v>2</v>
      </c>
      <c r="AC184" s="330">
        <v>2</v>
      </c>
      <c r="AD184" s="330">
        <v>2</v>
      </c>
      <c r="AE184" s="330">
        <v>2</v>
      </c>
      <c r="AF184" s="330"/>
      <c r="AG184" s="330">
        <v>2</v>
      </c>
      <c r="AH184" s="330"/>
      <c r="AI184" s="330">
        <v>2</v>
      </c>
      <c r="AJ184" s="330"/>
      <c r="AK184" s="330">
        <v>2</v>
      </c>
      <c r="AL184" s="330"/>
      <c r="AM184" s="330">
        <v>2</v>
      </c>
      <c r="AN184" s="330"/>
      <c r="AO184" s="330">
        <v>2</v>
      </c>
      <c r="AP184" s="330"/>
      <c r="AQ184" s="330">
        <v>2</v>
      </c>
      <c r="AR184" s="330"/>
      <c r="AS184" s="330">
        <v>2</v>
      </c>
      <c r="AT184" s="330"/>
      <c r="AU184" s="330">
        <v>2</v>
      </c>
      <c r="AV184" s="330"/>
      <c r="AW184" s="330">
        <v>2</v>
      </c>
      <c r="AX184" s="330"/>
      <c r="AY184" s="330">
        <v>2</v>
      </c>
      <c r="AZ184" s="330"/>
      <c r="BA184" s="330">
        <v>2</v>
      </c>
      <c r="BB184" s="330"/>
      <c r="BC184" s="330">
        <v>2</v>
      </c>
      <c r="BD184" s="330"/>
      <c r="BE184" s="330">
        <v>2</v>
      </c>
      <c r="BF184" s="330"/>
      <c r="BG184" s="330">
        <v>2</v>
      </c>
      <c r="BH184" s="330"/>
      <c r="BI184" s="330">
        <v>2</v>
      </c>
      <c r="BJ184" s="330"/>
      <c r="BK184" s="330">
        <v>2</v>
      </c>
      <c r="BL184" s="330"/>
    </row>
    <row r="185" spans="2:64" s="105" customFormat="1" x14ac:dyDescent="0.15">
      <c r="B185" s="309" t="s">
        <v>457</v>
      </c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330"/>
      <c r="AL185" s="330"/>
      <c r="AM185" s="330"/>
      <c r="AN185" s="330"/>
      <c r="AO185" s="330"/>
      <c r="AP185" s="330"/>
      <c r="AQ185" s="330"/>
      <c r="AR185" s="330"/>
      <c r="AS185" s="330"/>
      <c r="AT185" s="330"/>
      <c r="AU185" s="330"/>
      <c r="AV185" s="330"/>
      <c r="AW185" s="330"/>
      <c r="AX185" s="330"/>
      <c r="AY185" s="330"/>
      <c r="AZ185" s="330"/>
      <c r="BA185" s="330"/>
      <c r="BB185" s="330"/>
      <c r="BC185" s="330"/>
      <c r="BD185" s="330"/>
      <c r="BE185" s="330"/>
      <c r="BF185" s="330"/>
      <c r="BG185" s="330"/>
      <c r="BH185" s="330"/>
      <c r="BI185" s="330"/>
      <c r="BJ185" s="330"/>
      <c r="BK185" s="330"/>
      <c r="BL185" s="330"/>
    </row>
    <row r="186" spans="2:64" s="105" customFormat="1" x14ac:dyDescent="0.15">
      <c r="B186" s="309" t="s">
        <v>455</v>
      </c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>
        <v>1</v>
      </c>
      <c r="O186" s="330">
        <v>2</v>
      </c>
      <c r="P186" s="330">
        <v>2</v>
      </c>
      <c r="Q186" s="330">
        <v>2</v>
      </c>
      <c r="R186" s="330">
        <v>2</v>
      </c>
      <c r="S186" s="330">
        <v>2</v>
      </c>
      <c r="T186" s="330">
        <v>2</v>
      </c>
      <c r="U186" s="330">
        <v>2</v>
      </c>
      <c r="V186" s="330">
        <v>2</v>
      </c>
      <c r="W186" s="330">
        <v>2</v>
      </c>
      <c r="X186" s="330">
        <v>2</v>
      </c>
      <c r="Y186" s="330">
        <v>2</v>
      </c>
      <c r="Z186" s="330">
        <v>2</v>
      </c>
      <c r="AA186" s="330">
        <v>2</v>
      </c>
      <c r="AB186" s="330">
        <v>2</v>
      </c>
      <c r="AC186" s="330"/>
      <c r="AD186" s="330">
        <v>2</v>
      </c>
      <c r="AE186" s="330"/>
      <c r="AF186" s="330">
        <v>2</v>
      </c>
      <c r="AG186" s="330"/>
      <c r="AH186" s="330">
        <v>2</v>
      </c>
      <c r="AI186" s="330"/>
      <c r="AJ186" s="330">
        <v>2</v>
      </c>
      <c r="AK186" s="330"/>
      <c r="AL186" s="330">
        <v>2</v>
      </c>
      <c r="AM186" s="330"/>
      <c r="AN186" s="330">
        <v>2</v>
      </c>
      <c r="AO186" s="330"/>
      <c r="AP186" s="330">
        <v>2</v>
      </c>
      <c r="AQ186" s="330"/>
      <c r="AR186" s="330">
        <v>2</v>
      </c>
      <c r="AS186" s="330"/>
      <c r="AT186" s="330">
        <v>2</v>
      </c>
      <c r="AU186" s="330"/>
      <c r="AV186" s="330">
        <v>2</v>
      </c>
      <c r="AW186" s="330"/>
      <c r="AX186" s="330">
        <v>2</v>
      </c>
      <c r="AY186" s="330"/>
      <c r="AZ186" s="330">
        <v>2</v>
      </c>
      <c r="BA186" s="330"/>
      <c r="BB186" s="330">
        <v>2</v>
      </c>
      <c r="BC186" s="330"/>
      <c r="BD186" s="330">
        <v>2</v>
      </c>
      <c r="BE186" s="330"/>
      <c r="BF186" s="330">
        <v>2</v>
      </c>
      <c r="BG186" s="330"/>
      <c r="BH186" s="330">
        <v>2</v>
      </c>
      <c r="BI186" s="330"/>
      <c r="BJ186" s="330">
        <v>2</v>
      </c>
      <c r="BK186" s="330"/>
      <c r="BL186" s="330"/>
    </row>
    <row r="187" spans="2:64" s="105" customFormat="1" x14ac:dyDescent="0.15">
      <c r="B187" s="309" t="s">
        <v>458</v>
      </c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>
        <v>1</v>
      </c>
      <c r="R187" s="330"/>
      <c r="S187" s="330"/>
      <c r="T187" s="330">
        <v>1</v>
      </c>
      <c r="U187" s="330"/>
      <c r="V187" s="330"/>
      <c r="W187" s="330">
        <v>1</v>
      </c>
      <c r="X187" s="330"/>
      <c r="Y187" s="330"/>
      <c r="Z187" s="330">
        <v>1</v>
      </c>
      <c r="AA187" s="330"/>
      <c r="AB187" s="330"/>
      <c r="AC187" s="330">
        <v>1</v>
      </c>
      <c r="AD187" s="330"/>
      <c r="AE187" s="330"/>
      <c r="AF187" s="330">
        <v>1</v>
      </c>
      <c r="AG187" s="330"/>
      <c r="AH187" s="330"/>
      <c r="AI187" s="330">
        <v>1</v>
      </c>
      <c r="AJ187" s="330"/>
      <c r="AK187" s="330"/>
      <c r="AL187" s="330">
        <v>1</v>
      </c>
      <c r="AM187" s="330"/>
      <c r="AN187" s="330"/>
      <c r="AO187" s="330">
        <v>1</v>
      </c>
      <c r="AP187" s="330"/>
      <c r="AQ187" s="330"/>
      <c r="AR187" s="330">
        <v>1</v>
      </c>
      <c r="AS187" s="330"/>
      <c r="AT187" s="330"/>
      <c r="AU187" s="330">
        <v>1</v>
      </c>
      <c r="AV187" s="330"/>
      <c r="AW187" s="330"/>
      <c r="AX187" s="330">
        <v>1</v>
      </c>
      <c r="AY187" s="330"/>
      <c r="AZ187" s="330"/>
      <c r="BA187" s="330">
        <v>1</v>
      </c>
      <c r="BB187" s="330"/>
      <c r="BC187" s="330"/>
      <c r="BD187" s="330">
        <v>1</v>
      </c>
      <c r="BE187" s="330"/>
      <c r="BF187" s="330"/>
      <c r="BG187" s="330">
        <v>1</v>
      </c>
      <c r="BH187" s="330"/>
      <c r="BI187" s="330"/>
      <c r="BJ187" s="330">
        <v>1</v>
      </c>
      <c r="BK187" s="330"/>
      <c r="BL187" s="330"/>
    </row>
    <row r="188" spans="2:64" s="105" customFormat="1" hidden="1" x14ac:dyDescent="0.15">
      <c r="B188" s="30"/>
    </row>
    <row r="189" spans="2:64" s="105" customFormat="1" x14ac:dyDescent="0.15">
      <c r="B189" s="30" t="s">
        <v>558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469</v>
      </c>
    </row>
    <row r="192" spans="2:64" x14ac:dyDescent="0.15">
      <c r="B192" s="14"/>
    </row>
    <row r="193" spans="2:64" x14ac:dyDescent="0.15">
      <c r="B193" s="50" t="s">
        <v>456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405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457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455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458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470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702</v>
      </c>
      <c r="C1" s="77" t="s">
        <v>156</v>
      </c>
      <c r="D1" s="28" t="s">
        <v>35</v>
      </c>
      <c r="E1" s="28" t="s">
        <v>36</v>
      </c>
      <c r="F1" s="28" t="s">
        <v>37</v>
      </c>
      <c r="G1" s="28" t="s">
        <v>38</v>
      </c>
      <c r="H1" s="28" t="s">
        <v>39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392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373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6" t="s">
        <v>1114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1115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1121</v>
      </c>
    </row>
    <row r="9" spans="2:63" s="172" customFormat="1" x14ac:dyDescent="0.15">
      <c r="B9" s="325" t="s">
        <v>1114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1116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372</v>
      </c>
      <c r="C11" s="110"/>
    </row>
    <row r="12" spans="2:63" s="172" customFormat="1" x14ac:dyDescent="0.15">
      <c r="B12" s="325" t="s">
        <v>1114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1117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374</v>
      </c>
      <c r="C14" s="100"/>
    </row>
    <row r="15" spans="2:63" s="172" customFormat="1" ht="16.5" customHeight="1" x14ac:dyDescent="0.15">
      <c r="B15" s="325" t="s">
        <v>1114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1117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375</v>
      </c>
    </row>
    <row r="18" spans="2:69" x14ac:dyDescent="0.15">
      <c r="B18" s="109" t="s">
        <v>1114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1116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53" t="s">
        <v>35</v>
      </c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 t="s">
        <v>36</v>
      </c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/>
      <c r="AB21" s="353" t="s">
        <v>37</v>
      </c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/>
      <c r="AN21" s="353" t="s">
        <v>38</v>
      </c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/>
      <c r="AZ21" s="353" t="s">
        <v>39</v>
      </c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  <c r="BK21" s="353"/>
      <c r="BM21" s="10" t="s">
        <v>673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701</v>
      </c>
      <c r="C23" s="77" t="s">
        <v>156</v>
      </c>
      <c r="D23" s="28" t="s">
        <v>40</v>
      </c>
      <c r="E23" s="28" t="s">
        <v>41</v>
      </c>
      <c r="F23" s="28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391</v>
      </c>
      <c r="C25" s="324">
        <f>'REV-REVCALC_CWS'!D6</f>
        <v>0</v>
      </c>
      <c r="D25" s="324">
        <f>'REV-REVCALC_CWS'!E6</f>
        <v>0</v>
      </c>
      <c r="E25" s="324">
        <f>'REV-REVCALC_CWS'!F6</f>
        <v>0</v>
      </c>
      <c r="F25" s="324">
        <f>'REV-REVCALC_CWS'!G6</f>
        <v>0</v>
      </c>
      <c r="G25" s="324">
        <f>'REV-REVCALC_CWS'!H6</f>
        <v>0</v>
      </c>
      <c r="H25" s="324">
        <f>'REV-REVCALC_CWS'!I6</f>
        <v>0</v>
      </c>
      <c r="I25" s="324">
        <f>'REV-REVCALC_CWS'!J6</f>
        <v>0</v>
      </c>
      <c r="J25" s="324">
        <f>'REV-REVCALC_CWS'!K6</f>
        <v>0</v>
      </c>
      <c r="K25" s="324">
        <f>'REV-REVCALC_CWS'!L6</f>
        <v>0</v>
      </c>
      <c r="L25" s="324">
        <f>'REV-REVCALC_CWS'!M6</f>
        <v>0</v>
      </c>
      <c r="M25" s="324">
        <f>'REV-REVCALC_CWS'!N6</f>
        <v>13</v>
      </c>
      <c r="N25" s="324">
        <f>'REV-REVCALC_CWS'!O6</f>
        <v>13</v>
      </c>
      <c r="O25" s="324">
        <f>'REV-REVCALC_CWS'!P6</f>
        <v>25</v>
      </c>
      <c r="P25" s="324">
        <f>'REV-REVCALC_CWS'!Q6</f>
        <v>29</v>
      </c>
      <c r="Q25" s="324">
        <f>'REV-REVCALC_CWS'!R6</f>
        <v>39</v>
      </c>
      <c r="R25" s="324">
        <f>'REV-REVCALC_CWS'!S6</f>
        <v>78</v>
      </c>
      <c r="S25" s="324">
        <f>'REV-REVCALC_CWS'!T6</f>
        <v>78</v>
      </c>
      <c r="T25" s="324">
        <f>'REV-REVCALC_CWS'!U6</f>
        <v>78</v>
      </c>
      <c r="U25" s="324">
        <f>'REV-REVCALC_CWS'!V6</f>
        <v>78</v>
      </c>
      <c r="V25" s="324">
        <f>'REV-REVCALC_CWS'!W6</f>
        <v>78</v>
      </c>
      <c r="W25" s="324">
        <f>'REV-REVCALC_CWS'!X6</f>
        <v>88</v>
      </c>
      <c r="X25" s="324">
        <f>'REV-REVCALC_CWS'!Y6</f>
        <v>98</v>
      </c>
      <c r="Y25" s="324">
        <f>'REV-REVCALC_CWS'!Z6</f>
        <v>98</v>
      </c>
      <c r="Z25" s="324">
        <f>'REV-REVCALC_CWS'!AA6</f>
        <v>117</v>
      </c>
      <c r="AA25" s="324">
        <f>'REV-REVCALC_CWS'!AB6</f>
        <v>117</v>
      </c>
      <c r="AB25" s="324">
        <f>'REV-REVCALC_CWS'!AC6</f>
        <v>120</v>
      </c>
      <c r="AC25" s="324">
        <f>'REV-REVCALC_CWS'!AD6</f>
        <v>192</v>
      </c>
      <c r="AD25" s="324">
        <f>'REV-REVCALC_CWS'!AE6</f>
        <v>216</v>
      </c>
      <c r="AE25" s="324">
        <f>'REV-REVCALC_CWS'!AF6</f>
        <v>216</v>
      </c>
      <c r="AF25" s="324">
        <f>'REV-REVCALC_CWS'!AG6</f>
        <v>240</v>
      </c>
      <c r="AG25" s="324">
        <f>'REV-REVCALC_CWS'!AH6</f>
        <v>240</v>
      </c>
      <c r="AH25" s="324">
        <f>'REV-REVCALC_CWS'!AI6</f>
        <v>240</v>
      </c>
      <c r="AI25" s="324">
        <f>'REV-REVCALC_CWS'!AJ6</f>
        <v>216</v>
      </c>
      <c r="AJ25" s="324">
        <f>'REV-REVCALC_CWS'!AK6</f>
        <v>216</v>
      </c>
      <c r="AK25" s="324">
        <f>'REV-REVCALC_CWS'!AL6</f>
        <v>192</v>
      </c>
      <c r="AL25" s="324">
        <f>'REV-REVCALC_CWS'!AM6</f>
        <v>168</v>
      </c>
      <c r="AM25" s="324">
        <f>'REV-REVCALC_CWS'!AN6</f>
        <v>144</v>
      </c>
      <c r="AN25" s="324">
        <f>'REV-REVCALC_CWS'!AO6</f>
        <v>188</v>
      </c>
      <c r="AO25" s="324">
        <f>'REV-REVCALC_CWS'!AP6</f>
        <v>300</v>
      </c>
      <c r="AP25" s="324">
        <f>'REV-REVCALC_CWS'!AQ6</f>
        <v>338</v>
      </c>
      <c r="AQ25" s="324">
        <f>'REV-REVCALC_CWS'!AR6</f>
        <v>338</v>
      </c>
      <c r="AR25" s="324">
        <f>'REV-REVCALC_CWS'!AS6</f>
        <v>375</v>
      </c>
      <c r="AS25" s="324">
        <f>'REV-REVCALC_CWS'!AT6</f>
        <v>375</v>
      </c>
      <c r="AT25" s="324">
        <f>'REV-REVCALC_CWS'!AU6</f>
        <v>375</v>
      </c>
      <c r="AU25" s="324">
        <f>'REV-REVCALC_CWS'!AV6</f>
        <v>338</v>
      </c>
      <c r="AV25" s="324">
        <f>'REV-REVCALC_CWS'!AW6</f>
        <v>338</v>
      </c>
      <c r="AW25" s="324">
        <f>'REV-REVCALC_CWS'!AX6</f>
        <v>300</v>
      </c>
      <c r="AX25" s="324">
        <f>'REV-REVCALC_CWS'!AY6</f>
        <v>263</v>
      </c>
      <c r="AY25" s="324">
        <f>'REV-REVCALC_CWS'!AZ6</f>
        <v>225</v>
      </c>
      <c r="AZ25" s="324">
        <f>'REV-REVCALC_CWS'!BA6</f>
        <v>270</v>
      </c>
      <c r="BA25" s="324">
        <f>'REV-REVCALC_CWS'!BB6</f>
        <v>432</v>
      </c>
      <c r="BB25" s="324">
        <f>'REV-REVCALC_CWS'!BC6</f>
        <v>486</v>
      </c>
      <c r="BC25" s="324">
        <f>'REV-REVCALC_CWS'!BD6</f>
        <v>486</v>
      </c>
      <c r="BD25" s="324">
        <f>'REV-REVCALC_CWS'!BE6</f>
        <v>540</v>
      </c>
      <c r="BE25" s="324">
        <f>'REV-REVCALC_CWS'!BF6</f>
        <v>540</v>
      </c>
      <c r="BF25" s="324">
        <f>'REV-REVCALC_CWS'!BG6</f>
        <v>540</v>
      </c>
      <c r="BG25" s="324">
        <f>'REV-REVCALC_CWS'!BH6</f>
        <v>486</v>
      </c>
      <c r="BH25" s="324">
        <f>'REV-REVCALC_CWS'!BI6</f>
        <v>486</v>
      </c>
      <c r="BI25" s="324">
        <f>'REV-REVCALC_CWS'!BJ6</f>
        <v>432</v>
      </c>
      <c r="BJ25" s="324">
        <f>'REV-REVCALC_CWS'!BK6</f>
        <v>378</v>
      </c>
      <c r="BK25" s="324">
        <f>'REV-REVCALC_CWS'!BL6</f>
        <v>324</v>
      </c>
      <c r="BL25" s="324">
        <v>500</v>
      </c>
      <c r="BM25" s="324">
        <v>500</v>
      </c>
      <c r="BN25" s="324">
        <v>650</v>
      </c>
      <c r="BO25" s="324">
        <v>650</v>
      </c>
      <c r="BP25" s="324">
        <v>650</v>
      </c>
      <c r="BQ25" s="324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376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373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1114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1115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1121</v>
      </c>
    </row>
    <row r="34" spans="2:66" s="172" customFormat="1" x14ac:dyDescent="0.15">
      <c r="B34" s="325" t="s">
        <v>1114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1117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372</v>
      </c>
      <c r="C37" s="110"/>
    </row>
    <row r="38" spans="2:66" s="172" customFormat="1" x14ac:dyDescent="0.15">
      <c r="B38" s="325" t="s">
        <v>1114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1116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374</v>
      </c>
      <c r="C41" s="100"/>
    </row>
    <row r="42" spans="2:66" s="172" customFormat="1" ht="16.5" customHeight="1" x14ac:dyDescent="0.15">
      <c r="B42" s="325" t="s">
        <v>1118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1119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375</v>
      </c>
    </row>
    <row r="47" spans="2:66" s="172" customFormat="1" x14ac:dyDescent="0.15">
      <c r="B47" s="325" t="s">
        <v>1114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1116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703</v>
      </c>
      <c r="C51" s="77" t="s">
        <v>156</v>
      </c>
      <c r="D51" s="28" t="s">
        <v>35</v>
      </c>
      <c r="E51" s="28" t="s">
        <v>36</v>
      </c>
      <c r="F51" s="28" t="s">
        <v>37</v>
      </c>
      <c r="G51" s="28" t="s">
        <v>38</v>
      </c>
      <c r="H51" s="28" t="s">
        <v>39</v>
      </c>
      <c r="N51" s="69"/>
    </row>
    <row r="52" spans="2:68" x14ac:dyDescent="0.15">
      <c r="B52" s="35"/>
      <c r="N52" s="69"/>
    </row>
    <row r="53" spans="2:68" x14ac:dyDescent="0.15">
      <c r="B53" s="35" t="s">
        <v>397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393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394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395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396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563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53" t="s">
        <v>35</v>
      </c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 t="s">
        <v>36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 t="s">
        <v>37</v>
      </c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 t="s">
        <v>38</v>
      </c>
      <c r="AO60" s="353"/>
      <c r="AP60" s="353"/>
      <c r="AQ60" s="353"/>
      <c r="AR60" s="353"/>
      <c r="AS60" s="353"/>
      <c r="AT60" s="353"/>
      <c r="AU60" s="353"/>
      <c r="AV60" s="353"/>
      <c r="AW60" s="353"/>
      <c r="AX60" s="353"/>
      <c r="AY60" s="353"/>
      <c r="AZ60" s="353" t="s">
        <v>39</v>
      </c>
      <c r="BA60" s="353"/>
      <c r="BB60" s="353"/>
      <c r="BC60" s="353"/>
      <c r="BD60" s="353"/>
      <c r="BE60" s="353"/>
      <c r="BF60" s="353"/>
      <c r="BG60" s="353"/>
      <c r="BH60" s="353"/>
      <c r="BI60" s="353"/>
      <c r="BJ60" s="353"/>
      <c r="BK60" s="353"/>
      <c r="BM60" s="10" t="s">
        <v>673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889</v>
      </c>
      <c r="C62" s="77" t="s">
        <v>156</v>
      </c>
      <c r="D62" s="28" t="s">
        <v>40</v>
      </c>
      <c r="E62" s="28" t="s">
        <v>41</v>
      </c>
      <c r="F62" s="28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397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393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394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395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396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563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365</v>
      </c>
      <c r="D1" s="6" t="s">
        <v>366</v>
      </c>
      <c r="E1" s="6" t="s">
        <v>367</v>
      </c>
      <c r="F1" s="6" t="s">
        <v>368</v>
      </c>
      <c r="G1" s="6" t="s">
        <v>369</v>
      </c>
      <c r="H1" s="6" t="s">
        <v>370</v>
      </c>
    </row>
    <row r="2" spans="2:8" x14ac:dyDescent="0.15">
      <c r="C2" s="10" t="s">
        <v>331</v>
      </c>
      <c r="D2" s="10" t="s">
        <v>332</v>
      </c>
      <c r="E2" s="10" t="s">
        <v>664</v>
      </c>
      <c r="F2" s="10" t="s">
        <v>353</v>
      </c>
      <c r="G2" s="10" t="s">
        <v>354</v>
      </c>
      <c r="H2" s="10" t="s">
        <v>336</v>
      </c>
    </row>
    <row r="3" spans="2:8" x14ac:dyDescent="0.15">
      <c r="B3" s="10" t="s">
        <v>35</v>
      </c>
    </row>
    <row r="4" spans="2:8" x14ac:dyDescent="0.15">
      <c r="B4" s="14" t="s">
        <v>346</v>
      </c>
    </row>
    <row r="5" spans="2:8" x14ac:dyDescent="0.15">
      <c r="B5" s="50" t="s">
        <v>655</v>
      </c>
      <c r="C5" s="291">
        <v>5000</v>
      </c>
      <c r="D5" s="323">
        <v>0.6</v>
      </c>
      <c r="E5" s="96">
        <f>C5*(1-D5)</f>
        <v>2000</v>
      </c>
      <c r="F5" s="291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697</v>
      </c>
      <c r="C6" s="96" t="s">
        <v>338</v>
      </c>
      <c r="D6" s="96"/>
      <c r="E6" s="96"/>
      <c r="F6" s="291">
        <v>150</v>
      </c>
      <c r="G6" s="96">
        <f>E6-F6</f>
        <v>-150</v>
      </c>
      <c r="H6" s="4"/>
    </row>
    <row r="7" spans="2:8" x14ac:dyDescent="0.15">
      <c r="B7" s="17" t="s">
        <v>337</v>
      </c>
      <c r="C7" s="96" t="s">
        <v>338</v>
      </c>
      <c r="D7" s="96"/>
      <c r="E7" s="96"/>
      <c r="F7" s="291">
        <v>7.5</v>
      </c>
      <c r="G7" s="96">
        <f>E7-F7</f>
        <v>-7.5</v>
      </c>
      <c r="H7" s="4"/>
    </row>
    <row r="8" spans="2:8" x14ac:dyDescent="0.15">
      <c r="B8" s="17" t="s">
        <v>335</v>
      </c>
      <c r="C8" s="96" t="s">
        <v>338</v>
      </c>
      <c r="D8" s="96"/>
      <c r="E8" s="96"/>
      <c r="F8" s="291">
        <v>1.5</v>
      </c>
      <c r="G8" s="96">
        <f>E8-F8</f>
        <v>-1.5</v>
      </c>
      <c r="H8" s="4"/>
    </row>
    <row r="9" spans="2:8" x14ac:dyDescent="0.15">
      <c r="B9" s="14" t="s">
        <v>227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656</v>
      </c>
    </row>
    <row r="12" spans="2:8" x14ac:dyDescent="0.15">
      <c r="B12" s="50" t="s">
        <v>1120</v>
      </c>
      <c r="C12" s="296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352</v>
      </c>
      <c r="C13" s="323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699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657</v>
      </c>
      <c r="C17" s="94"/>
      <c r="E17" s="94"/>
      <c r="F17" s="94"/>
      <c r="G17" s="3"/>
      <c r="H17" s="97"/>
    </row>
    <row r="18" spans="2:8" x14ac:dyDescent="0.15">
      <c r="B18" s="50" t="s">
        <v>350</v>
      </c>
      <c r="C18" s="296">
        <v>25</v>
      </c>
      <c r="D18" s="323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351</v>
      </c>
      <c r="C19" s="291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355</v>
      </c>
      <c r="C20" s="323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700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36</v>
      </c>
    </row>
    <row r="25" spans="2:8" x14ac:dyDescent="0.15">
      <c r="B25" s="14" t="s">
        <v>346</v>
      </c>
    </row>
    <row r="26" spans="2:8" x14ac:dyDescent="0.15">
      <c r="B26" s="50" t="s">
        <v>655</v>
      </c>
      <c r="C26" s="96">
        <f>C5*1.1</f>
        <v>5500</v>
      </c>
      <c r="D26" s="323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697</v>
      </c>
      <c r="C27" s="96" t="s">
        <v>338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337</v>
      </c>
      <c r="C28" s="96" t="s">
        <v>338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335</v>
      </c>
      <c r="C29" s="96" t="s">
        <v>338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227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656</v>
      </c>
    </row>
    <row r="33" spans="2:8" x14ac:dyDescent="0.15">
      <c r="B33" s="50" t="s">
        <v>347</v>
      </c>
      <c r="C33" s="296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352</v>
      </c>
      <c r="C34" s="323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699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657</v>
      </c>
      <c r="C38" s="94"/>
      <c r="E38" s="94"/>
      <c r="F38" s="94"/>
      <c r="G38" s="3"/>
      <c r="H38" s="97"/>
    </row>
    <row r="39" spans="2:8" x14ac:dyDescent="0.15">
      <c r="B39" s="50" t="s">
        <v>350</v>
      </c>
      <c r="C39" s="296">
        <v>25</v>
      </c>
      <c r="D39" s="323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351</v>
      </c>
      <c r="C40" s="291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355</v>
      </c>
      <c r="C41" s="323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700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346</v>
      </c>
    </row>
    <row r="47" spans="2:8" x14ac:dyDescent="0.15">
      <c r="B47" s="50" t="s">
        <v>655</v>
      </c>
      <c r="C47" s="291">
        <v>6000</v>
      </c>
      <c r="D47" s="323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697</v>
      </c>
      <c r="C48" s="96" t="s">
        <v>338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337</v>
      </c>
      <c r="C49" s="96" t="s">
        <v>338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335</v>
      </c>
      <c r="C50" s="96" t="s">
        <v>338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227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656</v>
      </c>
    </row>
    <row r="54" spans="2:8" x14ac:dyDescent="0.15">
      <c r="B54" s="50" t="s">
        <v>347</v>
      </c>
      <c r="C54" s="296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352</v>
      </c>
      <c r="C55" s="323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699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657</v>
      </c>
      <c r="C59" s="94"/>
      <c r="E59" s="94"/>
      <c r="F59" s="94"/>
      <c r="G59" s="3"/>
      <c r="H59" s="97"/>
    </row>
    <row r="60" spans="2:8" x14ac:dyDescent="0.15">
      <c r="B60" s="50" t="s">
        <v>350</v>
      </c>
      <c r="C60" s="296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351</v>
      </c>
      <c r="C61" s="291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355</v>
      </c>
      <c r="C62" s="323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700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346</v>
      </c>
    </row>
    <row r="68" spans="2:8" x14ac:dyDescent="0.15">
      <c r="B68" s="50" t="s">
        <v>655</v>
      </c>
      <c r="C68" s="291">
        <v>6500</v>
      </c>
      <c r="D68" s="323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697</v>
      </c>
      <c r="C69" s="96" t="s">
        <v>338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337</v>
      </c>
      <c r="C70" s="96" t="s">
        <v>338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335</v>
      </c>
      <c r="C71" s="96" t="s">
        <v>338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227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656</v>
      </c>
    </row>
    <row r="75" spans="2:8" x14ac:dyDescent="0.15">
      <c r="B75" s="50" t="s">
        <v>1120</v>
      </c>
      <c r="C75" s="296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352</v>
      </c>
      <c r="C76" s="323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699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657</v>
      </c>
      <c r="C80" s="94"/>
      <c r="E80" s="94"/>
      <c r="F80" s="94"/>
      <c r="G80" s="3"/>
      <c r="H80" s="97"/>
    </row>
    <row r="81" spans="2:8" x14ac:dyDescent="0.15">
      <c r="B81" s="50" t="s">
        <v>350</v>
      </c>
      <c r="C81" s="296">
        <v>25</v>
      </c>
      <c r="D81" s="323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351</v>
      </c>
      <c r="C82" s="291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355</v>
      </c>
      <c r="C83" s="323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700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39</v>
      </c>
    </row>
    <row r="88" spans="2:8" x14ac:dyDescent="0.15">
      <c r="B88" s="14" t="s">
        <v>346</v>
      </c>
    </row>
    <row r="89" spans="2:8" x14ac:dyDescent="0.15">
      <c r="B89" s="50" t="s">
        <v>655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697</v>
      </c>
      <c r="C90" s="96" t="s">
        <v>338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337</v>
      </c>
      <c r="C91" s="96" t="s">
        <v>338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335</v>
      </c>
      <c r="C92" s="96" t="s">
        <v>338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227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656</v>
      </c>
    </row>
    <row r="96" spans="2:8" x14ac:dyDescent="0.15">
      <c r="B96" s="50" t="s">
        <v>1120</v>
      </c>
      <c r="C96" s="296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352</v>
      </c>
      <c r="C97" s="323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699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657</v>
      </c>
      <c r="C101" s="94"/>
      <c r="E101" s="94"/>
      <c r="F101" s="94"/>
      <c r="G101" s="3"/>
      <c r="H101" s="97"/>
    </row>
    <row r="102" spans="2:8" x14ac:dyDescent="0.15">
      <c r="B102" s="50" t="s">
        <v>350</v>
      </c>
      <c r="C102" s="296">
        <v>25</v>
      </c>
      <c r="D102" s="323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351</v>
      </c>
      <c r="C103" s="291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355</v>
      </c>
      <c r="C104" s="323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700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156</v>
      </c>
      <c r="E1" s="81" t="s">
        <v>35</v>
      </c>
      <c r="F1" s="81"/>
      <c r="G1" s="81" t="s">
        <v>36</v>
      </c>
      <c r="H1" s="36"/>
      <c r="I1" s="81" t="s">
        <v>37</v>
      </c>
      <c r="J1" s="36"/>
      <c r="K1" s="81" t="s">
        <v>38</v>
      </c>
      <c r="L1" s="36"/>
      <c r="M1" s="81" t="s">
        <v>39</v>
      </c>
      <c r="O1" s="42" t="s">
        <v>562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385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3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680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3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691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4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686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687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58" t="s">
        <v>35</v>
      </c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358"/>
      <c r="Q9" s="358" t="s">
        <v>36</v>
      </c>
      <c r="R9" s="358"/>
      <c r="S9" s="358"/>
      <c r="T9" s="358"/>
      <c r="U9" s="358"/>
      <c r="V9" s="358"/>
      <c r="W9" s="358"/>
      <c r="X9" s="358"/>
      <c r="Y9" s="358"/>
      <c r="Z9" s="358"/>
      <c r="AA9" s="358"/>
      <c r="AB9" s="358"/>
      <c r="AC9" s="358" t="s">
        <v>37</v>
      </c>
      <c r="AD9" s="358"/>
      <c r="AE9" s="358"/>
      <c r="AF9" s="358"/>
      <c r="AG9" s="358"/>
      <c r="AH9" s="358"/>
      <c r="AI9" s="358"/>
      <c r="AJ9" s="358"/>
      <c r="AK9" s="358"/>
      <c r="AL9" s="358"/>
      <c r="AM9" s="358"/>
      <c r="AN9" s="358"/>
      <c r="AO9" s="358" t="s">
        <v>38</v>
      </c>
      <c r="AP9" s="358"/>
      <c r="AQ9" s="358"/>
      <c r="AR9" s="358"/>
      <c r="AS9" s="358"/>
      <c r="AT9" s="358"/>
      <c r="AU9" s="358"/>
      <c r="AV9" s="358"/>
      <c r="AW9" s="358"/>
      <c r="AX9" s="358"/>
      <c r="AY9" s="358"/>
      <c r="AZ9" s="358"/>
      <c r="BA9" s="358" t="s">
        <v>39</v>
      </c>
      <c r="BB9" s="358"/>
      <c r="BC9" s="358"/>
      <c r="BD9" s="358"/>
      <c r="BE9" s="358"/>
      <c r="BF9" s="358"/>
      <c r="BG9" s="358"/>
      <c r="BH9" s="358"/>
      <c r="BI9" s="358"/>
      <c r="BJ9" s="358"/>
      <c r="BK9" s="358"/>
      <c r="BL9" s="358"/>
    </row>
    <row r="10" spans="2:64" x14ac:dyDescent="0.15">
      <c r="D10" s="78" t="s">
        <v>156</v>
      </c>
      <c r="E10" s="81" t="s">
        <v>40</v>
      </c>
      <c r="F10" s="81" t="s">
        <v>41</v>
      </c>
      <c r="G10" s="81" t="s">
        <v>42</v>
      </c>
      <c r="H10" s="36" t="s">
        <v>43</v>
      </c>
      <c r="I10" s="36" t="s">
        <v>44</v>
      </c>
      <c r="J10" s="36" t="s">
        <v>45</v>
      </c>
      <c r="K10" s="36" t="s">
        <v>46</v>
      </c>
      <c r="L10" s="36" t="s">
        <v>47</v>
      </c>
      <c r="M10" s="36" t="s">
        <v>48</v>
      </c>
      <c r="N10" s="36" t="s">
        <v>49</v>
      </c>
      <c r="O10" s="36" t="s">
        <v>50</v>
      </c>
      <c r="P10" s="36" t="s">
        <v>51</v>
      </c>
      <c r="Q10" s="36" t="s">
        <v>40</v>
      </c>
      <c r="R10" s="36" t="s">
        <v>41</v>
      </c>
      <c r="S10" s="36" t="s">
        <v>42</v>
      </c>
      <c r="T10" s="36" t="s">
        <v>43</v>
      </c>
      <c r="U10" s="36" t="s">
        <v>44</v>
      </c>
      <c r="V10" s="36" t="s">
        <v>45</v>
      </c>
      <c r="W10" s="36" t="s">
        <v>46</v>
      </c>
      <c r="X10" s="36" t="s">
        <v>47</v>
      </c>
      <c r="Y10" s="36" t="s">
        <v>48</v>
      </c>
      <c r="Z10" s="36" t="s">
        <v>49</v>
      </c>
      <c r="AA10" s="36" t="s">
        <v>50</v>
      </c>
      <c r="AB10" s="36" t="s">
        <v>51</v>
      </c>
      <c r="AC10" s="36" t="s">
        <v>40</v>
      </c>
      <c r="AD10" s="36" t="s">
        <v>41</v>
      </c>
      <c r="AE10" s="36" t="s">
        <v>42</v>
      </c>
      <c r="AF10" s="36" t="s">
        <v>43</v>
      </c>
      <c r="AG10" s="36" t="s">
        <v>44</v>
      </c>
      <c r="AH10" s="36" t="s">
        <v>45</v>
      </c>
      <c r="AI10" s="36" t="s">
        <v>46</v>
      </c>
      <c r="AJ10" s="36" t="s">
        <v>47</v>
      </c>
      <c r="AK10" s="36" t="s">
        <v>48</v>
      </c>
      <c r="AL10" s="36" t="s">
        <v>49</v>
      </c>
      <c r="AM10" s="36" t="s">
        <v>50</v>
      </c>
      <c r="AN10" s="36" t="s">
        <v>51</v>
      </c>
      <c r="AO10" s="36" t="s">
        <v>40</v>
      </c>
      <c r="AP10" s="36" t="s">
        <v>41</v>
      </c>
      <c r="AQ10" s="36" t="s">
        <v>42</v>
      </c>
      <c r="AR10" s="36" t="s">
        <v>43</v>
      </c>
      <c r="AS10" s="36" t="s">
        <v>44</v>
      </c>
      <c r="AT10" s="36" t="s">
        <v>45</v>
      </c>
      <c r="AU10" s="36" t="s">
        <v>46</v>
      </c>
      <c r="AV10" s="36" t="s">
        <v>47</v>
      </c>
      <c r="AW10" s="36" t="s">
        <v>48</v>
      </c>
      <c r="AX10" s="36" t="s">
        <v>49</v>
      </c>
      <c r="AY10" s="36" t="s">
        <v>50</v>
      </c>
      <c r="AZ10" s="36" t="s">
        <v>51</v>
      </c>
      <c r="BA10" s="36" t="s">
        <v>40</v>
      </c>
      <c r="BB10" s="36" t="s">
        <v>41</v>
      </c>
      <c r="BC10" s="36" t="s">
        <v>42</v>
      </c>
      <c r="BD10" s="36" t="s">
        <v>43</v>
      </c>
      <c r="BE10" s="36" t="s">
        <v>44</v>
      </c>
      <c r="BF10" s="36" t="s">
        <v>45</v>
      </c>
      <c r="BG10" s="36" t="s">
        <v>46</v>
      </c>
      <c r="BH10" s="36" t="s">
        <v>47</v>
      </c>
      <c r="BI10" s="36" t="s">
        <v>48</v>
      </c>
      <c r="BJ10" s="36" t="s">
        <v>49</v>
      </c>
      <c r="BK10" s="36" t="s">
        <v>50</v>
      </c>
      <c r="BL10" s="36" t="s">
        <v>51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385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680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685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686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687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677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675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690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674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676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678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336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688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675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690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674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683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678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336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227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675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698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674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684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678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665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224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331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360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689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362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321</v>
      </c>
    </row>
    <row r="51" spans="2:65" x14ac:dyDescent="0.15">
      <c r="B51" s="47"/>
    </row>
    <row r="52" spans="2:65" x14ac:dyDescent="0.15">
      <c r="B52" s="50" t="s">
        <v>339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334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337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335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357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681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682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336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358</v>
      </c>
      <c r="C63" s="47"/>
    </row>
    <row r="64" spans="2:65" x14ac:dyDescent="0.15">
      <c r="B64" s="47"/>
      <c r="C64" s="47"/>
    </row>
    <row r="65" spans="2:66" x14ac:dyDescent="0.15">
      <c r="B65" s="50" t="s">
        <v>355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359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361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348</v>
      </c>
    </row>
    <row r="71" spans="2:66" x14ac:dyDescent="0.15">
      <c r="B71" s="50" t="s">
        <v>331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356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364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379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679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349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371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378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389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385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680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53" t="s">
        <v>327</v>
      </c>
      <c r="B2" s="353"/>
    </row>
    <row r="3" spans="1:63" x14ac:dyDescent="0.15">
      <c r="A3" s="10"/>
      <c r="B3" s="10"/>
    </row>
    <row r="4" spans="1:63" x14ac:dyDescent="0.15">
      <c r="A4" s="353" t="s">
        <v>381</v>
      </c>
      <c r="B4" s="353"/>
    </row>
    <row r="5" spans="1:63" x14ac:dyDescent="0.15">
      <c r="C5" s="28" t="s">
        <v>40</v>
      </c>
      <c r="D5" s="28" t="s">
        <v>41</v>
      </c>
      <c r="E5" s="28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8" t="s">
        <v>40</v>
      </c>
      <c r="P5" s="28" t="s">
        <v>41</v>
      </c>
      <c r="Q5" s="28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8" t="s">
        <v>40</v>
      </c>
      <c r="AB5" s="28" t="s">
        <v>41</v>
      </c>
      <c r="AC5" s="28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8" t="s">
        <v>40</v>
      </c>
      <c r="AN5" s="28" t="s">
        <v>41</v>
      </c>
      <c r="AO5" s="28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8" t="s">
        <v>40</v>
      </c>
      <c r="AZ5" s="28" t="s">
        <v>41</v>
      </c>
      <c r="BA5" s="28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5" t="s">
        <v>382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383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384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1109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386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385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318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658</v>
      </c>
    </row>
    <row r="17" spans="2:62" x14ac:dyDescent="0.15">
      <c r="C17" s="353" t="s">
        <v>35</v>
      </c>
      <c r="D17" s="353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3" t="s">
        <v>36</v>
      </c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  <c r="AA17" s="353" t="s">
        <v>37</v>
      </c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 t="s">
        <v>38</v>
      </c>
      <c r="AN17" s="353"/>
      <c r="AO17" s="353"/>
      <c r="AP17" s="353"/>
      <c r="AQ17" s="353"/>
      <c r="AR17" s="353"/>
      <c r="AS17" s="353"/>
      <c r="AT17" s="353"/>
      <c r="AU17" s="353"/>
      <c r="AV17" s="353"/>
      <c r="AW17" s="353"/>
      <c r="AX17" s="353"/>
      <c r="AY17" s="353" t="s">
        <v>39</v>
      </c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</row>
    <row r="18" spans="2:62" x14ac:dyDescent="0.15">
      <c r="C18" s="28" t="s">
        <v>40</v>
      </c>
      <c r="D18" s="28" t="s">
        <v>41</v>
      </c>
      <c r="E18" s="28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8" t="s">
        <v>40</v>
      </c>
      <c r="P18" s="28" t="s">
        <v>41</v>
      </c>
      <c r="Q18" s="28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8" t="s">
        <v>40</v>
      </c>
      <c r="AB18" s="28" t="s">
        <v>41</v>
      </c>
      <c r="AC18" s="28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8" t="s">
        <v>40</v>
      </c>
      <c r="AN18" s="28" t="s">
        <v>41</v>
      </c>
      <c r="AO18" s="28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8" t="s">
        <v>40</v>
      </c>
      <c r="AZ18" s="28" t="s">
        <v>41</v>
      </c>
      <c r="BA18" s="28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5" t="s">
        <v>385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306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560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561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693</v>
      </c>
    </row>
    <row r="26" spans="2:62" x14ac:dyDescent="0.15">
      <c r="C26" s="353" t="s">
        <v>35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36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37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38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39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2:62" x14ac:dyDescent="0.15">
      <c r="C27" s="28" t="s">
        <v>40</v>
      </c>
      <c r="D27" s="28" t="s">
        <v>41</v>
      </c>
      <c r="E27" s="28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8" t="s">
        <v>40</v>
      </c>
      <c r="P27" s="28" t="s">
        <v>41</v>
      </c>
      <c r="Q27" s="28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8" t="s">
        <v>40</v>
      </c>
      <c r="AB27" s="28" t="s">
        <v>41</v>
      </c>
      <c r="AC27" s="28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8" t="s">
        <v>40</v>
      </c>
      <c r="AN27" s="28" t="s">
        <v>41</v>
      </c>
      <c r="AO27" s="28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8" t="s">
        <v>40</v>
      </c>
      <c r="AZ27" s="28" t="s">
        <v>41</v>
      </c>
      <c r="BA27" s="28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680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686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687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685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385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694</v>
      </c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 t="s">
        <v>36</v>
      </c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 t="s">
        <v>37</v>
      </c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 t="s">
        <v>38</v>
      </c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 t="s">
        <v>39</v>
      </c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</row>
    <row r="35" spans="2:66" x14ac:dyDescent="0.15">
      <c r="C35" s="28" t="s">
        <v>35</v>
      </c>
      <c r="D35" s="28" t="s">
        <v>36</v>
      </c>
      <c r="E35" s="28" t="s">
        <v>37</v>
      </c>
      <c r="F35" s="28" t="s">
        <v>38</v>
      </c>
      <c r="G35" s="28" t="s">
        <v>39</v>
      </c>
      <c r="H35" s="10"/>
      <c r="I35" s="10"/>
      <c r="J35" s="10"/>
      <c r="K35" s="10"/>
      <c r="L35" s="10"/>
      <c r="M35" s="10"/>
      <c r="N35" s="10"/>
      <c r="O35" s="28" t="s">
        <v>40</v>
      </c>
      <c r="P35" s="28" t="s">
        <v>41</v>
      </c>
      <c r="Q35" s="28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8" t="s">
        <v>40</v>
      </c>
      <c r="AB35" s="28" t="s">
        <v>41</v>
      </c>
      <c r="AC35" s="28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8" t="s">
        <v>40</v>
      </c>
      <c r="AN35" s="28" t="s">
        <v>41</v>
      </c>
      <c r="AO35" s="28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8" t="s">
        <v>40</v>
      </c>
      <c r="AZ35" s="28" t="s">
        <v>41</v>
      </c>
      <c r="BA35" s="28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385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680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686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687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35</v>
      </c>
      <c r="D41" s="28" t="s">
        <v>36</v>
      </c>
      <c r="E41" s="28" t="s">
        <v>37</v>
      </c>
      <c r="F41" s="28" t="s">
        <v>38</v>
      </c>
      <c r="G41" s="28" t="s">
        <v>39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691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692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695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704</v>
      </c>
    </row>
    <row r="47" spans="2:66" x14ac:dyDescent="0.15">
      <c r="C47" s="78"/>
      <c r="D47" s="353" t="s">
        <v>35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36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37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38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39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  <c r="BM47" s="10" t="s">
        <v>673</v>
      </c>
    </row>
    <row r="48" spans="2:66" x14ac:dyDescent="0.15">
      <c r="B48" s="10"/>
      <c r="C48" s="77" t="s">
        <v>156</v>
      </c>
      <c r="D48" s="28" t="s">
        <v>40</v>
      </c>
      <c r="E48" s="28" t="s">
        <v>41</v>
      </c>
      <c r="F48" s="28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373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1121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372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375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396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53" t="s">
        <v>35</v>
      </c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 t="s">
        <v>36</v>
      </c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 t="s">
        <v>37</v>
      </c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 t="s">
        <v>38</v>
      </c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 t="s">
        <v>39</v>
      </c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M55" s="10" t="s">
        <v>673</v>
      </c>
    </row>
    <row r="56" spans="2:66" x14ac:dyDescent="0.15">
      <c r="B56" s="10"/>
      <c r="C56" s="77" t="s">
        <v>156</v>
      </c>
      <c r="D56" s="28" t="s">
        <v>40</v>
      </c>
      <c r="E56" s="28" t="s">
        <v>41</v>
      </c>
      <c r="F56" s="28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375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396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696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40</v>
      </c>
      <c r="D64" s="36" t="s">
        <v>41</v>
      </c>
      <c r="E64" s="36" t="s">
        <v>42</v>
      </c>
      <c r="F64" s="36" t="s">
        <v>43</v>
      </c>
      <c r="G64" s="36" t="s">
        <v>44</v>
      </c>
      <c r="H64" s="36" t="s">
        <v>45</v>
      </c>
      <c r="I64" s="36" t="s">
        <v>46</v>
      </c>
      <c r="J64" s="36" t="s">
        <v>47</v>
      </c>
      <c r="K64" s="36" t="s">
        <v>48</v>
      </c>
      <c r="L64" s="36" t="s">
        <v>49</v>
      </c>
      <c r="M64" s="36" t="s">
        <v>50</v>
      </c>
      <c r="N64" s="36" t="s">
        <v>51</v>
      </c>
      <c r="O64" s="36" t="s">
        <v>227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651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652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1111</v>
      </c>
    </row>
    <row r="71" spans="2:15" x14ac:dyDescent="0.15">
      <c r="C71" s="36" t="s">
        <v>40</v>
      </c>
      <c r="D71" s="36" t="s">
        <v>41</v>
      </c>
      <c r="E71" s="36" t="s">
        <v>42</v>
      </c>
      <c r="F71" s="36" t="s">
        <v>43</v>
      </c>
      <c r="G71" s="36" t="s">
        <v>44</v>
      </c>
      <c r="H71" s="36" t="s">
        <v>45</v>
      </c>
      <c r="I71" s="36" t="s">
        <v>46</v>
      </c>
      <c r="J71" s="36" t="s">
        <v>47</v>
      </c>
      <c r="K71" s="36" t="s">
        <v>48</v>
      </c>
      <c r="L71" s="36" t="s">
        <v>49</v>
      </c>
      <c r="M71" s="36" t="s">
        <v>50</v>
      </c>
      <c r="N71" s="36" t="s">
        <v>51</v>
      </c>
    </row>
    <row r="72" spans="2:15" x14ac:dyDescent="0.15">
      <c r="B72" t="s">
        <v>35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36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37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38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39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53" t="s">
        <v>35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36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37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38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39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2:65" x14ac:dyDescent="0.15">
      <c r="D2" s="77" t="s">
        <v>156</v>
      </c>
      <c r="E2" s="28" t="s">
        <v>40</v>
      </c>
      <c r="F2" s="28" t="s">
        <v>41</v>
      </c>
      <c r="G2" s="28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665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6" t="s">
        <v>224</v>
      </c>
      <c r="C6" s="326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7">
        <f>SUM(E6:BL6)</f>
        <v>12580</v>
      </c>
    </row>
    <row r="7" spans="2:65" x14ac:dyDescent="0.15">
      <c r="B7" s="50" t="s">
        <v>331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360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362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321</v>
      </c>
      <c r="C12" s="35"/>
    </row>
    <row r="13" spans="2:65" x14ac:dyDescent="0.15">
      <c r="B13" s="16"/>
      <c r="C13" s="35"/>
    </row>
    <row r="14" spans="2:65" x14ac:dyDescent="0.15">
      <c r="B14" s="50" t="s">
        <v>339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334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337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335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357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354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336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358</v>
      </c>
      <c r="C24" s="16"/>
    </row>
    <row r="25" spans="2:65" x14ac:dyDescent="0.15">
      <c r="B25" s="16"/>
      <c r="C25" s="16"/>
    </row>
    <row r="26" spans="2:65" x14ac:dyDescent="0.15">
      <c r="B26" s="50" t="s">
        <v>355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09" t="s">
        <v>359</v>
      </c>
      <c r="C27" s="309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09" t="s">
        <v>361</v>
      </c>
      <c r="C28" s="309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348</v>
      </c>
      <c r="C30" s="14"/>
    </row>
    <row r="31" spans="2:65" x14ac:dyDescent="0.15">
      <c r="B31" s="14"/>
      <c r="C31" s="14"/>
    </row>
    <row r="32" spans="2:65" x14ac:dyDescent="0.15">
      <c r="B32" s="50" t="s">
        <v>331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356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364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379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349</v>
      </c>
    </row>
    <row r="38" spans="2:66" x14ac:dyDescent="0.15">
      <c r="B38" s="50" t="s">
        <v>371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378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385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390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82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363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10"/>
      <c r="S2" s="353" t="s">
        <v>36</v>
      </c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10"/>
      <c r="AF2" s="353" t="s">
        <v>37</v>
      </c>
      <c r="AG2" s="353"/>
      <c r="AH2" s="353"/>
      <c r="AI2" s="353"/>
      <c r="AJ2" s="353"/>
      <c r="AK2" s="353"/>
      <c r="AL2" s="353"/>
      <c r="AM2" s="353"/>
      <c r="AN2" s="353"/>
      <c r="AO2" s="353"/>
      <c r="AP2" s="353"/>
      <c r="AQ2" s="353"/>
      <c r="AR2" s="10"/>
      <c r="AS2" s="353" t="s">
        <v>38</v>
      </c>
      <c r="AT2" s="353"/>
      <c r="AU2" s="353"/>
      <c r="AV2" s="353"/>
      <c r="AW2" s="353"/>
      <c r="AX2" s="353"/>
      <c r="AY2" s="353"/>
      <c r="AZ2" s="353"/>
      <c r="BA2" s="353"/>
      <c r="BB2" s="353"/>
      <c r="BC2" s="353"/>
      <c r="BD2" s="353"/>
      <c r="BE2" s="10"/>
      <c r="BF2" s="353" t="s">
        <v>39</v>
      </c>
      <c r="BG2" s="353"/>
      <c r="BH2" s="353"/>
      <c r="BI2" s="353"/>
      <c r="BJ2" s="353"/>
      <c r="BK2" s="353"/>
      <c r="BL2" s="353"/>
      <c r="BM2" s="353"/>
    </row>
    <row r="3" spans="1:66" ht="14.25" customHeight="1" x14ac:dyDescent="0.15">
      <c r="B3" s="312" t="s">
        <v>672</v>
      </c>
      <c r="C3" s="10" t="s">
        <v>1110</v>
      </c>
      <c r="D3" s="311" t="s">
        <v>224</v>
      </c>
      <c r="E3" s="61" t="s">
        <v>156</v>
      </c>
      <c r="F3" s="28" t="s">
        <v>40</v>
      </c>
      <c r="G3" s="28" t="s">
        <v>41</v>
      </c>
      <c r="H3" s="28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40" t="s">
        <v>380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287</v>
      </c>
      <c r="B5" s="183" t="s">
        <v>672</v>
      </c>
      <c r="C5" s="36" t="s">
        <v>229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230</v>
      </c>
      <c r="B6" s="183">
        <v>1</v>
      </c>
      <c r="C6" s="35" t="s">
        <v>40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231</v>
      </c>
      <c r="B7" s="183">
        <v>1</v>
      </c>
      <c r="C7" s="35" t="s">
        <v>41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232</v>
      </c>
      <c r="B8" s="183">
        <v>1</v>
      </c>
      <c r="C8" s="35" t="s">
        <v>42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233</v>
      </c>
      <c r="B9" s="183">
        <v>1</v>
      </c>
      <c r="C9" s="35" t="s">
        <v>43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234</v>
      </c>
      <c r="B10" s="183">
        <v>1</v>
      </c>
      <c r="C10" s="35" t="s">
        <v>44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235</v>
      </c>
      <c r="B11" s="183">
        <v>1</v>
      </c>
      <c r="C11" s="35" t="s">
        <v>45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236</v>
      </c>
      <c r="B12" s="183">
        <v>1</v>
      </c>
      <c r="C12" s="35" t="s">
        <v>46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237</v>
      </c>
      <c r="B13" s="183">
        <v>1</v>
      </c>
      <c r="C13" s="35" t="s">
        <v>47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238</v>
      </c>
      <c r="B14" s="183">
        <v>1</v>
      </c>
      <c r="C14" s="35" t="s">
        <v>48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91</v>
      </c>
      <c r="B15" s="183">
        <v>1</v>
      </c>
      <c r="C15" s="35" t="s">
        <v>49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239</v>
      </c>
      <c r="B16" s="183">
        <v>1</v>
      </c>
      <c r="C16" s="35" t="s">
        <v>50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65</v>
      </c>
      <c r="B17" s="183">
        <v>1</v>
      </c>
      <c r="C17" s="35" t="s">
        <v>51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240</v>
      </c>
      <c r="B18" s="183">
        <v>2</v>
      </c>
      <c r="C18" s="35" t="s">
        <v>40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241</v>
      </c>
      <c r="B19" s="183">
        <v>2</v>
      </c>
      <c r="C19" s="35" t="s">
        <v>41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242</v>
      </c>
      <c r="B20" s="183">
        <v>2</v>
      </c>
      <c r="C20" s="35" t="s">
        <v>42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243</v>
      </c>
      <c r="B21" s="183">
        <v>2</v>
      </c>
      <c r="C21" s="35" t="s">
        <v>43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244</v>
      </c>
      <c r="B22" s="183">
        <v>2</v>
      </c>
      <c r="C22" s="35" t="s">
        <v>44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226</v>
      </c>
      <c r="B23" s="183">
        <v>2</v>
      </c>
      <c r="C23" s="35" t="s">
        <v>45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245</v>
      </c>
      <c r="B24" s="183">
        <v>2</v>
      </c>
      <c r="C24" s="35" t="s">
        <v>46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246</v>
      </c>
      <c r="B25" s="183">
        <v>2</v>
      </c>
      <c r="C25" s="35" t="s">
        <v>47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64</v>
      </c>
      <c r="B26" s="183">
        <v>2</v>
      </c>
      <c r="C26" s="35" t="s">
        <v>48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247</v>
      </c>
      <c r="B27" s="183">
        <v>2</v>
      </c>
      <c r="C27" s="35" t="s">
        <v>49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248</v>
      </c>
      <c r="B28" s="183">
        <v>2</v>
      </c>
      <c r="C28" s="35" t="s">
        <v>50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249</v>
      </c>
      <c r="B29" s="183">
        <v>2</v>
      </c>
      <c r="C29" s="35" t="s">
        <v>51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250</v>
      </c>
      <c r="B30" s="183">
        <v>3</v>
      </c>
      <c r="C30" s="35" t="s">
        <v>40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251</v>
      </c>
      <c r="B31" s="183">
        <v>3</v>
      </c>
      <c r="C31" s="35" t="s">
        <v>41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252</v>
      </c>
      <c r="B32" s="183">
        <v>3</v>
      </c>
      <c r="C32" s="35" t="s">
        <v>42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253</v>
      </c>
      <c r="B33" s="183">
        <v>3</v>
      </c>
      <c r="C33" s="35" t="s">
        <v>43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254</v>
      </c>
      <c r="B34" s="183">
        <v>3</v>
      </c>
      <c r="C34" s="35" t="s">
        <v>44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255</v>
      </c>
      <c r="B35" s="183">
        <v>3</v>
      </c>
      <c r="C35" s="35" t="s">
        <v>45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256</v>
      </c>
      <c r="B36" s="183">
        <v>3</v>
      </c>
      <c r="C36" s="35" t="s">
        <v>46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257</v>
      </c>
      <c r="B37" s="183">
        <v>3</v>
      </c>
      <c r="C37" s="35" t="s">
        <v>47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258</v>
      </c>
      <c r="B38" s="183">
        <v>3</v>
      </c>
      <c r="C38" s="35" t="s">
        <v>48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259</v>
      </c>
      <c r="B39" s="183">
        <v>3</v>
      </c>
      <c r="C39" s="35" t="s">
        <v>49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260</v>
      </c>
      <c r="B40" s="183">
        <v>3</v>
      </c>
      <c r="C40" s="35" t="s">
        <v>50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261</v>
      </c>
      <c r="B41" s="183">
        <v>3</v>
      </c>
      <c r="C41" s="35" t="s">
        <v>51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262</v>
      </c>
      <c r="B42" s="183">
        <v>4</v>
      </c>
      <c r="C42" s="35" t="s">
        <v>40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263</v>
      </c>
      <c r="B43" s="183">
        <v>4</v>
      </c>
      <c r="C43" s="35" t="s">
        <v>41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264</v>
      </c>
      <c r="B44" s="183">
        <v>4</v>
      </c>
      <c r="C44" s="35" t="s">
        <v>42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265</v>
      </c>
      <c r="B45" s="183">
        <v>4</v>
      </c>
      <c r="C45" s="35" t="s">
        <v>43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266</v>
      </c>
      <c r="B46" s="183">
        <v>4</v>
      </c>
      <c r="C46" s="35" t="s">
        <v>44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267</v>
      </c>
      <c r="B47" s="183">
        <v>4</v>
      </c>
      <c r="C47" s="35" t="s">
        <v>45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268</v>
      </c>
      <c r="B48" s="183">
        <v>4</v>
      </c>
      <c r="C48" s="35" t="s">
        <v>46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269</v>
      </c>
      <c r="B49" s="183">
        <v>4</v>
      </c>
      <c r="C49" s="35" t="s">
        <v>47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270</v>
      </c>
      <c r="B50" s="183">
        <v>4</v>
      </c>
      <c r="C50" s="35" t="s">
        <v>48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271</v>
      </c>
      <c r="B51" s="183">
        <v>4</v>
      </c>
      <c r="C51" s="35" t="s">
        <v>49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272</v>
      </c>
      <c r="B52" s="183">
        <v>4</v>
      </c>
      <c r="C52" s="35" t="s">
        <v>50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273</v>
      </c>
      <c r="B53" s="183">
        <v>4</v>
      </c>
      <c r="C53" s="35" t="s">
        <v>51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274</v>
      </c>
      <c r="B54" s="183">
        <v>5</v>
      </c>
      <c r="C54" s="35" t="s">
        <v>40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275</v>
      </c>
      <c r="B55" s="183">
        <v>5</v>
      </c>
      <c r="C55" s="35" t="s">
        <v>41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276</v>
      </c>
      <c r="B56" s="183">
        <v>5</v>
      </c>
      <c r="C56" s="35" t="s">
        <v>42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277</v>
      </c>
      <c r="B57" s="183">
        <v>5</v>
      </c>
      <c r="C57" s="35" t="s">
        <v>43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278</v>
      </c>
      <c r="B58" s="183">
        <v>5</v>
      </c>
      <c r="C58" s="35" t="s">
        <v>44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279</v>
      </c>
      <c r="B59" s="183">
        <v>5</v>
      </c>
      <c r="C59" s="35" t="s">
        <v>45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280</v>
      </c>
      <c r="B60" s="183">
        <v>5</v>
      </c>
      <c r="C60" s="35" t="s">
        <v>46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281</v>
      </c>
      <c r="B61" s="183">
        <v>5</v>
      </c>
      <c r="C61" s="35" t="s">
        <v>47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282</v>
      </c>
      <c r="B62" s="183">
        <v>5</v>
      </c>
      <c r="C62" s="35" t="s">
        <v>48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283</v>
      </c>
      <c r="B63" s="183">
        <v>5</v>
      </c>
      <c r="C63" s="35" t="s">
        <v>49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284</v>
      </c>
      <c r="B64" s="183">
        <v>5</v>
      </c>
      <c r="C64" s="35" t="s">
        <v>50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285</v>
      </c>
      <c r="B65" s="183">
        <v>5</v>
      </c>
      <c r="C65" s="35" t="s">
        <v>51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59" t="s">
        <v>667</v>
      </c>
      <c r="B67" s="359"/>
      <c r="C67" s="359"/>
      <c r="D67" s="359"/>
      <c r="E67" s="107" t="s">
        <v>224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59" t="s">
        <v>669</v>
      </c>
      <c r="B68" s="359"/>
      <c r="C68" s="359"/>
      <c r="D68" s="359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59" t="s">
        <v>668</v>
      </c>
      <c r="B69" s="359"/>
      <c r="C69" s="359"/>
      <c r="D69" s="359"/>
      <c r="E69" s="107" t="s">
        <v>333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08"/>
      <c r="D70" s="180" t="s">
        <v>64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64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666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10"/>
      <c r="S75" s="353" t="s">
        <v>36</v>
      </c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10"/>
      <c r="AF75" s="353" t="s">
        <v>37</v>
      </c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10"/>
      <c r="AS75" s="353" t="s">
        <v>38</v>
      </c>
      <c r="AT75" s="353"/>
      <c r="AU75" s="353"/>
      <c r="AV75" s="353"/>
      <c r="AW75" s="353"/>
      <c r="AX75" s="353"/>
      <c r="AY75" s="353"/>
      <c r="AZ75" s="353"/>
      <c r="BA75" s="353"/>
      <c r="BB75" s="353"/>
      <c r="BC75" s="353"/>
      <c r="BD75" s="353"/>
      <c r="BE75" s="10"/>
      <c r="BF75" s="353" t="s">
        <v>39</v>
      </c>
      <c r="BG75" s="353"/>
      <c r="BH75" s="353"/>
      <c r="BI75" s="353"/>
      <c r="BJ75" s="353"/>
      <c r="BK75" s="353"/>
      <c r="BL75" s="353"/>
      <c r="BM75" s="353"/>
    </row>
    <row r="76" spans="1:72" ht="14.25" customHeight="1" x14ac:dyDescent="0.15">
      <c r="D76" s="179"/>
      <c r="E76" s="61" t="s">
        <v>156</v>
      </c>
      <c r="F76" s="28" t="s">
        <v>40</v>
      </c>
      <c r="G76" s="28" t="s">
        <v>41</v>
      </c>
      <c r="H76" s="28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287</v>
      </c>
      <c r="B78" s="183" t="s">
        <v>228</v>
      </c>
      <c r="C78" s="35" t="s">
        <v>229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230</v>
      </c>
      <c r="B79" s="183">
        <v>1</v>
      </c>
      <c r="C79" s="35" t="s">
        <v>40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231</v>
      </c>
      <c r="B80" s="183">
        <v>1</v>
      </c>
      <c r="C80" s="35" t="s">
        <v>41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232</v>
      </c>
      <c r="B81" s="183">
        <v>1</v>
      </c>
      <c r="C81" s="35" t="s">
        <v>42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233</v>
      </c>
      <c r="B82" s="183">
        <v>1</v>
      </c>
      <c r="C82" s="35" t="s">
        <v>43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234</v>
      </c>
      <c r="B83" s="183">
        <v>1</v>
      </c>
      <c r="C83" s="35" t="s">
        <v>44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235</v>
      </c>
      <c r="B84" s="183">
        <v>1</v>
      </c>
      <c r="C84" s="35" t="s">
        <v>45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236</v>
      </c>
      <c r="B85" s="183">
        <v>1</v>
      </c>
      <c r="C85" s="35" t="s">
        <v>46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237</v>
      </c>
      <c r="B86" s="183">
        <v>1</v>
      </c>
      <c r="C86" s="35" t="s">
        <v>47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238</v>
      </c>
      <c r="B87" s="183">
        <v>1</v>
      </c>
      <c r="C87" s="35" t="s">
        <v>48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91</v>
      </c>
      <c r="B88" s="183">
        <v>1</v>
      </c>
      <c r="C88" s="35" t="s">
        <v>49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239</v>
      </c>
      <c r="B89" s="183">
        <v>1</v>
      </c>
      <c r="C89" s="35" t="s">
        <v>50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65</v>
      </c>
      <c r="B90" s="183">
        <v>2</v>
      </c>
      <c r="C90" s="35" t="s">
        <v>51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240</v>
      </c>
      <c r="B91" s="183">
        <v>2</v>
      </c>
      <c r="C91" s="35" t="s">
        <v>40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241</v>
      </c>
      <c r="B92" s="183">
        <v>2</v>
      </c>
      <c r="C92" s="35" t="s">
        <v>41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242</v>
      </c>
      <c r="B93" s="183">
        <v>2</v>
      </c>
      <c r="C93" s="35" t="s">
        <v>42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243</v>
      </c>
      <c r="B94" s="183">
        <v>2</v>
      </c>
      <c r="C94" s="35" t="s">
        <v>43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244</v>
      </c>
      <c r="B95" s="183">
        <v>2</v>
      </c>
      <c r="C95" s="35" t="s">
        <v>44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226</v>
      </c>
      <c r="B96" s="183">
        <v>2</v>
      </c>
      <c r="C96" s="35" t="s">
        <v>45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245</v>
      </c>
      <c r="B97" s="183">
        <v>2</v>
      </c>
      <c r="C97" s="35" t="s">
        <v>46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246</v>
      </c>
      <c r="B98" s="183">
        <v>2</v>
      </c>
      <c r="C98" s="35" t="s">
        <v>47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64</v>
      </c>
      <c r="B99" s="183">
        <v>2</v>
      </c>
      <c r="C99" s="35" t="s">
        <v>48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247</v>
      </c>
      <c r="B100" s="183">
        <v>2</v>
      </c>
      <c r="C100" s="35" t="s">
        <v>49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248</v>
      </c>
      <c r="B101" s="183">
        <v>2</v>
      </c>
      <c r="C101" s="35" t="s">
        <v>50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249</v>
      </c>
      <c r="B102" s="183">
        <v>2</v>
      </c>
      <c r="C102" s="35" t="s">
        <v>51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250</v>
      </c>
      <c r="B103" s="183">
        <v>3</v>
      </c>
      <c r="C103" s="35" t="s">
        <v>40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251</v>
      </c>
      <c r="B104" s="183">
        <v>3</v>
      </c>
      <c r="C104" s="35" t="s">
        <v>41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252</v>
      </c>
      <c r="B105" s="183">
        <v>3</v>
      </c>
      <c r="C105" s="35" t="s">
        <v>42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253</v>
      </c>
      <c r="B106" s="183">
        <v>3</v>
      </c>
      <c r="C106" s="35" t="s">
        <v>43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254</v>
      </c>
      <c r="B107" s="183">
        <v>3</v>
      </c>
      <c r="C107" s="35" t="s">
        <v>44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255</v>
      </c>
      <c r="B108" s="183">
        <v>3</v>
      </c>
      <c r="C108" s="35" t="s">
        <v>45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256</v>
      </c>
      <c r="B109" s="183">
        <v>3</v>
      </c>
      <c r="C109" s="35" t="s">
        <v>46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257</v>
      </c>
      <c r="B110" s="183">
        <v>3</v>
      </c>
      <c r="C110" s="35" t="s">
        <v>47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258</v>
      </c>
      <c r="B111" s="183">
        <v>3</v>
      </c>
      <c r="C111" s="35" t="s">
        <v>48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259</v>
      </c>
      <c r="B112" s="183">
        <v>3</v>
      </c>
      <c r="C112" s="35" t="s">
        <v>49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260</v>
      </c>
      <c r="B113" s="183">
        <v>3</v>
      </c>
      <c r="C113" s="35" t="s">
        <v>50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261</v>
      </c>
      <c r="B114" s="183">
        <v>3</v>
      </c>
      <c r="C114" s="35" t="s">
        <v>51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262</v>
      </c>
      <c r="B115" s="183">
        <v>4</v>
      </c>
      <c r="C115" s="35" t="s">
        <v>40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263</v>
      </c>
      <c r="B116" s="183">
        <v>4</v>
      </c>
      <c r="C116" s="35" t="s">
        <v>41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264</v>
      </c>
      <c r="B117" s="183">
        <v>4</v>
      </c>
      <c r="C117" s="35" t="s">
        <v>42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265</v>
      </c>
      <c r="B118" s="183">
        <v>4</v>
      </c>
      <c r="C118" s="35" t="s">
        <v>43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266</v>
      </c>
      <c r="B119" s="183">
        <v>4</v>
      </c>
      <c r="C119" s="35" t="s">
        <v>44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267</v>
      </c>
      <c r="B120" s="183">
        <v>4</v>
      </c>
      <c r="C120" s="35" t="s">
        <v>45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268</v>
      </c>
      <c r="B121" s="183">
        <v>4</v>
      </c>
      <c r="C121" s="35" t="s">
        <v>46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269</v>
      </c>
      <c r="B122" s="183">
        <v>4</v>
      </c>
      <c r="C122" s="35" t="s">
        <v>47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270</v>
      </c>
      <c r="B123" s="183">
        <v>4</v>
      </c>
      <c r="C123" s="35" t="s">
        <v>48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271</v>
      </c>
      <c r="B124" s="183">
        <v>4</v>
      </c>
      <c r="C124" s="35" t="s">
        <v>49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272</v>
      </c>
      <c r="B125" s="183">
        <v>4</v>
      </c>
      <c r="C125" s="35" t="s">
        <v>50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273</v>
      </c>
      <c r="B126" s="183">
        <v>4</v>
      </c>
      <c r="C126" s="35" t="s">
        <v>51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274</v>
      </c>
      <c r="B127" s="183">
        <v>5</v>
      </c>
      <c r="C127" s="35" t="s">
        <v>40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275</v>
      </c>
      <c r="B128" s="183">
        <v>5</v>
      </c>
      <c r="C128" s="35" t="s">
        <v>41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276</v>
      </c>
      <c r="B129" s="183">
        <v>5</v>
      </c>
      <c r="C129" s="35" t="s">
        <v>42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277</v>
      </c>
      <c r="B130" s="183">
        <v>5</v>
      </c>
      <c r="C130" s="35" t="s">
        <v>43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278</v>
      </c>
      <c r="B131" s="183">
        <v>5</v>
      </c>
      <c r="C131" s="35" t="s">
        <v>44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279</v>
      </c>
      <c r="B132" s="183">
        <v>5</v>
      </c>
      <c r="C132" s="35" t="s">
        <v>45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280</v>
      </c>
      <c r="B133" s="183">
        <v>5</v>
      </c>
      <c r="C133" s="35" t="s">
        <v>46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281</v>
      </c>
      <c r="B134" s="183">
        <v>5</v>
      </c>
      <c r="C134" s="35" t="s">
        <v>47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282</v>
      </c>
      <c r="B135" s="183">
        <v>5</v>
      </c>
      <c r="C135" s="35" t="s">
        <v>48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283</v>
      </c>
      <c r="B136" s="183">
        <v>5</v>
      </c>
      <c r="C136" s="35" t="s">
        <v>49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284</v>
      </c>
      <c r="B137" s="183">
        <v>5</v>
      </c>
      <c r="C137" s="35" t="s">
        <v>50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285</v>
      </c>
      <c r="B138" s="183">
        <v>5</v>
      </c>
      <c r="C138" s="35" t="s">
        <v>51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59" t="s">
        <v>670</v>
      </c>
      <c r="B140" s="359"/>
      <c r="C140" s="359"/>
      <c r="D140" s="359"/>
      <c r="E140" s="107" t="s">
        <v>224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59" t="s">
        <v>377</v>
      </c>
      <c r="B141" s="359"/>
      <c r="C141" s="359"/>
      <c r="D141" s="359"/>
      <c r="E141" s="107" t="s">
        <v>333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0">
        <f>'COGS-PRICE-MARGIN_CWS'!$E61</f>
        <v>191.25</v>
      </c>
      <c r="AP141" s="310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59" t="s">
        <v>671</v>
      </c>
      <c r="B142" s="359"/>
      <c r="C142" s="359"/>
      <c r="D142" s="359"/>
      <c r="E142" s="107" t="s">
        <v>333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0">
        <f t="shared" si="7"/>
        <v>26966.25</v>
      </c>
      <c r="AP142" s="310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368</v>
      </c>
      <c r="B143" s="308"/>
      <c r="D143" s="180" t="s">
        <v>64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64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156</v>
      </c>
      <c r="D2" s="77" t="s">
        <v>35</v>
      </c>
      <c r="E2" s="77" t="s">
        <v>36</v>
      </c>
      <c r="F2" s="77" t="s">
        <v>37</v>
      </c>
      <c r="G2" s="77" t="s">
        <v>38</v>
      </c>
      <c r="H2" s="77" t="s">
        <v>39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503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504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505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506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507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508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53" t="s">
        <v>35</v>
      </c>
      <c r="E11" s="353"/>
      <c r="F11" s="353"/>
      <c r="G11" s="353"/>
      <c r="H11" s="353"/>
      <c r="I11" s="353"/>
      <c r="J11" s="353"/>
      <c r="K11" s="353"/>
      <c r="L11" s="353"/>
      <c r="M11" s="353"/>
      <c r="N11" s="353"/>
      <c r="O11" s="353"/>
      <c r="P11" s="353" t="s">
        <v>36</v>
      </c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 t="s">
        <v>37</v>
      </c>
      <c r="AC11" s="353"/>
      <c r="AD11" s="353"/>
      <c r="AE11" s="353"/>
      <c r="AF11" s="353"/>
      <c r="AG11" s="353"/>
      <c r="AH11" s="353"/>
      <c r="AI11" s="353"/>
      <c r="AJ11" s="353"/>
      <c r="AK11" s="353"/>
      <c r="AL11" s="353"/>
      <c r="AM11" s="353"/>
      <c r="AN11" s="353" t="s">
        <v>38</v>
      </c>
      <c r="AO11" s="353"/>
      <c r="AP11" s="353"/>
      <c r="AQ11" s="353"/>
      <c r="AR11" s="353"/>
      <c r="AS11" s="353"/>
      <c r="AT11" s="353"/>
      <c r="AU11" s="353"/>
      <c r="AV11" s="353"/>
      <c r="AW11" s="353"/>
      <c r="AX11" s="353"/>
      <c r="AY11" s="353"/>
      <c r="AZ11" s="353" t="s">
        <v>39</v>
      </c>
      <c r="BA11" s="353"/>
      <c r="BB11" s="353"/>
      <c r="BC11" s="353"/>
      <c r="BD11" s="353"/>
      <c r="BE11" s="353"/>
      <c r="BF11" s="353"/>
      <c r="BG11" s="353"/>
      <c r="BH11" s="353"/>
      <c r="BI11" s="353"/>
      <c r="BJ11" s="353"/>
      <c r="BK11" s="353"/>
    </row>
    <row r="12" spans="2:64" x14ac:dyDescent="0.15">
      <c r="C12" s="77" t="s">
        <v>156</v>
      </c>
      <c r="D12" s="28" t="s">
        <v>40</v>
      </c>
      <c r="E12" s="28" t="s">
        <v>41</v>
      </c>
      <c r="F12" s="28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9" t="s">
        <v>318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503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504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505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506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507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508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53" t="s">
        <v>35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36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37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38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39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2:67" x14ac:dyDescent="0.15">
      <c r="B2" s="16" t="s">
        <v>201</v>
      </c>
      <c r="E2" s="10" t="s">
        <v>156</v>
      </c>
      <c r="F2" s="28" t="s">
        <v>40</v>
      </c>
      <c r="G2" s="28" t="s">
        <v>41</v>
      </c>
      <c r="H2" s="28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0" t="s">
        <v>301</v>
      </c>
      <c r="BO2" s="360"/>
    </row>
    <row r="3" spans="2:67" hidden="1" x14ac:dyDescent="0.15">
      <c r="C3" s="10" t="s">
        <v>323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324</v>
      </c>
      <c r="D4" s="10" t="s">
        <v>224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538</v>
      </c>
      <c r="C6" s="35"/>
      <c r="D6" s="35"/>
      <c r="E6" s="36"/>
    </row>
    <row r="7" spans="2:67" x14ac:dyDescent="0.15">
      <c r="B7" s="50" t="s">
        <v>172</v>
      </c>
      <c r="C7" s="50" t="s">
        <v>223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182</v>
      </c>
      <c r="C8" s="50" t="s">
        <v>223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539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414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193</v>
      </c>
      <c r="C12" s="65">
        <v>10000</v>
      </c>
      <c r="D12" s="65" t="s">
        <v>225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454</v>
      </c>
      <c r="C13" s="65">
        <v>3500</v>
      </c>
      <c r="D13" s="65" t="s">
        <v>225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540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25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430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200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194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199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433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196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197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198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431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448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449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432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450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195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434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26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202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64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9"/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 t="s">
        <v>36</v>
      </c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 t="s">
        <v>37</v>
      </c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 t="s">
        <v>38</v>
      </c>
      <c r="AM2" s="353"/>
      <c r="AN2" s="353"/>
      <c r="AO2" s="353"/>
      <c r="AP2" s="353"/>
      <c r="AQ2" s="353"/>
      <c r="AR2" s="353"/>
      <c r="AS2" s="353"/>
      <c r="AT2" s="353"/>
      <c r="AU2" s="353"/>
      <c r="AV2" s="353"/>
      <c r="AW2" s="353"/>
      <c r="AX2" s="353" t="s">
        <v>39</v>
      </c>
      <c r="AY2" s="353"/>
      <c r="AZ2" s="353"/>
      <c r="BA2" s="353"/>
      <c r="BB2" s="353"/>
      <c r="BC2" s="353"/>
      <c r="BD2" s="353"/>
      <c r="BE2" s="353"/>
      <c r="BF2" s="353"/>
      <c r="BG2" s="353"/>
      <c r="BH2" s="353"/>
      <c r="BI2" s="353"/>
    </row>
    <row r="3" spans="1:63" ht="14" x14ac:dyDescent="0.15">
      <c r="C3" s="61" t="s">
        <v>156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293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9"/>
      <c r="B14" s="353" t="s">
        <v>35</v>
      </c>
      <c r="C14" s="353"/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 t="s">
        <v>36</v>
      </c>
      <c r="O14" s="353"/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 t="s">
        <v>37</v>
      </c>
      <c r="AA14" s="353"/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 t="s">
        <v>38</v>
      </c>
      <c r="AM14" s="353"/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 t="s">
        <v>39</v>
      </c>
      <c r="AY14" s="353"/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</row>
    <row r="15" spans="1:63" ht="14" x14ac:dyDescent="0.15">
      <c r="C15" s="61" t="s">
        <v>156</v>
      </c>
      <c r="D15" s="28" t="s">
        <v>40</v>
      </c>
      <c r="E15" s="28" t="s">
        <v>41</v>
      </c>
      <c r="F15" s="28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5" t="s">
        <v>1103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x14ac:dyDescent="0.15">
      <c r="B18" t="s">
        <v>289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5" t="s">
        <v>1104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x14ac:dyDescent="0.15">
      <c r="B20" t="s">
        <v>291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176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x14ac:dyDescent="0.15">
      <c r="B22" t="s">
        <v>292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293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201</v>
      </c>
      <c r="C2" s="10" t="s">
        <v>156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538</v>
      </c>
      <c r="C4" s="35"/>
      <c r="D4" s="35"/>
      <c r="E4" s="36"/>
      <c r="F4"/>
      <c r="G4"/>
      <c r="H4"/>
      <c r="BN4" s="40"/>
    </row>
    <row r="5" spans="1:66" x14ac:dyDescent="0.15">
      <c r="B5" s="50" t="s">
        <v>172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182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539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414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193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454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540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25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430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200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194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199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433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196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197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198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431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448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449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432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450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195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434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26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202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302</v>
      </c>
      <c r="C41" s="10" t="s">
        <v>156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293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61" t="s">
        <v>296</v>
      </c>
      <c r="I1" s="361"/>
      <c r="J1" s="361"/>
      <c r="K1" s="361"/>
      <c r="L1" s="71"/>
      <c r="M1" s="303" t="s">
        <v>299</v>
      </c>
      <c r="N1" s="303" t="s">
        <v>300</v>
      </c>
    </row>
    <row r="2" spans="1:66" ht="16" x14ac:dyDescent="0.2">
      <c r="H2" s="303" t="s">
        <v>297</v>
      </c>
      <c r="I2" s="71"/>
      <c r="J2" s="71"/>
      <c r="K2" s="71"/>
      <c r="L2" s="71"/>
      <c r="M2" s="300">
        <v>5</v>
      </c>
      <c r="N2" s="300">
        <f>M2*12</f>
        <v>60</v>
      </c>
      <c r="O2" s="301" t="s">
        <v>298</v>
      </c>
      <c r="P2" s="274"/>
      <c r="Q2" s="274"/>
    </row>
    <row r="3" spans="1:66" x14ac:dyDescent="0.15"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10"/>
      <c r="S3" s="353" t="s">
        <v>36</v>
      </c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10"/>
      <c r="AF3" s="353" t="s">
        <v>37</v>
      </c>
      <c r="AG3" s="353"/>
      <c r="AH3" s="353"/>
      <c r="AI3" s="353"/>
      <c r="AJ3" s="353"/>
      <c r="AK3" s="353"/>
      <c r="AL3" s="353"/>
      <c r="AM3" s="353"/>
      <c r="AN3" s="353"/>
      <c r="AO3" s="353"/>
      <c r="AP3" s="353"/>
      <c r="AQ3" s="353"/>
      <c r="AR3" s="10"/>
      <c r="AS3" s="353" t="s">
        <v>38</v>
      </c>
      <c r="AT3" s="353"/>
      <c r="AU3" s="353"/>
      <c r="AV3" s="353"/>
      <c r="AW3" s="353"/>
      <c r="AX3" s="353"/>
      <c r="AY3" s="353"/>
      <c r="AZ3" s="353"/>
      <c r="BA3" s="353"/>
      <c r="BB3" s="353"/>
      <c r="BC3" s="353"/>
      <c r="BD3" s="353"/>
      <c r="BE3" s="10"/>
      <c r="BF3" s="353" t="s">
        <v>39</v>
      </c>
      <c r="BG3" s="353"/>
      <c r="BH3" s="353"/>
      <c r="BI3" s="353"/>
      <c r="BJ3" s="353"/>
      <c r="BK3" s="353"/>
      <c r="BL3" s="353"/>
      <c r="BM3" s="353"/>
    </row>
    <row r="4" spans="1:66" ht="14" x14ac:dyDescent="0.15">
      <c r="D4" s="6"/>
      <c r="E4" s="61" t="s">
        <v>156</v>
      </c>
      <c r="F4" s="28" t="s">
        <v>40</v>
      </c>
      <c r="G4" s="28" t="s">
        <v>41</v>
      </c>
      <c r="H4" s="28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5" t="s">
        <v>294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287</v>
      </c>
      <c r="B6" s="36" t="s">
        <v>228</v>
      </c>
      <c r="C6" s="35" t="s">
        <v>229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230</v>
      </c>
      <c r="B7" s="183">
        <v>0</v>
      </c>
      <c r="C7" s="35" t="s">
        <v>156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231</v>
      </c>
      <c r="B8" s="183">
        <v>1</v>
      </c>
      <c r="C8" s="35" t="s">
        <v>40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232</v>
      </c>
      <c r="B9" s="183">
        <v>1</v>
      </c>
      <c r="C9" s="35" t="s">
        <v>41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233</v>
      </c>
      <c r="B10" s="183">
        <v>1</v>
      </c>
      <c r="C10" s="35" t="s">
        <v>42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234</v>
      </c>
      <c r="B11" s="183">
        <v>1</v>
      </c>
      <c r="C11" s="35" t="s">
        <v>43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235</v>
      </c>
      <c r="B12" s="183">
        <v>1</v>
      </c>
      <c r="C12" s="35" t="s">
        <v>44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236</v>
      </c>
      <c r="B13" s="183">
        <v>1</v>
      </c>
      <c r="C13" s="35" t="s">
        <v>45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237</v>
      </c>
      <c r="B14" s="183">
        <v>1</v>
      </c>
      <c r="C14" s="35" t="s">
        <v>46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238</v>
      </c>
      <c r="B15" s="183">
        <v>1</v>
      </c>
      <c r="C15" s="35" t="s">
        <v>47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91</v>
      </c>
      <c r="B16" s="183">
        <v>1</v>
      </c>
      <c r="C16" s="35" t="s">
        <v>48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239</v>
      </c>
      <c r="B17" s="183">
        <v>1</v>
      </c>
      <c r="C17" s="35" t="s">
        <v>49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65</v>
      </c>
      <c r="B18" s="183">
        <v>1</v>
      </c>
      <c r="C18" s="35" t="s">
        <v>50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240</v>
      </c>
      <c r="B19" s="183">
        <v>2</v>
      </c>
      <c r="C19" s="35" t="s">
        <v>51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241</v>
      </c>
      <c r="B20" s="183">
        <v>2</v>
      </c>
      <c r="C20" s="35" t="s">
        <v>40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242</v>
      </c>
      <c r="B21" s="183">
        <v>2</v>
      </c>
      <c r="C21" s="35" t="s">
        <v>41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243</v>
      </c>
      <c r="B22" s="183">
        <v>2</v>
      </c>
      <c r="C22" s="35" t="s">
        <v>42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244</v>
      </c>
      <c r="B23" s="183">
        <v>2</v>
      </c>
      <c r="C23" s="35" t="s">
        <v>43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226</v>
      </c>
      <c r="B24" s="183">
        <v>2</v>
      </c>
      <c r="C24" s="35" t="s">
        <v>44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245</v>
      </c>
      <c r="B25" s="183">
        <v>2</v>
      </c>
      <c r="C25" s="35" t="s">
        <v>45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246</v>
      </c>
      <c r="B26" s="183">
        <v>2</v>
      </c>
      <c r="C26" s="35" t="s">
        <v>46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64</v>
      </c>
      <c r="B27" s="183">
        <v>2</v>
      </c>
      <c r="C27" s="35" t="s">
        <v>47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247</v>
      </c>
      <c r="B28" s="183">
        <v>2</v>
      </c>
      <c r="C28" s="35" t="s">
        <v>48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248</v>
      </c>
      <c r="B29" s="183">
        <v>2</v>
      </c>
      <c r="C29" s="35" t="s">
        <v>49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249</v>
      </c>
      <c r="B30" s="183">
        <v>2</v>
      </c>
      <c r="C30" s="35" t="s">
        <v>50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250</v>
      </c>
      <c r="B31" s="183">
        <v>2</v>
      </c>
      <c r="C31" s="35" t="s">
        <v>51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251</v>
      </c>
      <c r="B32" s="183">
        <v>3</v>
      </c>
      <c r="C32" s="35" t="s">
        <v>40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252</v>
      </c>
      <c r="B33" s="183">
        <v>3</v>
      </c>
      <c r="C33" s="35" t="s">
        <v>41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253</v>
      </c>
      <c r="B34" s="183">
        <v>3</v>
      </c>
      <c r="C34" s="35" t="s">
        <v>42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254</v>
      </c>
      <c r="B35" s="183">
        <v>3</v>
      </c>
      <c r="C35" s="35" t="s">
        <v>43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255</v>
      </c>
      <c r="B36" s="183">
        <v>3</v>
      </c>
      <c r="C36" s="35" t="s">
        <v>44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256</v>
      </c>
      <c r="B37" s="183">
        <v>3</v>
      </c>
      <c r="C37" s="35" t="s">
        <v>45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257</v>
      </c>
      <c r="B38" s="183">
        <v>3</v>
      </c>
      <c r="C38" s="35" t="s">
        <v>46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258</v>
      </c>
      <c r="B39" s="183">
        <v>3</v>
      </c>
      <c r="C39" s="35" t="s">
        <v>47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259</v>
      </c>
      <c r="B40" s="183">
        <v>3</v>
      </c>
      <c r="C40" s="35" t="s">
        <v>48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260</v>
      </c>
      <c r="B41" s="183">
        <v>3</v>
      </c>
      <c r="C41" s="35" t="s">
        <v>49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261</v>
      </c>
      <c r="B42" s="183">
        <v>3</v>
      </c>
      <c r="C42" s="35" t="s">
        <v>50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262</v>
      </c>
      <c r="B43" s="183">
        <v>3</v>
      </c>
      <c r="C43" s="35" t="s">
        <v>51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263</v>
      </c>
      <c r="B44" s="183">
        <v>4</v>
      </c>
      <c r="C44" s="35" t="s">
        <v>40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264</v>
      </c>
      <c r="B45" s="183">
        <v>4</v>
      </c>
      <c r="C45" s="35" t="s">
        <v>41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265</v>
      </c>
      <c r="B46" s="183">
        <v>4</v>
      </c>
      <c r="C46" s="35" t="s">
        <v>42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266</v>
      </c>
      <c r="B47" s="183">
        <v>4</v>
      </c>
      <c r="C47" s="35" t="s">
        <v>43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267</v>
      </c>
      <c r="B48" s="183">
        <v>4</v>
      </c>
      <c r="C48" s="35" t="s">
        <v>44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268</v>
      </c>
      <c r="B49" s="183">
        <v>4</v>
      </c>
      <c r="C49" s="35" t="s">
        <v>45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269</v>
      </c>
      <c r="B50" s="183">
        <v>4</v>
      </c>
      <c r="C50" s="35" t="s">
        <v>46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270</v>
      </c>
      <c r="B51" s="183">
        <v>4</v>
      </c>
      <c r="C51" s="35" t="s">
        <v>47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271</v>
      </c>
      <c r="B52" s="183">
        <v>4</v>
      </c>
      <c r="C52" s="35" t="s">
        <v>48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272</v>
      </c>
      <c r="B53" s="183">
        <v>4</v>
      </c>
      <c r="C53" s="35" t="s">
        <v>49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273</v>
      </c>
      <c r="B54" s="183">
        <v>4</v>
      </c>
      <c r="C54" s="35" t="s">
        <v>50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274</v>
      </c>
      <c r="B55" s="183">
        <v>4</v>
      </c>
      <c r="C55" s="35" t="s">
        <v>51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275</v>
      </c>
      <c r="B56" s="183">
        <v>5</v>
      </c>
      <c r="C56" s="35" t="s">
        <v>40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276</v>
      </c>
      <c r="B57" s="183">
        <v>5</v>
      </c>
      <c r="C57" s="35" t="s">
        <v>41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277</v>
      </c>
      <c r="B58" s="183">
        <v>5</v>
      </c>
      <c r="C58" s="35" t="s">
        <v>42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278</v>
      </c>
      <c r="B59" s="183">
        <v>5</v>
      </c>
      <c r="C59" s="35" t="s">
        <v>43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279</v>
      </c>
      <c r="B60" s="183">
        <v>5</v>
      </c>
      <c r="C60" s="35" t="s">
        <v>44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280</v>
      </c>
      <c r="B61" s="183">
        <v>5</v>
      </c>
      <c r="C61" s="35" t="s">
        <v>45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281</v>
      </c>
      <c r="B62" s="183">
        <v>5</v>
      </c>
      <c r="C62" s="35" t="s">
        <v>46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282</v>
      </c>
      <c r="B63" s="183">
        <v>5</v>
      </c>
      <c r="C63" s="35" t="s">
        <v>47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283</v>
      </c>
      <c r="B64" s="183">
        <v>5</v>
      </c>
      <c r="C64" s="35" t="s">
        <v>48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284</v>
      </c>
      <c r="B65" s="183">
        <v>5</v>
      </c>
      <c r="C65" s="35" t="s">
        <v>49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285</v>
      </c>
      <c r="B66" s="183">
        <v>5</v>
      </c>
      <c r="C66" s="35" t="s">
        <v>50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286</v>
      </c>
      <c r="B67" s="183">
        <v>5</v>
      </c>
      <c r="C67" s="35" t="s">
        <v>51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295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64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156</v>
      </c>
      <c r="D1" s="77" t="s">
        <v>35</v>
      </c>
      <c r="E1" s="77" t="s">
        <v>36</v>
      </c>
      <c r="F1" s="77" t="s">
        <v>37</v>
      </c>
      <c r="G1" s="77" t="s">
        <v>38</v>
      </c>
      <c r="H1" s="77" t="s">
        <v>39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1074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171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188</v>
      </c>
      <c r="C7" s="87"/>
      <c r="D7" s="73"/>
      <c r="E7" s="73"/>
      <c r="F7" s="73"/>
      <c r="G7" s="73"/>
      <c r="H7" s="73"/>
    </row>
    <row r="8" spans="2:9" x14ac:dyDescent="0.15">
      <c r="B8" s="50" t="s">
        <v>186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307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173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174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187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320</v>
      </c>
      <c r="C14" s="66"/>
      <c r="D14" s="73"/>
      <c r="E14" s="73"/>
      <c r="F14" s="73"/>
      <c r="G14" s="73"/>
      <c r="H14" s="73"/>
    </row>
    <row r="15" spans="2:9" x14ac:dyDescent="0.15">
      <c r="B15" s="90" t="s">
        <v>175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304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191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184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177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314</v>
      </c>
      <c r="C21" s="67"/>
      <c r="D21" s="73"/>
      <c r="E21" s="73"/>
      <c r="F21" s="73"/>
      <c r="G21" s="73"/>
      <c r="H21" s="73"/>
    </row>
    <row r="22" spans="2:9" x14ac:dyDescent="0.15">
      <c r="B22" s="50" t="s">
        <v>308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309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178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313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315</v>
      </c>
      <c r="C27" s="66"/>
      <c r="D27" s="73"/>
      <c r="E27" s="73"/>
      <c r="F27" s="73"/>
      <c r="G27" s="73"/>
      <c r="H27" s="73"/>
    </row>
    <row r="28" spans="2:9" x14ac:dyDescent="0.15">
      <c r="B28" s="50" t="s">
        <v>189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190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185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316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183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179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176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306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53" t="s">
        <v>327</v>
      </c>
      <c r="B2" s="353"/>
    </row>
    <row r="3" spans="1:63" x14ac:dyDescent="0.15">
      <c r="A3" s="10"/>
      <c r="B3" s="10"/>
    </row>
    <row r="4" spans="1:63" x14ac:dyDescent="0.15">
      <c r="A4" s="14" t="s">
        <v>317</v>
      </c>
      <c r="B4" s="14"/>
    </row>
    <row r="5" spans="1:63" x14ac:dyDescent="0.15">
      <c r="C5" s="353" t="s">
        <v>35</v>
      </c>
      <c r="D5" s="353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3" t="s">
        <v>36</v>
      </c>
      <c r="P5" s="353"/>
      <c r="Q5" s="353"/>
      <c r="R5" s="353"/>
      <c r="S5" s="353"/>
      <c r="T5" s="353"/>
      <c r="U5" s="353"/>
      <c r="V5" s="353"/>
      <c r="W5" s="353"/>
      <c r="X5" s="353"/>
      <c r="Y5" s="353"/>
      <c r="Z5" s="353"/>
      <c r="AA5" s="353" t="s">
        <v>37</v>
      </c>
      <c r="AB5" s="353"/>
      <c r="AC5" s="353"/>
      <c r="AD5" s="353"/>
      <c r="AE5" s="353"/>
      <c r="AF5" s="353"/>
      <c r="AG5" s="353"/>
      <c r="AH5" s="353"/>
      <c r="AI5" s="353"/>
      <c r="AJ5" s="353"/>
      <c r="AK5" s="353"/>
      <c r="AL5" s="353"/>
      <c r="AM5" s="353" t="s">
        <v>38</v>
      </c>
      <c r="AN5" s="353"/>
      <c r="AO5" s="353"/>
      <c r="AP5" s="353"/>
      <c r="AQ5" s="353"/>
      <c r="AR5" s="353"/>
      <c r="AS5" s="353"/>
      <c r="AT5" s="353"/>
      <c r="AU5" s="353"/>
      <c r="AV5" s="353"/>
      <c r="AW5" s="353"/>
      <c r="AX5" s="353"/>
      <c r="AY5" s="353" t="s">
        <v>39</v>
      </c>
      <c r="AZ5" s="353"/>
      <c r="BA5" s="353"/>
      <c r="BB5" s="353"/>
      <c r="BC5" s="353"/>
      <c r="BD5" s="353"/>
      <c r="BE5" s="353"/>
      <c r="BF5" s="353"/>
      <c r="BG5" s="353"/>
      <c r="BH5" s="353"/>
      <c r="BI5" s="353"/>
      <c r="BJ5" s="353"/>
    </row>
    <row r="6" spans="1:63" x14ac:dyDescent="0.15">
      <c r="C6" s="28" t="s">
        <v>40</v>
      </c>
      <c r="D6" s="28" t="s">
        <v>41</v>
      </c>
      <c r="E6" s="28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8" t="s">
        <v>40</v>
      </c>
      <c r="P6" s="28" t="s">
        <v>41</v>
      </c>
      <c r="Q6" s="28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8" t="s">
        <v>40</v>
      </c>
      <c r="AB6" s="28" t="s">
        <v>41</v>
      </c>
      <c r="AC6" s="28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8" t="s">
        <v>40</v>
      </c>
      <c r="AN6" s="28" t="s">
        <v>41</v>
      </c>
      <c r="AO6" s="28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8" t="s">
        <v>40</v>
      </c>
      <c r="AZ6" s="28" t="s">
        <v>41</v>
      </c>
      <c r="BA6" s="28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318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326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53" t="s">
        <v>35</v>
      </c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 t="s">
        <v>36</v>
      </c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 t="s">
        <v>37</v>
      </c>
      <c r="AB21" s="353"/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 t="s">
        <v>38</v>
      </c>
      <c r="AN21" s="353"/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 t="s">
        <v>39</v>
      </c>
      <c r="AZ21" s="353"/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</row>
    <row r="22" spans="1:62" x14ac:dyDescent="0.15">
      <c r="C22" s="28" t="s">
        <v>40</v>
      </c>
      <c r="D22" s="28" t="s">
        <v>41</v>
      </c>
      <c r="E22" s="28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8" t="s">
        <v>40</v>
      </c>
      <c r="P22" s="28" t="s">
        <v>41</v>
      </c>
      <c r="Q22" s="28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8" t="s">
        <v>40</v>
      </c>
      <c r="AB22" s="28" t="s">
        <v>41</v>
      </c>
      <c r="AC22" s="28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8" t="s">
        <v>40</v>
      </c>
      <c r="AN22" s="28" t="s">
        <v>41</v>
      </c>
      <c r="AO22" s="28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8" t="s">
        <v>40</v>
      </c>
      <c r="AZ22" s="28" t="s">
        <v>41</v>
      </c>
      <c r="BA22" s="28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40"/>
    </row>
    <row r="24" spans="1:62" x14ac:dyDescent="0.15">
      <c r="B24" s="35" t="s">
        <v>325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1137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1138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176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53" t="s">
        <v>35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36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37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38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39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1:66" x14ac:dyDescent="0.15">
      <c r="B2" s="77" t="s">
        <v>1064</v>
      </c>
      <c r="C2" s="85" t="s">
        <v>310</v>
      </c>
      <c r="D2" s="77" t="s">
        <v>311</v>
      </c>
      <c r="E2" s="77" t="s">
        <v>156</v>
      </c>
      <c r="F2" s="28" t="s">
        <v>40</v>
      </c>
      <c r="G2" s="28" t="s">
        <v>41</v>
      </c>
      <c r="H2" s="28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" t="s">
        <v>157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170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171</v>
      </c>
      <c r="B6" s="36" t="s">
        <v>1067</v>
      </c>
      <c r="C6" s="28" t="s">
        <v>305</v>
      </c>
      <c r="D6" s="10" t="s">
        <v>305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188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186</v>
      </c>
      <c r="B9" s="36" t="s">
        <v>1066</v>
      </c>
      <c r="C9" s="291">
        <v>90</v>
      </c>
      <c r="D9" s="292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307</v>
      </c>
      <c r="B10" s="36" t="s">
        <v>1066</v>
      </c>
      <c r="C10" s="291">
        <v>250</v>
      </c>
      <c r="D10" s="292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173</v>
      </c>
      <c r="B11" s="36" t="s">
        <v>1066</v>
      </c>
      <c r="C11" s="291">
        <v>350</v>
      </c>
      <c r="D11" s="292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174</v>
      </c>
      <c r="B12" s="36" t="s">
        <v>1067</v>
      </c>
      <c r="C12" s="291" t="s">
        <v>305</v>
      </c>
      <c r="D12" s="272" t="s">
        <v>305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187</v>
      </c>
      <c r="B13" s="36"/>
      <c r="C13" s="293"/>
      <c r="D13" s="284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1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320</v>
      </c>
      <c r="B15" s="36"/>
      <c r="C15" s="291"/>
      <c r="D15" s="292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175</v>
      </c>
      <c r="B16" s="36" t="s">
        <v>1066</v>
      </c>
      <c r="C16" s="291">
        <v>50</v>
      </c>
      <c r="D16" s="292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304</v>
      </c>
      <c r="B17" s="36" t="s">
        <v>1066</v>
      </c>
      <c r="C17" s="291">
        <v>125</v>
      </c>
      <c r="D17" s="292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191</v>
      </c>
      <c r="B18" s="36" t="s">
        <v>1066</v>
      </c>
      <c r="C18" s="291">
        <v>35</v>
      </c>
      <c r="D18" s="292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184</v>
      </c>
      <c r="B19" s="36" t="s">
        <v>1066</v>
      </c>
      <c r="C19" s="291">
        <v>150</v>
      </c>
      <c r="D19" s="292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177</v>
      </c>
      <c r="B20" s="36"/>
      <c r="C20" s="294"/>
      <c r="D20" s="284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1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314</v>
      </c>
      <c r="B22" s="36"/>
      <c r="C22" s="293"/>
      <c r="D22" s="284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308</v>
      </c>
      <c r="B23" s="36" t="s">
        <v>1066</v>
      </c>
      <c r="C23" s="291">
        <v>75</v>
      </c>
      <c r="D23" s="292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4" customFormat="1" x14ac:dyDescent="0.15">
      <c r="A24" s="298" t="s">
        <v>309</v>
      </c>
      <c r="B24" s="272" t="s">
        <v>1068</v>
      </c>
      <c r="C24" s="291" t="s">
        <v>312</v>
      </c>
      <c r="D24" s="292"/>
      <c r="E24" s="296">
        <v>1500</v>
      </c>
      <c r="F24" s="297"/>
      <c r="G24" s="297"/>
      <c r="H24" s="297"/>
      <c r="I24" s="296">
        <v>1500</v>
      </c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6">
        <v>1500</v>
      </c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6">
        <v>1500</v>
      </c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6">
        <v>1500</v>
      </c>
      <c r="AT24" s="297"/>
      <c r="AU24" s="297"/>
      <c r="AV24" s="297"/>
      <c r="AW24" s="297"/>
      <c r="AX24" s="297"/>
      <c r="AY24" s="297"/>
      <c r="AZ24" s="297"/>
      <c r="BA24" s="297"/>
      <c r="BB24" s="297"/>
      <c r="BC24" s="297"/>
      <c r="BD24" s="297"/>
      <c r="BE24" s="296">
        <v>1500</v>
      </c>
      <c r="BF24" s="297"/>
      <c r="BG24" s="297"/>
      <c r="BH24" s="297"/>
      <c r="BI24" s="297"/>
      <c r="BJ24" s="297"/>
      <c r="BK24" s="297"/>
      <c r="BL24" s="297"/>
      <c r="BM24" s="297"/>
    </row>
    <row r="25" spans="1:65" x14ac:dyDescent="0.15">
      <c r="A25" s="50" t="s">
        <v>178</v>
      </c>
      <c r="B25" s="36" t="s">
        <v>1066</v>
      </c>
      <c r="C25" s="291">
        <v>150</v>
      </c>
      <c r="D25" s="292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313</v>
      </c>
      <c r="B26" s="36"/>
      <c r="C26" s="293"/>
      <c r="D26" s="295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1"/>
      <c r="D27" s="292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315</v>
      </c>
      <c r="B28" s="36"/>
      <c r="C28" s="291"/>
      <c r="D28" s="292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189</v>
      </c>
      <c r="B29" s="36" t="s">
        <v>1066</v>
      </c>
      <c r="C29" s="291">
        <v>250</v>
      </c>
      <c r="D29" s="292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190</v>
      </c>
      <c r="B30" s="36" t="s">
        <v>1066</v>
      </c>
      <c r="C30" s="291">
        <v>250</v>
      </c>
      <c r="D30" s="292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4" customFormat="1" x14ac:dyDescent="0.15">
      <c r="A31" s="298" t="s">
        <v>185</v>
      </c>
      <c r="B31" s="272" t="s">
        <v>322</v>
      </c>
      <c r="C31" s="291"/>
      <c r="D31" s="292"/>
      <c r="E31" s="296">
        <v>8500</v>
      </c>
      <c r="F31" s="297">
        <v>20000</v>
      </c>
      <c r="G31" s="297"/>
      <c r="H31" s="297"/>
      <c r="I31" s="297"/>
      <c r="J31" s="297"/>
      <c r="K31" s="297"/>
      <c r="L31" s="297"/>
      <c r="M31" s="297"/>
      <c r="N31" s="297"/>
      <c r="O31" s="297"/>
      <c r="P31" s="297"/>
      <c r="Q31" s="297"/>
      <c r="R31" s="297">
        <v>5000</v>
      </c>
      <c r="S31" s="297"/>
      <c r="T31" s="297"/>
      <c r="U31" s="297"/>
      <c r="V31" s="297"/>
      <c r="W31" s="297"/>
      <c r="X31" s="297"/>
      <c r="Y31" s="297"/>
      <c r="Z31" s="297"/>
      <c r="AA31" s="297"/>
      <c r="AB31" s="297"/>
      <c r="AC31" s="297"/>
      <c r="AD31" s="297">
        <v>5000</v>
      </c>
      <c r="AE31" s="297"/>
      <c r="AF31" s="297"/>
      <c r="AG31" s="297"/>
      <c r="AH31" s="297"/>
      <c r="AI31" s="297"/>
      <c r="AJ31" s="297"/>
      <c r="AK31" s="297"/>
      <c r="AL31" s="297"/>
      <c r="AM31" s="297"/>
      <c r="AN31" s="297"/>
      <c r="AO31" s="297"/>
      <c r="AP31" s="297">
        <v>5000</v>
      </c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>
        <v>5000</v>
      </c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</row>
    <row r="32" spans="1:65" s="14" customFormat="1" x14ac:dyDescent="0.15">
      <c r="A32" s="53" t="s">
        <v>316</v>
      </c>
      <c r="B32" s="36" t="s">
        <v>303</v>
      </c>
      <c r="C32" s="293"/>
      <c r="D32" s="295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1"/>
      <c r="D33" s="292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183</v>
      </c>
      <c r="B34" s="36" t="s">
        <v>1066</v>
      </c>
      <c r="C34" s="291">
        <v>25</v>
      </c>
      <c r="D34" s="292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1"/>
      <c r="D35" s="292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179</v>
      </c>
      <c r="B36" s="36" t="s">
        <v>1066</v>
      </c>
      <c r="C36" s="291">
        <v>25</v>
      </c>
      <c r="D36" s="292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1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176</v>
      </c>
      <c r="B38" s="78" t="s">
        <v>1065</v>
      </c>
      <c r="C38" s="291"/>
      <c r="D38" s="272" t="s">
        <v>305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306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4" customWidth="1"/>
    <col min="2" max="2" width="11.33203125" style="286" customWidth="1"/>
    <col min="3" max="3" width="9.5" style="59" customWidth="1"/>
    <col min="4" max="4" width="10.1640625" style="55" customWidth="1"/>
    <col min="5" max="16384" width="9.1640625" style="55"/>
  </cols>
  <sheetData>
    <row r="1" spans="1:64" x14ac:dyDescent="0.15">
      <c r="D1" s="353" t="s">
        <v>35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36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37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38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39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8"/>
    </row>
    <row r="2" spans="1:64" ht="14" x14ac:dyDescent="0.15">
      <c r="B2" s="286" t="s">
        <v>211</v>
      </c>
      <c r="C2" s="61" t="s">
        <v>156</v>
      </c>
      <c r="D2" s="28" t="s">
        <v>40</v>
      </c>
      <c r="E2" s="28" t="s">
        <v>41</v>
      </c>
      <c r="F2" s="28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9" t="s">
        <v>157</v>
      </c>
    </row>
    <row r="3" spans="1:64" ht="14" x14ac:dyDescent="0.15">
      <c r="A3" s="61" t="s">
        <v>205</v>
      </c>
      <c r="B3" s="289"/>
      <c r="C3" s="56"/>
    </row>
    <row r="5" spans="1:64" ht="14" x14ac:dyDescent="0.15">
      <c r="A5" s="54" t="s">
        <v>180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299">
        <f>COLUMNS(D5:BK5)</f>
        <v>60</v>
      </c>
    </row>
    <row r="6" spans="1:64" ht="14" x14ac:dyDescent="0.15">
      <c r="A6" s="54" t="s">
        <v>181</v>
      </c>
      <c r="D6" s="58">
        <f>STAFF_CWS!H51</f>
        <v>0</v>
      </c>
      <c r="E6" s="58">
        <f>STAFF_CWS!I51</f>
        <v>0</v>
      </c>
      <c r="F6" s="58">
        <f>STAFF_CWS!J51</f>
        <v>0</v>
      </c>
      <c r="G6" s="58">
        <f>STAFF_CWS!K51</f>
        <v>0</v>
      </c>
      <c r="H6" s="58">
        <f>STAFF_CWS!L51</f>
        <v>0</v>
      </c>
      <c r="I6" s="58">
        <f>STAFF_CWS!M51</f>
        <v>0</v>
      </c>
      <c r="J6" s="58">
        <f>STAFF_CWS!N51</f>
        <v>0</v>
      </c>
      <c r="K6" s="58">
        <f>STAFF_CWS!O51</f>
        <v>0</v>
      </c>
      <c r="L6" s="58">
        <f>STAFF_CWS!P51</f>
        <v>0</v>
      </c>
      <c r="M6" s="58">
        <f>STAFF_CWS!Q51</f>
        <v>0</v>
      </c>
      <c r="N6" s="58">
        <f>STAFF_CWS!R51</f>
        <v>0</v>
      </c>
      <c r="O6" s="58">
        <f>STAFF_CWS!S51</f>
        <v>0</v>
      </c>
      <c r="P6" s="58">
        <f>STAFF_CWS!T51</f>
        <v>1</v>
      </c>
      <c r="Q6" s="58">
        <f>STAFF_CWS!U51</f>
        <v>1</v>
      </c>
      <c r="R6" s="58">
        <f>STAFF_CWS!V51</f>
        <v>1</v>
      </c>
      <c r="S6" s="58">
        <f>STAFF_CWS!W51</f>
        <v>1</v>
      </c>
      <c r="T6" s="58">
        <f>STAFF_CWS!X51</f>
        <v>1</v>
      </c>
      <c r="U6" s="58">
        <f>STAFF_CWS!Y51</f>
        <v>1</v>
      </c>
      <c r="V6" s="58">
        <f>STAFF_CWS!Z51</f>
        <v>1</v>
      </c>
      <c r="W6" s="58">
        <f>STAFF_CWS!AA51</f>
        <v>1</v>
      </c>
      <c r="X6" s="58">
        <f>STAFF_CWS!AB51</f>
        <v>1</v>
      </c>
      <c r="Y6" s="58">
        <f>STAFF_CWS!AC51</f>
        <v>1</v>
      </c>
      <c r="Z6" s="58">
        <f>STAFF_CWS!AD51</f>
        <v>1</v>
      </c>
      <c r="AA6" s="58">
        <f>STAFF_CWS!AE51</f>
        <v>1</v>
      </c>
      <c r="AB6" s="58">
        <f>STAFF_CWS!AF51</f>
        <v>2</v>
      </c>
      <c r="AC6" s="58">
        <f>STAFF_CWS!AG51</f>
        <v>2</v>
      </c>
      <c r="AD6" s="58">
        <f>STAFF_CWS!AH51</f>
        <v>2</v>
      </c>
      <c r="AE6" s="58">
        <f>STAFF_CWS!AI51</f>
        <v>2</v>
      </c>
      <c r="AF6" s="58">
        <f>STAFF_CWS!AJ51</f>
        <v>2</v>
      </c>
      <c r="AG6" s="58">
        <f>STAFF_CWS!AK51</f>
        <v>2</v>
      </c>
      <c r="AH6" s="58">
        <f>STAFF_CWS!AL51</f>
        <v>2</v>
      </c>
      <c r="AI6" s="58">
        <f>STAFF_CWS!AM51</f>
        <v>2</v>
      </c>
      <c r="AJ6" s="58">
        <f>STAFF_CWS!AN51</f>
        <v>2</v>
      </c>
      <c r="AK6" s="58">
        <f>STAFF_CWS!AO51</f>
        <v>2</v>
      </c>
      <c r="AL6" s="58">
        <f>STAFF_CWS!AP51</f>
        <v>2</v>
      </c>
      <c r="AM6" s="58">
        <f>STAFF_CWS!AQ51</f>
        <v>2</v>
      </c>
      <c r="AN6" s="58">
        <f>STAFF_CWS!AR51</f>
        <v>3</v>
      </c>
      <c r="AO6" s="58">
        <f>STAFF_CWS!AS51</f>
        <v>3</v>
      </c>
      <c r="AP6" s="58">
        <f>STAFF_CWS!AT51</f>
        <v>3</v>
      </c>
      <c r="AQ6" s="58">
        <f>STAFF_CWS!AU51</f>
        <v>3</v>
      </c>
      <c r="AR6" s="58">
        <f>STAFF_CWS!AV51</f>
        <v>3</v>
      </c>
      <c r="AS6" s="58">
        <f>STAFF_CWS!AW51</f>
        <v>3</v>
      </c>
      <c r="AT6" s="58">
        <f>STAFF_CWS!AX51</f>
        <v>3</v>
      </c>
      <c r="AU6" s="58">
        <f>STAFF_CWS!AY51</f>
        <v>3</v>
      </c>
      <c r="AV6" s="58">
        <f>STAFF_CWS!AZ51</f>
        <v>3</v>
      </c>
      <c r="AW6" s="58">
        <f>STAFF_CWS!BA51</f>
        <v>3</v>
      </c>
      <c r="AX6" s="58">
        <f>STAFF_CWS!BB51</f>
        <v>3</v>
      </c>
      <c r="AY6" s="58">
        <f>STAFF_CWS!BC51</f>
        <v>3</v>
      </c>
      <c r="AZ6" s="58">
        <f>STAFF_CWS!BD51</f>
        <v>3</v>
      </c>
      <c r="BA6" s="58">
        <f>STAFF_CWS!BE51</f>
        <v>3</v>
      </c>
      <c r="BB6" s="58">
        <f>STAFF_CWS!BF51</f>
        <v>3</v>
      </c>
      <c r="BC6" s="58">
        <f>STAFF_CWS!BG51</f>
        <v>3</v>
      </c>
      <c r="BD6" s="58">
        <f>STAFF_CWS!BH51</f>
        <v>3</v>
      </c>
      <c r="BE6" s="58">
        <f>STAFF_CWS!BI51</f>
        <v>3</v>
      </c>
      <c r="BF6" s="58">
        <f>STAFF_CWS!BJ51</f>
        <v>3</v>
      </c>
      <c r="BG6" s="58">
        <f>STAFF_CWS!BK51</f>
        <v>3</v>
      </c>
      <c r="BH6" s="58">
        <f>STAFF_CWS!BL51</f>
        <v>3</v>
      </c>
      <c r="BI6" s="58">
        <f>STAFF_CWS!BM51</f>
        <v>3</v>
      </c>
      <c r="BJ6" s="58">
        <f>STAFF_CWS!BN51</f>
        <v>3</v>
      </c>
      <c r="BK6" s="58">
        <f>STAFF_CWS!BO51</f>
        <v>3</v>
      </c>
    </row>
    <row r="7" spans="1:64" ht="14" x14ac:dyDescent="0.15">
      <c r="A7" s="54" t="s">
        <v>192</v>
      </c>
      <c r="D7" s="58">
        <f>STAFF_CWS!H79</f>
        <v>1</v>
      </c>
      <c r="E7" s="58">
        <f>STAFF_CWS!I79</f>
        <v>1</v>
      </c>
      <c r="F7" s="58">
        <f>STAFF_CWS!J79</f>
        <v>1</v>
      </c>
      <c r="G7" s="58">
        <f>STAFF_CWS!K79</f>
        <v>1</v>
      </c>
      <c r="H7" s="58">
        <f>STAFF_CWS!L79</f>
        <v>2</v>
      </c>
      <c r="I7" s="58">
        <f>STAFF_CWS!M79</f>
        <v>2</v>
      </c>
      <c r="J7" s="58">
        <f>STAFF_CWS!N79</f>
        <v>2</v>
      </c>
      <c r="K7" s="58">
        <f>STAFF_CWS!O79</f>
        <v>2</v>
      </c>
      <c r="L7" s="58">
        <f>STAFF_CWS!P79</f>
        <v>2</v>
      </c>
      <c r="M7" s="58">
        <f>STAFF_CWS!Q79</f>
        <v>3</v>
      </c>
      <c r="N7" s="58">
        <f>STAFF_CWS!R79</f>
        <v>3</v>
      </c>
      <c r="O7" s="58">
        <f>STAFF_CWS!S79</f>
        <v>3</v>
      </c>
      <c r="P7" s="58">
        <f>STAFF_CWS!T79</f>
        <v>5</v>
      </c>
      <c r="Q7" s="58">
        <f>STAFF_CWS!U79</f>
        <v>5</v>
      </c>
      <c r="R7" s="58">
        <f>STAFF_CWS!V79</f>
        <v>5</v>
      </c>
      <c r="S7" s="58">
        <f>STAFF_CWS!W79</f>
        <v>8</v>
      </c>
      <c r="T7" s="58">
        <f>STAFF_CWS!X79</f>
        <v>8</v>
      </c>
      <c r="U7" s="58">
        <f>STAFF_CWS!Y79</f>
        <v>8</v>
      </c>
      <c r="V7" s="58">
        <f>STAFF_CWS!Z79</f>
        <v>8</v>
      </c>
      <c r="W7" s="58">
        <f>STAFF_CWS!AA79</f>
        <v>8</v>
      </c>
      <c r="X7" s="58">
        <f>STAFF_CWS!AB79</f>
        <v>8</v>
      </c>
      <c r="Y7" s="58">
        <f>STAFF_CWS!AC79</f>
        <v>8</v>
      </c>
      <c r="Z7" s="58">
        <f>STAFF_CWS!AD79</f>
        <v>8</v>
      </c>
      <c r="AA7" s="58">
        <f>STAFF_CWS!AE79</f>
        <v>8</v>
      </c>
      <c r="AB7" s="58">
        <f>STAFF_CWS!AF79</f>
        <v>10</v>
      </c>
      <c r="AC7" s="58">
        <f>STAFF_CWS!AG79</f>
        <v>10</v>
      </c>
      <c r="AD7" s="58">
        <f>STAFF_CWS!AH79</f>
        <v>10</v>
      </c>
      <c r="AE7" s="58">
        <f>STAFF_CWS!AI79</f>
        <v>10</v>
      </c>
      <c r="AF7" s="58">
        <f>STAFF_CWS!AJ79</f>
        <v>10</v>
      </c>
      <c r="AG7" s="58">
        <f>STAFF_CWS!AK79</f>
        <v>10</v>
      </c>
      <c r="AH7" s="58">
        <f>STAFF_CWS!AL79</f>
        <v>10</v>
      </c>
      <c r="AI7" s="58">
        <f>STAFF_CWS!AM79</f>
        <v>10</v>
      </c>
      <c r="AJ7" s="58">
        <f>STAFF_CWS!AN79</f>
        <v>10</v>
      </c>
      <c r="AK7" s="58">
        <f>STAFF_CWS!AO79</f>
        <v>10</v>
      </c>
      <c r="AL7" s="58">
        <f>STAFF_CWS!AP79</f>
        <v>10</v>
      </c>
      <c r="AM7" s="58">
        <f>STAFF_CWS!AQ79</f>
        <v>10</v>
      </c>
      <c r="AN7" s="58">
        <f>STAFF_CWS!AR79</f>
        <v>14</v>
      </c>
      <c r="AO7" s="58">
        <f>STAFF_CWS!AS79</f>
        <v>14</v>
      </c>
      <c r="AP7" s="58">
        <f>STAFF_CWS!AT79</f>
        <v>14</v>
      </c>
      <c r="AQ7" s="58">
        <f>STAFF_CWS!AU79</f>
        <v>14</v>
      </c>
      <c r="AR7" s="58">
        <f>STAFF_CWS!AV79</f>
        <v>14</v>
      </c>
      <c r="AS7" s="58">
        <f>STAFF_CWS!AW79</f>
        <v>14</v>
      </c>
      <c r="AT7" s="58">
        <f>STAFF_CWS!AX79</f>
        <v>14</v>
      </c>
      <c r="AU7" s="58">
        <f>STAFF_CWS!AY79</f>
        <v>14</v>
      </c>
      <c r="AV7" s="58">
        <f>STAFF_CWS!AZ79</f>
        <v>14</v>
      </c>
      <c r="AW7" s="58">
        <f>STAFF_CWS!BA79</f>
        <v>14</v>
      </c>
      <c r="AX7" s="58">
        <f>STAFF_CWS!BB79</f>
        <v>14</v>
      </c>
      <c r="AY7" s="58">
        <f>STAFF_CWS!BC79</f>
        <v>14</v>
      </c>
      <c r="AZ7" s="58">
        <f>STAFF_CWS!BD79</f>
        <v>14</v>
      </c>
      <c r="BA7" s="58">
        <f>STAFF_CWS!BE79</f>
        <v>14</v>
      </c>
      <c r="BB7" s="58">
        <f>STAFF_CWS!BF79</f>
        <v>14</v>
      </c>
      <c r="BC7" s="58">
        <f>STAFF_CWS!BG79</f>
        <v>14</v>
      </c>
      <c r="BD7" s="58">
        <f>STAFF_CWS!BH79</f>
        <v>14</v>
      </c>
      <c r="BE7" s="58">
        <f>STAFF_CWS!BI79</f>
        <v>14</v>
      </c>
      <c r="BF7" s="58">
        <f>STAFF_CWS!BJ79</f>
        <v>14</v>
      </c>
      <c r="BG7" s="58">
        <f>STAFF_CWS!BK79</f>
        <v>14</v>
      </c>
      <c r="BH7" s="58">
        <f>STAFF_CWS!BL79</f>
        <v>14</v>
      </c>
      <c r="BI7" s="58">
        <f>STAFF_CWS!BM79</f>
        <v>14</v>
      </c>
      <c r="BJ7" s="58">
        <f>STAFF_CWS!BN79</f>
        <v>14</v>
      </c>
      <c r="BK7" s="58">
        <f>STAFF_CWS!BO79</f>
        <v>14</v>
      </c>
    </row>
    <row r="8" spans="1:64" ht="14" x14ac:dyDescent="0.15">
      <c r="A8" s="54" t="s">
        <v>25</v>
      </c>
      <c r="D8" s="58">
        <f>STAFF_CWS!H138</f>
        <v>7</v>
      </c>
      <c r="E8" s="58">
        <f>STAFF_CWS!I138</f>
        <v>7</v>
      </c>
      <c r="F8" s="58">
        <f>STAFF_CWS!J138</f>
        <v>7</v>
      </c>
      <c r="G8" s="58">
        <f>STAFF_CWS!K138</f>
        <v>8</v>
      </c>
      <c r="H8" s="58">
        <f>STAFF_CWS!L138</f>
        <v>9</v>
      </c>
      <c r="I8" s="58">
        <f>STAFF_CWS!M138</f>
        <v>9</v>
      </c>
      <c r="J8" s="58">
        <f>STAFF_CWS!N138</f>
        <v>9</v>
      </c>
      <c r="K8" s="58">
        <f>STAFF_CWS!O138</f>
        <v>10</v>
      </c>
      <c r="L8" s="58">
        <f>STAFF_CWS!P138</f>
        <v>10</v>
      </c>
      <c r="M8" s="58">
        <f>STAFF_CWS!Q138</f>
        <v>10</v>
      </c>
      <c r="N8" s="58">
        <f>STAFF_CWS!R138</f>
        <v>10</v>
      </c>
      <c r="O8" s="58">
        <f>STAFF_CWS!S138</f>
        <v>10</v>
      </c>
      <c r="P8" s="58">
        <f>STAFF_CWS!T138</f>
        <v>15</v>
      </c>
      <c r="Q8" s="58">
        <f>STAFF_CWS!U138</f>
        <v>15</v>
      </c>
      <c r="R8" s="58">
        <f>STAFF_CWS!V138</f>
        <v>15</v>
      </c>
      <c r="S8" s="58">
        <f>STAFF_CWS!W138</f>
        <v>15</v>
      </c>
      <c r="T8" s="58">
        <f>STAFF_CWS!X138</f>
        <v>15</v>
      </c>
      <c r="U8" s="58">
        <f>STAFF_CWS!Y138</f>
        <v>15</v>
      </c>
      <c r="V8" s="58">
        <f>STAFF_CWS!Z138</f>
        <v>15</v>
      </c>
      <c r="W8" s="58">
        <f>STAFF_CWS!AA138</f>
        <v>15</v>
      </c>
      <c r="X8" s="58">
        <f>STAFF_CWS!AB138</f>
        <v>15</v>
      </c>
      <c r="Y8" s="58">
        <f>STAFF_CWS!AC138</f>
        <v>15</v>
      </c>
      <c r="Z8" s="58">
        <f>STAFF_CWS!AD138</f>
        <v>15</v>
      </c>
      <c r="AA8" s="58">
        <f>STAFF_CWS!AE138</f>
        <v>15</v>
      </c>
      <c r="AB8" s="58">
        <f>STAFF_CWS!AF138</f>
        <v>16</v>
      </c>
      <c r="AC8" s="58">
        <f>STAFF_CWS!AG138</f>
        <v>16</v>
      </c>
      <c r="AD8" s="58">
        <f>STAFF_CWS!AH138</f>
        <v>16</v>
      </c>
      <c r="AE8" s="58">
        <f>STAFF_CWS!AI138</f>
        <v>16</v>
      </c>
      <c r="AF8" s="58">
        <f>STAFF_CWS!AJ138</f>
        <v>16</v>
      </c>
      <c r="AG8" s="58">
        <f>STAFF_CWS!AK138</f>
        <v>16</v>
      </c>
      <c r="AH8" s="58">
        <f>STAFF_CWS!AL138</f>
        <v>16</v>
      </c>
      <c r="AI8" s="58">
        <f>STAFF_CWS!AM138</f>
        <v>16</v>
      </c>
      <c r="AJ8" s="58">
        <f>STAFF_CWS!AN138</f>
        <v>16</v>
      </c>
      <c r="AK8" s="58">
        <f>STAFF_CWS!AO138</f>
        <v>16</v>
      </c>
      <c r="AL8" s="58">
        <f>STAFF_CWS!AP138</f>
        <v>16</v>
      </c>
      <c r="AM8" s="58">
        <f>STAFF_CWS!AQ138</f>
        <v>16</v>
      </c>
      <c r="AN8" s="58">
        <f>STAFF_CWS!AR138</f>
        <v>18</v>
      </c>
      <c r="AO8" s="58">
        <f>STAFF_CWS!AS138</f>
        <v>18</v>
      </c>
      <c r="AP8" s="58">
        <f>STAFF_CWS!AT138</f>
        <v>18</v>
      </c>
      <c r="AQ8" s="58">
        <f>STAFF_CWS!AU138</f>
        <v>18</v>
      </c>
      <c r="AR8" s="58">
        <f>STAFF_CWS!AV138</f>
        <v>18</v>
      </c>
      <c r="AS8" s="58">
        <f>STAFF_CWS!AW138</f>
        <v>18</v>
      </c>
      <c r="AT8" s="58">
        <f>STAFF_CWS!AX138</f>
        <v>18</v>
      </c>
      <c r="AU8" s="58">
        <f>STAFF_CWS!AY138</f>
        <v>18</v>
      </c>
      <c r="AV8" s="58">
        <f>STAFF_CWS!AZ138</f>
        <v>18</v>
      </c>
      <c r="AW8" s="58">
        <f>STAFF_CWS!BA138</f>
        <v>18</v>
      </c>
      <c r="AX8" s="58">
        <f>STAFF_CWS!BB138</f>
        <v>18</v>
      </c>
      <c r="AY8" s="58">
        <f>STAFF_CWS!BC138</f>
        <v>18</v>
      </c>
      <c r="AZ8" s="58">
        <f>STAFF_CWS!BD138</f>
        <v>18</v>
      </c>
      <c r="BA8" s="58">
        <f>STAFF_CWS!BE138</f>
        <v>18</v>
      </c>
      <c r="BB8" s="58">
        <f>STAFF_CWS!BF138</f>
        <v>18</v>
      </c>
      <c r="BC8" s="58">
        <f>STAFF_CWS!BG138</f>
        <v>18</v>
      </c>
      <c r="BD8" s="58">
        <f>STAFF_CWS!BH138</f>
        <v>18</v>
      </c>
      <c r="BE8" s="58">
        <f>STAFF_CWS!BI138</f>
        <v>18</v>
      </c>
      <c r="BF8" s="58">
        <f>STAFF_CWS!BJ138</f>
        <v>18</v>
      </c>
      <c r="BG8" s="58">
        <f>STAFF_CWS!BK138</f>
        <v>18</v>
      </c>
      <c r="BH8" s="58">
        <f>STAFF_CWS!BL138</f>
        <v>18</v>
      </c>
      <c r="BI8" s="58">
        <f>STAFF_CWS!BM138</f>
        <v>18</v>
      </c>
      <c r="BJ8" s="58">
        <f>STAFF_CWS!BN138</f>
        <v>18</v>
      </c>
      <c r="BK8" s="58">
        <f>STAFF_CWS!BO138</f>
        <v>18</v>
      </c>
    </row>
    <row r="9" spans="1:64" ht="14" x14ac:dyDescent="0.15">
      <c r="A9" s="54" t="s">
        <v>1063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203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204</v>
      </c>
      <c r="B12" s="289"/>
      <c r="C12" s="56"/>
    </row>
    <row r="14" spans="1:64" ht="14" x14ac:dyDescent="0.15">
      <c r="A14" s="54" t="s">
        <v>180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181</v>
      </c>
      <c r="D15" s="58">
        <f>STAFF_CWS!H52</f>
        <v>1</v>
      </c>
      <c r="E15" s="58">
        <f>STAFF_CWS!I52</f>
        <v>1</v>
      </c>
      <c r="F15" s="58">
        <f>STAFF_CWS!J52</f>
        <v>1</v>
      </c>
      <c r="G15" s="58">
        <f>STAFF_CWS!K52</f>
        <v>1</v>
      </c>
      <c r="H15" s="58">
        <f>STAFF_CWS!L52</f>
        <v>1</v>
      </c>
      <c r="I15" s="58">
        <f>STAFF_CWS!M52</f>
        <v>1</v>
      </c>
      <c r="J15" s="58">
        <f>STAFF_CWS!N52</f>
        <v>1</v>
      </c>
      <c r="K15" s="58">
        <f>STAFF_CWS!O52</f>
        <v>1</v>
      </c>
      <c r="L15" s="58">
        <f>STAFF_CWS!P52</f>
        <v>1</v>
      </c>
      <c r="M15" s="58">
        <f>STAFF_CWS!Q52</f>
        <v>1</v>
      </c>
      <c r="N15" s="58">
        <f>STAFF_CWS!R52</f>
        <v>1</v>
      </c>
      <c r="O15" s="58">
        <f>STAFF_CWS!S52</f>
        <v>1</v>
      </c>
      <c r="P15" s="58">
        <f>STAFF_CWS!T52</f>
        <v>2</v>
      </c>
      <c r="Q15" s="58">
        <f>STAFF_CWS!U52</f>
        <v>2</v>
      </c>
      <c r="R15" s="58">
        <f>STAFF_CWS!V52</f>
        <v>2</v>
      </c>
      <c r="S15" s="58">
        <f>STAFF_CWS!W52</f>
        <v>2</v>
      </c>
      <c r="T15" s="58">
        <f>STAFF_CWS!X52</f>
        <v>2</v>
      </c>
      <c r="U15" s="58">
        <f>STAFF_CWS!Y52</f>
        <v>2</v>
      </c>
      <c r="V15" s="58">
        <f>STAFF_CWS!Z52</f>
        <v>2</v>
      </c>
      <c r="W15" s="58">
        <f>STAFF_CWS!AA52</f>
        <v>2</v>
      </c>
      <c r="X15" s="58">
        <f>STAFF_CWS!AB52</f>
        <v>2</v>
      </c>
      <c r="Y15" s="58">
        <f>STAFF_CWS!AC52</f>
        <v>2</v>
      </c>
      <c r="Z15" s="58">
        <f>STAFF_CWS!AD52</f>
        <v>2</v>
      </c>
      <c r="AA15" s="58">
        <f>STAFF_CWS!AE52</f>
        <v>2</v>
      </c>
      <c r="AB15" s="58">
        <f>STAFF_CWS!AF52</f>
        <v>4</v>
      </c>
      <c r="AC15" s="58">
        <f>STAFF_CWS!AG52</f>
        <v>4</v>
      </c>
      <c r="AD15" s="58">
        <f>STAFF_CWS!AH52</f>
        <v>4</v>
      </c>
      <c r="AE15" s="58">
        <f>STAFF_CWS!AI52</f>
        <v>4</v>
      </c>
      <c r="AF15" s="58">
        <f>STAFF_CWS!AJ52</f>
        <v>4</v>
      </c>
      <c r="AG15" s="58">
        <f>STAFF_CWS!AK52</f>
        <v>4</v>
      </c>
      <c r="AH15" s="58">
        <f>STAFF_CWS!AL52</f>
        <v>4</v>
      </c>
      <c r="AI15" s="58">
        <f>STAFF_CWS!AM52</f>
        <v>4</v>
      </c>
      <c r="AJ15" s="58">
        <f>STAFF_CWS!AN52</f>
        <v>4</v>
      </c>
      <c r="AK15" s="58">
        <f>STAFF_CWS!AO52</f>
        <v>4</v>
      </c>
      <c r="AL15" s="58">
        <f>STAFF_CWS!AP52</f>
        <v>4</v>
      </c>
      <c r="AM15" s="58">
        <f>STAFF_CWS!AQ52</f>
        <v>4</v>
      </c>
      <c r="AN15" s="58">
        <f>STAFF_CWS!AR52</f>
        <v>6</v>
      </c>
      <c r="AO15" s="58">
        <f>STAFF_CWS!AS52</f>
        <v>6</v>
      </c>
      <c r="AP15" s="58">
        <f>STAFF_CWS!AT52</f>
        <v>6</v>
      </c>
      <c r="AQ15" s="58">
        <f>STAFF_CWS!AU52</f>
        <v>6</v>
      </c>
      <c r="AR15" s="58">
        <f>STAFF_CWS!AV52</f>
        <v>6</v>
      </c>
      <c r="AS15" s="58">
        <f>STAFF_CWS!AW52</f>
        <v>6</v>
      </c>
      <c r="AT15" s="58">
        <f>STAFF_CWS!AX52</f>
        <v>6</v>
      </c>
      <c r="AU15" s="58">
        <f>STAFF_CWS!AY52</f>
        <v>6</v>
      </c>
      <c r="AV15" s="58">
        <f>STAFF_CWS!AZ52</f>
        <v>6</v>
      </c>
      <c r="AW15" s="58">
        <f>STAFF_CWS!BA52</f>
        <v>6</v>
      </c>
      <c r="AX15" s="58">
        <f>STAFF_CWS!BB52</f>
        <v>6</v>
      </c>
      <c r="AY15" s="58">
        <f>STAFF_CWS!BC52</f>
        <v>6</v>
      </c>
      <c r="AZ15" s="58">
        <f>STAFF_CWS!BD52</f>
        <v>6</v>
      </c>
      <c r="BA15" s="58">
        <f>STAFF_CWS!BE52</f>
        <v>6</v>
      </c>
      <c r="BB15" s="58">
        <f>STAFF_CWS!BF52</f>
        <v>6</v>
      </c>
      <c r="BC15" s="58">
        <f>STAFF_CWS!BG52</f>
        <v>6</v>
      </c>
      <c r="BD15" s="58">
        <f>STAFF_CWS!BH52</f>
        <v>6</v>
      </c>
      <c r="BE15" s="58">
        <f>STAFF_CWS!BI52</f>
        <v>6</v>
      </c>
      <c r="BF15" s="58">
        <f>STAFF_CWS!BJ52</f>
        <v>6</v>
      </c>
      <c r="BG15" s="58">
        <f>STAFF_CWS!BK52</f>
        <v>6</v>
      </c>
      <c r="BH15" s="58">
        <f>STAFF_CWS!BL52</f>
        <v>6</v>
      </c>
      <c r="BI15" s="58">
        <f>STAFF_CWS!BM52</f>
        <v>6</v>
      </c>
      <c r="BJ15" s="58">
        <f>STAFF_CWS!BN52</f>
        <v>6</v>
      </c>
      <c r="BK15" s="58">
        <f>STAFF_CWS!BO52</f>
        <v>6</v>
      </c>
    </row>
    <row r="16" spans="1:64" ht="14" x14ac:dyDescent="0.15">
      <c r="A16" s="54" t="s">
        <v>192</v>
      </c>
      <c r="D16" s="58">
        <f>STAFF_CWS!H80</f>
        <v>1</v>
      </c>
      <c r="E16" s="58">
        <f>STAFF_CWS!I80</f>
        <v>1</v>
      </c>
      <c r="F16" s="58">
        <f>STAFF_CWS!J80</f>
        <v>1</v>
      </c>
      <c r="G16" s="58">
        <f>STAFF_CWS!K80</f>
        <v>1</v>
      </c>
      <c r="H16" s="58">
        <f>STAFF_CWS!L80</f>
        <v>2</v>
      </c>
      <c r="I16" s="58">
        <f>STAFF_CWS!M80</f>
        <v>2</v>
      </c>
      <c r="J16" s="58">
        <f>STAFF_CWS!N80</f>
        <v>3</v>
      </c>
      <c r="K16" s="58">
        <f>STAFF_CWS!O80</f>
        <v>3</v>
      </c>
      <c r="L16" s="58">
        <f>STAFF_CWS!P80</f>
        <v>3</v>
      </c>
      <c r="M16" s="58">
        <f>STAFF_CWS!Q80</f>
        <v>4</v>
      </c>
      <c r="N16" s="58">
        <f>STAFF_CWS!R80</f>
        <v>4</v>
      </c>
      <c r="O16" s="58">
        <f>STAFF_CWS!S80</f>
        <v>4</v>
      </c>
      <c r="P16" s="58">
        <f>STAFF_CWS!T80</f>
        <v>6</v>
      </c>
      <c r="Q16" s="58">
        <f>STAFF_CWS!U80</f>
        <v>6</v>
      </c>
      <c r="R16" s="58">
        <f>STAFF_CWS!V80</f>
        <v>6</v>
      </c>
      <c r="S16" s="58">
        <f>STAFF_CWS!W80</f>
        <v>9</v>
      </c>
      <c r="T16" s="58">
        <f>STAFF_CWS!X80</f>
        <v>9</v>
      </c>
      <c r="U16" s="58">
        <f>STAFF_CWS!Y80</f>
        <v>9</v>
      </c>
      <c r="V16" s="58">
        <f>STAFF_CWS!Z80</f>
        <v>9</v>
      </c>
      <c r="W16" s="58">
        <f>STAFF_CWS!AA80</f>
        <v>9</v>
      </c>
      <c r="X16" s="58">
        <f>STAFF_CWS!AB80</f>
        <v>9</v>
      </c>
      <c r="Y16" s="58">
        <f>STAFF_CWS!AC80</f>
        <v>9</v>
      </c>
      <c r="Z16" s="58">
        <f>STAFF_CWS!AD80</f>
        <v>9</v>
      </c>
      <c r="AA16" s="58">
        <f>STAFF_CWS!AE80</f>
        <v>9</v>
      </c>
      <c r="AB16" s="58">
        <f>STAFF_CWS!AF80</f>
        <v>10</v>
      </c>
      <c r="AC16" s="58">
        <f>STAFF_CWS!AG80</f>
        <v>10</v>
      </c>
      <c r="AD16" s="58">
        <f>STAFF_CWS!AH80</f>
        <v>10</v>
      </c>
      <c r="AE16" s="58">
        <f>STAFF_CWS!AI80</f>
        <v>10</v>
      </c>
      <c r="AF16" s="58">
        <f>STAFF_CWS!AJ80</f>
        <v>10</v>
      </c>
      <c r="AG16" s="58">
        <f>STAFF_CWS!AK80</f>
        <v>10</v>
      </c>
      <c r="AH16" s="58">
        <f>STAFF_CWS!AL80</f>
        <v>10</v>
      </c>
      <c r="AI16" s="58">
        <f>STAFF_CWS!AM80</f>
        <v>10</v>
      </c>
      <c r="AJ16" s="58">
        <f>STAFF_CWS!AN80</f>
        <v>10</v>
      </c>
      <c r="AK16" s="58">
        <f>STAFF_CWS!AO80</f>
        <v>10</v>
      </c>
      <c r="AL16" s="58">
        <f>STAFF_CWS!AP80</f>
        <v>10</v>
      </c>
      <c r="AM16" s="58">
        <f>STAFF_CWS!AQ80</f>
        <v>10</v>
      </c>
      <c r="AN16" s="58">
        <f>STAFF_CWS!AR80</f>
        <v>14</v>
      </c>
      <c r="AO16" s="58">
        <f>STAFF_CWS!AS80</f>
        <v>14</v>
      </c>
      <c r="AP16" s="58">
        <f>STAFF_CWS!AT80</f>
        <v>14</v>
      </c>
      <c r="AQ16" s="58">
        <f>STAFF_CWS!AU80</f>
        <v>14</v>
      </c>
      <c r="AR16" s="58">
        <f>STAFF_CWS!AV80</f>
        <v>14</v>
      </c>
      <c r="AS16" s="58">
        <f>STAFF_CWS!AW80</f>
        <v>14</v>
      </c>
      <c r="AT16" s="58">
        <f>STAFF_CWS!AX80</f>
        <v>14</v>
      </c>
      <c r="AU16" s="58">
        <f>STAFF_CWS!AY80</f>
        <v>14</v>
      </c>
      <c r="AV16" s="58">
        <f>STAFF_CWS!AZ80</f>
        <v>14</v>
      </c>
      <c r="AW16" s="58">
        <f>STAFF_CWS!BA80</f>
        <v>14</v>
      </c>
      <c r="AX16" s="58">
        <f>STAFF_CWS!BB80</f>
        <v>14</v>
      </c>
      <c r="AY16" s="58">
        <f>STAFF_CWS!BC80</f>
        <v>14</v>
      </c>
      <c r="AZ16" s="58">
        <f>STAFF_CWS!BD80</f>
        <v>14</v>
      </c>
      <c r="BA16" s="58">
        <f>STAFF_CWS!BE80</f>
        <v>14</v>
      </c>
      <c r="BB16" s="58">
        <f>STAFF_CWS!BF80</f>
        <v>14</v>
      </c>
      <c r="BC16" s="58">
        <f>STAFF_CWS!BG80</f>
        <v>14</v>
      </c>
      <c r="BD16" s="58">
        <f>STAFF_CWS!BH80</f>
        <v>14</v>
      </c>
      <c r="BE16" s="58">
        <f>STAFF_CWS!BI80</f>
        <v>14</v>
      </c>
      <c r="BF16" s="58">
        <f>STAFF_CWS!BJ80</f>
        <v>14</v>
      </c>
      <c r="BG16" s="58">
        <f>STAFF_CWS!BK80</f>
        <v>14</v>
      </c>
      <c r="BH16" s="58">
        <f>STAFF_CWS!BL80</f>
        <v>14</v>
      </c>
      <c r="BI16" s="58">
        <f>STAFF_CWS!BM80</f>
        <v>14</v>
      </c>
      <c r="BJ16" s="58">
        <f>STAFF_CWS!BN80</f>
        <v>14</v>
      </c>
      <c r="BK16" s="58">
        <f>STAFF_CWS!BO80</f>
        <v>14</v>
      </c>
    </row>
    <row r="17" spans="1:63" ht="14" x14ac:dyDescent="0.15">
      <c r="A17" s="54" t="s">
        <v>25</v>
      </c>
      <c r="D17" s="58">
        <f>STAFF_CWS!H139</f>
        <v>10</v>
      </c>
      <c r="E17" s="58">
        <f>STAFF_CWS!I139</f>
        <v>10</v>
      </c>
      <c r="F17" s="58">
        <f>STAFF_CWS!J139</f>
        <v>10</v>
      </c>
      <c r="G17" s="58">
        <f>STAFF_CWS!K139</f>
        <v>11</v>
      </c>
      <c r="H17" s="58">
        <f>STAFF_CWS!L139</f>
        <v>12</v>
      </c>
      <c r="I17" s="58">
        <f>STAFF_CWS!M139</f>
        <v>12</v>
      </c>
      <c r="J17" s="58">
        <f>STAFF_CWS!N139</f>
        <v>12</v>
      </c>
      <c r="K17" s="58">
        <f>STAFF_CWS!O139</f>
        <v>13</v>
      </c>
      <c r="L17" s="58">
        <f>STAFF_CWS!P139</f>
        <v>13</v>
      </c>
      <c r="M17" s="58">
        <f>STAFF_CWS!Q139</f>
        <v>13</v>
      </c>
      <c r="N17" s="58">
        <f>STAFF_CWS!R139</f>
        <v>13</v>
      </c>
      <c r="O17" s="58">
        <f>STAFF_CWS!S139</f>
        <v>13</v>
      </c>
      <c r="P17" s="58">
        <f>STAFF_CWS!T139</f>
        <v>15</v>
      </c>
      <c r="Q17" s="58">
        <f>STAFF_CWS!U139</f>
        <v>15</v>
      </c>
      <c r="R17" s="58">
        <f>STAFF_CWS!V139</f>
        <v>15</v>
      </c>
      <c r="S17" s="58">
        <f>STAFF_CWS!W139</f>
        <v>15</v>
      </c>
      <c r="T17" s="58">
        <f>STAFF_CWS!X139</f>
        <v>15</v>
      </c>
      <c r="U17" s="58">
        <f>STAFF_CWS!Y139</f>
        <v>15</v>
      </c>
      <c r="V17" s="58">
        <f>STAFF_CWS!Z139</f>
        <v>15</v>
      </c>
      <c r="W17" s="58">
        <f>STAFF_CWS!AA139</f>
        <v>15</v>
      </c>
      <c r="X17" s="58">
        <f>STAFF_CWS!AB139</f>
        <v>15</v>
      </c>
      <c r="Y17" s="58">
        <f>STAFF_CWS!AC139</f>
        <v>15</v>
      </c>
      <c r="Z17" s="58">
        <f>STAFF_CWS!AD139</f>
        <v>15</v>
      </c>
      <c r="AA17" s="58">
        <f>STAFF_CWS!AE139</f>
        <v>15</v>
      </c>
      <c r="AB17" s="58">
        <f>STAFF_CWS!AF139</f>
        <v>16</v>
      </c>
      <c r="AC17" s="58">
        <f>STAFF_CWS!AG139</f>
        <v>16</v>
      </c>
      <c r="AD17" s="58">
        <f>STAFF_CWS!AH139</f>
        <v>16</v>
      </c>
      <c r="AE17" s="58">
        <f>STAFF_CWS!AI139</f>
        <v>16</v>
      </c>
      <c r="AF17" s="58">
        <f>STAFF_CWS!AJ139</f>
        <v>16</v>
      </c>
      <c r="AG17" s="58">
        <f>STAFF_CWS!AK139</f>
        <v>16</v>
      </c>
      <c r="AH17" s="58">
        <f>STAFF_CWS!AL139</f>
        <v>16</v>
      </c>
      <c r="AI17" s="58">
        <f>STAFF_CWS!AM139</f>
        <v>16</v>
      </c>
      <c r="AJ17" s="58">
        <f>STAFF_CWS!AN139</f>
        <v>16</v>
      </c>
      <c r="AK17" s="58">
        <f>STAFF_CWS!AO139</f>
        <v>16</v>
      </c>
      <c r="AL17" s="58">
        <f>STAFF_CWS!AP139</f>
        <v>16</v>
      </c>
      <c r="AM17" s="58">
        <f>STAFF_CWS!AQ139</f>
        <v>16</v>
      </c>
      <c r="AN17" s="58">
        <f>STAFF_CWS!AR139</f>
        <v>18</v>
      </c>
      <c r="AO17" s="58">
        <f>STAFF_CWS!AS139</f>
        <v>18</v>
      </c>
      <c r="AP17" s="58">
        <f>STAFF_CWS!AT139</f>
        <v>18</v>
      </c>
      <c r="AQ17" s="58">
        <f>STAFF_CWS!AU139</f>
        <v>18</v>
      </c>
      <c r="AR17" s="58">
        <f>STAFF_CWS!AV139</f>
        <v>18</v>
      </c>
      <c r="AS17" s="58">
        <f>STAFF_CWS!AW139</f>
        <v>18</v>
      </c>
      <c r="AT17" s="58">
        <f>STAFF_CWS!AX139</f>
        <v>18</v>
      </c>
      <c r="AU17" s="58">
        <f>STAFF_CWS!AY139</f>
        <v>18</v>
      </c>
      <c r="AV17" s="58">
        <f>STAFF_CWS!AZ139</f>
        <v>18</v>
      </c>
      <c r="AW17" s="58">
        <f>STAFF_CWS!BA139</f>
        <v>18</v>
      </c>
      <c r="AX17" s="58">
        <f>STAFF_CWS!BB139</f>
        <v>18</v>
      </c>
      <c r="AY17" s="58">
        <f>STAFF_CWS!BC139</f>
        <v>18</v>
      </c>
      <c r="AZ17" s="58">
        <f>STAFF_CWS!BD139</f>
        <v>18</v>
      </c>
      <c r="BA17" s="58">
        <f>STAFF_CWS!BE139</f>
        <v>18</v>
      </c>
      <c r="BB17" s="58">
        <f>STAFF_CWS!BF139</f>
        <v>18</v>
      </c>
      <c r="BC17" s="58">
        <f>STAFF_CWS!BG139</f>
        <v>18</v>
      </c>
      <c r="BD17" s="58">
        <f>STAFF_CWS!BH139</f>
        <v>18</v>
      </c>
      <c r="BE17" s="58">
        <f>STAFF_CWS!BI139</f>
        <v>18</v>
      </c>
      <c r="BF17" s="58">
        <f>STAFF_CWS!BJ139</f>
        <v>18</v>
      </c>
      <c r="BG17" s="58">
        <f>STAFF_CWS!BK139</f>
        <v>18</v>
      </c>
      <c r="BH17" s="58">
        <f>STAFF_CWS!BL139</f>
        <v>18</v>
      </c>
      <c r="BI17" s="58">
        <f>STAFF_CWS!BM139</f>
        <v>18</v>
      </c>
      <c r="BJ17" s="58">
        <f>STAFF_CWS!BN139</f>
        <v>18</v>
      </c>
      <c r="BK17" s="58">
        <f>STAFF_CWS!BO139</f>
        <v>18</v>
      </c>
    </row>
    <row r="18" spans="1:63" ht="14" x14ac:dyDescent="0.15">
      <c r="A18" s="54" t="s">
        <v>207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203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206</v>
      </c>
      <c r="B21" s="289"/>
      <c r="C21" s="56"/>
    </row>
    <row r="23" spans="1:63" ht="14" x14ac:dyDescent="0.15">
      <c r="A23" s="54" t="s">
        <v>180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181</v>
      </c>
      <c r="D24" s="58">
        <f>STAFF_CWS!H53</f>
        <v>1</v>
      </c>
      <c r="E24" s="58">
        <f>STAFF_CWS!I53</f>
        <v>1</v>
      </c>
      <c r="F24" s="58">
        <f>STAFF_CWS!J53</f>
        <v>1</v>
      </c>
      <c r="G24" s="58">
        <f>STAFF_CWS!K53</f>
        <v>1</v>
      </c>
      <c r="H24" s="58">
        <f>STAFF_CWS!L53</f>
        <v>1</v>
      </c>
      <c r="I24" s="58">
        <f>STAFF_CWS!M53</f>
        <v>1</v>
      </c>
      <c r="J24" s="58">
        <f>STAFF_CWS!N53</f>
        <v>1</v>
      </c>
      <c r="K24" s="58">
        <f>STAFF_CWS!O53</f>
        <v>1</v>
      </c>
      <c r="L24" s="58">
        <f>STAFF_CWS!P53</f>
        <v>1</v>
      </c>
      <c r="M24" s="58">
        <f>STAFF_CWS!Q53</f>
        <v>1</v>
      </c>
      <c r="N24" s="58">
        <f>STAFF_CWS!R53</f>
        <v>1</v>
      </c>
      <c r="O24" s="58">
        <f>STAFF_CWS!S53</f>
        <v>1</v>
      </c>
      <c r="P24" s="58">
        <f>STAFF_CWS!T53</f>
        <v>2</v>
      </c>
      <c r="Q24" s="58">
        <f>STAFF_CWS!U53</f>
        <v>2</v>
      </c>
      <c r="R24" s="58">
        <f>STAFF_CWS!V53</f>
        <v>2</v>
      </c>
      <c r="S24" s="58">
        <f>STAFF_CWS!W53</f>
        <v>2</v>
      </c>
      <c r="T24" s="58">
        <f>STAFF_CWS!X53</f>
        <v>2</v>
      </c>
      <c r="U24" s="58">
        <f>STAFF_CWS!Y53</f>
        <v>2</v>
      </c>
      <c r="V24" s="58">
        <f>STAFF_CWS!Z53</f>
        <v>2</v>
      </c>
      <c r="W24" s="58">
        <f>STAFF_CWS!AA53</f>
        <v>2</v>
      </c>
      <c r="X24" s="58">
        <f>STAFF_CWS!AB53</f>
        <v>2</v>
      </c>
      <c r="Y24" s="58">
        <f>STAFF_CWS!AC53</f>
        <v>2</v>
      </c>
      <c r="Z24" s="58">
        <f>STAFF_CWS!AD53</f>
        <v>2</v>
      </c>
      <c r="AA24" s="58">
        <f>STAFF_CWS!AE53</f>
        <v>2</v>
      </c>
      <c r="AB24" s="58">
        <f>STAFF_CWS!AF53</f>
        <v>4</v>
      </c>
      <c r="AC24" s="58">
        <f>STAFF_CWS!AG53</f>
        <v>4</v>
      </c>
      <c r="AD24" s="58">
        <f>STAFF_CWS!AH53</f>
        <v>4</v>
      </c>
      <c r="AE24" s="58">
        <f>STAFF_CWS!AI53</f>
        <v>4</v>
      </c>
      <c r="AF24" s="58">
        <f>STAFF_CWS!AJ53</f>
        <v>4</v>
      </c>
      <c r="AG24" s="58">
        <f>STAFF_CWS!AK53</f>
        <v>4</v>
      </c>
      <c r="AH24" s="58">
        <f>STAFF_CWS!AL53</f>
        <v>4</v>
      </c>
      <c r="AI24" s="58">
        <f>STAFF_CWS!AM53</f>
        <v>4</v>
      </c>
      <c r="AJ24" s="58">
        <f>STAFF_CWS!AN53</f>
        <v>4</v>
      </c>
      <c r="AK24" s="58">
        <f>STAFF_CWS!AO53</f>
        <v>4</v>
      </c>
      <c r="AL24" s="58">
        <f>STAFF_CWS!AP53</f>
        <v>4</v>
      </c>
      <c r="AM24" s="58">
        <f>STAFF_CWS!AQ53</f>
        <v>4</v>
      </c>
      <c r="AN24" s="58">
        <f>STAFF_CWS!AR53</f>
        <v>6</v>
      </c>
      <c r="AO24" s="58">
        <f>STAFF_CWS!AS53</f>
        <v>6</v>
      </c>
      <c r="AP24" s="58">
        <f>STAFF_CWS!AT53</f>
        <v>6</v>
      </c>
      <c r="AQ24" s="58">
        <f>STAFF_CWS!AU53</f>
        <v>6</v>
      </c>
      <c r="AR24" s="58">
        <f>STAFF_CWS!AV53</f>
        <v>6</v>
      </c>
      <c r="AS24" s="58">
        <f>STAFF_CWS!AW53</f>
        <v>6</v>
      </c>
      <c r="AT24" s="58">
        <f>STAFF_CWS!AX53</f>
        <v>6</v>
      </c>
      <c r="AU24" s="58">
        <f>STAFF_CWS!AY53</f>
        <v>6</v>
      </c>
      <c r="AV24" s="58">
        <f>STAFF_CWS!AZ53</f>
        <v>6</v>
      </c>
      <c r="AW24" s="58">
        <f>STAFF_CWS!BA53</f>
        <v>6</v>
      </c>
      <c r="AX24" s="58">
        <f>STAFF_CWS!BB53</f>
        <v>6</v>
      </c>
      <c r="AY24" s="58">
        <f>STAFF_CWS!BC53</f>
        <v>6</v>
      </c>
      <c r="AZ24" s="58">
        <f>STAFF_CWS!BD53</f>
        <v>6</v>
      </c>
      <c r="BA24" s="58">
        <f>STAFF_CWS!BE53</f>
        <v>6</v>
      </c>
      <c r="BB24" s="58">
        <f>STAFF_CWS!BF53</f>
        <v>6</v>
      </c>
      <c r="BC24" s="58">
        <f>STAFF_CWS!BG53</f>
        <v>6</v>
      </c>
      <c r="BD24" s="58">
        <f>STAFF_CWS!BH53</f>
        <v>6</v>
      </c>
      <c r="BE24" s="58">
        <f>STAFF_CWS!BI53</f>
        <v>6</v>
      </c>
      <c r="BF24" s="58">
        <f>STAFF_CWS!BJ53</f>
        <v>6</v>
      </c>
      <c r="BG24" s="58">
        <f>STAFF_CWS!BK53</f>
        <v>6</v>
      </c>
      <c r="BH24" s="58">
        <f>STAFF_CWS!BL53</f>
        <v>6</v>
      </c>
      <c r="BI24" s="58">
        <f>STAFF_CWS!BM53</f>
        <v>6</v>
      </c>
      <c r="BJ24" s="58">
        <f>STAFF_CWS!BN53</f>
        <v>6</v>
      </c>
      <c r="BK24" s="58">
        <f>STAFF_CWS!BO53</f>
        <v>6</v>
      </c>
    </row>
    <row r="25" spans="1:63" ht="14" x14ac:dyDescent="0.15">
      <c r="A25" s="54" t="s">
        <v>192</v>
      </c>
      <c r="D25" s="58">
        <f>STAFF_CWS!H81</f>
        <v>1</v>
      </c>
      <c r="E25" s="58">
        <f>STAFF_CWS!I81</f>
        <v>1</v>
      </c>
      <c r="F25" s="58">
        <f>STAFF_CWS!J81</f>
        <v>1</v>
      </c>
      <c r="G25" s="58">
        <f>STAFF_CWS!K81</f>
        <v>1</v>
      </c>
      <c r="H25" s="58">
        <f>STAFF_CWS!L81</f>
        <v>2</v>
      </c>
      <c r="I25" s="58">
        <f>STAFF_CWS!M81</f>
        <v>2</v>
      </c>
      <c r="J25" s="58">
        <f>STAFF_CWS!N81</f>
        <v>2</v>
      </c>
      <c r="K25" s="58">
        <f>STAFF_CWS!O81</f>
        <v>2</v>
      </c>
      <c r="L25" s="58">
        <f>STAFF_CWS!P81</f>
        <v>2</v>
      </c>
      <c r="M25" s="58">
        <f>STAFF_CWS!Q81</f>
        <v>3</v>
      </c>
      <c r="N25" s="58">
        <f>STAFF_CWS!R81</f>
        <v>3</v>
      </c>
      <c r="O25" s="58">
        <f>STAFF_CWS!S81</f>
        <v>3</v>
      </c>
      <c r="P25" s="58">
        <f>STAFF_CWS!T81</f>
        <v>4</v>
      </c>
      <c r="Q25" s="58">
        <f>STAFF_CWS!U81</f>
        <v>4</v>
      </c>
      <c r="R25" s="58">
        <f>STAFF_CWS!V81</f>
        <v>4</v>
      </c>
      <c r="S25" s="58">
        <f>STAFF_CWS!W81</f>
        <v>5</v>
      </c>
      <c r="T25" s="58">
        <f>STAFF_CWS!X81</f>
        <v>5</v>
      </c>
      <c r="U25" s="58">
        <f>STAFF_CWS!Y81</f>
        <v>5</v>
      </c>
      <c r="V25" s="58">
        <f>STAFF_CWS!Z81</f>
        <v>5</v>
      </c>
      <c r="W25" s="58">
        <f>STAFF_CWS!AA81</f>
        <v>5</v>
      </c>
      <c r="X25" s="58">
        <f>STAFF_CWS!AB81</f>
        <v>5</v>
      </c>
      <c r="Y25" s="58">
        <f>STAFF_CWS!AC81</f>
        <v>5</v>
      </c>
      <c r="Z25" s="58">
        <f>STAFF_CWS!AD81</f>
        <v>5</v>
      </c>
      <c r="AA25" s="58">
        <f>STAFF_CWS!AE81</f>
        <v>5</v>
      </c>
      <c r="AB25" s="58">
        <f>STAFF_CWS!AF81</f>
        <v>6</v>
      </c>
      <c r="AC25" s="58">
        <f>STAFF_CWS!AG81</f>
        <v>6</v>
      </c>
      <c r="AD25" s="58">
        <f>STAFF_CWS!AH81</f>
        <v>6</v>
      </c>
      <c r="AE25" s="58">
        <f>STAFF_CWS!AI81</f>
        <v>6</v>
      </c>
      <c r="AF25" s="58">
        <f>STAFF_CWS!AJ81</f>
        <v>6</v>
      </c>
      <c r="AG25" s="58">
        <f>STAFF_CWS!AK81</f>
        <v>6</v>
      </c>
      <c r="AH25" s="58">
        <f>STAFF_CWS!AL81</f>
        <v>6</v>
      </c>
      <c r="AI25" s="58">
        <f>STAFF_CWS!AM81</f>
        <v>6</v>
      </c>
      <c r="AJ25" s="58">
        <f>STAFF_CWS!AN81</f>
        <v>6</v>
      </c>
      <c r="AK25" s="58">
        <f>STAFF_CWS!AO81</f>
        <v>6</v>
      </c>
      <c r="AL25" s="58">
        <f>STAFF_CWS!AP81</f>
        <v>6</v>
      </c>
      <c r="AM25" s="58">
        <f>STAFF_CWS!AQ81</f>
        <v>6</v>
      </c>
      <c r="AN25" s="58">
        <f>STAFF_CWS!AR81</f>
        <v>8</v>
      </c>
      <c r="AO25" s="58">
        <f>STAFF_CWS!AS81</f>
        <v>8</v>
      </c>
      <c r="AP25" s="58">
        <f>STAFF_CWS!AT81</f>
        <v>8</v>
      </c>
      <c r="AQ25" s="58">
        <f>STAFF_CWS!AU81</f>
        <v>8</v>
      </c>
      <c r="AR25" s="58">
        <f>STAFF_CWS!AV81</f>
        <v>8</v>
      </c>
      <c r="AS25" s="58">
        <f>STAFF_CWS!AW81</f>
        <v>8</v>
      </c>
      <c r="AT25" s="58">
        <f>STAFF_CWS!AX81</f>
        <v>8</v>
      </c>
      <c r="AU25" s="58">
        <f>STAFF_CWS!AY81</f>
        <v>8</v>
      </c>
      <c r="AV25" s="58">
        <f>STAFF_CWS!AZ81</f>
        <v>8</v>
      </c>
      <c r="AW25" s="58">
        <f>STAFF_CWS!BA81</f>
        <v>8</v>
      </c>
      <c r="AX25" s="58">
        <f>STAFF_CWS!BB81</f>
        <v>8</v>
      </c>
      <c r="AY25" s="58">
        <f>STAFF_CWS!BC81</f>
        <v>8</v>
      </c>
      <c r="AZ25" s="58">
        <f>STAFF_CWS!BD81</f>
        <v>8</v>
      </c>
      <c r="BA25" s="58">
        <f>STAFF_CWS!BE81</f>
        <v>8</v>
      </c>
      <c r="BB25" s="58">
        <f>STAFF_CWS!BF81</f>
        <v>8</v>
      </c>
      <c r="BC25" s="58">
        <f>STAFF_CWS!BG81</f>
        <v>8</v>
      </c>
      <c r="BD25" s="58">
        <f>STAFF_CWS!BH81</f>
        <v>8</v>
      </c>
      <c r="BE25" s="58">
        <f>STAFF_CWS!BI81</f>
        <v>8</v>
      </c>
      <c r="BF25" s="58">
        <f>STAFF_CWS!BJ81</f>
        <v>8</v>
      </c>
      <c r="BG25" s="58">
        <f>STAFF_CWS!BK81</f>
        <v>8</v>
      </c>
      <c r="BH25" s="58">
        <f>STAFF_CWS!BL81</f>
        <v>8</v>
      </c>
      <c r="BI25" s="58">
        <f>STAFF_CWS!BM81</f>
        <v>8</v>
      </c>
      <c r="BJ25" s="58">
        <f>STAFF_CWS!BN81</f>
        <v>8</v>
      </c>
      <c r="BK25" s="58">
        <f>STAFF_CWS!BO81</f>
        <v>8</v>
      </c>
    </row>
    <row r="26" spans="1:63" ht="14" x14ac:dyDescent="0.15">
      <c r="A26" s="54" t="s">
        <v>25</v>
      </c>
      <c r="D26" s="58">
        <f>STAFF_CWS!H140</f>
        <v>8</v>
      </c>
      <c r="E26" s="58">
        <f>STAFF_CWS!I140</f>
        <v>8</v>
      </c>
      <c r="F26" s="58">
        <f>STAFF_CWS!J140</f>
        <v>8</v>
      </c>
      <c r="G26" s="58">
        <f>STAFF_CWS!K140</f>
        <v>9</v>
      </c>
      <c r="H26" s="58">
        <f>STAFF_CWS!L140</f>
        <v>10</v>
      </c>
      <c r="I26" s="58">
        <f>STAFF_CWS!M140</f>
        <v>10</v>
      </c>
      <c r="J26" s="58">
        <f>STAFF_CWS!N140</f>
        <v>10</v>
      </c>
      <c r="K26" s="58">
        <f>STAFF_CWS!O140</f>
        <v>11</v>
      </c>
      <c r="L26" s="58">
        <f>STAFF_CWS!P140</f>
        <v>11</v>
      </c>
      <c r="M26" s="58">
        <f>STAFF_CWS!Q140</f>
        <v>11</v>
      </c>
      <c r="N26" s="58">
        <f>STAFF_CWS!R140</f>
        <v>11</v>
      </c>
      <c r="O26" s="58">
        <f>STAFF_CWS!S140</f>
        <v>11</v>
      </c>
      <c r="P26" s="58">
        <f>STAFF_CWS!T140</f>
        <v>15</v>
      </c>
      <c r="Q26" s="58">
        <f>STAFF_CWS!U140</f>
        <v>15</v>
      </c>
      <c r="R26" s="58">
        <f>STAFF_CWS!V140</f>
        <v>15</v>
      </c>
      <c r="S26" s="58">
        <f>STAFF_CWS!W140</f>
        <v>15</v>
      </c>
      <c r="T26" s="58">
        <f>STAFF_CWS!X140</f>
        <v>15</v>
      </c>
      <c r="U26" s="58">
        <f>STAFF_CWS!Y140</f>
        <v>15</v>
      </c>
      <c r="V26" s="58">
        <f>STAFF_CWS!Z140</f>
        <v>15</v>
      </c>
      <c r="W26" s="58">
        <f>STAFF_CWS!AA140</f>
        <v>15</v>
      </c>
      <c r="X26" s="58">
        <f>STAFF_CWS!AB140</f>
        <v>15</v>
      </c>
      <c r="Y26" s="58">
        <f>STAFF_CWS!AC140</f>
        <v>15</v>
      </c>
      <c r="Z26" s="58">
        <f>STAFF_CWS!AD140</f>
        <v>15</v>
      </c>
      <c r="AA26" s="58">
        <f>STAFF_CWS!AE140</f>
        <v>15</v>
      </c>
      <c r="AB26" s="58">
        <f>STAFF_CWS!AF140</f>
        <v>16</v>
      </c>
      <c r="AC26" s="58">
        <f>STAFF_CWS!AG140</f>
        <v>16</v>
      </c>
      <c r="AD26" s="58">
        <f>STAFF_CWS!AH140</f>
        <v>16</v>
      </c>
      <c r="AE26" s="58">
        <f>STAFF_CWS!AI140</f>
        <v>16</v>
      </c>
      <c r="AF26" s="58">
        <f>STAFF_CWS!AJ140</f>
        <v>16</v>
      </c>
      <c r="AG26" s="58">
        <f>STAFF_CWS!AK140</f>
        <v>16</v>
      </c>
      <c r="AH26" s="58">
        <f>STAFF_CWS!AL140</f>
        <v>16</v>
      </c>
      <c r="AI26" s="58">
        <f>STAFF_CWS!AM140</f>
        <v>16</v>
      </c>
      <c r="AJ26" s="58">
        <f>STAFF_CWS!AN140</f>
        <v>16</v>
      </c>
      <c r="AK26" s="58">
        <f>STAFF_CWS!AO140</f>
        <v>16</v>
      </c>
      <c r="AL26" s="58">
        <f>STAFF_CWS!AP140</f>
        <v>16</v>
      </c>
      <c r="AM26" s="58">
        <f>STAFF_CWS!AQ140</f>
        <v>16</v>
      </c>
      <c r="AN26" s="58">
        <f>STAFF_CWS!AR140</f>
        <v>18</v>
      </c>
      <c r="AO26" s="58">
        <f>STAFF_CWS!AS140</f>
        <v>18</v>
      </c>
      <c r="AP26" s="58">
        <f>STAFF_CWS!AT140</f>
        <v>18</v>
      </c>
      <c r="AQ26" s="58">
        <f>STAFF_CWS!AU140</f>
        <v>18</v>
      </c>
      <c r="AR26" s="58">
        <f>STAFF_CWS!AV140</f>
        <v>18</v>
      </c>
      <c r="AS26" s="58">
        <f>STAFF_CWS!AW140</f>
        <v>18</v>
      </c>
      <c r="AT26" s="58">
        <f>STAFF_CWS!AX140</f>
        <v>18</v>
      </c>
      <c r="AU26" s="58">
        <f>STAFF_CWS!AY140</f>
        <v>18</v>
      </c>
      <c r="AV26" s="58">
        <f>STAFF_CWS!AZ140</f>
        <v>18</v>
      </c>
      <c r="AW26" s="58">
        <f>STAFF_CWS!BA140</f>
        <v>18</v>
      </c>
      <c r="AX26" s="58">
        <f>STAFF_CWS!BB140</f>
        <v>18</v>
      </c>
      <c r="AY26" s="58">
        <f>STAFF_CWS!BC140</f>
        <v>18</v>
      </c>
      <c r="AZ26" s="58">
        <f>STAFF_CWS!BD140</f>
        <v>18</v>
      </c>
      <c r="BA26" s="58">
        <f>STAFF_CWS!BE140</f>
        <v>18</v>
      </c>
      <c r="BB26" s="58">
        <f>STAFF_CWS!BF140</f>
        <v>18</v>
      </c>
      <c r="BC26" s="58">
        <f>STAFF_CWS!BG140</f>
        <v>18</v>
      </c>
      <c r="BD26" s="58">
        <f>STAFF_CWS!BH140</f>
        <v>18</v>
      </c>
      <c r="BE26" s="58">
        <f>STAFF_CWS!BI140</f>
        <v>18</v>
      </c>
      <c r="BF26" s="58">
        <f>STAFF_CWS!BJ140</f>
        <v>18</v>
      </c>
      <c r="BG26" s="58">
        <f>STAFF_CWS!BK140</f>
        <v>18</v>
      </c>
      <c r="BH26" s="58">
        <f>STAFF_CWS!BL140</f>
        <v>18</v>
      </c>
      <c r="BI26" s="58">
        <f>STAFF_CWS!BM140</f>
        <v>18</v>
      </c>
      <c r="BJ26" s="58">
        <f>STAFF_CWS!BN140</f>
        <v>18</v>
      </c>
      <c r="BK26" s="58">
        <f>STAFF_CWS!BO140</f>
        <v>18</v>
      </c>
    </row>
    <row r="27" spans="1:63" ht="14" x14ac:dyDescent="0.15">
      <c r="A27" s="54" t="s">
        <v>207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203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208</v>
      </c>
    </row>
    <row r="32" spans="1:63" ht="14" x14ac:dyDescent="0.15">
      <c r="A32" s="62" t="s">
        <v>209</v>
      </c>
      <c r="B32" s="290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210</v>
      </c>
      <c r="B33" s="290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212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213</v>
      </c>
    </row>
    <row r="37" spans="1:63" ht="14" x14ac:dyDescent="0.15">
      <c r="A37" s="62" t="s">
        <v>214</v>
      </c>
      <c r="B37" s="290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215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219</v>
      </c>
    </row>
    <row r="41" spans="1:63" ht="14" x14ac:dyDescent="0.15">
      <c r="A41" s="62" t="s">
        <v>216</v>
      </c>
      <c r="B41" s="286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217</v>
      </c>
      <c r="B42" s="290">
        <v>4</v>
      </c>
    </row>
    <row r="43" spans="1:63" ht="14" x14ac:dyDescent="0.15">
      <c r="A43" s="54" t="s">
        <v>218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220</v>
      </c>
    </row>
    <row r="46" spans="1:63" ht="14" x14ac:dyDescent="0.15">
      <c r="A46" s="62" t="s">
        <v>221</v>
      </c>
      <c r="B46" s="290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222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tabSelected="1" zoomScale="120" zoomScaleNormal="12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C5" sqref="C5"/>
    </sheetView>
  </sheetViews>
  <sheetFormatPr baseColWidth="10" defaultColWidth="9.1640625" defaultRowHeight="13" outlineLevelRow="1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53" t="s">
        <v>35</v>
      </c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 t="s">
        <v>36</v>
      </c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 t="s">
        <v>37</v>
      </c>
      <c r="AG1" s="353"/>
      <c r="AH1" s="353"/>
      <c r="AI1" s="353"/>
      <c r="AJ1" s="353"/>
      <c r="AK1" s="353"/>
      <c r="AL1" s="353"/>
      <c r="AM1" s="353"/>
      <c r="AN1" s="353"/>
      <c r="AO1" s="353"/>
      <c r="AP1" s="353"/>
      <c r="AQ1" s="353"/>
      <c r="AR1" s="353" t="s">
        <v>38</v>
      </c>
      <c r="AS1" s="353"/>
      <c r="AT1" s="353"/>
      <c r="AU1" s="353"/>
      <c r="AV1" s="353"/>
      <c r="AW1" s="353"/>
      <c r="AX1" s="353"/>
      <c r="AY1" s="353"/>
      <c r="AZ1" s="353"/>
      <c r="BA1" s="353"/>
      <c r="BB1" s="353"/>
      <c r="BC1" s="353"/>
      <c r="BD1" s="353" t="s">
        <v>39</v>
      </c>
      <c r="BE1" s="353"/>
      <c r="BF1" s="353"/>
      <c r="BG1" s="353"/>
      <c r="BH1" s="353"/>
      <c r="BI1" s="353"/>
      <c r="BJ1" s="353"/>
      <c r="BK1" s="353"/>
      <c r="BL1" s="353"/>
      <c r="BM1" s="353"/>
      <c r="BN1" s="353"/>
      <c r="BO1" s="353"/>
      <c r="BP1" s="38"/>
    </row>
    <row r="2" spans="1:79" s="14" customFormat="1" x14ac:dyDescent="0.15">
      <c r="A2" s="10" t="s">
        <v>1223</v>
      </c>
      <c r="C2" s="20"/>
      <c r="D2" s="10"/>
      <c r="E2" s="10"/>
      <c r="F2" s="10"/>
      <c r="G2" s="10" t="s">
        <v>156</v>
      </c>
      <c r="H2" s="28" t="s">
        <v>40</v>
      </c>
      <c r="I2" s="28" t="s">
        <v>41</v>
      </c>
      <c r="J2" s="28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9" t="s">
        <v>157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1227</v>
      </c>
      <c r="B3" s="10" t="s">
        <v>68</v>
      </c>
      <c r="C3" s="275" t="s">
        <v>1229</v>
      </c>
      <c r="D3" s="10" t="s">
        <v>65</v>
      </c>
      <c r="E3" s="10" t="s">
        <v>66</v>
      </c>
      <c r="F3" s="10" t="s">
        <v>67</v>
      </c>
      <c r="G3" s="10"/>
      <c r="BP3" s="39" t="s">
        <v>770</v>
      </c>
    </row>
    <row r="4" spans="1:79" x14ac:dyDescent="0.15">
      <c r="A4" s="10" t="s">
        <v>1228</v>
      </c>
      <c r="B4" s="10" t="s">
        <v>1230</v>
      </c>
      <c r="C4" s="275" t="s">
        <v>1229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1216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 t="s">
        <v>1225</v>
      </c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120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outlineLevel="1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outlineLevel="1" x14ac:dyDescent="0.15">
      <c r="A10" s="35" t="s">
        <v>24</v>
      </c>
      <c r="B10" s="341">
        <v>175000</v>
      </c>
      <c r="C10" s="268">
        <f>TESTOFRANGE/12</f>
        <v>14583.333333333334</v>
      </c>
      <c r="D10" s="347" t="s">
        <v>64</v>
      </c>
      <c r="E10" s="347" t="s">
        <v>64</v>
      </c>
      <c r="F10" s="347" t="s">
        <v>64</v>
      </c>
      <c r="G10" s="351">
        <v>0.5</v>
      </c>
      <c r="H10" s="351">
        <v>1</v>
      </c>
      <c r="I10" s="351">
        <v>1</v>
      </c>
      <c r="J10" s="351">
        <v>1</v>
      </c>
      <c r="K10" s="351">
        <v>1</v>
      </c>
      <c r="L10" s="351">
        <v>1</v>
      </c>
      <c r="M10" s="351">
        <v>1</v>
      </c>
      <c r="N10" s="351">
        <v>1</v>
      </c>
      <c r="O10" s="351">
        <v>1</v>
      </c>
      <c r="P10" s="351">
        <v>1</v>
      </c>
      <c r="Q10" s="351">
        <v>1</v>
      </c>
      <c r="R10" s="351">
        <v>1</v>
      </c>
      <c r="S10" s="351">
        <v>1</v>
      </c>
      <c r="T10" s="351">
        <v>1</v>
      </c>
      <c r="U10" s="351">
        <v>1</v>
      </c>
      <c r="V10" s="351">
        <v>1</v>
      </c>
      <c r="W10" s="351">
        <v>1</v>
      </c>
      <c r="X10" s="351">
        <v>1</v>
      </c>
      <c r="Y10" s="351">
        <v>1</v>
      </c>
      <c r="Z10" s="351">
        <v>1</v>
      </c>
      <c r="AA10" s="351">
        <v>1</v>
      </c>
      <c r="AB10" s="351">
        <v>1</v>
      </c>
      <c r="AC10" s="351">
        <v>1</v>
      </c>
      <c r="AD10" s="351">
        <v>1</v>
      </c>
      <c r="AE10" s="351">
        <v>1</v>
      </c>
      <c r="AF10" s="351">
        <v>1</v>
      </c>
      <c r="AG10" s="351">
        <v>1</v>
      </c>
      <c r="AH10" s="351">
        <v>1</v>
      </c>
      <c r="AI10" s="351">
        <v>1</v>
      </c>
      <c r="AJ10" s="351">
        <v>1</v>
      </c>
      <c r="AK10" s="351">
        <v>1</v>
      </c>
      <c r="AL10" s="351">
        <v>1</v>
      </c>
      <c r="AM10" s="351">
        <v>1</v>
      </c>
      <c r="AN10" s="351">
        <v>1</v>
      </c>
      <c r="AO10" s="351">
        <v>1</v>
      </c>
      <c r="AP10" s="351">
        <v>1</v>
      </c>
      <c r="AQ10" s="351">
        <v>1</v>
      </c>
      <c r="AR10" s="351">
        <v>1</v>
      </c>
      <c r="AS10" s="351">
        <v>1</v>
      </c>
      <c r="AT10" s="351">
        <v>1</v>
      </c>
      <c r="AU10" s="351">
        <v>1</v>
      </c>
      <c r="AV10" s="351">
        <v>1</v>
      </c>
      <c r="AW10" s="351">
        <v>1</v>
      </c>
      <c r="AX10" s="351">
        <v>1</v>
      </c>
      <c r="AY10" s="351">
        <v>1</v>
      </c>
      <c r="AZ10" s="351">
        <v>1</v>
      </c>
      <c r="BA10" s="351">
        <v>1</v>
      </c>
      <c r="BB10" s="351">
        <v>1</v>
      </c>
      <c r="BC10" s="351">
        <v>1</v>
      </c>
      <c r="BD10" s="351">
        <v>1</v>
      </c>
      <c r="BE10" s="351">
        <v>1</v>
      </c>
      <c r="BF10" s="351">
        <v>1</v>
      </c>
      <c r="BG10" s="351">
        <v>1</v>
      </c>
      <c r="BH10" s="351">
        <v>1</v>
      </c>
      <c r="BI10" s="351">
        <v>1</v>
      </c>
      <c r="BJ10" s="351">
        <v>1</v>
      </c>
      <c r="BK10" s="351">
        <v>1</v>
      </c>
      <c r="BL10" s="351">
        <v>1</v>
      </c>
      <c r="BM10" s="351">
        <v>1</v>
      </c>
      <c r="BN10" s="351">
        <v>1</v>
      </c>
      <c r="BO10" s="351">
        <v>1</v>
      </c>
      <c r="BP10" s="285">
        <f>COLUMNS(H10:BO10)</f>
        <v>60</v>
      </c>
      <c r="BQ10" s="38" t="s">
        <v>1062</v>
      </c>
    </row>
    <row r="11" spans="1:79" s="18" customFormat="1" outlineLevel="1" x14ac:dyDescent="0.15">
      <c r="A11" s="35" t="s">
        <v>86</v>
      </c>
      <c r="B11" s="341">
        <v>150</v>
      </c>
      <c r="C11" s="268">
        <f>B11*160</f>
        <v>24000</v>
      </c>
      <c r="D11" s="347" t="s">
        <v>64</v>
      </c>
      <c r="E11" s="347" t="s">
        <v>64</v>
      </c>
      <c r="F11" s="347" t="s">
        <v>64</v>
      </c>
      <c r="G11" s="351">
        <v>0</v>
      </c>
      <c r="H11" s="351">
        <v>0</v>
      </c>
      <c r="I11" s="351">
        <v>0</v>
      </c>
      <c r="J11" s="351">
        <v>0</v>
      </c>
      <c r="K11" s="351">
        <v>0</v>
      </c>
      <c r="L11" s="351">
        <v>0</v>
      </c>
      <c r="M11" s="351">
        <v>0</v>
      </c>
      <c r="N11" s="351">
        <v>0</v>
      </c>
      <c r="O11" s="351">
        <v>0</v>
      </c>
      <c r="P11" s="351">
        <v>0</v>
      </c>
      <c r="Q11" s="351">
        <v>0</v>
      </c>
      <c r="R11" s="351">
        <v>0</v>
      </c>
      <c r="S11" s="351">
        <v>0</v>
      </c>
      <c r="T11" s="351">
        <v>0</v>
      </c>
      <c r="U11" s="351">
        <v>0</v>
      </c>
      <c r="V11" s="351">
        <v>0</v>
      </c>
      <c r="W11" s="351">
        <v>0</v>
      </c>
      <c r="X11" s="351">
        <v>0</v>
      </c>
      <c r="Y11" s="351">
        <v>0</v>
      </c>
      <c r="Z11" s="351">
        <v>0</v>
      </c>
      <c r="AA11" s="351">
        <v>0</v>
      </c>
      <c r="AB11" s="351">
        <v>0</v>
      </c>
      <c r="AC11" s="351">
        <v>0</v>
      </c>
      <c r="AD11" s="351">
        <v>0</v>
      </c>
      <c r="AE11" s="351">
        <v>0</v>
      </c>
      <c r="AF11" s="351">
        <v>0</v>
      </c>
      <c r="AG11" s="351">
        <v>0</v>
      </c>
      <c r="AH11" s="351">
        <v>0</v>
      </c>
      <c r="AI11" s="351">
        <v>0</v>
      </c>
      <c r="AJ11" s="351">
        <v>0</v>
      </c>
      <c r="AK11" s="351">
        <v>0</v>
      </c>
      <c r="AL11" s="351">
        <v>0</v>
      </c>
      <c r="AM11" s="351">
        <v>0</v>
      </c>
      <c r="AN11" s="351">
        <v>0</v>
      </c>
      <c r="AO11" s="351">
        <v>0</v>
      </c>
      <c r="AP11" s="351">
        <v>0</v>
      </c>
      <c r="AQ11" s="351">
        <v>0</v>
      </c>
      <c r="AR11" s="351">
        <v>0</v>
      </c>
      <c r="AS11" s="351">
        <v>0</v>
      </c>
      <c r="AT11" s="351">
        <v>0</v>
      </c>
      <c r="AU11" s="351">
        <v>0</v>
      </c>
      <c r="AV11" s="351">
        <v>0</v>
      </c>
      <c r="AW11" s="351">
        <v>0</v>
      </c>
      <c r="AX11" s="351">
        <v>0</v>
      </c>
      <c r="AY11" s="351">
        <v>0</v>
      </c>
      <c r="AZ11" s="351">
        <v>0</v>
      </c>
      <c r="BA11" s="351">
        <v>0</v>
      </c>
      <c r="BB11" s="351">
        <v>0</v>
      </c>
      <c r="BC11" s="351">
        <v>0</v>
      </c>
      <c r="BD11" s="351">
        <v>0</v>
      </c>
      <c r="BE11" s="351">
        <v>0</v>
      </c>
      <c r="BF11" s="351">
        <v>0</v>
      </c>
      <c r="BG11" s="351">
        <v>0</v>
      </c>
      <c r="BH11" s="351">
        <v>0</v>
      </c>
      <c r="BI11" s="351">
        <v>0</v>
      </c>
      <c r="BJ11" s="351">
        <v>0</v>
      </c>
      <c r="BK11" s="351">
        <v>0</v>
      </c>
      <c r="BL11" s="351">
        <v>0</v>
      </c>
      <c r="BM11" s="351">
        <v>0</v>
      </c>
      <c r="BN11" s="351">
        <v>0</v>
      </c>
      <c r="BO11" s="351">
        <v>0</v>
      </c>
      <c r="BP11" s="40"/>
    </row>
    <row r="12" spans="1:79" outlineLevel="1" x14ac:dyDescent="0.15">
      <c r="B12" s="341"/>
      <c r="C12" s="269"/>
      <c r="D12" s="348"/>
      <c r="E12" s="348"/>
      <c r="F12" s="348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  <c r="AQ12" s="351"/>
      <c r="AR12" s="351"/>
      <c r="AS12" s="351"/>
      <c r="AT12" s="351"/>
      <c r="AU12" s="351"/>
      <c r="AV12" s="351"/>
      <c r="AW12" s="351"/>
      <c r="AX12" s="351"/>
      <c r="AY12" s="351"/>
      <c r="AZ12" s="351"/>
      <c r="BA12" s="351"/>
      <c r="BB12" s="351"/>
      <c r="BC12" s="351"/>
      <c r="BD12" s="351"/>
      <c r="BE12" s="351"/>
      <c r="BF12" s="351"/>
      <c r="BG12" s="351"/>
      <c r="BH12" s="351"/>
      <c r="BI12" s="351"/>
      <c r="BJ12" s="351"/>
      <c r="BK12" s="351"/>
      <c r="BL12" s="351"/>
      <c r="BM12" s="351"/>
      <c r="BN12" s="351"/>
      <c r="BO12" s="351"/>
    </row>
    <row r="13" spans="1:79" outlineLevel="1" x14ac:dyDescent="0.15">
      <c r="A13" s="35" t="s">
        <v>134</v>
      </c>
      <c r="B13" s="341">
        <v>110000</v>
      </c>
      <c r="C13" s="268">
        <f>B13/12</f>
        <v>9166.6666666666661</v>
      </c>
      <c r="D13" s="347" t="s">
        <v>64</v>
      </c>
      <c r="E13" s="347" t="s">
        <v>64</v>
      </c>
      <c r="F13" s="347" t="s">
        <v>64</v>
      </c>
      <c r="G13" s="351">
        <v>0</v>
      </c>
      <c r="H13" s="351">
        <v>0</v>
      </c>
      <c r="I13" s="351">
        <v>0</v>
      </c>
      <c r="J13" s="351">
        <v>0</v>
      </c>
      <c r="K13" s="351">
        <v>0</v>
      </c>
      <c r="L13" s="351">
        <v>0</v>
      </c>
      <c r="M13" s="351">
        <v>0</v>
      </c>
      <c r="N13" s="351">
        <v>0</v>
      </c>
      <c r="O13" s="351">
        <v>0</v>
      </c>
      <c r="P13" s="351">
        <v>0</v>
      </c>
      <c r="Q13" s="351">
        <v>0</v>
      </c>
      <c r="R13" s="351">
        <v>0</v>
      </c>
      <c r="S13" s="351">
        <v>0</v>
      </c>
      <c r="T13" s="351">
        <v>0</v>
      </c>
      <c r="U13" s="351">
        <v>0</v>
      </c>
      <c r="V13" s="351">
        <v>0</v>
      </c>
      <c r="W13" s="351">
        <v>0</v>
      </c>
      <c r="X13" s="351">
        <v>0</v>
      </c>
      <c r="Y13" s="351">
        <v>0</v>
      </c>
      <c r="Z13" s="351">
        <v>0</v>
      </c>
      <c r="AA13" s="351">
        <v>0</v>
      </c>
      <c r="AB13" s="351">
        <v>0</v>
      </c>
      <c r="AC13" s="351">
        <v>0</v>
      </c>
      <c r="AD13" s="351">
        <v>0</v>
      </c>
      <c r="AE13" s="351">
        <v>0</v>
      </c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1"/>
      <c r="AR13" s="351">
        <v>1</v>
      </c>
      <c r="AS13" s="351">
        <v>1</v>
      </c>
      <c r="AT13" s="351">
        <v>1</v>
      </c>
      <c r="AU13" s="351">
        <v>1</v>
      </c>
      <c r="AV13" s="351">
        <v>1</v>
      </c>
      <c r="AW13" s="351">
        <v>1</v>
      </c>
      <c r="AX13" s="351">
        <v>1</v>
      </c>
      <c r="AY13" s="351">
        <v>1</v>
      </c>
      <c r="AZ13" s="351">
        <v>1</v>
      </c>
      <c r="BA13" s="351">
        <v>1</v>
      </c>
      <c r="BB13" s="351">
        <v>1</v>
      </c>
      <c r="BC13" s="351">
        <v>1</v>
      </c>
      <c r="BD13" s="351">
        <v>1</v>
      </c>
      <c r="BE13" s="351">
        <v>1</v>
      </c>
      <c r="BF13" s="351">
        <v>1</v>
      </c>
      <c r="BG13" s="351">
        <v>1</v>
      </c>
      <c r="BH13" s="351">
        <v>1</v>
      </c>
      <c r="BI13" s="351">
        <v>1</v>
      </c>
      <c r="BJ13" s="351">
        <v>1</v>
      </c>
      <c r="BK13" s="351">
        <v>1</v>
      </c>
      <c r="BL13" s="351">
        <v>1</v>
      </c>
      <c r="BM13" s="351">
        <v>1</v>
      </c>
      <c r="BN13" s="351">
        <v>1</v>
      </c>
      <c r="BO13" s="351">
        <v>1</v>
      </c>
    </row>
    <row r="14" spans="1:79" outlineLevel="1" x14ac:dyDescent="0.15">
      <c r="A14" s="35" t="s">
        <v>86</v>
      </c>
      <c r="B14" s="341">
        <v>125</v>
      </c>
      <c r="C14" s="268">
        <f>B14*160</f>
        <v>20000</v>
      </c>
      <c r="D14" s="347" t="s">
        <v>64</v>
      </c>
      <c r="E14" s="347" t="s">
        <v>64</v>
      </c>
      <c r="F14" s="347" t="s">
        <v>64</v>
      </c>
      <c r="G14" s="351">
        <v>0</v>
      </c>
      <c r="H14" s="351">
        <v>0</v>
      </c>
      <c r="I14" s="351">
        <v>0</v>
      </c>
      <c r="J14" s="351">
        <v>0</v>
      </c>
      <c r="K14" s="351">
        <v>0</v>
      </c>
      <c r="L14" s="351">
        <v>0</v>
      </c>
      <c r="M14" s="351">
        <v>0</v>
      </c>
      <c r="N14" s="351">
        <v>0</v>
      </c>
      <c r="O14" s="351">
        <v>0</v>
      </c>
      <c r="P14" s="351">
        <v>0</v>
      </c>
      <c r="Q14" s="351">
        <v>0</v>
      </c>
      <c r="R14" s="351">
        <v>0</v>
      </c>
      <c r="S14" s="351">
        <v>0</v>
      </c>
      <c r="T14" s="351">
        <v>0</v>
      </c>
      <c r="U14" s="351">
        <v>0</v>
      </c>
      <c r="V14" s="351">
        <v>0</v>
      </c>
      <c r="W14" s="351">
        <v>0</v>
      </c>
      <c r="X14" s="351">
        <v>0</v>
      </c>
      <c r="Y14" s="351">
        <v>0</v>
      </c>
      <c r="Z14" s="351">
        <v>0</v>
      </c>
      <c r="AA14" s="351">
        <v>0</v>
      </c>
      <c r="AB14" s="351">
        <v>0</v>
      </c>
      <c r="AC14" s="351">
        <v>0</v>
      </c>
      <c r="AD14" s="351">
        <v>0</v>
      </c>
      <c r="AE14" s="351">
        <v>0</v>
      </c>
      <c r="AF14" s="351">
        <v>0</v>
      </c>
      <c r="AG14" s="351">
        <v>0</v>
      </c>
      <c r="AH14" s="351">
        <v>0</v>
      </c>
      <c r="AI14" s="351">
        <v>0</v>
      </c>
      <c r="AJ14" s="351">
        <v>0</v>
      </c>
      <c r="AK14" s="351">
        <v>0</v>
      </c>
      <c r="AL14" s="351">
        <v>0</v>
      </c>
      <c r="AM14" s="351">
        <v>0</v>
      </c>
      <c r="AN14" s="351">
        <v>0</v>
      </c>
      <c r="AO14" s="351">
        <v>0</v>
      </c>
      <c r="AP14" s="351">
        <v>0</v>
      </c>
      <c r="AQ14" s="351">
        <v>0</v>
      </c>
      <c r="AR14" s="351">
        <v>0</v>
      </c>
      <c r="AS14" s="351">
        <v>0</v>
      </c>
      <c r="AT14" s="351">
        <v>0</v>
      </c>
      <c r="AU14" s="351">
        <v>0</v>
      </c>
      <c r="AV14" s="351">
        <v>0</v>
      </c>
      <c r="AW14" s="351">
        <v>0</v>
      </c>
      <c r="AX14" s="351">
        <v>0</v>
      </c>
      <c r="AY14" s="351">
        <v>0</v>
      </c>
      <c r="AZ14" s="351">
        <v>0</v>
      </c>
      <c r="BA14" s="351">
        <v>0</v>
      </c>
      <c r="BB14" s="351">
        <v>0</v>
      </c>
      <c r="BC14" s="351">
        <v>0</v>
      </c>
      <c r="BD14" s="351">
        <v>0</v>
      </c>
      <c r="BE14" s="351">
        <v>0</v>
      </c>
      <c r="BF14" s="351">
        <v>0</v>
      </c>
      <c r="BG14" s="351">
        <v>0</v>
      </c>
      <c r="BH14" s="351">
        <v>0</v>
      </c>
      <c r="BI14" s="351">
        <v>0</v>
      </c>
      <c r="BJ14" s="351">
        <v>0</v>
      </c>
      <c r="BK14" s="351">
        <v>0</v>
      </c>
      <c r="BL14" s="351">
        <v>0</v>
      </c>
      <c r="BM14" s="351">
        <v>0</v>
      </c>
      <c r="BN14" s="351">
        <v>0</v>
      </c>
      <c r="BO14" s="351">
        <v>0</v>
      </c>
    </row>
    <row r="15" spans="1:79" outlineLevel="1" x14ac:dyDescent="0.15">
      <c r="B15" s="341"/>
      <c r="C15" s="268"/>
      <c r="D15" s="347"/>
      <c r="E15" s="347"/>
      <c r="F15" s="347"/>
      <c r="G15" s="351"/>
      <c r="H15" s="351"/>
      <c r="I15" s="351"/>
      <c r="J15" s="351"/>
      <c r="K15" s="351"/>
      <c r="L15" s="351"/>
      <c r="M15" s="351"/>
      <c r="N15" s="351"/>
      <c r="O15" s="351"/>
      <c r="P15" s="351"/>
      <c r="Q15" s="351"/>
      <c r="R15" s="351"/>
      <c r="S15" s="351"/>
      <c r="T15" s="351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  <c r="AN15" s="351"/>
      <c r="AO15" s="351"/>
      <c r="AP15" s="351"/>
      <c r="AQ15" s="351"/>
      <c r="AR15" s="351"/>
      <c r="AS15" s="351"/>
      <c r="AT15" s="351"/>
      <c r="AU15" s="351"/>
      <c r="AV15" s="351"/>
      <c r="AW15" s="351"/>
      <c r="AX15" s="351"/>
      <c r="AY15" s="351"/>
      <c r="AZ15" s="351"/>
      <c r="BA15" s="351"/>
      <c r="BB15" s="351"/>
      <c r="BC15" s="351"/>
      <c r="BD15" s="351"/>
      <c r="BE15" s="351"/>
      <c r="BF15" s="351"/>
      <c r="BG15" s="351"/>
      <c r="BH15" s="351"/>
      <c r="BI15" s="351"/>
      <c r="BJ15" s="351"/>
      <c r="BK15" s="351"/>
      <c r="BL15" s="351"/>
      <c r="BM15" s="351"/>
      <c r="BN15" s="351"/>
      <c r="BO15" s="351"/>
    </row>
    <row r="16" spans="1:79" outlineLevel="1" x14ac:dyDescent="0.15">
      <c r="A16" s="35" t="s">
        <v>135</v>
      </c>
      <c r="B16" s="341">
        <v>150000</v>
      </c>
      <c r="C16" s="268">
        <f>B16/12</f>
        <v>12500</v>
      </c>
      <c r="D16" s="347" t="s">
        <v>64</v>
      </c>
      <c r="E16" s="347" t="s">
        <v>64</v>
      </c>
      <c r="F16" s="347" t="s">
        <v>64</v>
      </c>
      <c r="G16" s="351">
        <v>0</v>
      </c>
      <c r="H16" s="351"/>
      <c r="I16" s="351"/>
      <c r="J16" s="351"/>
      <c r="K16" s="351"/>
      <c r="L16" s="351"/>
      <c r="M16" s="351"/>
      <c r="N16" s="351"/>
      <c r="O16" s="351"/>
      <c r="P16" s="351"/>
      <c r="Q16" s="351"/>
      <c r="R16" s="351"/>
      <c r="S16" s="351"/>
      <c r="T16" s="351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>
        <v>1</v>
      </c>
      <c r="AG16" s="351">
        <v>1</v>
      </c>
      <c r="AH16" s="351">
        <v>1</v>
      </c>
      <c r="AI16" s="351">
        <v>1</v>
      </c>
      <c r="AJ16" s="351">
        <v>1</v>
      </c>
      <c r="AK16" s="351">
        <v>1</v>
      </c>
      <c r="AL16" s="351">
        <v>1</v>
      </c>
      <c r="AM16" s="351">
        <v>1</v>
      </c>
      <c r="AN16" s="351">
        <v>1</v>
      </c>
      <c r="AO16" s="351">
        <v>1</v>
      </c>
      <c r="AP16" s="351">
        <v>1</v>
      </c>
      <c r="AQ16" s="351">
        <v>1</v>
      </c>
      <c r="AR16" s="351">
        <v>1</v>
      </c>
      <c r="AS16" s="351">
        <v>1</v>
      </c>
      <c r="AT16" s="351">
        <v>1</v>
      </c>
      <c r="AU16" s="351">
        <v>1</v>
      </c>
      <c r="AV16" s="351">
        <v>1</v>
      </c>
      <c r="AW16" s="351">
        <v>1</v>
      </c>
      <c r="AX16" s="351">
        <v>1</v>
      </c>
      <c r="AY16" s="351">
        <v>1</v>
      </c>
      <c r="AZ16" s="351">
        <v>1</v>
      </c>
      <c r="BA16" s="351">
        <v>1</v>
      </c>
      <c r="BB16" s="351">
        <v>1</v>
      </c>
      <c r="BC16" s="351">
        <v>1</v>
      </c>
      <c r="BD16" s="351">
        <v>1</v>
      </c>
      <c r="BE16" s="351">
        <v>1</v>
      </c>
      <c r="BF16" s="351">
        <v>1</v>
      </c>
      <c r="BG16" s="351">
        <v>1</v>
      </c>
      <c r="BH16" s="351">
        <v>1</v>
      </c>
      <c r="BI16" s="351">
        <v>1</v>
      </c>
      <c r="BJ16" s="351">
        <v>1</v>
      </c>
      <c r="BK16" s="351">
        <v>1</v>
      </c>
      <c r="BL16" s="351">
        <v>1</v>
      </c>
      <c r="BM16" s="351">
        <v>1</v>
      </c>
      <c r="BN16" s="351">
        <v>1</v>
      </c>
      <c r="BO16" s="351">
        <v>1</v>
      </c>
    </row>
    <row r="17" spans="1:68" outlineLevel="1" x14ac:dyDescent="0.15">
      <c r="A17" s="35" t="s">
        <v>86</v>
      </c>
      <c r="B17" s="341">
        <v>125</v>
      </c>
      <c r="C17" s="268">
        <f>B17*160</f>
        <v>20000</v>
      </c>
      <c r="D17" s="347" t="s">
        <v>64</v>
      </c>
      <c r="E17" s="347" t="s">
        <v>64</v>
      </c>
      <c r="F17" s="347" t="s">
        <v>64</v>
      </c>
      <c r="G17" s="351">
        <v>0</v>
      </c>
      <c r="H17" s="351">
        <v>0</v>
      </c>
      <c r="I17" s="351">
        <v>0</v>
      </c>
      <c r="J17" s="351">
        <v>0</v>
      </c>
      <c r="K17" s="351">
        <v>0</v>
      </c>
      <c r="L17" s="351">
        <v>0</v>
      </c>
      <c r="M17" s="351">
        <v>0</v>
      </c>
      <c r="N17" s="351">
        <v>0</v>
      </c>
      <c r="O17" s="351">
        <v>0</v>
      </c>
      <c r="P17" s="351">
        <v>0</v>
      </c>
      <c r="Q17" s="351">
        <v>0</v>
      </c>
      <c r="R17" s="351">
        <v>0</v>
      </c>
      <c r="S17" s="351">
        <v>0</v>
      </c>
      <c r="T17" s="351">
        <v>0</v>
      </c>
      <c r="U17" s="351">
        <v>0</v>
      </c>
      <c r="V17" s="351">
        <v>0</v>
      </c>
      <c r="W17" s="351">
        <v>0</v>
      </c>
      <c r="X17" s="351">
        <v>0</v>
      </c>
      <c r="Y17" s="351">
        <v>0</v>
      </c>
      <c r="Z17" s="351">
        <v>0</v>
      </c>
      <c r="AA17" s="351">
        <v>0</v>
      </c>
      <c r="AB17" s="351">
        <v>0</v>
      </c>
      <c r="AC17" s="351">
        <v>0</v>
      </c>
      <c r="AD17" s="351">
        <v>0</v>
      </c>
      <c r="AE17" s="351">
        <v>0</v>
      </c>
      <c r="AF17" s="351">
        <v>0</v>
      </c>
      <c r="AG17" s="351">
        <v>0</v>
      </c>
      <c r="AH17" s="351">
        <v>0</v>
      </c>
      <c r="AI17" s="351">
        <v>0</v>
      </c>
      <c r="AJ17" s="351">
        <v>0</v>
      </c>
      <c r="AK17" s="351">
        <v>0</v>
      </c>
      <c r="AL17" s="351">
        <v>0</v>
      </c>
      <c r="AM17" s="351">
        <v>0</v>
      </c>
      <c r="AN17" s="351">
        <v>0</v>
      </c>
      <c r="AO17" s="351">
        <v>0</v>
      </c>
      <c r="AP17" s="351">
        <v>0</v>
      </c>
      <c r="AQ17" s="351">
        <v>0</v>
      </c>
      <c r="AR17" s="351">
        <v>0</v>
      </c>
      <c r="AS17" s="351">
        <v>0</v>
      </c>
      <c r="AT17" s="351">
        <v>0</v>
      </c>
      <c r="AU17" s="351">
        <v>0</v>
      </c>
      <c r="AV17" s="351">
        <v>0</v>
      </c>
      <c r="AW17" s="351">
        <v>0</v>
      </c>
      <c r="AX17" s="351">
        <v>0</v>
      </c>
      <c r="AY17" s="351">
        <v>0</v>
      </c>
      <c r="AZ17" s="351">
        <v>0</v>
      </c>
      <c r="BA17" s="351">
        <v>0</v>
      </c>
      <c r="BB17" s="351">
        <v>0</v>
      </c>
      <c r="BC17" s="351">
        <v>0</v>
      </c>
      <c r="BD17" s="351">
        <v>0</v>
      </c>
      <c r="BE17" s="351">
        <v>0</v>
      </c>
      <c r="BF17" s="351">
        <v>0</v>
      </c>
      <c r="BG17" s="351">
        <v>0</v>
      </c>
      <c r="BH17" s="351">
        <v>0</v>
      </c>
      <c r="BI17" s="351">
        <v>0</v>
      </c>
      <c r="BJ17" s="351">
        <v>0</v>
      </c>
      <c r="BK17" s="351">
        <v>0</v>
      </c>
      <c r="BL17" s="351">
        <v>0</v>
      </c>
      <c r="BM17" s="351">
        <v>0</v>
      </c>
      <c r="BN17" s="351">
        <v>0</v>
      </c>
      <c r="BO17" s="351">
        <v>0</v>
      </c>
    </row>
    <row r="18" spans="1:68" outlineLevel="1" x14ac:dyDescent="0.15">
      <c r="B18" s="341"/>
      <c r="C18" s="268"/>
      <c r="D18" s="347"/>
      <c r="E18" s="347"/>
      <c r="F18" s="347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  <c r="AQ18" s="351"/>
      <c r="AR18" s="351"/>
      <c r="AS18" s="351"/>
      <c r="AT18" s="351"/>
      <c r="AU18" s="351"/>
      <c r="AV18" s="351"/>
      <c r="AW18" s="351"/>
      <c r="AX18" s="351"/>
      <c r="AY18" s="351"/>
      <c r="AZ18" s="351"/>
      <c r="BA18" s="351"/>
      <c r="BB18" s="351"/>
      <c r="BC18" s="351"/>
      <c r="BD18" s="351"/>
      <c r="BE18" s="351"/>
      <c r="BF18" s="351"/>
      <c r="BG18" s="351"/>
      <c r="BH18" s="351"/>
      <c r="BI18" s="351"/>
      <c r="BJ18" s="351"/>
      <c r="BK18" s="351"/>
      <c r="BL18" s="351"/>
      <c r="BM18" s="351"/>
      <c r="BN18" s="351"/>
      <c r="BO18" s="351"/>
    </row>
    <row r="19" spans="1:68" outlineLevel="1" x14ac:dyDescent="0.15">
      <c r="A19" s="35" t="s">
        <v>34</v>
      </c>
      <c r="B19" s="342">
        <v>135000</v>
      </c>
      <c r="C19" s="268">
        <f>B19/12</f>
        <v>11250</v>
      </c>
      <c r="D19" s="347" t="s">
        <v>64</v>
      </c>
      <c r="E19" s="347" t="s">
        <v>64</v>
      </c>
      <c r="F19" s="347" t="s">
        <v>64</v>
      </c>
      <c r="G19" s="351">
        <v>0.5</v>
      </c>
      <c r="H19" s="351">
        <v>1</v>
      </c>
      <c r="I19" s="351">
        <v>1</v>
      </c>
      <c r="J19" s="351">
        <v>1</v>
      </c>
      <c r="K19" s="351">
        <v>1</v>
      </c>
      <c r="L19" s="351">
        <v>1</v>
      </c>
      <c r="M19" s="351">
        <v>1</v>
      </c>
      <c r="N19" s="351">
        <v>1</v>
      </c>
      <c r="O19" s="351">
        <v>1</v>
      </c>
      <c r="P19" s="351">
        <v>1</v>
      </c>
      <c r="Q19" s="351">
        <v>1</v>
      </c>
      <c r="R19" s="351">
        <v>1</v>
      </c>
      <c r="S19" s="351">
        <v>1</v>
      </c>
      <c r="T19" s="351">
        <v>1</v>
      </c>
      <c r="U19" s="351">
        <v>1</v>
      </c>
      <c r="V19" s="351">
        <v>1</v>
      </c>
      <c r="W19" s="351">
        <v>1</v>
      </c>
      <c r="X19" s="351">
        <v>1</v>
      </c>
      <c r="Y19" s="351">
        <v>1</v>
      </c>
      <c r="Z19" s="351">
        <v>1</v>
      </c>
      <c r="AA19" s="351">
        <v>1</v>
      </c>
      <c r="AB19" s="351">
        <v>1</v>
      </c>
      <c r="AC19" s="351">
        <v>1</v>
      </c>
      <c r="AD19" s="351">
        <v>1</v>
      </c>
      <c r="AE19" s="351">
        <v>1</v>
      </c>
      <c r="AF19" s="351">
        <v>1</v>
      </c>
      <c r="AG19" s="351">
        <v>1</v>
      </c>
      <c r="AH19" s="351">
        <v>1</v>
      </c>
      <c r="AI19" s="351">
        <v>1</v>
      </c>
      <c r="AJ19" s="351">
        <v>1</v>
      </c>
      <c r="AK19" s="351">
        <v>1</v>
      </c>
      <c r="AL19" s="351">
        <v>1</v>
      </c>
      <c r="AM19" s="351">
        <v>1</v>
      </c>
      <c r="AN19" s="351">
        <v>1</v>
      </c>
      <c r="AO19" s="351">
        <v>1</v>
      </c>
      <c r="AP19" s="351">
        <v>1</v>
      </c>
      <c r="AQ19" s="351">
        <v>1</v>
      </c>
      <c r="AR19" s="351">
        <v>1</v>
      </c>
      <c r="AS19" s="351">
        <v>1</v>
      </c>
      <c r="AT19" s="351">
        <v>1</v>
      </c>
      <c r="AU19" s="351">
        <v>1</v>
      </c>
      <c r="AV19" s="351">
        <v>1</v>
      </c>
      <c r="AW19" s="351">
        <v>1</v>
      </c>
      <c r="AX19" s="351">
        <v>1</v>
      </c>
      <c r="AY19" s="351">
        <v>1</v>
      </c>
      <c r="AZ19" s="351">
        <v>1</v>
      </c>
      <c r="BA19" s="351">
        <v>1</v>
      </c>
      <c r="BB19" s="351">
        <v>1</v>
      </c>
      <c r="BC19" s="351">
        <v>1</v>
      </c>
      <c r="BD19" s="351">
        <v>1</v>
      </c>
      <c r="BE19" s="351">
        <v>1</v>
      </c>
      <c r="BF19" s="351">
        <v>1</v>
      </c>
      <c r="BG19" s="351">
        <v>1</v>
      </c>
      <c r="BH19" s="351">
        <v>1</v>
      </c>
      <c r="BI19" s="351">
        <v>1</v>
      </c>
      <c r="BJ19" s="351">
        <v>1</v>
      </c>
      <c r="BK19" s="351">
        <v>1</v>
      </c>
      <c r="BL19" s="351">
        <v>1</v>
      </c>
      <c r="BM19" s="351">
        <v>1</v>
      </c>
      <c r="BN19" s="351">
        <v>1</v>
      </c>
      <c r="BO19" s="351">
        <v>1</v>
      </c>
    </row>
    <row r="20" spans="1:68" outlineLevel="1" x14ac:dyDescent="0.15">
      <c r="A20" s="35" t="s">
        <v>86</v>
      </c>
      <c r="B20" s="343">
        <v>125</v>
      </c>
      <c r="C20" s="268">
        <f>B20*160</f>
        <v>20000</v>
      </c>
      <c r="D20" s="347" t="s">
        <v>64</v>
      </c>
      <c r="E20" s="347" t="s">
        <v>64</v>
      </c>
      <c r="F20" s="347" t="s">
        <v>64</v>
      </c>
      <c r="G20" s="351">
        <v>0</v>
      </c>
      <c r="H20" s="351">
        <v>0</v>
      </c>
      <c r="I20" s="351">
        <v>0</v>
      </c>
      <c r="J20" s="351">
        <v>0</v>
      </c>
      <c r="K20" s="351">
        <v>0</v>
      </c>
      <c r="L20" s="351">
        <v>0</v>
      </c>
      <c r="M20" s="351">
        <v>0</v>
      </c>
      <c r="N20" s="351">
        <v>0</v>
      </c>
      <c r="O20" s="351">
        <v>0</v>
      </c>
      <c r="P20" s="351">
        <v>0</v>
      </c>
      <c r="Q20" s="351">
        <v>0</v>
      </c>
      <c r="R20" s="351">
        <v>0</v>
      </c>
      <c r="S20" s="351">
        <v>0</v>
      </c>
      <c r="T20" s="351">
        <v>0</v>
      </c>
      <c r="U20" s="351">
        <v>0</v>
      </c>
      <c r="V20" s="351">
        <v>0</v>
      </c>
      <c r="W20" s="351">
        <v>0</v>
      </c>
      <c r="X20" s="351">
        <v>0</v>
      </c>
      <c r="Y20" s="351">
        <v>0</v>
      </c>
      <c r="Z20" s="351">
        <v>0</v>
      </c>
      <c r="AA20" s="351">
        <v>0</v>
      </c>
      <c r="AB20" s="351">
        <v>0</v>
      </c>
      <c r="AC20" s="351">
        <v>0</v>
      </c>
      <c r="AD20" s="351">
        <v>0</v>
      </c>
      <c r="AE20" s="351">
        <v>0</v>
      </c>
      <c r="AF20" s="351">
        <v>0</v>
      </c>
      <c r="AG20" s="351">
        <v>0</v>
      </c>
      <c r="AH20" s="351">
        <v>0</v>
      </c>
      <c r="AI20" s="351">
        <v>0</v>
      </c>
      <c r="AJ20" s="351">
        <v>0</v>
      </c>
      <c r="AK20" s="351">
        <v>0</v>
      </c>
      <c r="AL20" s="351">
        <v>0</v>
      </c>
      <c r="AM20" s="351">
        <v>0</v>
      </c>
      <c r="AN20" s="351">
        <v>0</v>
      </c>
      <c r="AO20" s="351">
        <v>0</v>
      </c>
      <c r="AP20" s="351">
        <v>0</v>
      </c>
      <c r="AQ20" s="351">
        <v>0</v>
      </c>
      <c r="AR20" s="351">
        <v>0</v>
      </c>
      <c r="AS20" s="351">
        <v>0</v>
      </c>
      <c r="AT20" s="351">
        <v>0</v>
      </c>
      <c r="AU20" s="351">
        <v>0</v>
      </c>
      <c r="AV20" s="351">
        <v>0</v>
      </c>
      <c r="AW20" s="351">
        <v>0</v>
      </c>
      <c r="AX20" s="351">
        <v>0</v>
      </c>
      <c r="AY20" s="351">
        <v>0</v>
      </c>
      <c r="AZ20" s="351">
        <v>0</v>
      </c>
      <c r="BA20" s="351">
        <v>0</v>
      </c>
      <c r="BB20" s="351">
        <v>0</v>
      </c>
      <c r="BC20" s="351">
        <v>0</v>
      </c>
      <c r="BD20" s="351">
        <v>0</v>
      </c>
      <c r="BE20" s="351">
        <v>0</v>
      </c>
      <c r="BF20" s="351">
        <v>0</v>
      </c>
      <c r="BG20" s="351">
        <v>0</v>
      </c>
      <c r="BH20" s="351">
        <v>0</v>
      </c>
      <c r="BI20" s="351">
        <v>0</v>
      </c>
      <c r="BJ20" s="351">
        <v>0</v>
      </c>
      <c r="BK20" s="351">
        <v>0</v>
      </c>
      <c r="BL20" s="351">
        <v>0</v>
      </c>
      <c r="BM20" s="351">
        <v>0</v>
      </c>
      <c r="BN20" s="351">
        <v>0</v>
      </c>
      <c r="BO20" s="351">
        <v>0</v>
      </c>
    </row>
    <row r="21" spans="1:68" outlineLevel="1" x14ac:dyDescent="0.15">
      <c r="B21" s="341"/>
      <c r="C21" s="269"/>
      <c r="D21" s="348"/>
      <c r="E21" s="348"/>
      <c r="F21" s="348"/>
      <c r="G21" s="351"/>
      <c r="H21" s="351"/>
      <c r="I21" s="351"/>
      <c r="J21" s="351"/>
      <c r="K21" s="351"/>
      <c r="L21" s="351"/>
      <c r="M21" s="351"/>
      <c r="N21" s="351"/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  <c r="AN21" s="351"/>
      <c r="AO21" s="351"/>
      <c r="AP21" s="351"/>
      <c r="AQ21" s="351"/>
      <c r="AR21" s="351"/>
      <c r="AS21" s="351"/>
      <c r="AT21" s="351"/>
      <c r="AU21" s="351"/>
      <c r="AV21" s="351"/>
      <c r="AW21" s="351"/>
      <c r="AX21" s="351"/>
      <c r="AY21" s="351"/>
      <c r="AZ21" s="351"/>
      <c r="BA21" s="351"/>
      <c r="BB21" s="351"/>
      <c r="BC21" s="351"/>
      <c r="BD21" s="351"/>
      <c r="BE21" s="351"/>
      <c r="BF21" s="351"/>
      <c r="BG21" s="351"/>
      <c r="BH21" s="351"/>
      <c r="BI21" s="351"/>
      <c r="BJ21" s="351"/>
      <c r="BK21" s="351"/>
      <c r="BL21" s="351"/>
      <c r="BM21" s="351"/>
      <c r="BN21" s="351"/>
      <c r="BO21" s="351"/>
    </row>
    <row r="22" spans="1:68" outlineLevel="1" x14ac:dyDescent="0.15">
      <c r="A22" s="35" t="s">
        <v>121</v>
      </c>
      <c r="B22" s="341">
        <v>40000</v>
      </c>
      <c r="C22" s="268">
        <f>B22/12</f>
        <v>3333.3333333333335</v>
      </c>
      <c r="D22" s="347" t="s">
        <v>64</v>
      </c>
      <c r="E22" s="347" t="s">
        <v>64</v>
      </c>
      <c r="F22" s="347" t="s">
        <v>64</v>
      </c>
      <c r="G22" s="351">
        <v>0</v>
      </c>
      <c r="H22" s="351">
        <v>0</v>
      </c>
      <c r="I22" s="351">
        <v>0</v>
      </c>
      <c r="J22" s="351">
        <v>0</v>
      </c>
      <c r="K22" s="351">
        <v>0</v>
      </c>
      <c r="L22" s="351">
        <v>0</v>
      </c>
      <c r="M22" s="351">
        <v>0</v>
      </c>
      <c r="N22" s="351">
        <v>0</v>
      </c>
      <c r="O22" s="351">
        <v>0</v>
      </c>
      <c r="P22" s="351">
        <v>0</v>
      </c>
      <c r="Q22" s="351">
        <v>0</v>
      </c>
      <c r="R22" s="351">
        <v>0</v>
      </c>
      <c r="S22" s="351">
        <v>0</v>
      </c>
      <c r="T22" s="351">
        <v>0</v>
      </c>
      <c r="U22" s="351">
        <v>0</v>
      </c>
      <c r="V22" s="351">
        <v>0</v>
      </c>
      <c r="W22" s="351">
        <v>0</v>
      </c>
      <c r="X22" s="351">
        <v>0</v>
      </c>
      <c r="Y22" s="351">
        <v>0</v>
      </c>
      <c r="Z22" s="351">
        <v>0</v>
      </c>
      <c r="AA22" s="351">
        <v>0</v>
      </c>
      <c r="AB22" s="351">
        <v>0</v>
      </c>
      <c r="AC22" s="351">
        <v>0</v>
      </c>
      <c r="AD22" s="351">
        <v>0</v>
      </c>
      <c r="AE22" s="351">
        <v>0</v>
      </c>
      <c r="AF22" s="351">
        <v>1</v>
      </c>
      <c r="AG22" s="351">
        <v>1</v>
      </c>
      <c r="AH22" s="351">
        <v>1</v>
      </c>
      <c r="AI22" s="351">
        <v>1</v>
      </c>
      <c r="AJ22" s="351">
        <v>1</v>
      </c>
      <c r="AK22" s="351">
        <v>1</v>
      </c>
      <c r="AL22" s="351">
        <v>1</v>
      </c>
      <c r="AM22" s="351">
        <v>1</v>
      </c>
      <c r="AN22" s="351">
        <v>1</v>
      </c>
      <c r="AO22" s="351">
        <v>1</v>
      </c>
      <c r="AP22" s="351">
        <v>1</v>
      </c>
      <c r="AQ22" s="351">
        <v>1</v>
      </c>
      <c r="AR22" s="351">
        <v>2</v>
      </c>
      <c r="AS22" s="351">
        <v>2</v>
      </c>
      <c r="AT22" s="351">
        <v>2</v>
      </c>
      <c r="AU22" s="351">
        <v>2</v>
      </c>
      <c r="AV22" s="351">
        <v>2</v>
      </c>
      <c r="AW22" s="351">
        <v>2</v>
      </c>
      <c r="AX22" s="351">
        <v>2</v>
      </c>
      <c r="AY22" s="351">
        <v>2</v>
      </c>
      <c r="AZ22" s="351">
        <v>2</v>
      </c>
      <c r="BA22" s="351">
        <v>2</v>
      </c>
      <c r="BB22" s="351">
        <v>2</v>
      </c>
      <c r="BC22" s="351">
        <v>2</v>
      </c>
      <c r="BD22" s="351">
        <v>2</v>
      </c>
      <c r="BE22" s="351">
        <v>2</v>
      </c>
      <c r="BF22" s="351">
        <v>2</v>
      </c>
      <c r="BG22" s="351">
        <v>2</v>
      </c>
      <c r="BH22" s="351">
        <v>2</v>
      </c>
      <c r="BI22" s="351">
        <v>2</v>
      </c>
      <c r="BJ22" s="351">
        <v>2</v>
      </c>
      <c r="BK22" s="351">
        <v>2</v>
      </c>
      <c r="BL22" s="351">
        <v>2</v>
      </c>
      <c r="BM22" s="351">
        <v>2</v>
      </c>
      <c r="BN22" s="351">
        <v>2</v>
      </c>
      <c r="BO22" s="351">
        <v>2</v>
      </c>
    </row>
    <row r="23" spans="1:68" outlineLevel="1" x14ac:dyDescent="0.15">
      <c r="A23" s="35" t="s">
        <v>86</v>
      </c>
      <c r="B23" s="341">
        <v>25</v>
      </c>
      <c r="C23" s="268">
        <f>B23*160</f>
        <v>4000</v>
      </c>
      <c r="D23" s="347" t="s">
        <v>64</v>
      </c>
      <c r="E23" s="347" t="s">
        <v>64</v>
      </c>
      <c r="F23" s="347" t="s">
        <v>64</v>
      </c>
      <c r="G23" s="351">
        <v>0</v>
      </c>
      <c r="H23" s="351">
        <v>0</v>
      </c>
      <c r="I23" s="351">
        <v>0</v>
      </c>
      <c r="J23" s="351">
        <v>0</v>
      </c>
      <c r="K23" s="351">
        <v>0</v>
      </c>
      <c r="L23" s="351">
        <v>0</v>
      </c>
      <c r="M23" s="351">
        <v>0</v>
      </c>
      <c r="N23" s="351">
        <v>0</v>
      </c>
      <c r="O23" s="351">
        <v>0</v>
      </c>
      <c r="P23" s="351">
        <v>0</v>
      </c>
      <c r="Q23" s="351">
        <v>0</v>
      </c>
      <c r="R23" s="351">
        <v>0</v>
      </c>
      <c r="S23" s="351">
        <v>0</v>
      </c>
      <c r="T23" s="351">
        <v>0</v>
      </c>
      <c r="U23" s="351">
        <v>0</v>
      </c>
      <c r="V23" s="351">
        <v>0</v>
      </c>
      <c r="W23" s="351">
        <v>0</v>
      </c>
      <c r="X23" s="351">
        <v>0</v>
      </c>
      <c r="Y23" s="351">
        <v>0</v>
      </c>
      <c r="Z23" s="351">
        <v>0</v>
      </c>
      <c r="AA23" s="351">
        <v>0</v>
      </c>
      <c r="AB23" s="351">
        <v>0</v>
      </c>
      <c r="AC23" s="351">
        <v>0</v>
      </c>
      <c r="AD23" s="351">
        <v>0</v>
      </c>
      <c r="AE23" s="351">
        <v>0</v>
      </c>
      <c r="AF23" s="351">
        <v>0</v>
      </c>
      <c r="AG23" s="351">
        <v>0</v>
      </c>
      <c r="AH23" s="351">
        <v>0</v>
      </c>
      <c r="AI23" s="351">
        <v>0</v>
      </c>
      <c r="AJ23" s="351">
        <v>0</v>
      </c>
      <c r="AK23" s="351">
        <v>0</v>
      </c>
      <c r="AL23" s="351">
        <v>0</v>
      </c>
      <c r="AM23" s="351">
        <v>0</v>
      </c>
      <c r="AN23" s="351">
        <v>0</v>
      </c>
      <c r="AO23" s="351">
        <v>0</v>
      </c>
      <c r="AP23" s="351">
        <v>0</v>
      </c>
      <c r="AQ23" s="351">
        <v>0</v>
      </c>
      <c r="AR23" s="351">
        <v>0</v>
      </c>
      <c r="AS23" s="351">
        <v>0</v>
      </c>
      <c r="AT23" s="351">
        <v>0</v>
      </c>
      <c r="AU23" s="351">
        <v>0</v>
      </c>
      <c r="AV23" s="351">
        <v>0</v>
      </c>
      <c r="AW23" s="351">
        <v>0</v>
      </c>
      <c r="AX23" s="351">
        <v>0</v>
      </c>
      <c r="AY23" s="351">
        <v>0</v>
      </c>
      <c r="AZ23" s="351">
        <v>0</v>
      </c>
      <c r="BA23" s="351">
        <v>0</v>
      </c>
      <c r="BB23" s="351">
        <v>0</v>
      </c>
      <c r="BC23" s="351">
        <v>0</v>
      </c>
      <c r="BD23" s="351">
        <v>0</v>
      </c>
      <c r="BE23" s="351">
        <v>0</v>
      </c>
      <c r="BF23" s="351">
        <v>0</v>
      </c>
      <c r="BG23" s="351">
        <v>0</v>
      </c>
      <c r="BH23" s="351">
        <v>0</v>
      </c>
      <c r="BI23" s="351">
        <v>0</v>
      </c>
      <c r="BJ23" s="351">
        <v>0</v>
      </c>
      <c r="BK23" s="351">
        <v>0</v>
      </c>
      <c r="BL23" s="351">
        <v>0</v>
      </c>
      <c r="BM23" s="351">
        <v>0</v>
      </c>
      <c r="BN23" s="351">
        <v>0</v>
      </c>
      <c r="BO23" s="351">
        <v>0</v>
      </c>
    </row>
    <row r="24" spans="1:68" outlineLevel="1" x14ac:dyDescent="0.15">
      <c r="B24" s="341"/>
      <c r="C24" s="269"/>
      <c r="D24" s="348"/>
      <c r="E24" s="348"/>
      <c r="F24" s="348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3"/>
      <c r="S24" s="273"/>
      <c r="T24" s="273"/>
      <c r="U24" s="273"/>
      <c r="V24" s="273"/>
      <c r="W24" s="273"/>
      <c r="X24" s="273"/>
      <c r="Y24" s="273"/>
      <c r="Z24" s="273"/>
      <c r="AA24" s="273"/>
      <c r="AB24" s="273"/>
      <c r="AC24" s="273"/>
      <c r="AD24" s="273"/>
      <c r="AE24" s="273"/>
      <c r="AF24" s="273"/>
      <c r="AG24" s="273"/>
      <c r="AH24" s="273"/>
      <c r="AI24" s="273"/>
      <c r="AJ24" s="273"/>
      <c r="AK24" s="273"/>
      <c r="AL24" s="273"/>
      <c r="AM24" s="273"/>
      <c r="AN24" s="273"/>
      <c r="AO24" s="273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3"/>
      <c r="BI24" s="273"/>
      <c r="BJ24" s="273"/>
      <c r="BK24" s="273"/>
      <c r="BL24" s="273"/>
      <c r="BM24" s="273"/>
      <c r="BN24" s="273"/>
      <c r="BO24" s="273"/>
    </row>
    <row r="25" spans="1:68" s="14" customFormat="1" outlineLevel="1" x14ac:dyDescent="0.15">
      <c r="A25" s="14" t="s">
        <v>122</v>
      </c>
      <c r="B25" s="344"/>
      <c r="C25" s="145"/>
      <c r="D25" s="349"/>
      <c r="E25" s="349"/>
      <c r="F25" s="349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outlineLevel="1" x14ac:dyDescent="0.15">
      <c r="A26" s="14" t="s">
        <v>87</v>
      </c>
      <c r="B26" s="345"/>
      <c r="C26" s="20"/>
      <c r="D26" s="350"/>
      <c r="E26" s="350"/>
      <c r="F26" s="350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outlineLevel="1" x14ac:dyDescent="0.15">
      <c r="A27" s="14" t="s">
        <v>123</v>
      </c>
      <c r="B27" s="346"/>
      <c r="C27" s="20"/>
      <c r="D27" s="349"/>
      <c r="E27" s="349"/>
      <c r="F27" s="349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outlineLevel="1" x14ac:dyDescent="0.15">
      <c r="B28" s="346"/>
      <c r="C28" s="20"/>
      <c r="D28" s="349"/>
      <c r="E28" s="349"/>
      <c r="F28" s="349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outlineLevel="1" x14ac:dyDescent="0.15">
      <c r="A29" s="14" t="s">
        <v>69</v>
      </c>
      <c r="B29" s="346"/>
      <c r="C29" s="20"/>
      <c r="D29" s="349"/>
      <c r="E29" s="349"/>
      <c r="F29" s="349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outlineLevel="1" x14ac:dyDescent="0.15">
      <c r="A30" s="14" t="s">
        <v>70</v>
      </c>
      <c r="B30" s="346"/>
      <c r="C30" s="20"/>
      <c r="D30" s="349"/>
      <c r="E30" s="349"/>
      <c r="F30" s="349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>ROUNDUP(SUMIF($E10:$E23,"Y",BF10:BF23),0)</f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outlineLevel="1" x14ac:dyDescent="0.15">
      <c r="A31" s="14" t="s">
        <v>71</v>
      </c>
      <c r="B31" s="346"/>
      <c r="C31" s="20"/>
      <c r="D31" s="349"/>
      <c r="E31" s="349"/>
      <c r="F31" s="349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B32" s="346"/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1224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x14ac:dyDescent="0.15">
      <c r="A35" s="35" t="s">
        <v>19</v>
      </c>
      <c r="B35" s="270">
        <v>90000</v>
      </c>
      <c r="C35" s="268">
        <f>B35/12</f>
        <v>7500</v>
      </c>
      <c r="D35" s="271" t="s">
        <v>64</v>
      </c>
      <c r="E35" s="271" t="s">
        <v>64</v>
      </c>
      <c r="F35" s="271" t="s">
        <v>64</v>
      </c>
      <c r="G35" s="273">
        <v>0</v>
      </c>
      <c r="H35" s="273">
        <v>0</v>
      </c>
      <c r="I35" s="273">
        <v>0</v>
      </c>
      <c r="J35" s="273">
        <v>0</v>
      </c>
      <c r="K35" s="273">
        <v>0</v>
      </c>
      <c r="L35" s="273">
        <v>0</v>
      </c>
      <c r="M35" s="273">
        <v>0</v>
      </c>
      <c r="N35" s="273">
        <v>0</v>
      </c>
      <c r="O35" s="273">
        <v>0</v>
      </c>
      <c r="P35" s="273">
        <v>0</v>
      </c>
      <c r="Q35" s="273">
        <v>0</v>
      </c>
      <c r="R35" s="273">
        <v>0</v>
      </c>
      <c r="S35" s="273">
        <v>0</v>
      </c>
      <c r="T35" s="273">
        <v>0</v>
      </c>
      <c r="U35" s="273">
        <v>0</v>
      </c>
      <c r="V35" s="273">
        <v>0</v>
      </c>
      <c r="W35" s="273">
        <v>0</v>
      </c>
      <c r="X35" s="273">
        <v>0</v>
      </c>
      <c r="Y35" s="273">
        <v>0</v>
      </c>
      <c r="Z35" s="273">
        <v>0</v>
      </c>
      <c r="AA35" s="273">
        <v>0</v>
      </c>
      <c r="AB35" s="273">
        <v>0</v>
      </c>
      <c r="AC35" s="273">
        <v>0</v>
      </c>
      <c r="AD35" s="273">
        <v>0</v>
      </c>
      <c r="AE35" s="273">
        <v>0</v>
      </c>
      <c r="AF35" s="273">
        <v>1</v>
      </c>
      <c r="AG35" s="273">
        <v>1</v>
      </c>
      <c r="AH35" s="273">
        <v>1</v>
      </c>
      <c r="AI35" s="273">
        <v>1</v>
      </c>
      <c r="AJ35" s="273">
        <v>1</v>
      </c>
      <c r="AK35" s="273">
        <v>1</v>
      </c>
      <c r="AL35" s="273">
        <v>1</v>
      </c>
      <c r="AM35" s="273">
        <v>1</v>
      </c>
      <c r="AN35" s="273">
        <v>1</v>
      </c>
      <c r="AO35" s="273">
        <v>1</v>
      </c>
      <c r="AP35" s="273">
        <v>1</v>
      </c>
      <c r="AQ35" s="273">
        <v>1</v>
      </c>
      <c r="AR35" s="273">
        <v>1</v>
      </c>
      <c r="AS35" s="273">
        <v>1</v>
      </c>
      <c r="AT35" s="273">
        <v>1</v>
      </c>
      <c r="AU35" s="273">
        <v>1</v>
      </c>
      <c r="AV35" s="273">
        <v>1</v>
      </c>
      <c r="AW35" s="273">
        <v>1</v>
      </c>
      <c r="AX35" s="273">
        <v>1</v>
      </c>
      <c r="AY35" s="273">
        <v>1</v>
      </c>
      <c r="AZ35" s="273">
        <v>1</v>
      </c>
      <c r="BA35" s="273">
        <v>1</v>
      </c>
      <c r="BB35" s="273">
        <v>1</v>
      </c>
      <c r="BC35" s="273">
        <v>1</v>
      </c>
      <c r="BD35" s="273">
        <v>1</v>
      </c>
      <c r="BE35" s="273">
        <v>1</v>
      </c>
      <c r="BF35" s="273">
        <v>1</v>
      </c>
      <c r="BG35" s="273">
        <v>1</v>
      </c>
      <c r="BH35" s="273">
        <v>1</v>
      </c>
      <c r="BI35" s="273">
        <v>1</v>
      </c>
      <c r="BJ35" s="273">
        <v>1</v>
      </c>
      <c r="BK35" s="273">
        <v>1</v>
      </c>
      <c r="BL35" s="273">
        <v>1</v>
      </c>
      <c r="BM35" s="273">
        <v>1</v>
      </c>
      <c r="BN35" s="273">
        <v>1</v>
      </c>
      <c r="BO35" s="273">
        <v>1</v>
      </c>
    </row>
    <row r="36" spans="1:68" s="18" customFormat="1" x14ac:dyDescent="0.15">
      <c r="A36" s="35" t="s">
        <v>86</v>
      </c>
      <c r="B36" s="270">
        <v>85</v>
      </c>
      <c r="C36" s="268">
        <f>B36*160</f>
        <v>13600</v>
      </c>
      <c r="D36" s="271" t="s">
        <v>91</v>
      </c>
      <c r="E36" s="271" t="s">
        <v>64</v>
      </c>
      <c r="F36" s="271" t="s">
        <v>64</v>
      </c>
      <c r="G36" s="273">
        <v>0</v>
      </c>
      <c r="H36" s="273">
        <v>0</v>
      </c>
      <c r="I36" s="273">
        <v>0</v>
      </c>
      <c r="J36" s="273">
        <v>0</v>
      </c>
      <c r="K36" s="273">
        <v>0</v>
      </c>
      <c r="L36" s="273">
        <v>0</v>
      </c>
      <c r="M36" s="273">
        <v>0</v>
      </c>
      <c r="N36" s="273">
        <v>0</v>
      </c>
      <c r="O36" s="273">
        <v>0</v>
      </c>
      <c r="P36" s="273">
        <v>0</v>
      </c>
      <c r="Q36" s="273">
        <v>0</v>
      </c>
      <c r="R36" s="273">
        <v>0</v>
      </c>
      <c r="S36" s="273">
        <v>0</v>
      </c>
      <c r="T36" s="273">
        <v>0</v>
      </c>
      <c r="U36" s="273">
        <v>0</v>
      </c>
      <c r="V36" s="273">
        <v>0</v>
      </c>
      <c r="W36" s="273">
        <v>0</v>
      </c>
      <c r="X36" s="273">
        <v>0</v>
      </c>
      <c r="Y36" s="273">
        <v>0</v>
      </c>
      <c r="Z36" s="273">
        <v>0</v>
      </c>
      <c r="AA36" s="273">
        <v>0</v>
      </c>
      <c r="AB36" s="273">
        <v>0</v>
      </c>
      <c r="AC36" s="273">
        <v>0</v>
      </c>
      <c r="AD36" s="273">
        <v>0</v>
      </c>
      <c r="AE36" s="273">
        <v>0</v>
      </c>
      <c r="AF36" s="273">
        <v>0</v>
      </c>
      <c r="AG36" s="273">
        <v>0</v>
      </c>
      <c r="AH36" s="273">
        <v>0</v>
      </c>
      <c r="AI36" s="273">
        <v>0</v>
      </c>
      <c r="AJ36" s="273">
        <v>0</v>
      </c>
      <c r="AK36" s="273">
        <v>0</v>
      </c>
      <c r="AL36" s="273">
        <v>0</v>
      </c>
      <c r="AM36" s="273">
        <v>0</v>
      </c>
      <c r="AN36" s="273">
        <v>0</v>
      </c>
      <c r="AO36" s="273">
        <v>0</v>
      </c>
      <c r="AP36" s="273">
        <v>0</v>
      </c>
      <c r="AQ36" s="273">
        <v>0</v>
      </c>
      <c r="AR36" s="273">
        <v>0</v>
      </c>
      <c r="AS36" s="273">
        <v>0</v>
      </c>
      <c r="AT36" s="273">
        <v>0</v>
      </c>
      <c r="AU36" s="273">
        <v>0</v>
      </c>
      <c r="AV36" s="273">
        <v>0</v>
      </c>
      <c r="AW36" s="273">
        <v>0</v>
      </c>
      <c r="AX36" s="273">
        <v>0</v>
      </c>
      <c r="AY36" s="273">
        <v>0</v>
      </c>
      <c r="AZ36" s="273">
        <v>0</v>
      </c>
      <c r="BA36" s="273">
        <v>0</v>
      </c>
      <c r="BB36" s="273">
        <v>0</v>
      </c>
      <c r="BC36" s="273">
        <v>0</v>
      </c>
      <c r="BD36" s="273">
        <v>0</v>
      </c>
      <c r="BE36" s="273">
        <v>0</v>
      </c>
      <c r="BF36" s="273">
        <v>0</v>
      </c>
      <c r="BG36" s="273">
        <v>0</v>
      </c>
      <c r="BH36" s="273">
        <v>0</v>
      </c>
      <c r="BI36" s="273">
        <v>0</v>
      </c>
      <c r="BJ36" s="273">
        <v>0</v>
      </c>
      <c r="BK36" s="273">
        <v>0</v>
      </c>
      <c r="BL36" s="273">
        <v>0</v>
      </c>
      <c r="BM36" s="273">
        <v>0</v>
      </c>
      <c r="BN36" s="273">
        <v>0</v>
      </c>
      <c r="BO36" s="273">
        <v>0</v>
      </c>
      <c r="BP36" s="40"/>
    </row>
    <row r="37" spans="1:68" x14ac:dyDescent="0.15">
      <c r="B37" s="270"/>
      <c r="C37" s="269"/>
      <c r="D37" s="272"/>
      <c r="E37" s="272"/>
      <c r="F37" s="272"/>
      <c r="G37" s="273"/>
      <c r="H37" s="273"/>
      <c r="I37" s="273"/>
      <c r="J37" s="273"/>
      <c r="K37" s="273"/>
      <c r="L37" s="273"/>
      <c r="M37" s="273"/>
      <c r="N37" s="273"/>
      <c r="O37" s="273"/>
      <c r="P37" s="273"/>
      <c r="Q37" s="273"/>
      <c r="R37" s="273"/>
      <c r="S37" s="273"/>
      <c r="T37" s="273"/>
      <c r="U37" s="273"/>
      <c r="V37" s="273"/>
      <c r="W37" s="273"/>
      <c r="X37" s="273"/>
      <c r="Y37" s="273"/>
      <c r="Z37" s="273"/>
      <c r="AA37" s="273"/>
      <c r="AB37" s="273"/>
      <c r="AC37" s="273"/>
      <c r="AD37" s="273"/>
      <c r="AE37" s="273"/>
      <c r="AF37" s="273"/>
      <c r="AG37" s="273"/>
      <c r="AH37" s="273"/>
      <c r="AI37" s="273"/>
      <c r="AJ37" s="273"/>
      <c r="AK37" s="273"/>
      <c r="AL37" s="273"/>
      <c r="AM37" s="273"/>
      <c r="AN37" s="273"/>
      <c r="AO37" s="273"/>
      <c r="AP37" s="273"/>
      <c r="AQ37" s="273"/>
      <c r="AR37" s="273"/>
      <c r="AS37" s="273"/>
      <c r="AT37" s="273"/>
      <c r="AU37" s="273"/>
      <c r="AV37" s="273"/>
      <c r="AW37" s="273"/>
      <c r="AX37" s="273"/>
      <c r="AY37" s="273"/>
      <c r="AZ37" s="273"/>
      <c r="BA37" s="273"/>
      <c r="BB37" s="273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</row>
    <row r="38" spans="1:68" x14ac:dyDescent="0.15">
      <c r="A38" s="35" t="s">
        <v>20</v>
      </c>
      <c r="B38" s="270">
        <v>75000</v>
      </c>
      <c r="C38" s="268">
        <f>B38/12</f>
        <v>6250</v>
      </c>
      <c r="D38" s="271" t="s">
        <v>64</v>
      </c>
      <c r="E38" s="271" t="s">
        <v>64</v>
      </c>
      <c r="F38" s="271" t="s">
        <v>64</v>
      </c>
      <c r="G38" s="273">
        <v>0</v>
      </c>
      <c r="H38" s="273">
        <v>0</v>
      </c>
      <c r="I38" s="273">
        <v>0</v>
      </c>
      <c r="J38" s="273">
        <v>0</v>
      </c>
      <c r="K38" s="273">
        <v>0</v>
      </c>
      <c r="L38" s="273">
        <v>0</v>
      </c>
      <c r="M38" s="273">
        <v>0</v>
      </c>
      <c r="N38" s="273">
        <v>0</v>
      </c>
      <c r="O38" s="273">
        <v>0</v>
      </c>
      <c r="P38" s="273">
        <v>0</v>
      </c>
      <c r="Q38" s="273">
        <v>0</v>
      </c>
      <c r="R38" s="273">
        <v>0</v>
      </c>
      <c r="S38" s="273">
        <v>0</v>
      </c>
      <c r="T38" s="273">
        <v>1</v>
      </c>
      <c r="U38" s="273">
        <v>1</v>
      </c>
      <c r="V38" s="273">
        <v>1</v>
      </c>
      <c r="W38" s="273">
        <v>1</v>
      </c>
      <c r="X38" s="273">
        <v>1</v>
      </c>
      <c r="Y38" s="273">
        <v>1</v>
      </c>
      <c r="Z38" s="273">
        <v>1</v>
      </c>
      <c r="AA38" s="273">
        <v>1</v>
      </c>
      <c r="AB38" s="273">
        <v>1</v>
      </c>
      <c r="AC38" s="273">
        <v>1</v>
      </c>
      <c r="AD38" s="273">
        <v>1</v>
      </c>
      <c r="AE38" s="273">
        <v>1</v>
      </c>
      <c r="AF38" s="273">
        <v>1</v>
      </c>
      <c r="AG38" s="273">
        <v>1</v>
      </c>
      <c r="AH38" s="273">
        <v>1</v>
      </c>
      <c r="AI38" s="273">
        <v>1</v>
      </c>
      <c r="AJ38" s="273">
        <v>1</v>
      </c>
      <c r="AK38" s="273">
        <v>1</v>
      </c>
      <c r="AL38" s="273">
        <v>1</v>
      </c>
      <c r="AM38" s="273">
        <v>1</v>
      </c>
      <c r="AN38" s="273">
        <v>1</v>
      </c>
      <c r="AO38" s="273">
        <v>1</v>
      </c>
      <c r="AP38" s="273">
        <v>1</v>
      </c>
      <c r="AQ38" s="273">
        <v>1</v>
      </c>
      <c r="AR38" s="273">
        <v>1</v>
      </c>
      <c r="AS38" s="273">
        <v>1</v>
      </c>
      <c r="AT38" s="273">
        <v>1</v>
      </c>
      <c r="AU38" s="273">
        <v>1</v>
      </c>
      <c r="AV38" s="273">
        <v>1</v>
      </c>
      <c r="AW38" s="273">
        <v>1</v>
      </c>
      <c r="AX38" s="273">
        <v>1</v>
      </c>
      <c r="AY38" s="273">
        <v>1</v>
      </c>
      <c r="AZ38" s="273">
        <v>1</v>
      </c>
      <c r="BA38" s="273">
        <v>1</v>
      </c>
      <c r="BB38" s="273">
        <v>1</v>
      </c>
      <c r="BC38" s="273">
        <v>1</v>
      </c>
      <c r="BD38" s="273">
        <v>1</v>
      </c>
      <c r="BE38" s="273">
        <v>1</v>
      </c>
      <c r="BF38" s="273">
        <v>1</v>
      </c>
      <c r="BG38" s="273">
        <v>1</v>
      </c>
      <c r="BH38" s="273">
        <v>1</v>
      </c>
      <c r="BI38" s="273">
        <v>1</v>
      </c>
      <c r="BJ38" s="273">
        <v>1</v>
      </c>
      <c r="BK38" s="273">
        <v>1</v>
      </c>
      <c r="BL38" s="273">
        <v>1</v>
      </c>
      <c r="BM38" s="273">
        <v>1</v>
      </c>
      <c r="BN38" s="273">
        <v>1</v>
      </c>
      <c r="BO38" s="273">
        <v>1</v>
      </c>
    </row>
    <row r="39" spans="1:68" s="18" customFormat="1" x14ac:dyDescent="0.15">
      <c r="A39" s="35" t="s">
        <v>86</v>
      </c>
      <c r="B39" s="270">
        <v>65</v>
      </c>
      <c r="C39" s="268">
        <f>B39*160</f>
        <v>10400</v>
      </c>
      <c r="D39" s="271" t="s">
        <v>91</v>
      </c>
      <c r="E39" s="271" t="s">
        <v>64</v>
      </c>
      <c r="F39" s="271" t="s">
        <v>64</v>
      </c>
      <c r="G39" s="273">
        <v>0</v>
      </c>
      <c r="H39" s="273">
        <v>0.25</v>
      </c>
      <c r="I39" s="273">
        <v>0.25</v>
      </c>
      <c r="J39" s="273">
        <v>0.25</v>
      </c>
      <c r="K39" s="273">
        <v>0.25</v>
      </c>
      <c r="L39" s="273">
        <v>0.25</v>
      </c>
      <c r="M39" s="273">
        <v>0.25</v>
      </c>
      <c r="N39" s="273">
        <v>0.25</v>
      </c>
      <c r="O39" s="273">
        <v>0.25</v>
      </c>
      <c r="P39" s="273">
        <v>0.25</v>
      </c>
      <c r="Q39" s="273">
        <v>0.25</v>
      </c>
      <c r="R39" s="273">
        <v>0.25</v>
      </c>
      <c r="S39" s="273">
        <v>0.25</v>
      </c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273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273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40"/>
    </row>
    <row r="40" spans="1:68" x14ac:dyDescent="0.15">
      <c r="B40" s="283"/>
      <c r="C40" s="145"/>
      <c r="D40" s="284"/>
      <c r="E40" s="284"/>
      <c r="F40" s="284"/>
      <c r="G40" s="273"/>
      <c r="H40" s="273"/>
      <c r="I40" s="273"/>
      <c r="J40" s="273"/>
      <c r="K40" s="273"/>
      <c r="L40" s="273"/>
      <c r="M40" s="273"/>
      <c r="N40" s="273"/>
      <c r="O40" s="273"/>
      <c r="P40" s="273"/>
      <c r="Q40" s="273"/>
      <c r="R40" s="273"/>
      <c r="S40" s="273"/>
      <c r="T40" s="273"/>
      <c r="U40" s="273"/>
      <c r="V40" s="273"/>
      <c r="W40" s="273"/>
      <c r="X40" s="273"/>
      <c r="Y40" s="273"/>
      <c r="Z40" s="273"/>
      <c r="AA40" s="273"/>
      <c r="AB40" s="273"/>
      <c r="AC40" s="273"/>
      <c r="AD40" s="273"/>
      <c r="AE40" s="273"/>
      <c r="AF40" s="273"/>
      <c r="AG40" s="273"/>
      <c r="AH40" s="273"/>
      <c r="AI40" s="273"/>
      <c r="AJ40" s="273"/>
      <c r="AK40" s="273"/>
      <c r="AL40" s="273"/>
      <c r="AM40" s="273"/>
      <c r="AN40" s="273"/>
      <c r="AO40" s="273"/>
      <c r="AP40" s="273"/>
      <c r="AQ40" s="273"/>
      <c r="AR40" s="273"/>
      <c r="AS40" s="273"/>
      <c r="AT40" s="273"/>
      <c r="AU40" s="273"/>
      <c r="AV40" s="273"/>
      <c r="AW40" s="273"/>
      <c r="AX40" s="273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3"/>
    </row>
    <row r="41" spans="1:68" x14ac:dyDescent="0.15">
      <c r="A41" s="35" t="s">
        <v>21</v>
      </c>
      <c r="B41" s="270">
        <v>50000</v>
      </c>
      <c r="C41" s="268">
        <f>B41/12</f>
        <v>4166.666666666667</v>
      </c>
      <c r="D41" s="271" t="s">
        <v>91</v>
      </c>
      <c r="E41" s="271" t="s">
        <v>64</v>
      </c>
      <c r="F41" s="271" t="s">
        <v>64</v>
      </c>
      <c r="G41" s="273">
        <v>0</v>
      </c>
      <c r="H41" s="273">
        <v>0</v>
      </c>
      <c r="I41" s="273">
        <v>0</v>
      </c>
      <c r="J41" s="273">
        <v>0</v>
      </c>
      <c r="K41" s="273">
        <v>0</v>
      </c>
      <c r="L41" s="273">
        <v>0</v>
      </c>
      <c r="M41" s="273">
        <v>0</v>
      </c>
      <c r="N41" s="273">
        <v>0</v>
      </c>
      <c r="O41" s="273">
        <v>0</v>
      </c>
      <c r="P41" s="273">
        <v>0</v>
      </c>
      <c r="Q41" s="273">
        <v>0</v>
      </c>
      <c r="R41" s="273">
        <v>0</v>
      </c>
      <c r="S41" s="273">
        <v>0</v>
      </c>
      <c r="T41" s="273">
        <v>1</v>
      </c>
      <c r="U41" s="273">
        <v>1</v>
      </c>
      <c r="V41" s="273">
        <v>1</v>
      </c>
      <c r="W41" s="273">
        <v>1</v>
      </c>
      <c r="X41" s="273">
        <v>1</v>
      </c>
      <c r="Y41" s="273">
        <v>1</v>
      </c>
      <c r="Z41" s="273">
        <v>1</v>
      </c>
      <c r="AA41" s="273">
        <v>1</v>
      </c>
      <c r="AB41" s="273">
        <v>1</v>
      </c>
      <c r="AC41" s="273">
        <v>1</v>
      </c>
      <c r="AD41" s="273">
        <v>1</v>
      </c>
      <c r="AE41" s="273">
        <v>1</v>
      </c>
      <c r="AF41" s="273">
        <v>2</v>
      </c>
      <c r="AG41" s="273">
        <v>2</v>
      </c>
      <c r="AH41" s="273">
        <v>2</v>
      </c>
      <c r="AI41" s="273">
        <v>2</v>
      </c>
      <c r="AJ41" s="273">
        <v>2</v>
      </c>
      <c r="AK41" s="273">
        <v>2</v>
      </c>
      <c r="AL41" s="273">
        <v>2</v>
      </c>
      <c r="AM41" s="273">
        <v>2</v>
      </c>
      <c r="AN41" s="273">
        <v>2</v>
      </c>
      <c r="AO41" s="273">
        <v>2</v>
      </c>
      <c r="AP41" s="273">
        <v>2</v>
      </c>
      <c r="AQ41" s="273">
        <v>2</v>
      </c>
      <c r="AR41" s="273">
        <v>3</v>
      </c>
      <c r="AS41" s="273">
        <v>3</v>
      </c>
      <c r="AT41" s="273">
        <v>3</v>
      </c>
      <c r="AU41" s="273">
        <v>3</v>
      </c>
      <c r="AV41" s="273">
        <v>3</v>
      </c>
      <c r="AW41" s="273">
        <v>3</v>
      </c>
      <c r="AX41" s="273">
        <v>3</v>
      </c>
      <c r="AY41" s="273">
        <v>3</v>
      </c>
      <c r="AZ41" s="273">
        <v>3</v>
      </c>
      <c r="BA41" s="273">
        <v>3</v>
      </c>
      <c r="BB41" s="273">
        <v>3</v>
      </c>
      <c r="BC41" s="273">
        <v>3</v>
      </c>
      <c r="BD41" s="273">
        <v>3</v>
      </c>
      <c r="BE41" s="273">
        <v>3</v>
      </c>
      <c r="BF41" s="273">
        <v>3</v>
      </c>
      <c r="BG41" s="273">
        <v>3</v>
      </c>
      <c r="BH41" s="273">
        <v>3</v>
      </c>
      <c r="BI41" s="273">
        <v>3</v>
      </c>
      <c r="BJ41" s="273">
        <v>3</v>
      </c>
      <c r="BK41" s="273">
        <v>3</v>
      </c>
      <c r="BL41" s="273">
        <v>3</v>
      </c>
      <c r="BM41" s="273">
        <v>3</v>
      </c>
      <c r="BN41" s="273">
        <v>3</v>
      </c>
      <c r="BO41" s="273">
        <v>3</v>
      </c>
    </row>
    <row r="42" spans="1:68" s="18" customFormat="1" x14ac:dyDescent="0.15">
      <c r="A42" s="35" t="s">
        <v>86</v>
      </c>
      <c r="B42" s="270">
        <v>25</v>
      </c>
      <c r="C42" s="268">
        <f>B42*160</f>
        <v>4000</v>
      </c>
      <c r="D42" s="271" t="s">
        <v>91</v>
      </c>
      <c r="E42" s="271" t="s">
        <v>64</v>
      </c>
      <c r="F42" s="271" t="s">
        <v>64</v>
      </c>
      <c r="G42" s="273">
        <v>0.25</v>
      </c>
      <c r="H42" s="273">
        <v>0.25</v>
      </c>
      <c r="I42" s="273">
        <v>0.25</v>
      </c>
      <c r="J42" s="273">
        <v>0.25</v>
      </c>
      <c r="K42" s="273">
        <v>0.25</v>
      </c>
      <c r="L42" s="273">
        <v>0.25</v>
      </c>
      <c r="M42" s="273">
        <v>0.25</v>
      </c>
      <c r="N42" s="273">
        <v>0.25</v>
      </c>
      <c r="O42" s="273">
        <v>0.25</v>
      </c>
      <c r="P42" s="273">
        <v>0.25</v>
      </c>
      <c r="Q42" s="273">
        <v>0.25</v>
      </c>
      <c r="R42" s="273">
        <v>0.25</v>
      </c>
      <c r="S42" s="273">
        <v>0.25</v>
      </c>
      <c r="T42" s="273">
        <v>0</v>
      </c>
      <c r="U42" s="273">
        <v>0</v>
      </c>
      <c r="V42" s="273">
        <v>0</v>
      </c>
      <c r="W42" s="273">
        <v>0</v>
      </c>
      <c r="X42" s="273">
        <v>0</v>
      </c>
      <c r="Y42" s="273">
        <v>0</v>
      </c>
      <c r="Z42" s="273">
        <v>0</v>
      </c>
      <c r="AA42" s="273">
        <v>0</v>
      </c>
      <c r="AB42" s="273">
        <v>0</v>
      </c>
      <c r="AC42" s="273">
        <v>0</v>
      </c>
      <c r="AD42" s="273">
        <v>0</v>
      </c>
      <c r="AE42" s="273">
        <v>0</v>
      </c>
      <c r="AF42" s="273">
        <v>0</v>
      </c>
      <c r="AG42" s="273">
        <v>0</v>
      </c>
      <c r="AH42" s="273">
        <v>0</v>
      </c>
      <c r="AI42" s="273">
        <v>0</v>
      </c>
      <c r="AJ42" s="273">
        <v>0</v>
      </c>
      <c r="AK42" s="273">
        <v>0</v>
      </c>
      <c r="AL42" s="273">
        <v>0</v>
      </c>
      <c r="AM42" s="273">
        <v>0</v>
      </c>
      <c r="AN42" s="273">
        <v>0</v>
      </c>
      <c r="AO42" s="273">
        <v>0</v>
      </c>
      <c r="AP42" s="273">
        <v>0</v>
      </c>
      <c r="AQ42" s="273">
        <v>0</v>
      </c>
      <c r="AR42" s="273">
        <v>0</v>
      </c>
      <c r="AS42" s="273">
        <v>0</v>
      </c>
      <c r="AT42" s="273">
        <v>0</v>
      </c>
      <c r="AU42" s="273">
        <v>0</v>
      </c>
      <c r="AV42" s="273">
        <v>0</v>
      </c>
      <c r="AW42" s="273">
        <v>0</v>
      </c>
      <c r="AX42" s="273">
        <v>0</v>
      </c>
      <c r="AY42" s="273">
        <v>0</v>
      </c>
      <c r="AZ42" s="273">
        <v>0</v>
      </c>
      <c r="BA42" s="273">
        <v>0</v>
      </c>
      <c r="BB42" s="273">
        <v>0</v>
      </c>
      <c r="BC42" s="273">
        <v>0</v>
      </c>
      <c r="BD42" s="273">
        <v>0</v>
      </c>
      <c r="BE42" s="273">
        <v>0</v>
      </c>
      <c r="BF42" s="273">
        <v>0</v>
      </c>
      <c r="BG42" s="273">
        <v>0</v>
      </c>
      <c r="BH42" s="273">
        <v>0</v>
      </c>
      <c r="BI42" s="273">
        <v>0</v>
      </c>
      <c r="BJ42" s="273">
        <v>0</v>
      </c>
      <c r="BK42" s="273">
        <v>0</v>
      </c>
      <c r="BL42" s="273">
        <v>0</v>
      </c>
      <c r="BM42" s="273">
        <v>0</v>
      </c>
      <c r="BN42" s="273">
        <v>0</v>
      </c>
      <c r="BO42" s="273">
        <v>0</v>
      </c>
      <c r="BP42" s="40"/>
    </row>
    <row r="43" spans="1:68" x14ac:dyDescent="0.15">
      <c r="B43" s="270"/>
      <c r="C43" s="269"/>
      <c r="D43" s="272"/>
      <c r="E43" s="272"/>
      <c r="F43" s="272"/>
      <c r="G43" s="273"/>
      <c r="H43" s="273"/>
      <c r="I43" s="273"/>
      <c r="J43" s="273"/>
      <c r="K43" s="273"/>
      <c r="L43" s="273"/>
      <c r="M43" s="273"/>
      <c r="N43" s="273"/>
      <c r="O43" s="273"/>
      <c r="P43" s="273"/>
      <c r="Q43" s="273"/>
      <c r="R43" s="273"/>
      <c r="S43" s="273"/>
      <c r="T43" s="273"/>
      <c r="U43" s="273"/>
      <c r="V43" s="273"/>
      <c r="W43" s="273"/>
      <c r="X43" s="273"/>
      <c r="Y43" s="273"/>
      <c r="Z43" s="273"/>
      <c r="AA43" s="273"/>
      <c r="AB43" s="273"/>
      <c r="AC43" s="273"/>
      <c r="AD43" s="273"/>
      <c r="AE43" s="273"/>
      <c r="AF43" s="273"/>
      <c r="AG43" s="273"/>
      <c r="AH43" s="273"/>
      <c r="AI43" s="273"/>
      <c r="AJ43" s="273"/>
      <c r="AK43" s="273"/>
      <c r="AL43" s="273"/>
      <c r="AM43" s="273"/>
      <c r="AN43" s="273"/>
      <c r="AO43" s="273"/>
      <c r="AP43" s="273"/>
      <c r="AQ43" s="273"/>
      <c r="AR43" s="273"/>
      <c r="AS43" s="273"/>
      <c r="AT43" s="273"/>
      <c r="AU43" s="273"/>
      <c r="AV43" s="273"/>
      <c r="AW43" s="273"/>
      <c r="AX43" s="273"/>
      <c r="AY43" s="273"/>
      <c r="AZ43" s="273"/>
      <c r="BA43" s="273"/>
      <c r="BB43" s="273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</row>
    <row r="44" spans="1:68" x14ac:dyDescent="0.15">
      <c r="A44" s="35" t="s">
        <v>72</v>
      </c>
      <c r="B44" s="270">
        <v>80000</v>
      </c>
      <c r="C44" s="268">
        <f>B44/12</f>
        <v>6666.666666666667</v>
      </c>
      <c r="D44" s="271" t="s">
        <v>64</v>
      </c>
      <c r="E44" s="271" t="s">
        <v>64</v>
      </c>
      <c r="F44" s="271" t="s">
        <v>64</v>
      </c>
      <c r="G44" s="273">
        <v>0</v>
      </c>
      <c r="H44" s="273">
        <v>0</v>
      </c>
      <c r="I44" s="273">
        <v>0</v>
      </c>
      <c r="J44" s="273">
        <v>0</v>
      </c>
      <c r="K44" s="273">
        <v>0</v>
      </c>
      <c r="L44" s="273">
        <v>0</v>
      </c>
      <c r="M44" s="273">
        <v>0</v>
      </c>
      <c r="N44" s="273">
        <v>0</v>
      </c>
      <c r="O44" s="273">
        <v>0</v>
      </c>
      <c r="P44" s="273">
        <v>0</v>
      </c>
      <c r="Q44" s="273">
        <v>0</v>
      </c>
      <c r="R44" s="273">
        <v>0</v>
      </c>
      <c r="S44" s="273">
        <v>0</v>
      </c>
      <c r="T44" s="273">
        <v>0</v>
      </c>
      <c r="U44" s="273">
        <v>0</v>
      </c>
      <c r="V44" s="273">
        <v>0</v>
      </c>
      <c r="W44" s="273">
        <v>0</v>
      </c>
      <c r="X44" s="273">
        <v>0</v>
      </c>
      <c r="Y44" s="273">
        <v>0</v>
      </c>
      <c r="Z44" s="273">
        <v>0</v>
      </c>
      <c r="AA44" s="273">
        <v>0</v>
      </c>
      <c r="AB44" s="273">
        <v>0</v>
      </c>
      <c r="AC44" s="273">
        <v>0</v>
      </c>
      <c r="AD44" s="273">
        <v>0</v>
      </c>
      <c r="AE44" s="273">
        <v>0</v>
      </c>
      <c r="AF44" s="273">
        <v>0</v>
      </c>
      <c r="AG44" s="273">
        <v>0</v>
      </c>
      <c r="AH44" s="273">
        <v>0</v>
      </c>
      <c r="AI44" s="273">
        <v>0</v>
      </c>
      <c r="AJ44" s="273">
        <v>0</v>
      </c>
      <c r="AK44" s="273">
        <v>0</v>
      </c>
      <c r="AL44" s="273">
        <v>0</v>
      </c>
      <c r="AM44" s="273">
        <v>0</v>
      </c>
      <c r="AN44" s="273">
        <v>0</v>
      </c>
      <c r="AO44" s="273">
        <v>0</v>
      </c>
      <c r="AP44" s="273">
        <v>0</v>
      </c>
      <c r="AQ44" s="273">
        <v>0</v>
      </c>
      <c r="AR44" s="273">
        <v>1</v>
      </c>
      <c r="AS44" s="273">
        <v>1</v>
      </c>
      <c r="AT44" s="273">
        <v>1</v>
      </c>
      <c r="AU44" s="273">
        <v>1</v>
      </c>
      <c r="AV44" s="273">
        <v>1</v>
      </c>
      <c r="AW44" s="273">
        <v>1</v>
      </c>
      <c r="AX44" s="273">
        <v>1</v>
      </c>
      <c r="AY44" s="273">
        <v>1</v>
      </c>
      <c r="AZ44" s="273">
        <v>1</v>
      </c>
      <c r="BA44" s="273">
        <v>1</v>
      </c>
      <c r="BB44" s="273">
        <v>1</v>
      </c>
      <c r="BC44" s="273">
        <v>1</v>
      </c>
      <c r="BD44" s="273">
        <v>1</v>
      </c>
      <c r="BE44" s="273">
        <v>1</v>
      </c>
      <c r="BF44" s="273">
        <v>1</v>
      </c>
      <c r="BG44" s="273">
        <v>1</v>
      </c>
      <c r="BH44" s="273">
        <v>1</v>
      </c>
      <c r="BI44" s="273">
        <v>1</v>
      </c>
      <c r="BJ44" s="273">
        <v>1</v>
      </c>
      <c r="BK44" s="273">
        <v>1</v>
      </c>
      <c r="BL44" s="273">
        <v>1</v>
      </c>
      <c r="BM44" s="273">
        <v>1</v>
      </c>
      <c r="BN44" s="273">
        <v>1</v>
      </c>
      <c r="BO44" s="273">
        <v>1</v>
      </c>
    </row>
    <row r="45" spans="1:68" x14ac:dyDescent="0.15">
      <c r="A45" s="35" t="s">
        <v>86</v>
      </c>
      <c r="B45" s="270">
        <v>85</v>
      </c>
      <c r="C45" s="268">
        <f>B45*160</f>
        <v>13600</v>
      </c>
      <c r="D45" s="271" t="s">
        <v>91</v>
      </c>
      <c r="E45" s="271" t="s">
        <v>64</v>
      </c>
      <c r="F45" s="271" t="s">
        <v>64</v>
      </c>
      <c r="G45" s="273">
        <v>0</v>
      </c>
      <c r="H45" s="273">
        <v>0</v>
      </c>
      <c r="I45" s="273">
        <v>0</v>
      </c>
      <c r="J45" s="273">
        <v>0</v>
      </c>
      <c r="K45" s="273">
        <v>0</v>
      </c>
      <c r="L45" s="273">
        <v>0</v>
      </c>
      <c r="M45" s="273">
        <v>0</v>
      </c>
      <c r="N45" s="273">
        <v>0</v>
      </c>
      <c r="O45" s="273">
        <v>0</v>
      </c>
      <c r="P45" s="273">
        <v>0</v>
      </c>
      <c r="Q45" s="273">
        <v>0</v>
      </c>
      <c r="R45" s="273">
        <v>0</v>
      </c>
      <c r="S45" s="273">
        <v>0</v>
      </c>
      <c r="T45" s="273">
        <v>0</v>
      </c>
      <c r="U45" s="273">
        <v>0</v>
      </c>
      <c r="V45" s="273">
        <v>0</v>
      </c>
      <c r="W45" s="273">
        <v>0</v>
      </c>
      <c r="X45" s="273">
        <v>0</v>
      </c>
      <c r="Y45" s="273">
        <v>0</v>
      </c>
      <c r="Z45" s="273">
        <v>0</v>
      </c>
      <c r="AA45" s="273">
        <v>0</v>
      </c>
      <c r="AB45" s="273">
        <v>0</v>
      </c>
      <c r="AC45" s="273">
        <v>0</v>
      </c>
      <c r="AD45" s="273">
        <v>0</v>
      </c>
      <c r="AE45" s="273">
        <v>0</v>
      </c>
      <c r="AF45" s="273">
        <v>0</v>
      </c>
      <c r="AG45" s="273">
        <v>0</v>
      </c>
      <c r="AH45" s="273">
        <v>0</v>
      </c>
      <c r="AI45" s="273">
        <v>0</v>
      </c>
      <c r="AJ45" s="273">
        <v>0</v>
      </c>
      <c r="AK45" s="273">
        <v>0</v>
      </c>
      <c r="AL45" s="273">
        <v>0</v>
      </c>
      <c r="AM45" s="273">
        <v>0</v>
      </c>
      <c r="AN45" s="273">
        <v>0</v>
      </c>
      <c r="AO45" s="273">
        <v>0</v>
      </c>
      <c r="AP45" s="273">
        <v>0</v>
      </c>
      <c r="AQ45" s="273">
        <v>0</v>
      </c>
      <c r="AR45" s="273">
        <v>0</v>
      </c>
      <c r="AS45" s="273">
        <v>0</v>
      </c>
      <c r="AT45" s="273">
        <v>0</v>
      </c>
      <c r="AU45" s="273">
        <v>0</v>
      </c>
      <c r="AV45" s="273">
        <v>0</v>
      </c>
      <c r="AW45" s="273">
        <v>0</v>
      </c>
      <c r="AX45" s="273">
        <v>0</v>
      </c>
      <c r="AY45" s="273">
        <v>0</v>
      </c>
      <c r="AZ45" s="273">
        <v>0</v>
      </c>
      <c r="BA45" s="273">
        <v>0</v>
      </c>
      <c r="BB45" s="273">
        <v>0</v>
      </c>
      <c r="BC45" s="273">
        <v>0</v>
      </c>
      <c r="BD45" s="273">
        <v>0</v>
      </c>
      <c r="BE45" s="273">
        <v>0</v>
      </c>
      <c r="BF45" s="273">
        <v>0</v>
      </c>
      <c r="BG45" s="273">
        <v>0</v>
      </c>
      <c r="BH45" s="273">
        <v>0</v>
      </c>
      <c r="BI45" s="273">
        <v>0</v>
      </c>
      <c r="BJ45" s="273">
        <v>0</v>
      </c>
      <c r="BK45" s="273">
        <v>0</v>
      </c>
      <c r="BL45" s="273">
        <v>0</v>
      </c>
      <c r="BM45" s="273">
        <v>0</v>
      </c>
      <c r="BN45" s="273">
        <v>0</v>
      </c>
      <c r="BO45" s="273">
        <v>0</v>
      </c>
    </row>
    <row r="46" spans="1:68" x14ac:dyDescent="0.15">
      <c r="B46" s="16"/>
      <c r="C46" s="145"/>
      <c r="D46" s="10"/>
      <c r="E46" s="10"/>
      <c r="F46" s="10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</row>
    <row r="47" spans="1:68" s="14" customFormat="1" x14ac:dyDescent="0.15">
      <c r="A47" s="14" t="str">
        <f>"Total "&amp;A33</f>
        <v>Total Biz Ops</v>
      </c>
      <c r="B47" s="16"/>
      <c r="C47" s="145"/>
      <c r="D47" s="10"/>
      <c r="E47" s="10"/>
      <c r="F47" s="10"/>
      <c r="G47" s="30">
        <f t="shared" ref="G47:AL47" si="8">G44+G41+G38+G35</f>
        <v>0</v>
      </c>
      <c r="H47" s="30">
        <f t="shared" si="8"/>
        <v>0</v>
      </c>
      <c r="I47" s="30">
        <f t="shared" si="8"/>
        <v>0</v>
      </c>
      <c r="J47" s="30">
        <f t="shared" si="8"/>
        <v>0</v>
      </c>
      <c r="K47" s="30">
        <f t="shared" si="8"/>
        <v>0</v>
      </c>
      <c r="L47" s="30">
        <f t="shared" si="8"/>
        <v>0</v>
      </c>
      <c r="M47" s="30">
        <f t="shared" si="8"/>
        <v>0</v>
      </c>
      <c r="N47" s="30">
        <f t="shared" si="8"/>
        <v>0</v>
      </c>
      <c r="O47" s="30">
        <f t="shared" si="8"/>
        <v>0</v>
      </c>
      <c r="P47" s="30">
        <f t="shared" si="8"/>
        <v>0</v>
      </c>
      <c r="Q47" s="30">
        <f t="shared" si="8"/>
        <v>0</v>
      </c>
      <c r="R47" s="30">
        <f t="shared" si="8"/>
        <v>0</v>
      </c>
      <c r="S47" s="30">
        <f t="shared" si="8"/>
        <v>0</v>
      </c>
      <c r="T47" s="30">
        <f t="shared" si="8"/>
        <v>2</v>
      </c>
      <c r="U47" s="30">
        <f t="shared" si="8"/>
        <v>2</v>
      </c>
      <c r="V47" s="30">
        <f t="shared" si="8"/>
        <v>2</v>
      </c>
      <c r="W47" s="30">
        <f t="shared" si="8"/>
        <v>2</v>
      </c>
      <c r="X47" s="30">
        <f t="shared" si="8"/>
        <v>2</v>
      </c>
      <c r="Y47" s="30">
        <f t="shared" si="8"/>
        <v>2</v>
      </c>
      <c r="Z47" s="30">
        <f t="shared" si="8"/>
        <v>2</v>
      </c>
      <c r="AA47" s="30">
        <f t="shared" si="8"/>
        <v>2</v>
      </c>
      <c r="AB47" s="30">
        <f t="shared" si="8"/>
        <v>2</v>
      </c>
      <c r="AC47" s="30">
        <f t="shared" si="8"/>
        <v>2</v>
      </c>
      <c r="AD47" s="30">
        <f t="shared" si="8"/>
        <v>2</v>
      </c>
      <c r="AE47" s="30">
        <f t="shared" si="8"/>
        <v>2</v>
      </c>
      <c r="AF47" s="30">
        <f t="shared" si="8"/>
        <v>4</v>
      </c>
      <c r="AG47" s="30">
        <f t="shared" si="8"/>
        <v>4</v>
      </c>
      <c r="AH47" s="30">
        <f t="shared" si="8"/>
        <v>4</v>
      </c>
      <c r="AI47" s="30">
        <f t="shared" si="8"/>
        <v>4</v>
      </c>
      <c r="AJ47" s="30">
        <f t="shared" si="8"/>
        <v>4</v>
      </c>
      <c r="AK47" s="30">
        <f t="shared" si="8"/>
        <v>4</v>
      </c>
      <c r="AL47" s="30">
        <f t="shared" si="8"/>
        <v>4</v>
      </c>
      <c r="AM47" s="30">
        <f t="shared" ref="AM47:BO47" si="9">AM44+AM41+AM38+AM35</f>
        <v>4</v>
      </c>
      <c r="AN47" s="30">
        <f t="shared" si="9"/>
        <v>4</v>
      </c>
      <c r="AO47" s="30">
        <f t="shared" si="9"/>
        <v>4</v>
      </c>
      <c r="AP47" s="30">
        <f t="shared" si="9"/>
        <v>4</v>
      </c>
      <c r="AQ47" s="30">
        <f t="shared" si="9"/>
        <v>4</v>
      </c>
      <c r="AR47" s="30">
        <f t="shared" si="9"/>
        <v>6</v>
      </c>
      <c r="AS47" s="30">
        <f t="shared" si="9"/>
        <v>6</v>
      </c>
      <c r="AT47" s="30">
        <f t="shared" si="9"/>
        <v>6</v>
      </c>
      <c r="AU47" s="30">
        <f t="shared" si="9"/>
        <v>6</v>
      </c>
      <c r="AV47" s="30">
        <f t="shared" si="9"/>
        <v>6</v>
      </c>
      <c r="AW47" s="30">
        <f t="shared" si="9"/>
        <v>6</v>
      </c>
      <c r="AX47" s="30">
        <f t="shared" si="9"/>
        <v>6</v>
      </c>
      <c r="AY47" s="30">
        <f t="shared" si="9"/>
        <v>6</v>
      </c>
      <c r="AZ47" s="30">
        <f t="shared" si="9"/>
        <v>6</v>
      </c>
      <c r="BA47" s="30">
        <f t="shared" si="9"/>
        <v>6</v>
      </c>
      <c r="BB47" s="30">
        <f t="shared" si="9"/>
        <v>6</v>
      </c>
      <c r="BC47" s="30">
        <f t="shared" si="9"/>
        <v>6</v>
      </c>
      <c r="BD47" s="30">
        <f t="shared" si="9"/>
        <v>6</v>
      </c>
      <c r="BE47" s="30">
        <f t="shared" si="9"/>
        <v>6</v>
      </c>
      <c r="BF47" s="30">
        <f t="shared" si="9"/>
        <v>6</v>
      </c>
      <c r="BG47" s="30">
        <f t="shared" si="9"/>
        <v>6</v>
      </c>
      <c r="BH47" s="30">
        <f t="shared" si="9"/>
        <v>6</v>
      </c>
      <c r="BI47" s="30">
        <f t="shared" si="9"/>
        <v>6</v>
      </c>
      <c r="BJ47" s="30">
        <f t="shared" si="9"/>
        <v>6</v>
      </c>
      <c r="BK47" s="30">
        <f t="shared" si="9"/>
        <v>6</v>
      </c>
      <c r="BL47" s="30">
        <f t="shared" si="9"/>
        <v>6</v>
      </c>
      <c r="BM47" s="30">
        <f t="shared" si="9"/>
        <v>6</v>
      </c>
      <c r="BN47" s="30">
        <f t="shared" si="9"/>
        <v>6</v>
      </c>
      <c r="BO47" s="30">
        <f t="shared" si="9"/>
        <v>6</v>
      </c>
      <c r="BP47" s="38"/>
    </row>
    <row r="48" spans="1:68" s="19" customFormat="1" x14ac:dyDescent="0.15">
      <c r="A48" s="14" t="s">
        <v>87</v>
      </c>
      <c r="C48" s="20"/>
      <c r="D48" s="23"/>
      <c r="E48" s="23"/>
      <c r="F48" s="23"/>
      <c r="G48" s="31">
        <f t="shared" ref="G48:AL48" si="10">G45+G42+G39+G36</f>
        <v>0.25</v>
      </c>
      <c r="H48" s="31">
        <f t="shared" si="10"/>
        <v>0.5</v>
      </c>
      <c r="I48" s="31">
        <f t="shared" si="10"/>
        <v>0.5</v>
      </c>
      <c r="J48" s="31">
        <f t="shared" si="10"/>
        <v>0.5</v>
      </c>
      <c r="K48" s="31">
        <f t="shared" si="10"/>
        <v>0.5</v>
      </c>
      <c r="L48" s="31">
        <f t="shared" si="10"/>
        <v>0.5</v>
      </c>
      <c r="M48" s="31">
        <f t="shared" si="10"/>
        <v>0.5</v>
      </c>
      <c r="N48" s="31">
        <f t="shared" si="10"/>
        <v>0.5</v>
      </c>
      <c r="O48" s="31">
        <f t="shared" si="10"/>
        <v>0.5</v>
      </c>
      <c r="P48" s="31">
        <f t="shared" si="10"/>
        <v>0.5</v>
      </c>
      <c r="Q48" s="31">
        <f t="shared" si="10"/>
        <v>0.5</v>
      </c>
      <c r="R48" s="31">
        <f t="shared" si="10"/>
        <v>0.5</v>
      </c>
      <c r="S48" s="31">
        <f t="shared" si="10"/>
        <v>0.5</v>
      </c>
      <c r="T48" s="31">
        <f t="shared" si="10"/>
        <v>0</v>
      </c>
      <c r="U48" s="31">
        <f t="shared" si="10"/>
        <v>0</v>
      </c>
      <c r="V48" s="31">
        <f t="shared" si="10"/>
        <v>0</v>
      </c>
      <c r="W48" s="31">
        <f t="shared" si="10"/>
        <v>0</v>
      </c>
      <c r="X48" s="31">
        <f t="shared" si="10"/>
        <v>0</v>
      </c>
      <c r="Y48" s="31">
        <f t="shared" si="10"/>
        <v>0</v>
      </c>
      <c r="Z48" s="31">
        <f t="shared" si="10"/>
        <v>0</v>
      </c>
      <c r="AA48" s="31">
        <f t="shared" si="10"/>
        <v>0</v>
      </c>
      <c r="AB48" s="31">
        <f t="shared" si="10"/>
        <v>0</v>
      </c>
      <c r="AC48" s="31">
        <f t="shared" si="10"/>
        <v>0</v>
      </c>
      <c r="AD48" s="31">
        <f t="shared" si="10"/>
        <v>0</v>
      </c>
      <c r="AE48" s="31">
        <f t="shared" si="10"/>
        <v>0</v>
      </c>
      <c r="AF48" s="31">
        <f t="shared" si="10"/>
        <v>0</v>
      </c>
      <c r="AG48" s="31">
        <f t="shared" si="10"/>
        <v>0</v>
      </c>
      <c r="AH48" s="31">
        <f t="shared" si="10"/>
        <v>0</v>
      </c>
      <c r="AI48" s="31">
        <f t="shared" si="10"/>
        <v>0</v>
      </c>
      <c r="AJ48" s="31">
        <f t="shared" si="10"/>
        <v>0</v>
      </c>
      <c r="AK48" s="31">
        <f t="shared" si="10"/>
        <v>0</v>
      </c>
      <c r="AL48" s="31">
        <f t="shared" si="10"/>
        <v>0</v>
      </c>
      <c r="AM48" s="31">
        <f t="shared" ref="AM48:BO48" si="11">AM45+AM42+AM39+AM36</f>
        <v>0</v>
      </c>
      <c r="AN48" s="31">
        <f t="shared" si="11"/>
        <v>0</v>
      </c>
      <c r="AO48" s="31">
        <f t="shared" si="11"/>
        <v>0</v>
      </c>
      <c r="AP48" s="31">
        <f t="shared" si="11"/>
        <v>0</v>
      </c>
      <c r="AQ48" s="31">
        <f t="shared" si="11"/>
        <v>0</v>
      </c>
      <c r="AR48" s="31">
        <f t="shared" si="11"/>
        <v>0</v>
      </c>
      <c r="AS48" s="31">
        <f t="shared" si="11"/>
        <v>0</v>
      </c>
      <c r="AT48" s="31">
        <f t="shared" si="11"/>
        <v>0</v>
      </c>
      <c r="AU48" s="31">
        <f t="shared" si="11"/>
        <v>0</v>
      </c>
      <c r="AV48" s="31">
        <f t="shared" si="11"/>
        <v>0</v>
      </c>
      <c r="AW48" s="31">
        <f t="shared" si="11"/>
        <v>0</v>
      </c>
      <c r="AX48" s="31">
        <f t="shared" si="11"/>
        <v>0</v>
      </c>
      <c r="AY48" s="31">
        <f t="shared" si="11"/>
        <v>0</v>
      </c>
      <c r="AZ48" s="31">
        <f t="shared" si="11"/>
        <v>0</v>
      </c>
      <c r="BA48" s="31">
        <f t="shared" si="11"/>
        <v>0</v>
      </c>
      <c r="BB48" s="31">
        <f t="shared" si="11"/>
        <v>0</v>
      </c>
      <c r="BC48" s="31">
        <f t="shared" si="11"/>
        <v>0</v>
      </c>
      <c r="BD48" s="31">
        <f t="shared" si="11"/>
        <v>0</v>
      </c>
      <c r="BE48" s="31">
        <f t="shared" si="11"/>
        <v>0</v>
      </c>
      <c r="BF48" s="31">
        <f t="shared" si="11"/>
        <v>0</v>
      </c>
      <c r="BG48" s="31">
        <f t="shared" si="11"/>
        <v>0</v>
      </c>
      <c r="BH48" s="31">
        <f t="shared" si="11"/>
        <v>0</v>
      </c>
      <c r="BI48" s="31">
        <f t="shared" si="11"/>
        <v>0</v>
      </c>
      <c r="BJ48" s="31">
        <f t="shared" si="11"/>
        <v>0</v>
      </c>
      <c r="BK48" s="31">
        <f t="shared" si="11"/>
        <v>0</v>
      </c>
      <c r="BL48" s="31">
        <f t="shared" si="11"/>
        <v>0</v>
      </c>
      <c r="BM48" s="31">
        <f t="shared" si="11"/>
        <v>0</v>
      </c>
      <c r="BN48" s="31">
        <f t="shared" si="11"/>
        <v>0</v>
      </c>
      <c r="BO48" s="31">
        <f t="shared" si="11"/>
        <v>0</v>
      </c>
      <c r="BP48" s="38"/>
    </row>
    <row r="49" spans="1:68" s="14" customFormat="1" x14ac:dyDescent="0.15">
      <c r="A49" s="14" t="str">
        <f>" Total "&amp;A33</f>
        <v xml:space="preserve"> Total Biz Ops</v>
      </c>
      <c r="C49" s="20"/>
      <c r="D49" s="10"/>
      <c r="E49" s="10"/>
      <c r="F49" s="10"/>
      <c r="G49" s="30">
        <f>SUM(G47:G48)</f>
        <v>0.25</v>
      </c>
      <c r="H49" s="30">
        <f t="shared" ref="H49:AD49" si="12">SUM(H47:H48)</f>
        <v>0.5</v>
      </c>
      <c r="I49" s="30">
        <f t="shared" si="12"/>
        <v>0.5</v>
      </c>
      <c r="J49" s="30">
        <f t="shared" si="12"/>
        <v>0.5</v>
      </c>
      <c r="K49" s="30">
        <f t="shared" si="12"/>
        <v>0.5</v>
      </c>
      <c r="L49" s="30">
        <f t="shared" si="12"/>
        <v>0.5</v>
      </c>
      <c r="M49" s="30">
        <f t="shared" si="12"/>
        <v>0.5</v>
      </c>
      <c r="N49" s="30">
        <f t="shared" si="12"/>
        <v>0.5</v>
      </c>
      <c r="O49" s="30">
        <f t="shared" si="12"/>
        <v>0.5</v>
      </c>
      <c r="P49" s="30">
        <f t="shared" si="12"/>
        <v>0.5</v>
      </c>
      <c r="Q49" s="30">
        <f t="shared" si="12"/>
        <v>0.5</v>
      </c>
      <c r="R49" s="30">
        <f t="shared" si="12"/>
        <v>0.5</v>
      </c>
      <c r="S49" s="30">
        <f t="shared" si="12"/>
        <v>0.5</v>
      </c>
      <c r="T49" s="30">
        <f t="shared" si="12"/>
        <v>2</v>
      </c>
      <c r="U49" s="30">
        <f t="shared" si="12"/>
        <v>2</v>
      </c>
      <c r="V49" s="30">
        <f t="shared" si="12"/>
        <v>2</v>
      </c>
      <c r="W49" s="30">
        <f t="shared" si="12"/>
        <v>2</v>
      </c>
      <c r="X49" s="30">
        <f t="shared" si="12"/>
        <v>2</v>
      </c>
      <c r="Y49" s="30">
        <f t="shared" si="12"/>
        <v>2</v>
      </c>
      <c r="Z49" s="30">
        <f t="shared" si="12"/>
        <v>2</v>
      </c>
      <c r="AA49" s="30">
        <f t="shared" si="12"/>
        <v>2</v>
      </c>
      <c r="AB49" s="30">
        <f t="shared" si="12"/>
        <v>2</v>
      </c>
      <c r="AC49" s="30">
        <f t="shared" si="12"/>
        <v>2</v>
      </c>
      <c r="AD49" s="30">
        <f t="shared" si="12"/>
        <v>2</v>
      </c>
      <c r="AE49" s="30">
        <f t="shared" ref="AE49:BO49" si="13">SUM(AE47:AE48)</f>
        <v>2</v>
      </c>
      <c r="AF49" s="30">
        <f t="shared" si="13"/>
        <v>4</v>
      </c>
      <c r="AG49" s="30">
        <f t="shared" si="13"/>
        <v>4</v>
      </c>
      <c r="AH49" s="30">
        <f t="shared" si="13"/>
        <v>4</v>
      </c>
      <c r="AI49" s="30">
        <f t="shared" si="13"/>
        <v>4</v>
      </c>
      <c r="AJ49" s="30">
        <f t="shared" si="13"/>
        <v>4</v>
      </c>
      <c r="AK49" s="30">
        <f t="shared" si="13"/>
        <v>4</v>
      </c>
      <c r="AL49" s="30">
        <f t="shared" si="13"/>
        <v>4</v>
      </c>
      <c r="AM49" s="30">
        <f t="shared" si="13"/>
        <v>4</v>
      </c>
      <c r="AN49" s="30">
        <f t="shared" si="13"/>
        <v>4</v>
      </c>
      <c r="AO49" s="30">
        <f t="shared" si="13"/>
        <v>4</v>
      </c>
      <c r="AP49" s="30">
        <f t="shared" si="13"/>
        <v>4</v>
      </c>
      <c r="AQ49" s="30">
        <f t="shared" si="13"/>
        <v>4</v>
      </c>
      <c r="AR49" s="30">
        <f t="shared" si="13"/>
        <v>6</v>
      </c>
      <c r="AS49" s="30">
        <f t="shared" si="13"/>
        <v>6</v>
      </c>
      <c r="AT49" s="30">
        <f t="shared" si="13"/>
        <v>6</v>
      </c>
      <c r="AU49" s="30">
        <f t="shared" si="13"/>
        <v>6</v>
      </c>
      <c r="AV49" s="30">
        <f t="shared" si="13"/>
        <v>6</v>
      </c>
      <c r="AW49" s="30">
        <f t="shared" si="13"/>
        <v>6</v>
      </c>
      <c r="AX49" s="30">
        <f t="shared" si="13"/>
        <v>6</v>
      </c>
      <c r="AY49" s="30">
        <f t="shared" si="13"/>
        <v>6</v>
      </c>
      <c r="AZ49" s="30">
        <f t="shared" si="13"/>
        <v>6</v>
      </c>
      <c r="BA49" s="30">
        <f t="shared" si="13"/>
        <v>6</v>
      </c>
      <c r="BB49" s="30">
        <f t="shared" si="13"/>
        <v>6</v>
      </c>
      <c r="BC49" s="30">
        <f t="shared" si="13"/>
        <v>6</v>
      </c>
      <c r="BD49" s="30">
        <f t="shared" si="13"/>
        <v>6</v>
      </c>
      <c r="BE49" s="30">
        <f t="shared" si="13"/>
        <v>6</v>
      </c>
      <c r="BF49" s="30">
        <f t="shared" si="13"/>
        <v>6</v>
      </c>
      <c r="BG49" s="30">
        <f t="shared" si="13"/>
        <v>6</v>
      </c>
      <c r="BH49" s="30">
        <f t="shared" si="13"/>
        <v>6</v>
      </c>
      <c r="BI49" s="30">
        <f t="shared" si="13"/>
        <v>6</v>
      </c>
      <c r="BJ49" s="30">
        <f t="shared" si="13"/>
        <v>6</v>
      </c>
      <c r="BK49" s="30">
        <f t="shared" si="13"/>
        <v>6</v>
      </c>
      <c r="BL49" s="30">
        <f t="shared" si="13"/>
        <v>6</v>
      </c>
      <c r="BM49" s="30">
        <f t="shared" si="13"/>
        <v>6</v>
      </c>
      <c r="BN49" s="30">
        <f t="shared" si="13"/>
        <v>6</v>
      </c>
      <c r="BO49" s="30">
        <f t="shared" si="13"/>
        <v>6</v>
      </c>
      <c r="BP49" s="38"/>
    </row>
    <row r="50" spans="1:68" s="14" customFormat="1" x14ac:dyDescent="0.15">
      <c r="C50" s="20"/>
      <c r="D50" s="10"/>
      <c r="E50" s="10"/>
      <c r="F50" s="1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8"/>
    </row>
    <row r="51" spans="1:68" s="14" customFormat="1" x14ac:dyDescent="0.15">
      <c r="A51" s="14" t="s">
        <v>69</v>
      </c>
      <c r="C51" s="20"/>
      <c r="D51" s="10"/>
      <c r="E51" s="10"/>
      <c r="F51" s="10"/>
      <c r="G51" s="30">
        <f>ROUNDUP(SUMIF($D35:$D45,"Y",G35:G45),0)</f>
        <v>0</v>
      </c>
      <c r="H51" s="30">
        <f>ROUNDUP(SUMIF($D35:$D45,"Y",H35:H45),0)</f>
        <v>0</v>
      </c>
      <c r="I51" s="30">
        <f>ROUNDUP(SUMIF($D35:$D45,"Y",I35:I45),0)</f>
        <v>0</v>
      </c>
      <c r="J51" s="30">
        <f>ROUNDUP(SUMIF($D35:$D45,"Y",J35:J45),0)</f>
        <v>0</v>
      </c>
      <c r="K51" s="30">
        <f>ROUNDUP(SUMIF($D35:$D45,"Y",K35:K45),0)</f>
        <v>0</v>
      </c>
      <c r="L51" s="30">
        <f>ROUNDUP(SUMIF($D35:$D45,"Y",L35:L45),0)</f>
        <v>0</v>
      </c>
      <c r="M51" s="30">
        <f>ROUNDUP(SUMIF($D35:$D45,"Y",M35:M45),0)</f>
        <v>0</v>
      </c>
      <c r="N51" s="30">
        <f>ROUNDUP(SUMIF($D35:$D45,"Y",N35:N45),0)</f>
        <v>0</v>
      </c>
      <c r="O51" s="30">
        <f>ROUNDUP(SUMIF($D35:$D45,"Y",O35:O45),0)</f>
        <v>0</v>
      </c>
      <c r="P51" s="30">
        <f>ROUNDUP(SUMIF($D35:$D45,"Y",P35:P45),0)</f>
        <v>0</v>
      </c>
      <c r="Q51" s="30">
        <f>ROUNDUP(SUMIF($D35:$D45,"Y",Q35:Q45),0)</f>
        <v>0</v>
      </c>
      <c r="R51" s="30">
        <f>ROUNDUP(SUMIF($D35:$D45,"Y",R35:R45),0)</f>
        <v>0</v>
      </c>
      <c r="S51" s="30">
        <f>ROUNDUP(SUMIF($D35:$D45,"Y",S35:S45),0)</f>
        <v>0</v>
      </c>
      <c r="T51" s="30">
        <f>ROUNDUP(SUMIF($D35:$D45,"Y",T35:T45),0)</f>
        <v>1</v>
      </c>
      <c r="U51" s="30">
        <f>ROUNDUP(SUMIF($D35:$D45,"Y",U35:U45),0)</f>
        <v>1</v>
      </c>
      <c r="V51" s="30">
        <f>ROUNDUP(SUMIF($D35:$D45,"Y",V35:V45),0)</f>
        <v>1</v>
      </c>
      <c r="W51" s="30">
        <f>ROUNDUP(SUMIF($D35:$D45,"Y",W35:W45),0)</f>
        <v>1</v>
      </c>
      <c r="X51" s="30">
        <f>ROUNDUP(SUMIF($D35:$D45,"Y",X35:X45),0)</f>
        <v>1</v>
      </c>
      <c r="Y51" s="30">
        <f>ROUNDUP(SUMIF($D35:$D45,"Y",Y35:Y45),0)</f>
        <v>1</v>
      </c>
      <c r="Z51" s="30">
        <f>ROUNDUP(SUMIF($D35:$D45,"Y",Z35:Z45),0)</f>
        <v>1</v>
      </c>
      <c r="AA51" s="30">
        <f>ROUNDUP(SUMIF($D35:$D45,"Y",AA35:AA45),0)</f>
        <v>1</v>
      </c>
      <c r="AB51" s="30">
        <f>ROUNDUP(SUMIF($D35:$D45,"Y",AB35:AB45),0)</f>
        <v>1</v>
      </c>
      <c r="AC51" s="30">
        <f>ROUNDUP(SUMIF($D35:$D45,"Y",AC35:AC45),0)</f>
        <v>1</v>
      </c>
      <c r="AD51" s="30">
        <f>ROUNDUP(SUMIF($D35:$D45,"Y",AD35:AD45),0)</f>
        <v>1</v>
      </c>
      <c r="AE51" s="30">
        <f>ROUNDUP(SUMIF($D35:$D45,"Y",AE35:AE45),0)</f>
        <v>1</v>
      </c>
      <c r="AF51" s="30">
        <f>ROUNDUP(SUMIF($D35:$D45,"Y",AF35:AF45),0)</f>
        <v>2</v>
      </c>
      <c r="AG51" s="30">
        <f>ROUNDUP(SUMIF($D35:$D45,"Y",AG35:AG45),0)</f>
        <v>2</v>
      </c>
      <c r="AH51" s="30">
        <f>ROUNDUP(SUMIF($D35:$D45,"Y",AH35:AH45),0)</f>
        <v>2</v>
      </c>
      <c r="AI51" s="30">
        <f>ROUNDUP(SUMIF($D35:$D45,"Y",AI35:AI45),0)</f>
        <v>2</v>
      </c>
      <c r="AJ51" s="30">
        <f>ROUNDUP(SUMIF($D35:$D45,"Y",AJ35:AJ45),0)</f>
        <v>2</v>
      </c>
      <c r="AK51" s="30">
        <f>ROUNDUP(SUMIF($D35:$D45,"Y",AK35:AK45),0)</f>
        <v>2</v>
      </c>
      <c r="AL51" s="30">
        <f>ROUNDUP(SUMIF($D35:$D45,"Y",AL35:AL45),0)</f>
        <v>2</v>
      </c>
      <c r="AM51" s="30">
        <f>ROUNDUP(SUMIF($D35:$D45,"Y",AM35:AM45),0)</f>
        <v>2</v>
      </c>
      <c r="AN51" s="30">
        <f>ROUNDUP(SUMIF($D35:$D45,"Y",AN35:AN45),0)</f>
        <v>2</v>
      </c>
      <c r="AO51" s="30">
        <f>ROUNDUP(SUMIF($D35:$D45,"Y",AO35:AO45),0)</f>
        <v>2</v>
      </c>
      <c r="AP51" s="30">
        <f>ROUNDUP(SUMIF($D35:$D45,"Y",AP35:AP45),0)</f>
        <v>2</v>
      </c>
      <c r="AQ51" s="30">
        <f>ROUNDUP(SUMIF($D35:$D45,"Y",AQ35:AQ45),0)</f>
        <v>2</v>
      </c>
      <c r="AR51" s="30">
        <f>ROUNDUP(SUMIF($D35:$D45,"Y",AR35:AR45),0)</f>
        <v>3</v>
      </c>
      <c r="AS51" s="30">
        <f>ROUNDUP(SUMIF($D35:$D45,"Y",AS35:AS45),0)</f>
        <v>3</v>
      </c>
      <c r="AT51" s="30">
        <f>ROUNDUP(SUMIF($D35:$D45,"Y",AT35:AT45),0)</f>
        <v>3</v>
      </c>
      <c r="AU51" s="30">
        <f>ROUNDUP(SUMIF($D35:$D45,"Y",AU35:AU45),0)</f>
        <v>3</v>
      </c>
      <c r="AV51" s="30">
        <f>ROUNDUP(SUMIF($D35:$D45,"Y",AV35:AV45),0)</f>
        <v>3</v>
      </c>
      <c r="AW51" s="30">
        <f>ROUNDUP(SUMIF($D35:$D45,"Y",AW35:AW45),0)</f>
        <v>3</v>
      </c>
      <c r="AX51" s="30">
        <f>ROUNDUP(SUMIF($D35:$D45,"Y",AX35:AX45),0)</f>
        <v>3</v>
      </c>
      <c r="AY51" s="30">
        <f>ROUNDUP(SUMIF($D35:$D45,"Y",AY35:AY45),0)</f>
        <v>3</v>
      </c>
      <c r="AZ51" s="30">
        <f>ROUNDUP(SUMIF($D35:$D45,"Y",AZ35:AZ45),0)</f>
        <v>3</v>
      </c>
      <c r="BA51" s="30">
        <f>ROUNDUP(SUMIF($D35:$D45,"Y",BA35:BA45),0)</f>
        <v>3</v>
      </c>
      <c r="BB51" s="30">
        <f>ROUNDUP(SUMIF($D35:$D45,"Y",BB35:BB45),0)</f>
        <v>3</v>
      </c>
      <c r="BC51" s="30">
        <f>ROUNDUP(SUMIF($D35:$D45,"Y",BC35:BC45),0)</f>
        <v>3</v>
      </c>
      <c r="BD51" s="30">
        <f>ROUNDUP(SUMIF($D35:$D45,"Y",BD35:BD45),0)</f>
        <v>3</v>
      </c>
      <c r="BE51" s="30">
        <f>ROUNDUP(SUMIF($D35:$D45,"Y",BE35:BE45),0)</f>
        <v>3</v>
      </c>
      <c r="BF51" s="30">
        <f>ROUNDUP(SUMIF($D35:$D45,"Y",BF35:BF45),0)</f>
        <v>3</v>
      </c>
      <c r="BG51" s="30">
        <f>ROUNDUP(SUMIF($D35:$D45,"Y",BG35:BG45),0)</f>
        <v>3</v>
      </c>
      <c r="BH51" s="30">
        <f>ROUNDUP(SUMIF($D35:$D45,"Y",BH35:BH45),0)</f>
        <v>3</v>
      </c>
      <c r="BI51" s="30">
        <f>ROUNDUP(SUMIF($D35:$D45,"Y",BI35:BI45),0)</f>
        <v>3</v>
      </c>
      <c r="BJ51" s="30">
        <f>ROUNDUP(SUMIF($D35:$D45,"Y",BJ35:BJ45),0)</f>
        <v>3</v>
      </c>
      <c r="BK51" s="30">
        <f>ROUNDUP(SUMIF($D35:$D45,"Y",BK35:BK45),0)</f>
        <v>3</v>
      </c>
      <c r="BL51" s="30">
        <f>ROUNDUP(SUMIF($D35:$D45,"Y",BL35:BL45),0)</f>
        <v>3</v>
      </c>
      <c r="BM51" s="30">
        <f>ROUNDUP(SUMIF($D35:$D45,"Y",BM35:BM45),0)</f>
        <v>3</v>
      </c>
      <c r="BN51" s="30">
        <f>ROUNDUP(SUMIF($D35:$D45,"Y",BN35:BN45),0)</f>
        <v>3</v>
      </c>
      <c r="BO51" s="30">
        <f>ROUNDUP(SUMIF($D35:$D45,"Y",BO35:BO45),0)</f>
        <v>3</v>
      </c>
      <c r="BP51" s="38"/>
    </row>
    <row r="52" spans="1:68" s="14" customFormat="1" x14ac:dyDescent="0.15">
      <c r="A52" s="14" t="s">
        <v>70</v>
      </c>
      <c r="C52" s="20"/>
      <c r="D52" s="10"/>
      <c r="E52" s="10"/>
      <c r="F52" s="10"/>
      <c r="G52" s="30">
        <f>ROUNDUP(SUMIF($E35:$E45,"Y",G35:G45),0)</f>
        <v>1</v>
      </c>
      <c r="H52" s="30">
        <f>ROUNDUP(SUMIF($E35:$E45,"Y",H35:H45),0)</f>
        <v>1</v>
      </c>
      <c r="I52" s="30">
        <f>ROUNDUP(SUMIF($E35:$E45,"Y",I35:I45),0)</f>
        <v>1</v>
      </c>
      <c r="J52" s="30">
        <f>ROUNDUP(SUMIF($E35:$E45,"Y",J35:J45),0)</f>
        <v>1</v>
      </c>
      <c r="K52" s="30">
        <f>ROUNDUP(SUMIF($E35:$E45,"Y",K35:K45),0)</f>
        <v>1</v>
      </c>
      <c r="L52" s="30">
        <f>ROUNDUP(SUMIF($E35:$E45,"Y",L35:L45),0)</f>
        <v>1</v>
      </c>
      <c r="M52" s="30">
        <f>ROUNDUP(SUMIF($E35:$E45,"Y",M35:M45),0)</f>
        <v>1</v>
      </c>
      <c r="N52" s="30">
        <f>ROUNDUP(SUMIF($E35:$E45,"Y",N35:N45),0)</f>
        <v>1</v>
      </c>
      <c r="O52" s="30">
        <f>ROUNDUP(SUMIF($E35:$E45,"Y",O35:O45),0)</f>
        <v>1</v>
      </c>
      <c r="P52" s="30">
        <f>ROUNDUP(SUMIF($E35:$E45,"Y",P35:P45),0)</f>
        <v>1</v>
      </c>
      <c r="Q52" s="30">
        <f>ROUNDUP(SUMIF($E35:$E45,"Y",Q35:Q45),0)</f>
        <v>1</v>
      </c>
      <c r="R52" s="30">
        <f>ROUNDUP(SUMIF($E35:$E45,"Y",R35:R45),0)</f>
        <v>1</v>
      </c>
      <c r="S52" s="30">
        <f>ROUNDUP(SUMIF($E35:$E45,"Y",S35:S45),0)</f>
        <v>1</v>
      </c>
      <c r="T52" s="30">
        <f>ROUNDUP(SUMIF($E35:$E45,"Y",T35:T45),0)</f>
        <v>2</v>
      </c>
      <c r="U52" s="30">
        <f>ROUNDUP(SUMIF($E35:$E45,"Y",U35:U45),0)</f>
        <v>2</v>
      </c>
      <c r="V52" s="30">
        <f>ROUNDUP(SUMIF($E35:$E45,"Y",V35:V45),0)</f>
        <v>2</v>
      </c>
      <c r="W52" s="30">
        <f>ROUNDUP(SUMIF($E35:$E45,"Y",W35:W45),0)</f>
        <v>2</v>
      </c>
      <c r="X52" s="30">
        <f>ROUNDUP(SUMIF($E35:$E45,"Y",X35:X45),0)</f>
        <v>2</v>
      </c>
      <c r="Y52" s="30">
        <f>ROUNDUP(SUMIF($E35:$E45,"Y",Y35:Y45),0)</f>
        <v>2</v>
      </c>
      <c r="Z52" s="30">
        <f>ROUNDUP(SUMIF($E35:$E45,"Y",Z35:Z45),0)</f>
        <v>2</v>
      </c>
      <c r="AA52" s="30">
        <f>ROUNDUP(SUMIF($E35:$E45,"Y",AA35:AA45),0)</f>
        <v>2</v>
      </c>
      <c r="AB52" s="30">
        <f>ROUNDUP(SUMIF($E35:$E45,"Y",AB35:AB45),0)</f>
        <v>2</v>
      </c>
      <c r="AC52" s="30">
        <f>ROUNDUP(SUMIF($E35:$E45,"Y",AC35:AC45),0)</f>
        <v>2</v>
      </c>
      <c r="AD52" s="30">
        <f>ROUNDUP(SUMIF($E35:$E45,"Y",AD35:AD45),0)</f>
        <v>2</v>
      </c>
      <c r="AE52" s="30">
        <f>ROUNDUP(SUMIF($E35:$E45,"Y",AE35:AE45),0)</f>
        <v>2</v>
      </c>
      <c r="AF52" s="30">
        <f>ROUNDUP(SUMIF($E35:$E45,"Y",AF35:AF45),0)</f>
        <v>4</v>
      </c>
      <c r="AG52" s="30">
        <f>ROUNDUP(SUMIF($E35:$E45,"Y",AG35:AG45),0)</f>
        <v>4</v>
      </c>
      <c r="AH52" s="30">
        <f>ROUNDUP(SUMIF($E35:$E45,"Y",AH35:AH45),0)</f>
        <v>4</v>
      </c>
      <c r="AI52" s="30">
        <f>ROUNDUP(SUMIF($E35:$E45,"Y",AI35:AI45),0)</f>
        <v>4</v>
      </c>
      <c r="AJ52" s="30">
        <f>ROUNDUP(SUMIF($E35:$E45,"Y",AJ35:AJ45),0)</f>
        <v>4</v>
      </c>
      <c r="AK52" s="30">
        <f>ROUNDUP(SUMIF($E35:$E45,"Y",AK35:AK45),0)</f>
        <v>4</v>
      </c>
      <c r="AL52" s="30">
        <f>ROUNDUP(SUMIF($E35:$E45,"Y",AL35:AL45),0)</f>
        <v>4</v>
      </c>
      <c r="AM52" s="30">
        <f>ROUNDUP(SUMIF($E35:$E45,"Y",AM35:AM45),0)</f>
        <v>4</v>
      </c>
      <c r="AN52" s="30">
        <f>ROUNDUP(SUMIF($E35:$E45,"Y",AN35:AN45),0)</f>
        <v>4</v>
      </c>
      <c r="AO52" s="30">
        <f>ROUNDUP(SUMIF($E35:$E45,"Y",AO35:AO45),0)</f>
        <v>4</v>
      </c>
      <c r="AP52" s="30">
        <f>ROUNDUP(SUMIF($E35:$E45,"Y",AP35:AP45),0)</f>
        <v>4</v>
      </c>
      <c r="AQ52" s="30">
        <f>ROUNDUP(SUMIF($E35:$E45,"Y",AQ35:AQ45),0)</f>
        <v>4</v>
      </c>
      <c r="AR52" s="30">
        <f>ROUNDUP(SUMIF($E35:$E45,"Y",AR35:AR45),0)</f>
        <v>6</v>
      </c>
      <c r="AS52" s="30">
        <f>ROUNDUP(SUMIF($E35:$E45,"Y",AS35:AS45),0)</f>
        <v>6</v>
      </c>
      <c r="AT52" s="30">
        <f>ROUNDUP(SUMIF($E35:$E45,"Y",AT35:AT45),0)</f>
        <v>6</v>
      </c>
      <c r="AU52" s="30">
        <f>ROUNDUP(SUMIF($E35:$E45,"Y",AU35:AU45),0)</f>
        <v>6</v>
      </c>
      <c r="AV52" s="30">
        <f>ROUNDUP(SUMIF($E35:$E45,"Y",AV35:AV45),0)</f>
        <v>6</v>
      </c>
      <c r="AW52" s="30">
        <f>ROUNDUP(SUMIF($E35:$E45,"Y",AW35:AW45),0)</f>
        <v>6</v>
      </c>
      <c r="AX52" s="30">
        <f>ROUNDUP(SUMIF($E35:$E45,"Y",AX35:AX45),0)</f>
        <v>6</v>
      </c>
      <c r="AY52" s="30">
        <f>ROUNDUP(SUMIF($E35:$E45,"Y",AY35:AY45),0)</f>
        <v>6</v>
      </c>
      <c r="AZ52" s="30">
        <f>ROUNDUP(SUMIF($E35:$E45,"Y",AZ35:AZ45),0)</f>
        <v>6</v>
      </c>
      <c r="BA52" s="30">
        <f>ROUNDUP(SUMIF($E35:$E45,"Y",BA35:BA45),0)</f>
        <v>6</v>
      </c>
      <c r="BB52" s="30">
        <f>ROUNDUP(SUMIF($E35:$E45,"Y",BB35:BB45),0)</f>
        <v>6</v>
      </c>
      <c r="BC52" s="30">
        <f>ROUNDUP(SUMIF($E35:$E45,"Y",BC35:BC45),0)</f>
        <v>6</v>
      </c>
      <c r="BD52" s="30">
        <f>ROUNDUP(SUMIF($E35:$E45,"Y",BD35:BD45),0)</f>
        <v>6</v>
      </c>
      <c r="BE52" s="30">
        <f>ROUNDUP(SUMIF($E35:$E45,"Y",BE35:BE45),0)</f>
        <v>6</v>
      </c>
      <c r="BF52" s="30">
        <f>ROUNDUP(SUMIF($E35:$E45,"Y",BF35:BF45),0)</f>
        <v>6</v>
      </c>
      <c r="BG52" s="30">
        <f>ROUNDUP(SUMIF($E35:$E45,"Y",BG35:BG45),0)</f>
        <v>6</v>
      </c>
      <c r="BH52" s="30">
        <f>ROUNDUP(SUMIF($E35:$E45,"Y",BH35:BH45),0)</f>
        <v>6</v>
      </c>
      <c r="BI52" s="30">
        <f>ROUNDUP(SUMIF($E35:$E45,"Y",BI35:BI45),0)</f>
        <v>6</v>
      </c>
      <c r="BJ52" s="30">
        <f>ROUNDUP(SUMIF($E35:$E45,"Y",BJ35:BJ45),0)</f>
        <v>6</v>
      </c>
      <c r="BK52" s="30">
        <f>ROUNDUP(SUMIF($E35:$E45,"Y",BK35:BK45),0)</f>
        <v>6</v>
      </c>
      <c r="BL52" s="30">
        <f>ROUNDUP(SUMIF($E35:$E45,"Y",BL35:BL45),0)</f>
        <v>6</v>
      </c>
      <c r="BM52" s="30">
        <f>ROUNDUP(SUMIF($E35:$E45,"Y",BM35:BM45),0)</f>
        <v>6</v>
      </c>
      <c r="BN52" s="30">
        <f>ROUNDUP(SUMIF($E35:$E45,"Y",BN35:BN45),0)</f>
        <v>6</v>
      </c>
      <c r="BO52" s="30">
        <f>ROUNDUP(SUMIF($E35:$E45,"Y",BO35:BO45),0)</f>
        <v>6</v>
      </c>
      <c r="BP52" s="38"/>
    </row>
    <row r="53" spans="1:68" s="14" customFormat="1" x14ac:dyDescent="0.15">
      <c r="A53" s="14" t="s">
        <v>71</v>
      </c>
      <c r="C53" s="20"/>
      <c r="D53" s="10"/>
      <c r="E53" s="10"/>
      <c r="F53" s="10"/>
      <c r="G53" s="30">
        <f>ROUNDUP(SUMIF($F35:$F45,"Y",G35:G45),0)</f>
        <v>1</v>
      </c>
      <c r="H53" s="30">
        <f>ROUNDUP(SUMIF($F35:$F45,"Y",H35:H45),0)</f>
        <v>1</v>
      </c>
      <c r="I53" s="30">
        <f>ROUNDUP(SUMIF($F35:$F45,"Y",I35:I45),0)</f>
        <v>1</v>
      </c>
      <c r="J53" s="30">
        <f>ROUNDUP(SUMIF($F35:$F45,"Y",J35:J45),0)</f>
        <v>1</v>
      </c>
      <c r="K53" s="30">
        <f>ROUNDUP(SUMIF($F35:$F45,"Y",K35:K45),0)</f>
        <v>1</v>
      </c>
      <c r="L53" s="30">
        <f>ROUNDUP(SUMIF($F35:$F45,"Y",L35:L45),0)</f>
        <v>1</v>
      </c>
      <c r="M53" s="30">
        <f>ROUNDUP(SUMIF($F35:$F45,"Y",M35:M45),0)</f>
        <v>1</v>
      </c>
      <c r="N53" s="30">
        <f>ROUNDUP(SUMIF($F35:$F45,"Y",N35:N45),0)</f>
        <v>1</v>
      </c>
      <c r="O53" s="30">
        <f>ROUNDUP(SUMIF($F35:$F45,"Y",O35:O45),0)</f>
        <v>1</v>
      </c>
      <c r="P53" s="30">
        <f>ROUNDUP(SUMIF($F35:$F45,"Y",P35:P45),0)</f>
        <v>1</v>
      </c>
      <c r="Q53" s="30">
        <f>ROUNDUP(SUMIF($F35:$F45,"Y",Q35:Q45),0)</f>
        <v>1</v>
      </c>
      <c r="R53" s="30">
        <f>ROUNDUP(SUMIF($F35:$F45,"Y",R35:R45),0)</f>
        <v>1</v>
      </c>
      <c r="S53" s="30">
        <f>ROUNDUP(SUMIF($F35:$F45,"Y",S35:S45),0)</f>
        <v>1</v>
      </c>
      <c r="T53" s="30">
        <f>ROUNDUP(SUMIF($F35:$F45,"Y",T35:T45),0)</f>
        <v>2</v>
      </c>
      <c r="U53" s="30">
        <f>ROUNDUP(SUMIF($F35:$F45,"Y",U35:U45),0)</f>
        <v>2</v>
      </c>
      <c r="V53" s="30">
        <f>ROUNDUP(SUMIF($F35:$F45,"Y",V35:V45),0)</f>
        <v>2</v>
      </c>
      <c r="W53" s="30">
        <f>ROUNDUP(SUMIF($F35:$F45,"Y",W35:W45),0)</f>
        <v>2</v>
      </c>
      <c r="X53" s="30">
        <f>ROUNDUP(SUMIF($F35:$F45,"Y",X35:X45),0)</f>
        <v>2</v>
      </c>
      <c r="Y53" s="30">
        <f>ROUNDUP(SUMIF($F35:$F45,"Y",Y35:Y45),0)</f>
        <v>2</v>
      </c>
      <c r="Z53" s="30">
        <f>ROUNDUP(SUMIF($F35:$F45,"Y",Z35:Z45),0)</f>
        <v>2</v>
      </c>
      <c r="AA53" s="30">
        <f>ROUNDUP(SUMIF($F35:$F45,"Y",AA35:AA45),0)</f>
        <v>2</v>
      </c>
      <c r="AB53" s="30">
        <f>ROUNDUP(SUMIF($F35:$F45,"Y",AB35:AB45),0)</f>
        <v>2</v>
      </c>
      <c r="AC53" s="30">
        <f>ROUNDUP(SUMIF($F35:$F45,"Y",AC35:AC45),0)</f>
        <v>2</v>
      </c>
      <c r="AD53" s="30">
        <f>ROUNDUP(SUMIF($F35:$F45,"Y",AD35:AD45),0)</f>
        <v>2</v>
      </c>
      <c r="AE53" s="30">
        <f>ROUNDUP(SUMIF($F35:$F45,"Y",AE35:AE45),0)</f>
        <v>2</v>
      </c>
      <c r="AF53" s="30">
        <f>ROUNDUP(SUMIF($F35:$F45,"Y",AF35:AF45),0)</f>
        <v>4</v>
      </c>
      <c r="AG53" s="30">
        <f>ROUNDUP(SUMIF($F35:$F45,"Y",AG35:AG45),0)</f>
        <v>4</v>
      </c>
      <c r="AH53" s="30">
        <f>ROUNDUP(SUMIF($F35:$F45,"Y",AH35:AH45),0)</f>
        <v>4</v>
      </c>
      <c r="AI53" s="30">
        <f>ROUNDUP(SUMIF($F35:$F45,"Y",AI35:AI45),0)</f>
        <v>4</v>
      </c>
      <c r="AJ53" s="30">
        <f>ROUNDUP(SUMIF($F35:$F45,"Y",AJ35:AJ45),0)</f>
        <v>4</v>
      </c>
      <c r="AK53" s="30">
        <f>ROUNDUP(SUMIF($F35:$F45,"Y",AK35:AK45),0)</f>
        <v>4</v>
      </c>
      <c r="AL53" s="30">
        <f>ROUNDUP(SUMIF($F35:$F45,"Y",AL35:AL45),0)</f>
        <v>4</v>
      </c>
      <c r="AM53" s="30">
        <f>ROUNDUP(SUMIF($F35:$F45,"Y",AM35:AM45),0)</f>
        <v>4</v>
      </c>
      <c r="AN53" s="30">
        <f>ROUNDUP(SUMIF($F35:$F45,"Y",AN35:AN45),0)</f>
        <v>4</v>
      </c>
      <c r="AO53" s="30">
        <f>ROUNDUP(SUMIF($F35:$F45,"Y",AO35:AO45),0)</f>
        <v>4</v>
      </c>
      <c r="AP53" s="30">
        <f>ROUNDUP(SUMIF($F35:$F45,"Y",AP35:AP45),0)</f>
        <v>4</v>
      </c>
      <c r="AQ53" s="30">
        <f>ROUNDUP(SUMIF($F35:$F45,"Y",AQ35:AQ45),0)</f>
        <v>4</v>
      </c>
      <c r="AR53" s="30">
        <f>ROUNDUP(SUMIF($F35:$F45,"Y",AR35:AR45),0)</f>
        <v>6</v>
      </c>
      <c r="AS53" s="30">
        <f>ROUNDUP(SUMIF($F35:$F45,"Y",AS35:AS45),0)</f>
        <v>6</v>
      </c>
      <c r="AT53" s="30">
        <f>ROUNDUP(SUMIF($F35:$F45,"Y",AT35:AT45),0)</f>
        <v>6</v>
      </c>
      <c r="AU53" s="30">
        <f>ROUNDUP(SUMIF($F35:$F45,"Y",AU35:AU45),0)</f>
        <v>6</v>
      </c>
      <c r="AV53" s="30">
        <f>ROUNDUP(SUMIF($F35:$F45,"Y",AV35:AV45),0)</f>
        <v>6</v>
      </c>
      <c r="AW53" s="30">
        <f>ROUNDUP(SUMIF($F35:$F45,"Y",AW35:AW45),0)</f>
        <v>6</v>
      </c>
      <c r="AX53" s="30">
        <f>ROUNDUP(SUMIF($F35:$F45,"Y",AX35:AX45),0)</f>
        <v>6</v>
      </c>
      <c r="AY53" s="30">
        <f>ROUNDUP(SUMIF($F35:$F45,"Y",AY35:AY45),0)</f>
        <v>6</v>
      </c>
      <c r="AZ53" s="30">
        <f>ROUNDUP(SUMIF($F35:$F45,"Y",AZ35:AZ45),0)</f>
        <v>6</v>
      </c>
      <c r="BA53" s="30">
        <f>ROUNDUP(SUMIF($F35:$F45,"Y",BA35:BA45),0)</f>
        <v>6</v>
      </c>
      <c r="BB53" s="30">
        <f>ROUNDUP(SUMIF($F35:$F45,"Y",BB35:BB45),0)</f>
        <v>6</v>
      </c>
      <c r="BC53" s="30">
        <f>ROUNDUP(SUMIF($F35:$F45,"Y",BC35:BC45),0)</f>
        <v>6</v>
      </c>
      <c r="BD53" s="30">
        <f>ROUNDUP(SUMIF($F35:$F45,"Y",BD35:BD45),0)</f>
        <v>6</v>
      </c>
      <c r="BE53" s="30">
        <f>ROUNDUP(SUMIF($F35:$F45,"Y",BE35:BE45),0)</f>
        <v>6</v>
      </c>
      <c r="BF53" s="30">
        <f>ROUNDUP(SUMIF($F35:$F45,"Y",BF35:BF45),0)</f>
        <v>6</v>
      </c>
      <c r="BG53" s="30">
        <f>ROUNDUP(SUMIF($F35:$F45,"Y",BG35:BG45),0)</f>
        <v>6</v>
      </c>
      <c r="BH53" s="30">
        <f>ROUNDUP(SUMIF($F35:$F45,"Y",BH35:BH45),0)</f>
        <v>6</v>
      </c>
      <c r="BI53" s="30">
        <f>ROUNDUP(SUMIF($F35:$F45,"Y",BI35:BI45),0)</f>
        <v>6</v>
      </c>
      <c r="BJ53" s="30">
        <f>ROUNDUP(SUMIF($F35:$F45,"Y",BJ35:BJ45),0)</f>
        <v>6</v>
      </c>
      <c r="BK53" s="30">
        <f>ROUNDUP(SUMIF($F35:$F45,"Y",BK35:BK45),0)</f>
        <v>6</v>
      </c>
      <c r="BL53" s="30">
        <f>ROUNDUP(SUMIF($F35:$F45,"Y",BL35:BL45),0)</f>
        <v>6</v>
      </c>
      <c r="BM53" s="30">
        <f>ROUNDUP(SUMIF($F35:$F45,"Y",BM35:BM45),0)</f>
        <v>6</v>
      </c>
      <c r="BN53" s="30">
        <f>ROUNDUP(SUMIF($F35:$F45,"Y",BN35:BN45),0)</f>
        <v>6</v>
      </c>
      <c r="BO53" s="30">
        <f>ROUNDUP(SUMIF($F35:$F45,"Y",BO35:BO45),0)</f>
        <v>6</v>
      </c>
      <c r="BP53" s="38"/>
    </row>
    <row r="54" spans="1:68" s="14" customFormat="1" x14ac:dyDescent="0.15">
      <c r="C54" s="20"/>
      <c r="D54" s="10"/>
      <c r="E54" s="10"/>
      <c r="F54" s="1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8"/>
    </row>
    <row r="55" spans="1:68" s="14" customFormat="1" x14ac:dyDescent="0.15">
      <c r="A55" s="14" t="s">
        <v>124</v>
      </c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outlineLevel="1" x14ac:dyDescent="0.15"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outlineLevel="1" x14ac:dyDescent="0.15">
      <c r="A57" s="35" t="s">
        <v>125</v>
      </c>
      <c r="B57" s="270">
        <v>100000</v>
      </c>
      <c r="C57" s="268">
        <f>B57/12</f>
        <v>8333.3333333333339</v>
      </c>
      <c r="D57" s="271" t="s">
        <v>64</v>
      </c>
      <c r="E57" s="271" t="s">
        <v>64</v>
      </c>
      <c r="F57" s="271" t="s">
        <v>64</v>
      </c>
      <c r="G57" s="273">
        <v>0</v>
      </c>
      <c r="H57" s="273">
        <v>0</v>
      </c>
      <c r="I57" s="273">
        <v>0</v>
      </c>
      <c r="J57" s="273">
        <v>0</v>
      </c>
      <c r="K57" s="273">
        <v>0</v>
      </c>
      <c r="L57" s="273">
        <v>0</v>
      </c>
      <c r="M57" s="273">
        <v>0</v>
      </c>
      <c r="N57" s="273">
        <v>0</v>
      </c>
      <c r="O57" s="273">
        <v>0</v>
      </c>
      <c r="P57" s="273">
        <v>0</v>
      </c>
      <c r="Q57" s="273">
        <v>0</v>
      </c>
      <c r="R57" s="273">
        <v>0</v>
      </c>
      <c r="S57" s="273">
        <v>0</v>
      </c>
      <c r="T57" s="273">
        <v>0</v>
      </c>
      <c r="U57" s="273">
        <v>0</v>
      </c>
      <c r="V57" s="273">
        <v>0</v>
      </c>
      <c r="W57" s="273">
        <v>1</v>
      </c>
      <c r="X57" s="273">
        <v>1</v>
      </c>
      <c r="Y57" s="273">
        <v>1</v>
      </c>
      <c r="Z57" s="273">
        <v>1</v>
      </c>
      <c r="AA57" s="273">
        <v>1</v>
      </c>
      <c r="AB57" s="273">
        <v>1</v>
      </c>
      <c r="AC57" s="273">
        <v>1</v>
      </c>
      <c r="AD57" s="273">
        <v>1</v>
      </c>
      <c r="AE57" s="273">
        <v>1</v>
      </c>
      <c r="AF57" s="273">
        <v>1</v>
      </c>
      <c r="AG57" s="273">
        <v>1</v>
      </c>
      <c r="AH57" s="273">
        <v>1</v>
      </c>
      <c r="AI57" s="273">
        <v>1</v>
      </c>
      <c r="AJ57" s="273">
        <v>1</v>
      </c>
      <c r="AK57" s="273">
        <v>1</v>
      </c>
      <c r="AL57" s="273">
        <v>1</v>
      </c>
      <c r="AM57" s="273">
        <v>1</v>
      </c>
      <c r="AN57" s="273">
        <v>1</v>
      </c>
      <c r="AO57" s="273">
        <v>1</v>
      </c>
      <c r="AP57" s="273">
        <v>1</v>
      </c>
      <c r="AQ57" s="273">
        <v>1</v>
      </c>
      <c r="AR57" s="273">
        <v>1</v>
      </c>
      <c r="AS57" s="273">
        <v>1</v>
      </c>
      <c r="AT57" s="273">
        <v>1</v>
      </c>
      <c r="AU57" s="273">
        <v>1</v>
      </c>
      <c r="AV57" s="273">
        <v>1</v>
      </c>
      <c r="AW57" s="273">
        <v>1</v>
      </c>
      <c r="AX57" s="273">
        <v>1</v>
      </c>
      <c r="AY57" s="273">
        <v>1</v>
      </c>
      <c r="AZ57" s="273">
        <v>1</v>
      </c>
      <c r="BA57" s="273">
        <v>1</v>
      </c>
      <c r="BB57" s="273">
        <v>1</v>
      </c>
      <c r="BC57" s="273">
        <v>1</v>
      </c>
      <c r="BD57" s="273">
        <v>1</v>
      </c>
      <c r="BE57" s="273">
        <v>1</v>
      </c>
      <c r="BF57" s="273">
        <v>1</v>
      </c>
      <c r="BG57" s="273">
        <v>1</v>
      </c>
      <c r="BH57" s="273">
        <v>1</v>
      </c>
      <c r="BI57" s="273">
        <v>1</v>
      </c>
      <c r="BJ57" s="273">
        <v>1</v>
      </c>
      <c r="BK57" s="273">
        <v>1</v>
      </c>
      <c r="BL57" s="273">
        <v>1</v>
      </c>
      <c r="BM57" s="273">
        <v>1</v>
      </c>
      <c r="BN57" s="273">
        <v>1</v>
      </c>
      <c r="BO57" s="273">
        <v>1</v>
      </c>
    </row>
    <row r="58" spans="1:68" s="18" customFormat="1" outlineLevel="1" x14ac:dyDescent="0.15">
      <c r="A58" s="35" t="s">
        <v>86</v>
      </c>
      <c r="B58" s="270">
        <v>85</v>
      </c>
      <c r="C58" s="268">
        <f>B58*160</f>
        <v>13600</v>
      </c>
      <c r="D58" s="271" t="s">
        <v>91</v>
      </c>
      <c r="E58" s="271" t="s">
        <v>91</v>
      </c>
      <c r="F58" s="271" t="s">
        <v>64</v>
      </c>
      <c r="G58" s="273">
        <v>0</v>
      </c>
      <c r="H58" s="273">
        <v>0.5</v>
      </c>
      <c r="I58" s="273">
        <v>0.5</v>
      </c>
      <c r="J58" s="273">
        <v>0.5</v>
      </c>
      <c r="K58" s="273">
        <v>0.5</v>
      </c>
      <c r="L58" s="273">
        <v>0.5</v>
      </c>
      <c r="M58" s="273">
        <v>0.5</v>
      </c>
      <c r="N58" s="273">
        <v>0.5</v>
      </c>
      <c r="O58" s="273">
        <v>0.5</v>
      </c>
      <c r="P58" s="273">
        <v>0.5</v>
      </c>
      <c r="Q58" s="273">
        <v>0.5</v>
      </c>
      <c r="R58" s="273">
        <v>0.5</v>
      </c>
      <c r="S58" s="273">
        <v>0.5</v>
      </c>
      <c r="T58" s="273">
        <v>0.5</v>
      </c>
      <c r="U58" s="273">
        <v>0.5</v>
      </c>
      <c r="V58" s="273">
        <v>0.5</v>
      </c>
      <c r="W58" s="273">
        <v>0</v>
      </c>
      <c r="X58" s="273">
        <v>0</v>
      </c>
      <c r="Y58" s="273">
        <v>0</v>
      </c>
      <c r="Z58" s="273">
        <v>0</v>
      </c>
      <c r="AA58" s="273">
        <v>0</v>
      </c>
      <c r="AB58" s="273">
        <v>0</v>
      </c>
      <c r="AC58" s="273">
        <v>0</v>
      </c>
      <c r="AD58" s="273">
        <v>0</v>
      </c>
      <c r="AE58" s="273">
        <v>0</v>
      </c>
      <c r="AF58" s="273">
        <v>0</v>
      </c>
      <c r="AG58" s="273">
        <v>0</v>
      </c>
      <c r="AH58" s="273">
        <v>0</v>
      </c>
      <c r="AI58" s="273">
        <v>0</v>
      </c>
      <c r="AJ58" s="273">
        <v>0</v>
      </c>
      <c r="AK58" s="273">
        <v>0</v>
      </c>
      <c r="AL58" s="273">
        <v>0</v>
      </c>
      <c r="AM58" s="273">
        <v>0</v>
      </c>
      <c r="AN58" s="273">
        <v>0</v>
      </c>
      <c r="AO58" s="273">
        <v>0</v>
      </c>
      <c r="AP58" s="273">
        <v>0</v>
      </c>
      <c r="AQ58" s="273">
        <v>0</v>
      </c>
      <c r="AR58" s="273">
        <v>0</v>
      </c>
      <c r="AS58" s="273">
        <v>0</v>
      </c>
      <c r="AT58" s="273">
        <v>0</v>
      </c>
      <c r="AU58" s="273">
        <v>0</v>
      </c>
      <c r="AV58" s="273">
        <v>0</v>
      </c>
      <c r="AW58" s="273">
        <v>0</v>
      </c>
      <c r="AX58" s="273">
        <v>0</v>
      </c>
      <c r="AY58" s="273">
        <v>0</v>
      </c>
      <c r="AZ58" s="273">
        <v>0</v>
      </c>
      <c r="BA58" s="273">
        <v>0</v>
      </c>
      <c r="BB58" s="273">
        <v>0</v>
      </c>
      <c r="BC58" s="273">
        <v>0</v>
      </c>
      <c r="BD58" s="273">
        <v>0</v>
      </c>
      <c r="BE58" s="273">
        <v>0</v>
      </c>
      <c r="BF58" s="273">
        <v>0</v>
      </c>
      <c r="BG58" s="273">
        <v>0</v>
      </c>
      <c r="BH58" s="273">
        <v>0</v>
      </c>
      <c r="BI58" s="273">
        <v>0</v>
      </c>
      <c r="BJ58" s="273">
        <v>0</v>
      </c>
      <c r="BK58" s="273">
        <v>0</v>
      </c>
      <c r="BL58" s="273">
        <v>0</v>
      </c>
      <c r="BM58" s="273">
        <v>0</v>
      </c>
      <c r="BN58" s="273">
        <v>0</v>
      </c>
      <c r="BO58" s="273">
        <v>0</v>
      </c>
      <c r="BP58" s="40"/>
    </row>
    <row r="59" spans="1:68" outlineLevel="1" x14ac:dyDescent="0.15">
      <c r="B59" s="270"/>
      <c r="C59" s="269"/>
      <c r="D59" s="272"/>
      <c r="E59" s="272"/>
      <c r="F59" s="272"/>
      <c r="G59" s="273"/>
      <c r="H59" s="273"/>
      <c r="I59" s="273"/>
      <c r="J59" s="273"/>
      <c r="K59" s="273"/>
      <c r="L59" s="273"/>
      <c r="M59" s="273"/>
      <c r="N59" s="273"/>
      <c r="O59" s="273"/>
      <c r="P59" s="273"/>
      <c r="Q59" s="273"/>
      <c r="R59" s="273"/>
      <c r="S59" s="273"/>
      <c r="T59" s="273"/>
      <c r="U59" s="273"/>
      <c r="V59" s="273"/>
      <c r="W59" s="273"/>
      <c r="X59" s="273"/>
      <c r="Y59" s="273"/>
      <c r="Z59" s="273"/>
      <c r="AA59" s="273"/>
      <c r="AB59" s="273"/>
      <c r="AC59" s="273"/>
      <c r="AD59" s="273"/>
      <c r="AE59" s="273"/>
      <c r="AF59" s="273"/>
      <c r="AG59" s="273"/>
      <c r="AH59" s="273"/>
      <c r="AI59" s="273"/>
      <c r="AJ59" s="273"/>
      <c r="AK59" s="273"/>
      <c r="AL59" s="273"/>
      <c r="AM59" s="273"/>
      <c r="AN59" s="273"/>
      <c r="AO59" s="273"/>
      <c r="AP59" s="273"/>
      <c r="AQ59" s="273"/>
      <c r="AR59" s="273"/>
      <c r="AS59" s="273"/>
      <c r="AT59" s="273"/>
      <c r="AU59" s="273"/>
      <c r="AV59" s="273"/>
      <c r="AW59" s="273"/>
      <c r="AX59" s="273"/>
      <c r="AY59" s="273"/>
      <c r="AZ59" s="273"/>
      <c r="BA59" s="273"/>
      <c r="BB59" s="273"/>
      <c r="BC59" s="273"/>
      <c r="BD59" s="273"/>
      <c r="BE59" s="273"/>
      <c r="BF59" s="273"/>
      <c r="BG59" s="273"/>
      <c r="BH59" s="273"/>
      <c r="BI59" s="273"/>
      <c r="BJ59" s="273"/>
      <c r="BK59" s="273"/>
      <c r="BL59" s="273"/>
      <c r="BM59" s="273"/>
      <c r="BN59" s="273"/>
      <c r="BO59" s="273"/>
    </row>
    <row r="60" spans="1:68" outlineLevel="1" x14ac:dyDescent="0.15">
      <c r="A60" s="35" t="s">
        <v>126</v>
      </c>
      <c r="B60" s="270">
        <v>65000</v>
      </c>
      <c r="C60" s="268">
        <f>B60/12</f>
        <v>5416.666666666667</v>
      </c>
      <c r="D60" s="271" t="s">
        <v>64</v>
      </c>
      <c r="E60" s="271" t="s">
        <v>64</v>
      </c>
      <c r="F60" s="271" t="s">
        <v>64</v>
      </c>
      <c r="G60" s="273">
        <v>0</v>
      </c>
      <c r="H60" s="273">
        <v>0</v>
      </c>
      <c r="I60" s="273">
        <v>0</v>
      </c>
      <c r="J60" s="273">
        <v>0</v>
      </c>
      <c r="K60" s="273">
        <v>0</v>
      </c>
      <c r="L60" s="273">
        <v>0</v>
      </c>
      <c r="M60" s="273">
        <v>0</v>
      </c>
      <c r="N60" s="273">
        <v>0</v>
      </c>
      <c r="O60" s="273">
        <v>0</v>
      </c>
      <c r="P60" s="273">
        <v>0</v>
      </c>
      <c r="Q60" s="273">
        <v>0</v>
      </c>
      <c r="R60" s="273">
        <v>0</v>
      </c>
      <c r="S60" s="273">
        <v>0</v>
      </c>
      <c r="T60" s="273">
        <v>0</v>
      </c>
      <c r="U60" s="273">
        <v>0</v>
      </c>
      <c r="V60" s="273">
        <v>0</v>
      </c>
      <c r="W60" s="273">
        <v>0</v>
      </c>
      <c r="X60" s="273">
        <v>0</v>
      </c>
      <c r="Y60" s="273">
        <v>0</v>
      </c>
      <c r="Z60" s="273">
        <v>0</v>
      </c>
      <c r="AA60" s="273">
        <v>0</v>
      </c>
      <c r="AB60" s="273">
        <v>0</v>
      </c>
      <c r="AC60" s="273">
        <v>0</v>
      </c>
      <c r="AD60" s="273">
        <v>0</v>
      </c>
      <c r="AE60" s="273">
        <v>0</v>
      </c>
      <c r="AF60" s="273">
        <v>1</v>
      </c>
      <c r="AG60" s="273">
        <v>1</v>
      </c>
      <c r="AH60" s="273">
        <v>1</v>
      </c>
      <c r="AI60" s="273">
        <v>1</v>
      </c>
      <c r="AJ60" s="273">
        <v>1</v>
      </c>
      <c r="AK60" s="273">
        <v>1</v>
      </c>
      <c r="AL60" s="273">
        <v>1</v>
      </c>
      <c r="AM60" s="273">
        <v>1</v>
      </c>
      <c r="AN60" s="273">
        <v>1</v>
      </c>
      <c r="AO60" s="273">
        <v>1</v>
      </c>
      <c r="AP60" s="273">
        <v>1</v>
      </c>
      <c r="AQ60" s="273">
        <v>1</v>
      </c>
      <c r="AR60" s="273">
        <v>1</v>
      </c>
      <c r="AS60" s="273">
        <v>1</v>
      </c>
      <c r="AT60" s="273">
        <v>1</v>
      </c>
      <c r="AU60" s="273">
        <v>1</v>
      </c>
      <c r="AV60" s="273">
        <v>1</v>
      </c>
      <c r="AW60" s="273">
        <v>1</v>
      </c>
      <c r="AX60" s="273">
        <v>1</v>
      </c>
      <c r="AY60" s="273">
        <v>1</v>
      </c>
      <c r="AZ60" s="273">
        <v>1</v>
      </c>
      <c r="BA60" s="273">
        <v>1</v>
      </c>
      <c r="BB60" s="273">
        <v>1</v>
      </c>
      <c r="BC60" s="273">
        <v>1</v>
      </c>
      <c r="BD60" s="273">
        <v>1</v>
      </c>
      <c r="BE60" s="273">
        <v>1</v>
      </c>
      <c r="BF60" s="273">
        <v>1</v>
      </c>
      <c r="BG60" s="273">
        <v>1</v>
      </c>
      <c r="BH60" s="273">
        <v>1</v>
      </c>
      <c r="BI60" s="273">
        <v>1</v>
      </c>
      <c r="BJ60" s="273">
        <v>1</v>
      </c>
      <c r="BK60" s="273">
        <v>1</v>
      </c>
      <c r="BL60" s="273">
        <v>1</v>
      </c>
      <c r="BM60" s="273">
        <v>1</v>
      </c>
      <c r="BN60" s="273">
        <v>1</v>
      </c>
      <c r="BO60" s="273">
        <v>1</v>
      </c>
    </row>
    <row r="61" spans="1:68" s="18" customFormat="1" outlineLevel="1" x14ac:dyDescent="0.15">
      <c r="A61" s="35" t="s">
        <v>86</v>
      </c>
      <c r="B61" s="270">
        <v>40</v>
      </c>
      <c r="C61" s="268">
        <f>B61*160</f>
        <v>6400</v>
      </c>
      <c r="D61" s="271" t="s">
        <v>91</v>
      </c>
      <c r="E61" s="271" t="s">
        <v>64</v>
      </c>
      <c r="F61" s="271" t="s">
        <v>64</v>
      </c>
      <c r="G61" s="273">
        <v>0</v>
      </c>
      <c r="H61" s="273">
        <v>0.25</v>
      </c>
      <c r="I61" s="273">
        <v>0.25</v>
      </c>
      <c r="J61" s="273">
        <v>0.25</v>
      </c>
      <c r="K61" s="273">
        <v>0.25</v>
      </c>
      <c r="L61" s="273">
        <v>0.25</v>
      </c>
      <c r="M61" s="273">
        <v>0.25</v>
      </c>
      <c r="N61" s="273">
        <v>0.25</v>
      </c>
      <c r="O61" s="273">
        <v>0.25</v>
      </c>
      <c r="P61" s="273">
        <v>0.25</v>
      </c>
      <c r="Q61" s="273">
        <v>0.25</v>
      </c>
      <c r="R61" s="273">
        <v>0.25</v>
      </c>
      <c r="S61" s="273">
        <v>0.25</v>
      </c>
      <c r="T61" s="273">
        <v>0.5</v>
      </c>
      <c r="U61" s="273">
        <v>0.5</v>
      </c>
      <c r="V61" s="273">
        <v>0.5</v>
      </c>
      <c r="W61" s="273">
        <v>0.5</v>
      </c>
      <c r="X61" s="273">
        <v>0.5</v>
      </c>
      <c r="Y61" s="273">
        <v>0.5</v>
      </c>
      <c r="Z61" s="273">
        <v>0.5</v>
      </c>
      <c r="AA61" s="273">
        <v>0.5</v>
      </c>
      <c r="AB61" s="273">
        <v>0.5</v>
      </c>
      <c r="AC61" s="273">
        <v>0.5</v>
      </c>
      <c r="AD61" s="273">
        <v>0.5</v>
      </c>
      <c r="AE61" s="273">
        <v>0.5</v>
      </c>
      <c r="AF61" s="273">
        <v>0</v>
      </c>
      <c r="AG61" s="273">
        <v>0</v>
      </c>
      <c r="AH61" s="273">
        <v>0</v>
      </c>
      <c r="AI61" s="273">
        <v>0</v>
      </c>
      <c r="AJ61" s="273">
        <v>0</v>
      </c>
      <c r="AK61" s="273">
        <v>0</v>
      </c>
      <c r="AL61" s="273">
        <v>0</v>
      </c>
      <c r="AM61" s="273">
        <v>0</v>
      </c>
      <c r="AN61" s="273">
        <v>0</v>
      </c>
      <c r="AO61" s="273">
        <v>0</v>
      </c>
      <c r="AP61" s="273">
        <v>0</v>
      </c>
      <c r="AQ61" s="273">
        <v>0</v>
      </c>
      <c r="AR61" s="273">
        <v>0</v>
      </c>
      <c r="AS61" s="273">
        <v>0</v>
      </c>
      <c r="AT61" s="273">
        <v>0</v>
      </c>
      <c r="AU61" s="273">
        <v>0</v>
      </c>
      <c r="AV61" s="273">
        <v>0</v>
      </c>
      <c r="AW61" s="273">
        <v>0</v>
      </c>
      <c r="AX61" s="273">
        <v>0</v>
      </c>
      <c r="AY61" s="273">
        <v>0</v>
      </c>
      <c r="AZ61" s="273">
        <v>0</v>
      </c>
      <c r="BA61" s="273">
        <v>0</v>
      </c>
      <c r="BB61" s="273">
        <v>0</v>
      </c>
      <c r="BC61" s="273">
        <v>0</v>
      </c>
      <c r="BD61" s="273">
        <v>0</v>
      </c>
      <c r="BE61" s="273">
        <v>0</v>
      </c>
      <c r="BF61" s="273">
        <v>0</v>
      </c>
      <c r="BG61" s="273">
        <v>0</v>
      </c>
      <c r="BH61" s="273">
        <v>0</v>
      </c>
      <c r="BI61" s="273">
        <v>0</v>
      </c>
      <c r="BJ61" s="273">
        <v>0</v>
      </c>
      <c r="BK61" s="273">
        <v>0</v>
      </c>
      <c r="BL61" s="273">
        <v>0</v>
      </c>
      <c r="BM61" s="273">
        <v>0</v>
      </c>
      <c r="BN61" s="273">
        <v>0</v>
      </c>
      <c r="BO61" s="273">
        <v>0</v>
      </c>
      <c r="BP61" s="40"/>
    </row>
    <row r="62" spans="1:68" outlineLevel="1" x14ac:dyDescent="0.15">
      <c r="B62" s="274"/>
      <c r="D62" s="272"/>
      <c r="E62" s="272"/>
      <c r="F62" s="272"/>
      <c r="G62" s="273"/>
      <c r="H62" s="273"/>
      <c r="I62" s="273"/>
      <c r="J62" s="273"/>
      <c r="K62" s="273"/>
      <c r="L62" s="273"/>
      <c r="M62" s="273"/>
      <c r="N62" s="273"/>
      <c r="O62" s="273"/>
      <c r="P62" s="273"/>
      <c r="Q62" s="273"/>
      <c r="R62" s="273"/>
      <c r="S62" s="273"/>
      <c r="T62" s="273"/>
      <c r="U62" s="273"/>
      <c r="V62" s="273"/>
      <c r="W62" s="273"/>
      <c r="X62" s="273"/>
      <c r="Y62" s="273"/>
      <c r="Z62" s="273"/>
      <c r="AA62" s="273"/>
      <c r="AB62" s="273"/>
      <c r="AC62" s="273"/>
      <c r="AD62" s="273"/>
      <c r="AE62" s="273"/>
      <c r="AF62" s="273"/>
      <c r="AG62" s="273"/>
      <c r="AH62" s="273"/>
      <c r="AI62" s="273"/>
      <c r="AJ62" s="273"/>
      <c r="AK62" s="273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3"/>
      <c r="AW62" s="273"/>
      <c r="AX62" s="273"/>
      <c r="AY62" s="273"/>
      <c r="AZ62" s="273"/>
      <c r="BA62" s="273"/>
      <c r="BB62" s="273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</row>
    <row r="63" spans="1:68" outlineLevel="1" x14ac:dyDescent="0.15">
      <c r="A63" s="35" t="s">
        <v>54</v>
      </c>
      <c r="B63" s="270">
        <v>125000</v>
      </c>
      <c r="C63" s="268">
        <f>B63/12</f>
        <v>10416.666666666666</v>
      </c>
      <c r="D63" s="271" t="s">
        <v>64</v>
      </c>
      <c r="E63" s="271" t="s">
        <v>64</v>
      </c>
      <c r="F63" s="271" t="s">
        <v>64</v>
      </c>
      <c r="G63" s="273">
        <v>0</v>
      </c>
      <c r="H63" s="273">
        <v>0</v>
      </c>
      <c r="I63" s="273">
        <v>0</v>
      </c>
      <c r="J63" s="273">
        <v>0</v>
      </c>
      <c r="K63" s="273">
        <v>0</v>
      </c>
      <c r="L63" s="273">
        <v>1</v>
      </c>
      <c r="M63" s="273">
        <v>1</v>
      </c>
      <c r="N63" s="273">
        <v>1</v>
      </c>
      <c r="O63" s="273">
        <v>1</v>
      </c>
      <c r="P63" s="273">
        <v>1</v>
      </c>
      <c r="Q63" s="273">
        <v>1</v>
      </c>
      <c r="R63" s="273">
        <v>1</v>
      </c>
      <c r="S63" s="273">
        <v>1</v>
      </c>
      <c r="T63" s="273">
        <v>1</v>
      </c>
      <c r="U63" s="273">
        <v>1</v>
      </c>
      <c r="V63" s="273">
        <v>1</v>
      </c>
      <c r="W63" s="273">
        <v>1</v>
      </c>
      <c r="X63" s="273">
        <v>1</v>
      </c>
      <c r="Y63" s="273">
        <v>1</v>
      </c>
      <c r="Z63" s="273">
        <v>1</v>
      </c>
      <c r="AA63" s="273">
        <v>1</v>
      </c>
      <c r="AB63" s="273">
        <v>1</v>
      </c>
      <c r="AC63" s="273">
        <v>1</v>
      </c>
      <c r="AD63" s="273">
        <v>1</v>
      </c>
      <c r="AE63" s="273">
        <v>1</v>
      </c>
      <c r="AF63" s="273">
        <v>1</v>
      </c>
      <c r="AG63" s="273">
        <v>1</v>
      </c>
      <c r="AH63" s="273">
        <v>1</v>
      </c>
      <c r="AI63" s="273">
        <v>1</v>
      </c>
      <c r="AJ63" s="273">
        <v>1</v>
      </c>
      <c r="AK63" s="273">
        <v>1</v>
      </c>
      <c r="AL63" s="273">
        <v>1</v>
      </c>
      <c r="AM63" s="273">
        <v>1</v>
      </c>
      <c r="AN63" s="273">
        <v>1</v>
      </c>
      <c r="AO63" s="273">
        <v>1</v>
      </c>
      <c r="AP63" s="273">
        <v>1</v>
      </c>
      <c r="AQ63" s="273">
        <v>1</v>
      </c>
      <c r="AR63" s="273">
        <v>1</v>
      </c>
      <c r="AS63" s="273">
        <v>1</v>
      </c>
      <c r="AT63" s="273">
        <v>1</v>
      </c>
      <c r="AU63" s="273">
        <v>1</v>
      </c>
      <c r="AV63" s="273">
        <v>1</v>
      </c>
      <c r="AW63" s="273">
        <v>1</v>
      </c>
      <c r="AX63" s="273">
        <v>1</v>
      </c>
      <c r="AY63" s="273">
        <v>1</v>
      </c>
      <c r="AZ63" s="273">
        <v>1</v>
      </c>
      <c r="BA63" s="273">
        <v>1</v>
      </c>
      <c r="BB63" s="273">
        <v>1</v>
      </c>
      <c r="BC63" s="273">
        <v>1</v>
      </c>
      <c r="BD63" s="273">
        <v>1</v>
      </c>
      <c r="BE63" s="273">
        <v>1</v>
      </c>
      <c r="BF63" s="273">
        <v>1</v>
      </c>
      <c r="BG63" s="273">
        <v>1</v>
      </c>
      <c r="BH63" s="273">
        <v>1</v>
      </c>
      <c r="BI63" s="273">
        <v>1</v>
      </c>
      <c r="BJ63" s="273">
        <v>1</v>
      </c>
      <c r="BK63" s="273">
        <v>1</v>
      </c>
      <c r="BL63" s="273">
        <v>1</v>
      </c>
      <c r="BM63" s="273">
        <v>1</v>
      </c>
      <c r="BN63" s="273">
        <v>1</v>
      </c>
      <c r="BO63" s="273">
        <v>1</v>
      </c>
    </row>
    <row r="64" spans="1:68" outlineLevel="1" x14ac:dyDescent="0.15">
      <c r="A64" s="35" t="s">
        <v>86</v>
      </c>
      <c r="B64" s="270">
        <v>85</v>
      </c>
      <c r="C64" s="268">
        <f>B64*160</f>
        <v>13600</v>
      </c>
      <c r="D64" s="271" t="s">
        <v>64</v>
      </c>
      <c r="E64" s="271" t="s">
        <v>64</v>
      </c>
      <c r="F64" s="271" t="s">
        <v>64</v>
      </c>
      <c r="G64" s="273">
        <v>0</v>
      </c>
      <c r="H64" s="273">
        <v>0</v>
      </c>
      <c r="I64" s="273">
        <v>0</v>
      </c>
      <c r="J64" s="273">
        <v>0</v>
      </c>
      <c r="K64" s="273">
        <v>0</v>
      </c>
      <c r="L64" s="273">
        <v>0</v>
      </c>
      <c r="M64" s="273">
        <v>0</v>
      </c>
      <c r="N64" s="273">
        <v>0</v>
      </c>
      <c r="O64" s="273">
        <v>0</v>
      </c>
      <c r="P64" s="273">
        <v>0</v>
      </c>
      <c r="Q64" s="273">
        <v>0</v>
      </c>
      <c r="R64" s="273">
        <v>0</v>
      </c>
      <c r="S64" s="273">
        <v>0</v>
      </c>
      <c r="T64" s="273">
        <v>0</v>
      </c>
      <c r="U64" s="273">
        <v>0</v>
      </c>
      <c r="V64" s="273">
        <v>0</v>
      </c>
      <c r="W64" s="273">
        <v>0</v>
      </c>
      <c r="X64" s="273">
        <v>0</v>
      </c>
      <c r="Y64" s="273">
        <v>0</v>
      </c>
      <c r="Z64" s="273">
        <v>0</v>
      </c>
      <c r="AA64" s="273">
        <v>0</v>
      </c>
      <c r="AB64" s="273">
        <v>0</v>
      </c>
      <c r="AC64" s="273">
        <v>0</v>
      </c>
      <c r="AD64" s="273">
        <v>0</v>
      </c>
      <c r="AE64" s="273">
        <v>0</v>
      </c>
      <c r="AF64" s="273">
        <v>0</v>
      </c>
      <c r="AG64" s="273">
        <v>0</v>
      </c>
      <c r="AH64" s="273">
        <v>0</v>
      </c>
      <c r="AI64" s="273">
        <v>0</v>
      </c>
      <c r="AJ64" s="273">
        <v>0</v>
      </c>
      <c r="AK64" s="273">
        <v>0</v>
      </c>
      <c r="AL64" s="273">
        <v>0</v>
      </c>
      <c r="AM64" s="273">
        <v>0</v>
      </c>
      <c r="AN64" s="273">
        <v>0</v>
      </c>
      <c r="AO64" s="273">
        <v>0</v>
      </c>
      <c r="AP64" s="273">
        <v>0</v>
      </c>
      <c r="AQ64" s="273">
        <v>0</v>
      </c>
      <c r="AR64" s="273">
        <v>0</v>
      </c>
      <c r="AS64" s="273">
        <v>0</v>
      </c>
      <c r="AT64" s="273">
        <v>0</v>
      </c>
      <c r="AU64" s="273">
        <v>0</v>
      </c>
      <c r="AV64" s="273">
        <v>0</v>
      </c>
      <c r="AW64" s="273">
        <v>0</v>
      </c>
      <c r="AX64" s="273">
        <v>0</v>
      </c>
      <c r="AY64" s="273">
        <v>0</v>
      </c>
      <c r="AZ64" s="273">
        <v>0</v>
      </c>
      <c r="BA64" s="273">
        <v>0</v>
      </c>
      <c r="BB64" s="273">
        <v>0</v>
      </c>
      <c r="BC64" s="273">
        <v>0</v>
      </c>
      <c r="BD64" s="273">
        <v>0</v>
      </c>
      <c r="BE64" s="273">
        <v>0</v>
      </c>
      <c r="BF64" s="273">
        <v>0</v>
      </c>
      <c r="BG64" s="273">
        <v>0</v>
      </c>
      <c r="BH64" s="273">
        <v>0</v>
      </c>
      <c r="BI64" s="273">
        <v>0</v>
      </c>
      <c r="BJ64" s="273">
        <v>0</v>
      </c>
      <c r="BK64" s="273">
        <v>0</v>
      </c>
      <c r="BL64" s="273">
        <v>0</v>
      </c>
      <c r="BM64" s="273">
        <v>0</v>
      </c>
      <c r="BN64" s="273">
        <v>0</v>
      </c>
      <c r="BO64" s="273">
        <v>0</v>
      </c>
    </row>
    <row r="65" spans="1:68" outlineLevel="1" x14ac:dyDescent="0.15">
      <c r="B65" s="270"/>
      <c r="C65" s="269"/>
      <c r="D65" s="272"/>
      <c r="E65" s="272"/>
      <c r="F65" s="272"/>
      <c r="G65" s="273"/>
      <c r="H65" s="273"/>
      <c r="I65" s="273"/>
      <c r="J65" s="273"/>
      <c r="K65" s="273"/>
      <c r="L65" s="273"/>
      <c r="M65" s="273"/>
      <c r="N65" s="273"/>
      <c r="O65" s="273"/>
      <c r="P65" s="273"/>
      <c r="Q65" s="273"/>
      <c r="R65" s="273"/>
      <c r="S65" s="273"/>
      <c r="T65" s="273"/>
      <c r="U65" s="273"/>
      <c r="V65" s="273"/>
      <c r="W65" s="273"/>
      <c r="X65" s="273"/>
      <c r="Y65" s="273"/>
      <c r="Z65" s="273"/>
      <c r="AA65" s="273"/>
      <c r="AB65" s="273"/>
      <c r="AC65" s="273"/>
      <c r="AD65" s="273"/>
      <c r="AE65" s="273"/>
      <c r="AF65" s="273"/>
      <c r="AG65" s="273"/>
      <c r="AH65" s="273"/>
      <c r="AI65" s="273"/>
      <c r="AJ65" s="273"/>
      <c r="AK65" s="273"/>
      <c r="AL65" s="273"/>
      <c r="AM65" s="273"/>
      <c r="AN65" s="273"/>
      <c r="AO65" s="273"/>
      <c r="AP65" s="273"/>
      <c r="AQ65" s="273"/>
      <c r="AR65" s="273"/>
      <c r="AS65" s="273"/>
      <c r="AT65" s="273"/>
      <c r="AU65" s="273"/>
      <c r="AV65" s="273"/>
      <c r="AW65" s="273"/>
      <c r="AX65" s="273"/>
      <c r="AY65" s="273"/>
      <c r="AZ65" s="273"/>
      <c r="BA65" s="273"/>
      <c r="BB65" s="273"/>
      <c r="BC65" s="273"/>
      <c r="BD65" s="273"/>
      <c r="BE65" s="273"/>
      <c r="BF65" s="273"/>
      <c r="BG65" s="273"/>
      <c r="BH65" s="273"/>
      <c r="BI65" s="273"/>
      <c r="BJ65" s="273"/>
      <c r="BK65" s="273"/>
      <c r="BL65" s="273"/>
      <c r="BM65" s="273"/>
      <c r="BN65" s="273"/>
      <c r="BO65" s="273"/>
    </row>
    <row r="66" spans="1:68" outlineLevel="1" x14ac:dyDescent="0.15">
      <c r="A66" s="35" t="s">
        <v>111</v>
      </c>
      <c r="B66" s="270">
        <v>85000</v>
      </c>
      <c r="C66" s="268">
        <f>B66/12</f>
        <v>7083.333333333333</v>
      </c>
      <c r="D66" s="271" t="s">
        <v>64</v>
      </c>
      <c r="E66" s="271" t="s">
        <v>64</v>
      </c>
      <c r="F66" s="271" t="s">
        <v>91</v>
      </c>
      <c r="G66" s="273">
        <v>0</v>
      </c>
      <c r="H66" s="273">
        <v>0</v>
      </c>
      <c r="I66" s="273">
        <v>0</v>
      </c>
      <c r="J66" s="273">
        <v>0</v>
      </c>
      <c r="K66" s="273">
        <v>0</v>
      </c>
      <c r="L66" s="273">
        <v>0</v>
      </c>
      <c r="M66" s="273">
        <v>0</v>
      </c>
      <c r="N66" s="273">
        <v>1</v>
      </c>
      <c r="O66" s="273">
        <v>1</v>
      </c>
      <c r="P66" s="273">
        <v>1</v>
      </c>
      <c r="Q66" s="273">
        <v>1</v>
      </c>
      <c r="R66" s="273">
        <v>1</v>
      </c>
      <c r="S66" s="273">
        <v>1</v>
      </c>
      <c r="T66" s="273">
        <v>2</v>
      </c>
      <c r="U66" s="273">
        <v>2</v>
      </c>
      <c r="V66" s="273">
        <v>2</v>
      </c>
      <c r="W66" s="273">
        <v>4</v>
      </c>
      <c r="X66" s="273">
        <v>4</v>
      </c>
      <c r="Y66" s="273">
        <v>4</v>
      </c>
      <c r="Z66" s="273">
        <v>4</v>
      </c>
      <c r="AA66" s="273">
        <v>4</v>
      </c>
      <c r="AB66" s="273">
        <v>4</v>
      </c>
      <c r="AC66" s="273">
        <v>4</v>
      </c>
      <c r="AD66" s="273">
        <v>4</v>
      </c>
      <c r="AE66" s="273">
        <v>4</v>
      </c>
      <c r="AF66" s="273">
        <v>4</v>
      </c>
      <c r="AG66" s="273">
        <v>4</v>
      </c>
      <c r="AH66" s="273">
        <v>4</v>
      </c>
      <c r="AI66" s="273">
        <v>4</v>
      </c>
      <c r="AJ66" s="273">
        <v>4</v>
      </c>
      <c r="AK66" s="273">
        <v>4</v>
      </c>
      <c r="AL66" s="273">
        <v>4</v>
      </c>
      <c r="AM66" s="273">
        <v>4</v>
      </c>
      <c r="AN66" s="273">
        <v>4</v>
      </c>
      <c r="AO66" s="273">
        <v>4</v>
      </c>
      <c r="AP66" s="273">
        <v>4</v>
      </c>
      <c r="AQ66" s="273">
        <v>4</v>
      </c>
      <c r="AR66" s="273">
        <v>6</v>
      </c>
      <c r="AS66" s="273">
        <v>6</v>
      </c>
      <c r="AT66" s="273">
        <v>6</v>
      </c>
      <c r="AU66" s="273">
        <v>6</v>
      </c>
      <c r="AV66" s="273">
        <v>6</v>
      </c>
      <c r="AW66" s="273">
        <v>6</v>
      </c>
      <c r="AX66" s="273">
        <v>6</v>
      </c>
      <c r="AY66" s="273">
        <v>6</v>
      </c>
      <c r="AZ66" s="273">
        <v>6</v>
      </c>
      <c r="BA66" s="273">
        <v>6</v>
      </c>
      <c r="BB66" s="273">
        <v>6</v>
      </c>
      <c r="BC66" s="273">
        <v>6</v>
      </c>
      <c r="BD66" s="273">
        <v>6</v>
      </c>
      <c r="BE66" s="273">
        <v>6</v>
      </c>
      <c r="BF66" s="273">
        <v>6</v>
      </c>
      <c r="BG66" s="273">
        <v>6</v>
      </c>
      <c r="BH66" s="273">
        <v>6</v>
      </c>
      <c r="BI66" s="273">
        <v>6</v>
      </c>
      <c r="BJ66" s="273">
        <v>6</v>
      </c>
      <c r="BK66" s="273">
        <v>6</v>
      </c>
      <c r="BL66" s="273">
        <v>6</v>
      </c>
      <c r="BM66" s="273">
        <v>6</v>
      </c>
      <c r="BN66" s="273">
        <v>6</v>
      </c>
      <c r="BO66" s="273">
        <v>6</v>
      </c>
    </row>
    <row r="67" spans="1:68" s="18" customFormat="1" outlineLevel="1" x14ac:dyDescent="0.15">
      <c r="A67" s="35" t="s">
        <v>86</v>
      </c>
      <c r="B67" s="270">
        <v>65</v>
      </c>
      <c r="C67" s="268">
        <f>B67*160</f>
        <v>10400</v>
      </c>
      <c r="D67" s="271" t="s">
        <v>64</v>
      </c>
      <c r="E67" s="271" t="s">
        <v>64</v>
      </c>
      <c r="F67" s="271" t="s">
        <v>91</v>
      </c>
      <c r="G67" s="273">
        <v>0</v>
      </c>
      <c r="H67" s="273">
        <v>0.5</v>
      </c>
      <c r="I67" s="273">
        <v>0.5</v>
      </c>
      <c r="J67" s="273">
        <v>0.5</v>
      </c>
      <c r="K67" s="273">
        <v>0.5</v>
      </c>
      <c r="L67" s="273">
        <v>0.5</v>
      </c>
      <c r="M67" s="273">
        <v>0.5</v>
      </c>
      <c r="N67" s="273">
        <v>0</v>
      </c>
      <c r="O67" s="273">
        <v>0</v>
      </c>
      <c r="P67" s="273">
        <v>0</v>
      </c>
      <c r="Q67" s="273">
        <v>0</v>
      </c>
      <c r="R67" s="273">
        <v>0</v>
      </c>
      <c r="S67" s="273">
        <v>0</v>
      </c>
      <c r="T67" s="273">
        <v>0</v>
      </c>
      <c r="U67" s="273">
        <v>0</v>
      </c>
      <c r="V67" s="273">
        <v>0</v>
      </c>
      <c r="W67" s="273">
        <v>0</v>
      </c>
      <c r="X67" s="273">
        <v>0</v>
      </c>
      <c r="Y67" s="273">
        <v>0</v>
      </c>
      <c r="Z67" s="273">
        <v>0</v>
      </c>
      <c r="AA67" s="273">
        <v>0</v>
      </c>
      <c r="AB67" s="273">
        <v>0</v>
      </c>
      <c r="AC67" s="273">
        <v>0</v>
      </c>
      <c r="AD67" s="273">
        <v>0</v>
      </c>
      <c r="AE67" s="273">
        <v>0</v>
      </c>
      <c r="AF67" s="273">
        <v>0</v>
      </c>
      <c r="AG67" s="273">
        <v>0</v>
      </c>
      <c r="AH67" s="273">
        <v>0</v>
      </c>
      <c r="AI67" s="273">
        <v>0</v>
      </c>
      <c r="AJ67" s="273">
        <v>0</v>
      </c>
      <c r="AK67" s="273">
        <v>0</v>
      </c>
      <c r="AL67" s="273">
        <v>0</v>
      </c>
      <c r="AM67" s="273">
        <v>0</v>
      </c>
      <c r="AN67" s="273">
        <v>0</v>
      </c>
      <c r="AO67" s="273">
        <v>0</v>
      </c>
      <c r="AP67" s="273">
        <v>0</v>
      </c>
      <c r="AQ67" s="273">
        <v>0</v>
      </c>
      <c r="AR67" s="273">
        <v>0</v>
      </c>
      <c r="AS67" s="273">
        <v>0</v>
      </c>
      <c r="AT67" s="273">
        <v>0</v>
      </c>
      <c r="AU67" s="273">
        <v>0</v>
      </c>
      <c r="AV67" s="273">
        <v>0</v>
      </c>
      <c r="AW67" s="273">
        <v>0</v>
      </c>
      <c r="AX67" s="273">
        <v>0</v>
      </c>
      <c r="AY67" s="273">
        <v>0</v>
      </c>
      <c r="AZ67" s="273">
        <v>0</v>
      </c>
      <c r="BA67" s="273">
        <v>0</v>
      </c>
      <c r="BB67" s="273">
        <v>0</v>
      </c>
      <c r="BC67" s="273">
        <v>0</v>
      </c>
      <c r="BD67" s="273">
        <v>0</v>
      </c>
      <c r="BE67" s="273">
        <v>0</v>
      </c>
      <c r="BF67" s="273">
        <v>0</v>
      </c>
      <c r="BG67" s="273">
        <v>0</v>
      </c>
      <c r="BH67" s="273">
        <v>0</v>
      </c>
      <c r="BI67" s="273">
        <v>0</v>
      </c>
      <c r="BJ67" s="273">
        <v>0</v>
      </c>
      <c r="BK67" s="273">
        <v>0</v>
      </c>
      <c r="BL67" s="273">
        <v>0</v>
      </c>
      <c r="BM67" s="273">
        <v>0</v>
      </c>
      <c r="BN67" s="273">
        <v>0</v>
      </c>
      <c r="BO67" s="273">
        <v>0</v>
      </c>
      <c r="BP67" s="40"/>
    </row>
    <row r="68" spans="1:68" outlineLevel="1" x14ac:dyDescent="0.15">
      <c r="B68" s="270"/>
      <c r="C68" s="269"/>
      <c r="D68" s="272"/>
      <c r="E68" s="272"/>
      <c r="F68" s="272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273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273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273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</row>
    <row r="69" spans="1:68" outlineLevel="1" x14ac:dyDescent="0.15">
      <c r="A69" s="35" t="s">
        <v>33</v>
      </c>
      <c r="B69" s="270">
        <v>90000</v>
      </c>
      <c r="C69" s="268">
        <f>B69/12</f>
        <v>7500</v>
      </c>
      <c r="D69" s="271" t="s">
        <v>64</v>
      </c>
      <c r="E69" s="271" t="s">
        <v>64</v>
      </c>
      <c r="F69" s="271" t="s">
        <v>64</v>
      </c>
      <c r="G69" s="273">
        <v>0</v>
      </c>
      <c r="H69" s="273">
        <v>0</v>
      </c>
      <c r="I69" s="273">
        <v>0</v>
      </c>
      <c r="J69" s="273"/>
      <c r="K69" s="273"/>
      <c r="L69" s="273"/>
      <c r="M69" s="273"/>
      <c r="N69" s="273"/>
      <c r="O69" s="273"/>
      <c r="P69" s="273"/>
      <c r="Q69" s="273"/>
      <c r="R69" s="273"/>
      <c r="S69" s="273"/>
      <c r="T69" s="273">
        <v>1</v>
      </c>
      <c r="U69" s="273">
        <v>1</v>
      </c>
      <c r="V69" s="273">
        <v>1</v>
      </c>
      <c r="W69" s="273">
        <v>1</v>
      </c>
      <c r="X69" s="273">
        <v>1</v>
      </c>
      <c r="Y69" s="273">
        <v>1</v>
      </c>
      <c r="Z69" s="273">
        <v>1</v>
      </c>
      <c r="AA69" s="273">
        <v>1</v>
      </c>
      <c r="AB69" s="273">
        <v>1</v>
      </c>
      <c r="AC69" s="273">
        <v>1</v>
      </c>
      <c r="AD69" s="273">
        <v>1</v>
      </c>
      <c r="AE69" s="273">
        <v>1</v>
      </c>
      <c r="AF69" s="273">
        <v>1</v>
      </c>
      <c r="AG69" s="273">
        <v>1</v>
      </c>
      <c r="AH69" s="273">
        <v>1</v>
      </c>
      <c r="AI69" s="273">
        <v>1</v>
      </c>
      <c r="AJ69" s="273">
        <v>1</v>
      </c>
      <c r="AK69" s="273">
        <v>1</v>
      </c>
      <c r="AL69" s="273">
        <v>1</v>
      </c>
      <c r="AM69" s="273">
        <v>1</v>
      </c>
      <c r="AN69" s="273">
        <v>1</v>
      </c>
      <c r="AO69" s="273">
        <v>1</v>
      </c>
      <c r="AP69" s="273">
        <v>1</v>
      </c>
      <c r="AQ69" s="273">
        <v>1</v>
      </c>
      <c r="AR69" s="273">
        <v>1</v>
      </c>
      <c r="AS69" s="273">
        <v>1</v>
      </c>
      <c r="AT69" s="273">
        <v>1</v>
      </c>
      <c r="AU69" s="273">
        <v>1</v>
      </c>
      <c r="AV69" s="273">
        <v>1</v>
      </c>
      <c r="AW69" s="273">
        <v>1</v>
      </c>
      <c r="AX69" s="273">
        <v>1</v>
      </c>
      <c r="AY69" s="273">
        <v>1</v>
      </c>
      <c r="AZ69" s="273">
        <v>1</v>
      </c>
      <c r="BA69" s="273">
        <v>1</v>
      </c>
      <c r="BB69" s="273">
        <v>1</v>
      </c>
      <c r="BC69" s="273">
        <v>1</v>
      </c>
      <c r="BD69" s="273">
        <v>1</v>
      </c>
      <c r="BE69" s="273">
        <v>1</v>
      </c>
      <c r="BF69" s="273">
        <v>1</v>
      </c>
      <c r="BG69" s="273">
        <v>1</v>
      </c>
      <c r="BH69" s="273">
        <v>1</v>
      </c>
      <c r="BI69" s="273">
        <v>1</v>
      </c>
      <c r="BJ69" s="273">
        <v>1</v>
      </c>
      <c r="BK69" s="273">
        <v>1</v>
      </c>
      <c r="BL69" s="273">
        <v>1</v>
      </c>
      <c r="BM69" s="273">
        <v>1</v>
      </c>
      <c r="BN69" s="273">
        <v>1</v>
      </c>
      <c r="BO69" s="273">
        <v>1</v>
      </c>
    </row>
    <row r="70" spans="1:68" s="18" customFormat="1" outlineLevel="1" x14ac:dyDescent="0.15">
      <c r="A70" s="35" t="s">
        <v>86</v>
      </c>
      <c r="B70" s="270">
        <v>65</v>
      </c>
      <c r="C70" s="268">
        <f>B70*160</f>
        <v>10400</v>
      </c>
      <c r="D70" s="271" t="s">
        <v>64</v>
      </c>
      <c r="E70" s="271" t="s">
        <v>64</v>
      </c>
      <c r="F70" s="271" t="s">
        <v>64</v>
      </c>
      <c r="G70" s="273">
        <v>0</v>
      </c>
      <c r="H70" s="273">
        <v>0</v>
      </c>
      <c r="I70" s="273">
        <v>0</v>
      </c>
      <c r="J70" s="273">
        <v>0</v>
      </c>
      <c r="K70" s="273">
        <v>0</v>
      </c>
      <c r="L70" s="273">
        <v>0</v>
      </c>
      <c r="M70" s="273">
        <v>0</v>
      </c>
      <c r="N70" s="273">
        <v>0</v>
      </c>
      <c r="O70" s="273">
        <v>0</v>
      </c>
      <c r="P70" s="273">
        <v>0</v>
      </c>
      <c r="Q70" s="273">
        <v>0</v>
      </c>
      <c r="R70" s="273">
        <v>0</v>
      </c>
      <c r="S70" s="273">
        <v>0</v>
      </c>
      <c r="T70" s="273">
        <v>0</v>
      </c>
      <c r="U70" s="273">
        <v>0</v>
      </c>
      <c r="V70" s="273">
        <v>0</v>
      </c>
      <c r="W70" s="273">
        <v>0</v>
      </c>
      <c r="X70" s="273">
        <v>0</v>
      </c>
      <c r="Y70" s="273">
        <v>0</v>
      </c>
      <c r="Z70" s="273">
        <v>0</v>
      </c>
      <c r="AA70" s="273">
        <v>0</v>
      </c>
      <c r="AB70" s="273">
        <v>0</v>
      </c>
      <c r="AC70" s="273">
        <v>0</v>
      </c>
      <c r="AD70" s="273">
        <v>0</v>
      </c>
      <c r="AE70" s="273">
        <v>0</v>
      </c>
      <c r="AF70" s="273">
        <v>0</v>
      </c>
      <c r="AG70" s="273">
        <v>0</v>
      </c>
      <c r="AH70" s="273">
        <v>0</v>
      </c>
      <c r="AI70" s="273">
        <v>0</v>
      </c>
      <c r="AJ70" s="273">
        <v>0</v>
      </c>
      <c r="AK70" s="273">
        <v>0</v>
      </c>
      <c r="AL70" s="273">
        <v>0</v>
      </c>
      <c r="AM70" s="273">
        <v>0</v>
      </c>
      <c r="AN70" s="273">
        <v>0</v>
      </c>
      <c r="AO70" s="273">
        <v>0</v>
      </c>
      <c r="AP70" s="273">
        <v>0</v>
      </c>
      <c r="AQ70" s="273">
        <v>0</v>
      </c>
      <c r="AR70" s="273">
        <v>0</v>
      </c>
      <c r="AS70" s="273">
        <v>0</v>
      </c>
      <c r="AT70" s="273">
        <v>0</v>
      </c>
      <c r="AU70" s="273">
        <v>0</v>
      </c>
      <c r="AV70" s="273">
        <v>0</v>
      </c>
      <c r="AW70" s="273">
        <v>0</v>
      </c>
      <c r="AX70" s="273">
        <v>0</v>
      </c>
      <c r="AY70" s="273">
        <v>0</v>
      </c>
      <c r="AZ70" s="273">
        <v>0</v>
      </c>
      <c r="BA70" s="273">
        <v>0</v>
      </c>
      <c r="BB70" s="273">
        <v>0</v>
      </c>
      <c r="BC70" s="273">
        <v>0</v>
      </c>
      <c r="BD70" s="273">
        <v>0</v>
      </c>
      <c r="BE70" s="273">
        <v>0</v>
      </c>
      <c r="BF70" s="273">
        <v>0</v>
      </c>
      <c r="BG70" s="273">
        <v>0</v>
      </c>
      <c r="BH70" s="273">
        <v>0</v>
      </c>
      <c r="BI70" s="273">
        <v>0</v>
      </c>
      <c r="BJ70" s="273">
        <v>0</v>
      </c>
      <c r="BK70" s="273">
        <v>0</v>
      </c>
      <c r="BL70" s="273">
        <v>0</v>
      </c>
      <c r="BM70" s="273">
        <v>0</v>
      </c>
      <c r="BN70" s="273">
        <v>0</v>
      </c>
      <c r="BO70" s="273">
        <v>0</v>
      </c>
      <c r="BP70" s="40"/>
    </row>
    <row r="71" spans="1:68" outlineLevel="1" x14ac:dyDescent="0.15">
      <c r="B71" s="270"/>
      <c r="C71" s="269"/>
      <c r="D71" s="272"/>
      <c r="E71" s="272"/>
      <c r="F71" s="272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273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273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273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</row>
    <row r="72" spans="1:68" outlineLevel="1" x14ac:dyDescent="0.15">
      <c r="A72" s="35" t="s">
        <v>112</v>
      </c>
      <c r="B72" s="270">
        <v>50000</v>
      </c>
      <c r="C72" s="268">
        <f>B72/12</f>
        <v>4166.666666666667</v>
      </c>
      <c r="D72" s="271" t="s">
        <v>64</v>
      </c>
      <c r="E72" s="271" t="s">
        <v>64</v>
      </c>
      <c r="F72" s="271" t="s">
        <v>64</v>
      </c>
      <c r="G72" s="273">
        <v>0</v>
      </c>
      <c r="H72" s="273">
        <v>0</v>
      </c>
      <c r="I72" s="273">
        <v>0</v>
      </c>
      <c r="J72" s="273">
        <v>0</v>
      </c>
      <c r="K72" s="273">
        <v>0</v>
      </c>
      <c r="L72" s="273">
        <v>0</v>
      </c>
      <c r="M72" s="273">
        <v>0</v>
      </c>
      <c r="N72" s="273">
        <v>0</v>
      </c>
      <c r="O72" s="273">
        <v>0</v>
      </c>
      <c r="P72" s="273">
        <v>0</v>
      </c>
      <c r="Q72" s="273">
        <v>1</v>
      </c>
      <c r="R72" s="273">
        <v>1</v>
      </c>
      <c r="S72" s="273">
        <v>1</v>
      </c>
      <c r="T72" s="273">
        <v>1</v>
      </c>
      <c r="U72" s="273">
        <v>1</v>
      </c>
      <c r="V72" s="273">
        <v>1</v>
      </c>
      <c r="W72" s="273">
        <v>1</v>
      </c>
      <c r="X72" s="273">
        <v>1</v>
      </c>
      <c r="Y72" s="273">
        <v>1</v>
      </c>
      <c r="Z72" s="273">
        <v>1</v>
      </c>
      <c r="AA72" s="273">
        <v>1</v>
      </c>
      <c r="AB72" s="273">
        <v>1</v>
      </c>
      <c r="AC72" s="273">
        <v>1</v>
      </c>
      <c r="AD72" s="273">
        <v>1</v>
      </c>
      <c r="AE72" s="273">
        <v>1</v>
      </c>
      <c r="AF72" s="273">
        <v>2</v>
      </c>
      <c r="AG72" s="273">
        <v>2</v>
      </c>
      <c r="AH72" s="273">
        <v>2</v>
      </c>
      <c r="AI72" s="273">
        <v>2</v>
      </c>
      <c r="AJ72" s="273">
        <v>2</v>
      </c>
      <c r="AK72" s="273">
        <v>2</v>
      </c>
      <c r="AL72" s="273">
        <v>2</v>
      </c>
      <c r="AM72" s="273">
        <v>2</v>
      </c>
      <c r="AN72" s="273">
        <v>2</v>
      </c>
      <c r="AO72" s="273">
        <v>2</v>
      </c>
      <c r="AP72" s="273">
        <v>2</v>
      </c>
      <c r="AQ72" s="273">
        <v>2</v>
      </c>
      <c r="AR72" s="273">
        <v>4</v>
      </c>
      <c r="AS72" s="273">
        <v>4</v>
      </c>
      <c r="AT72" s="273">
        <v>4</v>
      </c>
      <c r="AU72" s="273">
        <v>4</v>
      </c>
      <c r="AV72" s="273">
        <v>4</v>
      </c>
      <c r="AW72" s="273">
        <v>4</v>
      </c>
      <c r="AX72" s="273">
        <v>4</v>
      </c>
      <c r="AY72" s="273">
        <v>4</v>
      </c>
      <c r="AZ72" s="273">
        <v>4</v>
      </c>
      <c r="BA72" s="273">
        <v>4</v>
      </c>
      <c r="BB72" s="273">
        <v>4</v>
      </c>
      <c r="BC72" s="273">
        <v>4</v>
      </c>
      <c r="BD72" s="273">
        <v>4</v>
      </c>
      <c r="BE72" s="273">
        <v>4</v>
      </c>
      <c r="BF72" s="273">
        <v>4</v>
      </c>
      <c r="BG72" s="273">
        <v>4</v>
      </c>
      <c r="BH72" s="273">
        <v>4</v>
      </c>
      <c r="BI72" s="273">
        <v>4</v>
      </c>
      <c r="BJ72" s="273">
        <v>4</v>
      </c>
      <c r="BK72" s="273">
        <v>4</v>
      </c>
      <c r="BL72" s="273">
        <v>4</v>
      </c>
      <c r="BM72" s="273">
        <v>4</v>
      </c>
      <c r="BN72" s="273">
        <v>4</v>
      </c>
      <c r="BO72" s="273">
        <v>4</v>
      </c>
    </row>
    <row r="73" spans="1:68" s="18" customFormat="1" outlineLevel="1" x14ac:dyDescent="0.15">
      <c r="A73" s="35" t="s">
        <v>86</v>
      </c>
      <c r="B73" s="270">
        <v>35</v>
      </c>
      <c r="C73" s="268">
        <f>B73*160</f>
        <v>5600</v>
      </c>
      <c r="D73" s="271" t="s">
        <v>64</v>
      </c>
      <c r="E73" s="271" t="s">
        <v>64</v>
      </c>
      <c r="F73" s="271" t="s">
        <v>64</v>
      </c>
      <c r="G73" s="273">
        <v>0</v>
      </c>
      <c r="H73" s="273">
        <v>0</v>
      </c>
      <c r="I73" s="273">
        <v>0</v>
      </c>
      <c r="J73" s="273">
        <v>0</v>
      </c>
      <c r="K73" s="273">
        <v>0</v>
      </c>
      <c r="L73" s="273">
        <v>0</v>
      </c>
      <c r="M73" s="273">
        <v>0</v>
      </c>
      <c r="N73" s="273">
        <v>0</v>
      </c>
      <c r="O73" s="273">
        <v>0</v>
      </c>
      <c r="P73" s="273">
        <v>0</v>
      </c>
      <c r="Q73" s="273">
        <v>0</v>
      </c>
      <c r="R73" s="273">
        <v>0</v>
      </c>
      <c r="S73" s="273">
        <v>0</v>
      </c>
      <c r="T73" s="273">
        <v>0</v>
      </c>
      <c r="U73" s="273">
        <v>0</v>
      </c>
      <c r="V73" s="273">
        <v>0</v>
      </c>
      <c r="W73" s="273">
        <v>0</v>
      </c>
      <c r="X73" s="273">
        <v>0</v>
      </c>
      <c r="Y73" s="273">
        <v>0</v>
      </c>
      <c r="Z73" s="273">
        <v>0</v>
      </c>
      <c r="AA73" s="273">
        <v>0</v>
      </c>
      <c r="AB73" s="273">
        <v>0</v>
      </c>
      <c r="AC73" s="273">
        <v>0</v>
      </c>
      <c r="AD73" s="273">
        <v>0</v>
      </c>
      <c r="AE73" s="273">
        <v>0</v>
      </c>
      <c r="AF73" s="273">
        <v>0</v>
      </c>
      <c r="AG73" s="273">
        <v>0</v>
      </c>
      <c r="AH73" s="273">
        <v>0</v>
      </c>
      <c r="AI73" s="273">
        <v>0</v>
      </c>
      <c r="AJ73" s="273">
        <v>0</v>
      </c>
      <c r="AK73" s="273">
        <v>0</v>
      </c>
      <c r="AL73" s="273">
        <v>0</v>
      </c>
      <c r="AM73" s="273">
        <v>0</v>
      </c>
      <c r="AN73" s="273">
        <v>0</v>
      </c>
      <c r="AO73" s="273">
        <v>0</v>
      </c>
      <c r="AP73" s="273">
        <v>0</v>
      </c>
      <c r="AQ73" s="273">
        <v>0</v>
      </c>
      <c r="AR73" s="273">
        <v>0</v>
      </c>
      <c r="AS73" s="273">
        <v>0</v>
      </c>
      <c r="AT73" s="273">
        <v>0</v>
      </c>
      <c r="AU73" s="273">
        <v>0</v>
      </c>
      <c r="AV73" s="273">
        <v>0</v>
      </c>
      <c r="AW73" s="273">
        <v>0</v>
      </c>
      <c r="AX73" s="273">
        <v>0</v>
      </c>
      <c r="AY73" s="273">
        <v>0</v>
      </c>
      <c r="AZ73" s="273">
        <v>0</v>
      </c>
      <c r="BA73" s="273">
        <v>0</v>
      </c>
      <c r="BB73" s="273">
        <v>0</v>
      </c>
      <c r="BC73" s="273">
        <v>0</v>
      </c>
      <c r="BD73" s="273">
        <v>0</v>
      </c>
      <c r="BE73" s="273">
        <v>0</v>
      </c>
      <c r="BF73" s="273">
        <v>0</v>
      </c>
      <c r="BG73" s="273">
        <v>0</v>
      </c>
      <c r="BH73" s="273">
        <v>0</v>
      </c>
      <c r="BI73" s="273">
        <v>0</v>
      </c>
      <c r="BJ73" s="273">
        <v>0</v>
      </c>
      <c r="BK73" s="273">
        <v>0</v>
      </c>
      <c r="BL73" s="273">
        <v>0</v>
      </c>
      <c r="BM73" s="273">
        <v>0</v>
      </c>
      <c r="BN73" s="273">
        <v>0</v>
      </c>
      <c r="BO73" s="273">
        <v>0</v>
      </c>
      <c r="BP73" s="40"/>
    </row>
    <row r="74" spans="1:68" outlineLevel="1" x14ac:dyDescent="0.15">
      <c r="B74" s="14"/>
      <c r="C74" s="20"/>
      <c r="D74" s="10"/>
      <c r="E74" s="10"/>
      <c r="F74" s="10"/>
      <c r="G74" s="273"/>
      <c r="H74" s="273"/>
      <c r="I74" s="273"/>
      <c r="J74" s="273"/>
      <c r="K74" s="273"/>
      <c r="L74" s="273"/>
      <c r="M74" s="273"/>
      <c r="N74" s="273"/>
      <c r="O74" s="273"/>
      <c r="P74" s="273"/>
      <c r="Q74" s="273"/>
      <c r="R74" s="273"/>
      <c r="S74" s="273"/>
      <c r="T74" s="273"/>
      <c r="U74" s="273"/>
      <c r="V74" s="273"/>
      <c r="W74" s="273"/>
      <c r="X74" s="273"/>
      <c r="Y74" s="273"/>
      <c r="Z74" s="273"/>
      <c r="AA74" s="273"/>
      <c r="AB74" s="273"/>
      <c r="AC74" s="273"/>
      <c r="AD74" s="273"/>
      <c r="AE74" s="273"/>
      <c r="AF74" s="273"/>
      <c r="AG74" s="273"/>
      <c r="AH74" s="273"/>
      <c r="AI74" s="273"/>
      <c r="AJ74" s="273"/>
      <c r="AK74" s="273"/>
      <c r="AL74" s="273"/>
      <c r="AM74" s="273"/>
      <c r="AN74" s="273"/>
      <c r="AO74" s="273"/>
      <c r="AP74" s="273"/>
      <c r="AQ74" s="273"/>
      <c r="AR74" s="273"/>
      <c r="AS74" s="273"/>
      <c r="AT74" s="273"/>
      <c r="AU74" s="273"/>
      <c r="AV74" s="273"/>
      <c r="AW74" s="273"/>
      <c r="AX74" s="273"/>
      <c r="AY74" s="273"/>
      <c r="AZ74" s="273"/>
      <c r="BA74" s="273"/>
      <c r="BB74" s="273"/>
      <c r="BC74" s="273"/>
      <c r="BD74" s="273"/>
      <c r="BE74" s="273"/>
      <c r="BF74" s="273"/>
      <c r="BG74" s="273"/>
      <c r="BH74" s="273"/>
      <c r="BI74" s="273"/>
      <c r="BJ74" s="273"/>
      <c r="BK74" s="273"/>
      <c r="BL74" s="273"/>
      <c r="BM74" s="273"/>
      <c r="BN74" s="273"/>
      <c r="BO74" s="273"/>
    </row>
    <row r="75" spans="1:68" s="14" customFormat="1" outlineLevel="1" x14ac:dyDescent="0.15">
      <c r="A75" s="14" t="s">
        <v>127</v>
      </c>
      <c r="B75" s="16"/>
      <c r="C75" s="145"/>
      <c r="D75" s="10"/>
      <c r="E75" s="10"/>
      <c r="F75" s="10"/>
      <c r="G75" s="30">
        <f t="shared" ref="G75:AL75" si="14">G57+G60+G63+G66+G69+G72</f>
        <v>0</v>
      </c>
      <c r="H75" s="30">
        <f t="shared" si="14"/>
        <v>0</v>
      </c>
      <c r="I75" s="30">
        <f t="shared" si="14"/>
        <v>0</v>
      </c>
      <c r="J75" s="30">
        <f t="shared" si="14"/>
        <v>0</v>
      </c>
      <c r="K75" s="30">
        <f t="shared" si="14"/>
        <v>0</v>
      </c>
      <c r="L75" s="30">
        <f t="shared" si="14"/>
        <v>1</v>
      </c>
      <c r="M75" s="30">
        <f t="shared" si="14"/>
        <v>1</v>
      </c>
      <c r="N75" s="30">
        <f t="shared" si="14"/>
        <v>2</v>
      </c>
      <c r="O75" s="30">
        <f t="shared" si="14"/>
        <v>2</v>
      </c>
      <c r="P75" s="30">
        <f t="shared" si="14"/>
        <v>2</v>
      </c>
      <c r="Q75" s="30">
        <f t="shared" si="14"/>
        <v>3</v>
      </c>
      <c r="R75" s="30">
        <f t="shared" si="14"/>
        <v>3</v>
      </c>
      <c r="S75" s="30">
        <f t="shared" si="14"/>
        <v>3</v>
      </c>
      <c r="T75" s="30">
        <f t="shared" si="14"/>
        <v>5</v>
      </c>
      <c r="U75" s="30">
        <f t="shared" si="14"/>
        <v>5</v>
      </c>
      <c r="V75" s="30">
        <f t="shared" si="14"/>
        <v>5</v>
      </c>
      <c r="W75" s="30">
        <f t="shared" si="14"/>
        <v>8</v>
      </c>
      <c r="X75" s="30">
        <f t="shared" si="14"/>
        <v>8</v>
      </c>
      <c r="Y75" s="30">
        <f t="shared" si="14"/>
        <v>8</v>
      </c>
      <c r="Z75" s="30">
        <f t="shared" si="14"/>
        <v>8</v>
      </c>
      <c r="AA75" s="30">
        <f t="shared" si="14"/>
        <v>8</v>
      </c>
      <c r="AB75" s="30">
        <f t="shared" si="14"/>
        <v>8</v>
      </c>
      <c r="AC75" s="30">
        <f t="shared" si="14"/>
        <v>8</v>
      </c>
      <c r="AD75" s="30">
        <f t="shared" si="14"/>
        <v>8</v>
      </c>
      <c r="AE75" s="30">
        <f t="shared" si="14"/>
        <v>8</v>
      </c>
      <c r="AF75" s="30">
        <f t="shared" si="14"/>
        <v>10</v>
      </c>
      <c r="AG75" s="30">
        <f t="shared" si="14"/>
        <v>10</v>
      </c>
      <c r="AH75" s="30">
        <f t="shared" si="14"/>
        <v>10</v>
      </c>
      <c r="AI75" s="30">
        <f t="shared" si="14"/>
        <v>10</v>
      </c>
      <c r="AJ75" s="30">
        <f t="shared" si="14"/>
        <v>10</v>
      </c>
      <c r="AK75" s="30">
        <f t="shared" si="14"/>
        <v>10</v>
      </c>
      <c r="AL75" s="30">
        <f t="shared" si="14"/>
        <v>10</v>
      </c>
      <c r="AM75" s="30">
        <f t="shared" ref="AM75:BO75" si="15">AM57+AM60+AM63+AM66+AM69+AM72</f>
        <v>10</v>
      </c>
      <c r="AN75" s="30">
        <f t="shared" si="15"/>
        <v>10</v>
      </c>
      <c r="AO75" s="30">
        <f t="shared" si="15"/>
        <v>10</v>
      </c>
      <c r="AP75" s="30">
        <f t="shared" si="15"/>
        <v>10</v>
      </c>
      <c r="AQ75" s="30">
        <f t="shared" si="15"/>
        <v>10</v>
      </c>
      <c r="AR75" s="30">
        <f t="shared" si="15"/>
        <v>14</v>
      </c>
      <c r="AS75" s="30">
        <f t="shared" si="15"/>
        <v>14</v>
      </c>
      <c r="AT75" s="30">
        <f t="shared" si="15"/>
        <v>14</v>
      </c>
      <c r="AU75" s="30">
        <f t="shared" si="15"/>
        <v>14</v>
      </c>
      <c r="AV75" s="30">
        <f t="shared" si="15"/>
        <v>14</v>
      </c>
      <c r="AW75" s="30">
        <f t="shared" si="15"/>
        <v>14</v>
      </c>
      <c r="AX75" s="30">
        <f t="shared" si="15"/>
        <v>14</v>
      </c>
      <c r="AY75" s="30">
        <f t="shared" si="15"/>
        <v>14</v>
      </c>
      <c r="AZ75" s="30">
        <f t="shared" si="15"/>
        <v>14</v>
      </c>
      <c r="BA75" s="30">
        <f t="shared" si="15"/>
        <v>14</v>
      </c>
      <c r="BB75" s="30">
        <f t="shared" si="15"/>
        <v>14</v>
      </c>
      <c r="BC75" s="30">
        <f t="shared" si="15"/>
        <v>14</v>
      </c>
      <c r="BD75" s="30">
        <f t="shared" si="15"/>
        <v>14</v>
      </c>
      <c r="BE75" s="30">
        <f t="shared" si="15"/>
        <v>14</v>
      </c>
      <c r="BF75" s="30">
        <f t="shared" si="15"/>
        <v>14</v>
      </c>
      <c r="BG75" s="30">
        <f t="shared" si="15"/>
        <v>14</v>
      </c>
      <c r="BH75" s="30">
        <f t="shared" si="15"/>
        <v>14</v>
      </c>
      <c r="BI75" s="30">
        <f t="shared" si="15"/>
        <v>14</v>
      </c>
      <c r="BJ75" s="30">
        <f t="shared" si="15"/>
        <v>14</v>
      </c>
      <c r="BK75" s="30">
        <f t="shared" si="15"/>
        <v>14</v>
      </c>
      <c r="BL75" s="30">
        <f t="shared" si="15"/>
        <v>14</v>
      </c>
      <c r="BM75" s="30">
        <f t="shared" si="15"/>
        <v>14</v>
      </c>
      <c r="BN75" s="30">
        <f t="shared" si="15"/>
        <v>14</v>
      </c>
      <c r="BO75" s="30">
        <f t="shared" si="15"/>
        <v>14</v>
      </c>
      <c r="BP75" s="189">
        <f>SUM(G75:BO75)</f>
        <v>560</v>
      </c>
    </row>
    <row r="76" spans="1:68" s="20" customFormat="1" outlineLevel="1" x14ac:dyDescent="0.15">
      <c r="A76" s="20" t="s">
        <v>87</v>
      </c>
      <c r="D76" s="275"/>
      <c r="E76" s="275"/>
      <c r="F76" s="275"/>
      <c r="G76" s="276">
        <f t="shared" ref="G76:AL76" si="16">G58+G61+G64+G67+G70+G73</f>
        <v>0</v>
      </c>
      <c r="H76" s="276">
        <f t="shared" si="16"/>
        <v>1.25</v>
      </c>
      <c r="I76" s="276">
        <f t="shared" si="16"/>
        <v>1.25</v>
      </c>
      <c r="J76" s="276">
        <f t="shared" si="16"/>
        <v>1.25</v>
      </c>
      <c r="K76" s="276">
        <f t="shared" si="16"/>
        <v>1.25</v>
      </c>
      <c r="L76" s="276">
        <f t="shared" si="16"/>
        <v>1.25</v>
      </c>
      <c r="M76" s="276">
        <f t="shared" si="16"/>
        <v>1.25</v>
      </c>
      <c r="N76" s="276">
        <f t="shared" si="16"/>
        <v>0.75</v>
      </c>
      <c r="O76" s="276">
        <f t="shared" si="16"/>
        <v>0.75</v>
      </c>
      <c r="P76" s="276">
        <f t="shared" si="16"/>
        <v>0.75</v>
      </c>
      <c r="Q76" s="276">
        <f t="shared" si="16"/>
        <v>0.75</v>
      </c>
      <c r="R76" s="276">
        <f t="shared" si="16"/>
        <v>0.75</v>
      </c>
      <c r="S76" s="276">
        <f t="shared" si="16"/>
        <v>0.75</v>
      </c>
      <c r="T76" s="276">
        <f t="shared" si="16"/>
        <v>1</v>
      </c>
      <c r="U76" s="276">
        <f t="shared" si="16"/>
        <v>1</v>
      </c>
      <c r="V76" s="276">
        <f t="shared" si="16"/>
        <v>1</v>
      </c>
      <c r="W76" s="276">
        <f t="shared" si="16"/>
        <v>0.5</v>
      </c>
      <c r="X76" s="276">
        <f t="shared" si="16"/>
        <v>0.5</v>
      </c>
      <c r="Y76" s="276">
        <f t="shared" si="16"/>
        <v>0.5</v>
      </c>
      <c r="Z76" s="276">
        <f t="shared" si="16"/>
        <v>0.5</v>
      </c>
      <c r="AA76" s="276">
        <f t="shared" si="16"/>
        <v>0.5</v>
      </c>
      <c r="AB76" s="276">
        <f t="shared" si="16"/>
        <v>0.5</v>
      </c>
      <c r="AC76" s="276">
        <f t="shared" si="16"/>
        <v>0.5</v>
      </c>
      <c r="AD76" s="276">
        <f t="shared" si="16"/>
        <v>0.5</v>
      </c>
      <c r="AE76" s="276">
        <f t="shared" si="16"/>
        <v>0.5</v>
      </c>
      <c r="AF76" s="276">
        <f t="shared" si="16"/>
        <v>0</v>
      </c>
      <c r="AG76" s="276">
        <f t="shared" si="16"/>
        <v>0</v>
      </c>
      <c r="AH76" s="276">
        <f t="shared" si="16"/>
        <v>0</v>
      </c>
      <c r="AI76" s="276">
        <f t="shared" si="16"/>
        <v>0</v>
      </c>
      <c r="AJ76" s="276">
        <f t="shared" si="16"/>
        <v>0</v>
      </c>
      <c r="AK76" s="276">
        <f t="shared" si="16"/>
        <v>0</v>
      </c>
      <c r="AL76" s="276">
        <f t="shared" si="16"/>
        <v>0</v>
      </c>
      <c r="AM76" s="276">
        <f t="shared" ref="AM76:BO76" si="17">AM58+AM61+AM64+AM67+AM70+AM73</f>
        <v>0</v>
      </c>
      <c r="AN76" s="276">
        <f t="shared" si="17"/>
        <v>0</v>
      </c>
      <c r="AO76" s="276">
        <f t="shared" si="17"/>
        <v>0</v>
      </c>
      <c r="AP76" s="276">
        <f t="shared" si="17"/>
        <v>0</v>
      </c>
      <c r="AQ76" s="276">
        <f t="shared" si="17"/>
        <v>0</v>
      </c>
      <c r="AR76" s="276">
        <f t="shared" si="17"/>
        <v>0</v>
      </c>
      <c r="AS76" s="276">
        <f t="shared" si="17"/>
        <v>0</v>
      </c>
      <c r="AT76" s="276">
        <f t="shared" si="17"/>
        <v>0</v>
      </c>
      <c r="AU76" s="276">
        <f t="shared" si="17"/>
        <v>0</v>
      </c>
      <c r="AV76" s="276">
        <f t="shared" si="17"/>
        <v>0</v>
      </c>
      <c r="AW76" s="276">
        <f t="shared" si="17"/>
        <v>0</v>
      </c>
      <c r="AX76" s="276">
        <f t="shared" si="17"/>
        <v>0</v>
      </c>
      <c r="AY76" s="276">
        <f t="shared" si="17"/>
        <v>0</v>
      </c>
      <c r="AZ76" s="276">
        <f t="shared" si="17"/>
        <v>0</v>
      </c>
      <c r="BA76" s="276">
        <f t="shared" si="17"/>
        <v>0</v>
      </c>
      <c r="BB76" s="276">
        <f t="shared" si="17"/>
        <v>0</v>
      </c>
      <c r="BC76" s="276">
        <f t="shared" si="17"/>
        <v>0</v>
      </c>
      <c r="BD76" s="276">
        <f t="shared" si="17"/>
        <v>0</v>
      </c>
      <c r="BE76" s="276">
        <f t="shared" si="17"/>
        <v>0</v>
      </c>
      <c r="BF76" s="276">
        <f t="shared" si="17"/>
        <v>0</v>
      </c>
      <c r="BG76" s="276">
        <f t="shared" si="17"/>
        <v>0</v>
      </c>
      <c r="BH76" s="276">
        <f t="shared" si="17"/>
        <v>0</v>
      </c>
      <c r="BI76" s="276">
        <f t="shared" si="17"/>
        <v>0</v>
      </c>
      <c r="BJ76" s="276">
        <f t="shared" si="17"/>
        <v>0</v>
      </c>
      <c r="BK76" s="276">
        <f t="shared" si="17"/>
        <v>0</v>
      </c>
      <c r="BL76" s="276">
        <f t="shared" si="17"/>
        <v>0</v>
      </c>
      <c r="BM76" s="276">
        <f t="shared" si="17"/>
        <v>0</v>
      </c>
      <c r="BN76" s="276">
        <f t="shared" si="17"/>
        <v>0</v>
      </c>
      <c r="BO76" s="276">
        <f t="shared" si="17"/>
        <v>0</v>
      </c>
      <c r="BP76" s="277">
        <f>SUM(G76:BO76)</f>
        <v>19.5</v>
      </c>
    </row>
    <row r="77" spans="1:68" s="14" customFormat="1" outlineLevel="1" x14ac:dyDescent="0.15">
      <c r="A77" s="14" t="s">
        <v>128</v>
      </c>
      <c r="C77" s="20"/>
      <c r="D77" s="10"/>
      <c r="E77" s="10"/>
      <c r="F77" s="10"/>
      <c r="G77" s="30">
        <f>SUM(G75:G76)</f>
        <v>0</v>
      </c>
      <c r="H77" s="30">
        <f>SUM(H75:H76)</f>
        <v>1.25</v>
      </c>
      <c r="I77" s="30">
        <f>SUM(I75:I76)</f>
        <v>1.25</v>
      </c>
      <c r="J77" s="30">
        <f t="shared" ref="J77:AE77" si="18">SUM(J75:J76)</f>
        <v>1.25</v>
      </c>
      <c r="K77" s="30">
        <f t="shared" si="18"/>
        <v>1.25</v>
      </c>
      <c r="L77" s="30">
        <f t="shared" si="18"/>
        <v>2.25</v>
      </c>
      <c r="M77" s="30">
        <f t="shared" si="18"/>
        <v>2.25</v>
      </c>
      <c r="N77" s="30">
        <f t="shared" si="18"/>
        <v>2.75</v>
      </c>
      <c r="O77" s="30">
        <f t="shared" si="18"/>
        <v>2.75</v>
      </c>
      <c r="P77" s="30">
        <f t="shared" si="18"/>
        <v>2.75</v>
      </c>
      <c r="Q77" s="30">
        <f t="shared" si="18"/>
        <v>3.75</v>
      </c>
      <c r="R77" s="30">
        <f t="shared" si="18"/>
        <v>3.75</v>
      </c>
      <c r="S77" s="30">
        <f t="shared" si="18"/>
        <v>3.75</v>
      </c>
      <c r="T77" s="30">
        <f t="shared" si="18"/>
        <v>6</v>
      </c>
      <c r="U77" s="30">
        <f t="shared" si="18"/>
        <v>6</v>
      </c>
      <c r="V77" s="30">
        <f t="shared" si="18"/>
        <v>6</v>
      </c>
      <c r="W77" s="30">
        <f t="shared" si="18"/>
        <v>8.5</v>
      </c>
      <c r="X77" s="30">
        <f t="shared" si="18"/>
        <v>8.5</v>
      </c>
      <c r="Y77" s="30">
        <f t="shared" si="18"/>
        <v>8.5</v>
      </c>
      <c r="Z77" s="30">
        <f t="shared" si="18"/>
        <v>8.5</v>
      </c>
      <c r="AA77" s="30">
        <f t="shared" si="18"/>
        <v>8.5</v>
      </c>
      <c r="AB77" s="30">
        <f t="shared" si="18"/>
        <v>8.5</v>
      </c>
      <c r="AC77" s="30">
        <f t="shared" si="18"/>
        <v>8.5</v>
      </c>
      <c r="AD77" s="30">
        <f t="shared" si="18"/>
        <v>8.5</v>
      </c>
      <c r="AE77" s="30">
        <f t="shared" si="18"/>
        <v>8.5</v>
      </c>
      <c r="AF77" s="30">
        <f t="shared" ref="AF77:BO77" si="19">SUM(AF75:AF76)</f>
        <v>10</v>
      </c>
      <c r="AG77" s="30">
        <f t="shared" si="19"/>
        <v>10</v>
      </c>
      <c r="AH77" s="30">
        <f t="shared" si="19"/>
        <v>10</v>
      </c>
      <c r="AI77" s="30">
        <f t="shared" si="19"/>
        <v>10</v>
      </c>
      <c r="AJ77" s="30">
        <f t="shared" si="19"/>
        <v>10</v>
      </c>
      <c r="AK77" s="30">
        <f t="shared" si="19"/>
        <v>10</v>
      </c>
      <c r="AL77" s="30">
        <f t="shared" si="19"/>
        <v>10</v>
      </c>
      <c r="AM77" s="30">
        <f t="shared" si="19"/>
        <v>10</v>
      </c>
      <c r="AN77" s="30">
        <f t="shared" si="19"/>
        <v>10</v>
      </c>
      <c r="AO77" s="30">
        <f t="shared" si="19"/>
        <v>10</v>
      </c>
      <c r="AP77" s="30">
        <f t="shared" si="19"/>
        <v>10</v>
      </c>
      <c r="AQ77" s="30">
        <f t="shared" si="19"/>
        <v>10</v>
      </c>
      <c r="AR77" s="30">
        <f t="shared" si="19"/>
        <v>14</v>
      </c>
      <c r="AS77" s="30">
        <f t="shared" si="19"/>
        <v>14</v>
      </c>
      <c r="AT77" s="30">
        <f t="shared" si="19"/>
        <v>14</v>
      </c>
      <c r="AU77" s="30">
        <f t="shared" si="19"/>
        <v>14</v>
      </c>
      <c r="AV77" s="30">
        <f t="shared" si="19"/>
        <v>14</v>
      </c>
      <c r="AW77" s="30">
        <f t="shared" si="19"/>
        <v>14</v>
      </c>
      <c r="AX77" s="30">
        <f t="shared" si="19"/>
        <v>14</v>
      </c>
      <c r="AY77" s="30">
        <f t="shared" si="19"/>
        <v>14</v>
      </c>
      <c r="AZ77" s="30">
        <f t="shared" si="19"/>
        <v>14</v>
      </c>
      <c r="BA77" s="30">
        <f t="shared" si="19"/>
        <v>14</v>
      </c>
      <c r="BB77" s="30">
        <f t="shared" si="19"/>
        <v>14</v>
      </c>
      <c r="BC77" s="30">
        <f t="shared" si="19"/>
        <v>14</v>
      </c>
      <c r="BD77" s="30">
        <f t="shared" si="19"/>
        <v>14</v>
      </c>
      <c r="BE77" s="30">
        <f t="shared" si="19"/>
        <v>14</v>
      </c>
      <c r="BF77" s="30">
        <f t="shared" si="19"/>
        <v>14</v>
      </c>
      <c r="BG77" s="30">
        <f t="shared" si="19"/>
        <v>14</v>
      </c>
      <c r="BH77" s="30">
        <f t="shared" si="19"/>
        <v>14</v>
      </c>
      <c r="BI77" s="30">
        <f t="shared" si="19"/>
        <v>14</v>
      </c>
      <c r="BJ77" s="30">
        <f t="shared" si="19"/>
        <v>14</v>
      </c>
      <c r="BK77" s="30">
        <f t="shared" si="19"/>
        <v>14</v>
      </c>
      <c r="BL77" s="30">
        <f t="shared" si="19"/>
        <v>14</v>
      </c>
      <c r="BM77" s="30">
        <f t="shared" si="19"/>
        <v>14</v>
      </c>
      <c r="BN77" s="30">
        <f t="shared" si="19"/>
        <v>14</v>
      </c>
      <c r="BO77" s="30">
        <f t="shared" si="19"/>
        <v>14</v>
      </c>
      <c r="BP77" s="189">
        <f>SUM(G77:BO77)</f>
        <v>579.5</v>
      </c>
    </row>
    <row r="78" spans="1:68" outlineLevel="1" x14ac:dyDescent="0.15">
      <c r="A78" s="14"/>
      <c r="B78" s="21"/>
      <c r="C78" s="26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</row>
    <row r="79" spans="1:68" s="14" customFormat="1" outlineLevel="1" x14ac:dyDescent="0.15">
      <c r="A79" s="14" t="s">
        <v>69</v>
      </c>
      <c r="C79" s="20"/>
      <c r="D79" s="10"/>
      <c r="E79" s="10"/>
      <c r="F79" s="10"/>
      <c r="G79" s="30">
        <f>ROUNDUP(SUMIF($D57:$D73,"Y",G57:G73),0)</f>
        <v>0</v>
      </c>
      <c r="H79" s="30">
        <f>ROUNDUP(SUMIF($D57:$D73,"Y",H57:H73),0)</f>
        <v>1</v>
      </c>
      <c r="I79" s="30">
        <f t="shared" ref="I79:BO79" si="20">ROUNDUP(SUMIF($D57:$D73,"Y",I57:I73),0)</f>
        <v>1</v>
      </c>
      <c r="J79" s="30">
        <f t="shared" si="20"/>
        <v>1</v>
      </c>
      <c r="K79" s="30">
        <f t="shared" si="20"/>
        <v>1</v>
      </c>
      <c r="L79" s="30">
        <f t="shared" si="20"/>
        <v>2</v>
      </c>
      <c r="M79" s="30">
        <f t="shared" si="20"/>
        <v>2</v>
      </c>
      <c r="N79" s="30">
        <f t="shared" si="20"/>
        <v>2</v>
      </c>
      <c r="O79" s="30">
        <f t="shared" si="20"/>
        <v>2</v>
      </c>
      <c r="P79" s="30">
        <f t="shared" si="20"/>
        <v>2</v>
      </c>
      <c r="Q79" s="30">
        <f t="shared" si="20"/>
        <v>3</v>
      </c>
      <c r="R79" s="30">
        <f t="shared" si="20"/>
        <v>3</v>
      </c>
      <c r="S79" s="30">
        <f t="shared" si="20"/>
        <v>3</v>
      </c>
      <c r="T79" s="30">
        <f t="shared" si="20"/>
        <v>5</v>
      </c>
      <c r="U79" s="30">
        <f t="shared" si="20"/>
        <v>5</v>
      </c>
      <c r="V79" s="30">
        <f t="shared" si="20"/>
        <v>5</v>
      </c>
      <c r="W79" s="30">
        <f t="shared" si="20"/>
        <v>8</v>
      </c>
      <c r="X79" s="30">
        <f t="shared" si="20"/>
        <v>8</v>
      </c>
      <c r="Y79" s="30">
        <f t="shared" si="20"/>
        <v>8</v>
      </c>
      <c r="Z79" s="30">
        <f t="shared" si="20"/>
        <v>8</v>
      </c>
      <c r="AA79" s="30">
        <f t="shared" si="20"/>
        <v>8</v>
      </c>
      <c r="AB79" s="30">
        <f t="shared" si="20"/>
        <v>8</v>
      </c>
      <c r="AC79" s="30">
        <f t="shared" si="20"/>
        <v>8</v>
      </c>
      <c r="AD79" s="30">
        <f t="shared" si="20"/>
        <v>8</v>
      </c>
      <c r="AE79" s="30">
        <f t="shared" si="20"/>
        <v>8</v>
      </c>
      <c r="AF79" s="30">
        <f t="shared" si="20"/>
        <v>10</v>
      </c>
      <c r="AG79" s="30">
        <f t="shared" si="20"/>
        <v>10</v>
      </c>
      <c r="AH79" s="30">
        <f t="shared" si="20"/>
        <v>10</v>
      </c>
      <c r="AI79" s="30">
        <f t="shared" si="20"/>
        <v>10</v>
      </c>
      <c r="AJ79" s="30">
        <f t="shared" si="20"/>
        <v>10</v>
      </c>
      <c r="AK79" s="30">
        <f t="shared" si="20"/>
        <v>10</v>
      </c>
      <c r="AL79" s="30">
        <f t="shared" si="20"/>
        <v>10</v>
      </c>
      <c r="AM79" s="30">
        <f t="shared" si="20"/>
        <v>10</v>
      </c>
      <c r="AN79" s="30">
        <f t="shared" si="20"/>
        <v>10</v>
      </c>
      <c r="AO79" s="30">
        <f t="shared" si="20"/>
        <v>10</v>
      </c>
      <c r="AP79" s="30">
        <f t="shared" si="20"/>
        <v>10</v>
      </c>
      <c r="AQ79" s="30">
        <f t="shared" si="20"/>
        <v>10</v>
      </c>
      <c r="AR79" s="30">
        <f t="shared" si="20"/>
        <v>14</v>
      </c>
      <c r="AS79" s="30">
        <f t="shared" si="20"/>
        <v>14</v>
      </c>
      <c r="AT79" s="30">
        <f t="shared" si="20"/>
        <v>14</v>
      </c>
      <c r="AU79" s="30">
        <f t="shared" si="20"/>
        <v>14</v>
      </c>
      <c r="AV79" s="30">
        <f t="shared" si="20"/>
        <v>14</v>
      </c>
      <c r="AW79" s="30">
        <f t="shared" si="20"/>
        <v>14</v>
      </c>
      <c r="AX79" s="30">
        <f t="shared" si="20"/>
        <v>14</v>
      </c>
      <c r="AY79" s="30">
        <f t="shared" si="20"/>
        <v>14</v>
      </c>
      <c r="AZ79" s="30">
        <f t="shared" si="20"/>
        <v>14</v>
      </c>
      <c r="BA79" s="30">
        <f t="shared" si="20"/>
        <v>14</v>
      </c>
      <c r="BB79" s="30">
        <f t="shared" si="20"/>
        <v>14</v>
      </c>
      <c r="BC79" s="30">
        <f t="shared" si="20"/>
        <v>14</v>
      </c>
      <c r="BD79" s="30">
        <f t="shared" si="20"/>
        <v>14</v>
      </c>
      <c r="BE79" s="30">
        <f t="shared" si="20"/>
        <v>14</v>
      </c>
      <c r="BF79" s="30">
        <f t="shared" si="20"/>
        <v>14</v>
      </c>
      <c r="BG79" s="30">
        <f t="shared" si="20"/>
        <v>14</v>
      </c>
      <c r="BH79" s="30">
        <f t="shared" si="20"/>
        <v>14</v>
      </c>
      <c r="BI79" s="30">
        <f t="shared" si="20"/>
        <v>14</v>
      </c>
      <c r="BJ79" s="30">
        <f t="shared" si="20"/>
        <v>14</v>
      </c>
      <c r="BK79" s="30">
        <f t="shared" si="20"/>
        <v>14</v>
      </c>
      <c r="BL79" s="30">
        <f t="shared" si="20"/>
        <v>14</v>
      </c>
      <c r="BM79" s="30">
        <f t="shared" si="20"/>
        <v>14</v>
      </c>
      <c r="BN79" s="30">
        <f t="shared" si="20"/>
        <v>14</v>
      </c>
      <c r="BO79" s="30">
        <f t="shared" si="20"/>
        <v>14</v>
      </c>
      <c r="BP79" s="38"/>
    </row>
    <row r="80" spans="1:68" s="14" customFormat="1" outlineLevel="1" x14ac:dyDescent="0.15">
      <c r="A80" s="14" t="s">
        <v>70</v>
      </c>
      <c r="C80" s="20"/>
      <c r="D80" s="10"/>
      <c r="E80" s="10"/>
      <c r="F80" s="10"/>
      <c r="G80" s="30">
        <f>ROUNDUP(SUMIF($E57:$E73,"Y",G57:G73),0)</f>
        <v>0</v>
      </c>
      <c r="H80" s="30">
        <f>ROUNDUP(SUMIF($E57:$E73,"Y",H57:H73),0)</f>
        <v>1</v>
      </c>
      <c r="I80" s="30">
        <f t="shared" ref="I80:BO80" si="21">ROUNDUP(SUMIF($E57:$E73,"Y",I57:I73),0)</f>
        <v>1</v>
      </c>
      <c r="J80" s="30">
        <f t="shared" si="21"/>
        <v>1</v>
      </c>
      <c r="K80" s="30">
        <f t="shared" si="21"/>
        <v>1</v>
      </c>
      <c r="L80" s="30">
        <f t="shared" si="21"/>
        <v>2</v>
      </c>
      <c r="M80" s="30">
        <f t="shared" si="21"/>
        <v>2</v>
      </c>
      <c r="N80" s="30">
        <f t="shared" si="21"/>
        <v>3</v>
      </c>
      <c r="O80" s="30">
        <f t="shared" si="21"/>
        <v>3</v>
      </c>
      <c r="P80" s="30">
        <f t="shared" si="21"/>
        <v>3</v>
      </c>
      <c r="Q80" s="30">
        <f t="shared" si="21"/>
        <v>4</v>
      </c>
      <c r="R80" s="30">
        <f t="shared" si="21"/>
        <v>4</v>
      </c>
      <c r="S80" s="30">
        <f t="shared" si="21"/>
        <v>4</v>
      </c>
      <c r="T80" s="30">
        <f t="shared" si="21"/>
        <v>6</v>
      </c>
      <c r="U80" s="30">
        <f t="shared" si="21"/>
        <v>6</v>
      </c>
      <c r="V80" s="30">
        <f t="shared" si="21"/>
        <v>6</v>
      </c>
      <c r="W80" s="30">
        <f t="shared" si="21"/>
        <v>9</v>
      </c>
      <c r="X80" s="30">
        <f t="shared" si="21"/>
        <v>9</v>
      </c>
      <c r="Y80" s="30">
        <f t="shared" si="21"/>
        <v>9</v>
      </c>
      <c r="Z80" s="30">
        <f t="shared" si="21"/>
        <v>9</v>
      </c>
      <c r="AA80" s="30">
        <f t="shared" si="21"/>
        <v>9</v>
      </c>
      <c r="AB80" s="30">
        <f t="shared" si="21"/>
        <v>9</v>
      </c>
      <c r="AC80" s="30">
        <f t="shared" si="21"/>
        <v>9</v>
      </c>
      <c r="AD80" s="30">
        <f t="shared" si="21"/>
        <v>9</v>
      </c>
      <c r="AE80" s="30">
        <f t="shared" si="21"/>
        <v>9</v>
      </c>
      <c r="AF80" s="30">
        <f t="shared" si="21"/>
        <v>10</v>
      </c>
      <c r="AG80" s="30">
        <f t="shared" si="21"/>
        <v>10</v>
      </c>
      <c r="AH80" s="30">
        <f t="shared" si="21"/>
        <v>10</v>
      </c>
      <c r="AI80" s="30">
        <f t="shared" si="21"/>
        <v>10</v>
      </c>
      <c r="AJ80" s="30">
        <f t="shared" si="21"/>
        <v>10</v>
      </c>
      <c r="AK80" s="30">
        <f t="shared" si="21"/>
        <v>10</v>
      </c>
      <c r="AL80" s="30">
        <f t="shared" si="21"/>
        <v>10</v>
      </c>
      <c r="AM80" s="30">
        <f t="shared" si="21"/>
        <v>10</v>
      </c>
      <c r="AN80" s="30">
        <f t="shared" si="21"/>
        <v>10</v>
      </c>
      <c r="AO80" s="30">
        <f t="shared" si="21"/>
        <v>10</v>
      </c>
      <c r="AP80" s="30">
        <f t="shared" si="21"/>
        <v>10</v>
      </c>
      <c r="AQ80" s="30">
        <f t="shared" si="21"/>
        <v>10</v>
      </c>
      <c r="AR80" s="30">
        <f t="shared" si="21"/>
        <v>14</v>
      </c>
      <c r="AS80" s="30">
        <f t="shared" si="21"/>
        <v>14</v>
      </c>
      <c r="AT80" s="30">
        <f t="shared" si="21"/>
        <v>14</v>
      </c>
      <c r="AU80" s="30">
        <f t="shared" si="21"/>
        <v>14</v>
      </c>
      <c r="AV80" s="30">
        <f t="shared" si="21"/>
        <v>14</v>
      </c>
      <c r="AW80" s="30">
        <f t="shared" si="21"/>
        <v>14</v>
      </c>
      <c r="AX80" s="30">
        <f t="shared" si="21"/>
        <v>14</v>
      </c>
      <c r="AY80" s="30">
        <f t="shared" si="21"/>
        <v>14</v>
      </c>
      <c r="AZ80" s="30">
        <f t="shared" si="21"/>
        <v>14</v>
      </c>
      <c r="BA80" s="30">
        <f t="shared" si="21"/>
        <v>14</v>
      </c>
      <c r="BB80" s="30">
        <f t="shared" si="21"/>
        <v>14</v>
      </c>
      <c r="BC80" s="30">
        <f t="shared" si="21"/>
        <v>14</v>
      </c>
      <c r="BD80" s="30">
        <f t="shared" si="21"/>
        <v>14</v>
      </c>
      <c r="BE80" s="30">
        <f t="shared" si="21"/>
        <v>14</v>
      </c>
      <c r="BF80" s="30">
        <f t="shared" si="21"/>
        <v>14</v>
      </c>
      <c r="BG80" s="30">
        <f t="shared" si="21"/>
        <v>14</v>
      </c>
      <c r="BH80" s="30">
        <f t="shared" si="21"/>
        <v>14</v>
      </c>
      <c r="BI80" s="30">
        <f t="shared" si="21"/>
        <v>14</v>
      </c>
      <c r="BJ80" s="30">
        <f t="shared" si="21"/>
        <v>14</v>
      </c>
      <c r="BK80" s="30">
        <f t="shared" si="21"/>
        <v>14</v>
      </c>
      <c r="BL80" s="30">
        <f t="shared" si="21"/>
        <v>14</v>
      </c>
      <c r="BM80" s="30">
        <f t="shared" si="21"/>
        <v>14</v>
      </c>
      <c r="BN80" s="30">
        <f t="shared" si="21"/>
        <v>14</v>
      </c>
      <c r="BO80" s="30">
        <f t="shared" si="21"/>
        <v>14</v>
      </c>
      <c r="BP80" s="38"/>
    </row>
    <row r="81" spans="1:68" s="14" customFormat="1" outlineLevel="1" x14ac:dyDescent="0.15">
      <c r="A81" s="14" t="s">
        <v>71</v>
      </c>
      <c r="C81" s="20"/>
      <c r="D81" s="10"/>
      <c r="E81" s="10"/>
      <c r="F81" s="10"/>
      <c r="G81" s="30">
        <f>ROUNDUP(SUMIF($F57:$F73,"Y",G57:G73),0)</f>
        <v>0</v>
      </c>
      <c r="H81" s="30">
        <f>ROUNDUP(SUMIF($F57:$F73,"Y",H57:H73),0)</f>
        <v>1</v>
      </c>
      <c r="I81" s="30">
        <f t="shared" ref="I81:BO81" si="22">ROUNDUP(SUMIF($F57:$F73,"Y",I57:I73),0)</f>
        <v>1</v>
      </c>
      <c r="J81" s="30">
        <f t="shared" si="22"/>
        <v>1</v>
      </c>
      <c r="K81" s="30">
        <f t="shared" si="22"/>
        <v>1</v>
      </c>
      <c r="L81" s="30">
        <f t="shared" si="22"/>
        <v>2</v>
      </c>
      <c r="M81" s="30">
        <f t="shared" si="22"/>
        <v>2</v>
      </c>
      <c r="N81" s="30">
        <f t="shared" si="22"/>
        <v>2</v>
      </c>
      <c r="O81" s="30">
        <f t="shared" si="22"/>
        <v>2</v>
      </c>
      <c r="P81" s="30">
        <f t="shared" si="22"/>
        <v>2</v>
      </c>
      <c r="Q81" s="30">
        <f t="shared" si="22"/>
        <v>3</v>
      </c>
      <c r="R81" s="30">
        <f t="shared" si="22"/>
        <v>3</v>
      </c>
      <c r="S81" s="30">
        <f t="shared" si="22"/>
        <v>3</v>
      </c>
      <c r="T81" s="30">
        <f t="shared" si="22"/>
        <v>4</v>
      </c>
      <c r="U81" s="30">
        <f t="shared" si="22"/>
        <v>4</v>
      </c>
      <c r="V81" s="30">
        <f t="shared" si="22"/>
        <v>4</v>
      </c>
      <c r="W81" s="30">
        <f t="shared" si="22"/>
        <v>5</v>
      </c>
      <c r="X81" s="30">
        <f t="shared" si="22"/>
        <v>5</v>
      </c>
      <c r="Y81" s="30">
        <f t="shared" si="22"/>
        <v>5</v>
      </c>
      <c r="Z81" s="30">
        <f t="shared" si="22"/>
        <v>5</v>
      </c>
      <c r="AA81" s="30">
        <f t="shared" si="22"/>
        <v>5</v>
      </c>
      <c r="AB81" s="30">
        <f t="shared" si="22"/>
        <v>5</v>
      </c>
      <c r="AC81" s="30">
        <f t="shared" si="22"/>
        <v>5</v>
      </c>
      <c r="AD81" s="30">
        <f t="shared" si="22"/>
        <v>5</v>
      </c>
      <c r="AE81" s="30">
        <f t="shared" si="22"/>
        <v>5</v>
      </c>
      <c r="AF81" s="30">
        <f t="shared" si="22"/>
        <v>6</v>
      </c>
      <c r="AG81" s="30">
        <f t="shared" si="22"/>
        <v>6</v>
      </c>
      <c r="AH81" s="30">
        <f t="shared" si="22"/>
        <v>6</v>
      </c>
      <c r="AI81" s="30">
        <f t="shared" si="22"/>
        <v>6</v>
      </c>
      <c r="AJ81" s="30">
        <f t="shared" si="22"/>
        <v>6</v>
      </c>
      <c r="AK81" s="30">
        <f t="shared" si="22"/>
        <v>6</v>
      </c>
      <c r="AL81" s="30">
        <f t="shared" si="22"/>
        <v>6</v>
      </c>
      <c r="AM81" s="30">
        <f t="shared" si="22"/>
        <v>6</v>
      </c>
      <c r="AN81" s="30">
        <f t="shared" si="22"/>
        <v>6</v>
      </c>
      <c r="AO81" s="30">
        <f t="shared" si="22"/>
        <v>6</v>
      </c>
      <c r="AP81" s="30">
        <f t="shared" si="22"/>
        <v>6</v>
      </c>
      <c r="AQ81" s="30">
        <f t="shared" si="22"/>
        <v>6</v>
      </c>
      <c r="AR81" s="30">
        <f t="shared" si="22"/>
        <v>8</v>
      </c>
      <c r="AS81" s="30">
        <f t="shared" si="22"/>
        <v>8</v>
      </c>
      <c r="AT81" s="30">
        <f t="shared" si="22"/>
        <v>8</v>
      </c>
      <c r="AU81" s="30">
        <f t="shared" si="22"/>
        <v>8</v>
      </c>
      <c r="AV81" s="30">
        <f t="shared" si="22"/>
        <v>8</v>
      </c>
      <c r="AW81" s="30">
        <f t="shared" si="22"/>
        <v>8</v>
      </c>
      <c r="AX81" s="30">
        <f t="shared" si="22"/>
        <v>8</v>
      </c>
      <c r="AY81" s="30">
        <f t="shared" si="22"/>
        <v>8</v>
      </c>
      <c r="AZ81" s="30">
        <f t="shared" si="22"/>
        <v>8</v>
      </c>
      <c r="BA81" s="30">
        <f t="shared" si="22"/>
        <v>8</v>
      </c>
      <c r="BB81" s="30">
        <f t="shared" si="22"/>
        <v>8</v>
      </c>
      <c r="BC81" s="30">
        <f t="shared" si="22"/>
        <v>8</v>
      </c>
      <c r="BD81" s="30">
        <f t="shared" si="22"/>
        <v>8</v>
      </c>
      <c r="BE81" s="30">
        <f t="shared" si="22"/>
        <v>8</v>
      </c>
      <c r="BF81" s="30">
        <f t="shared" si="22"/>
        <v>8</v>
      </c>
      <c r="BG81" s="30">
        <f t="shared" si="22"/>
        <v>8</v>
      </c>
      <c r="BH81" s="30">
        <f t="shared" si="22"/>
        <v>8</v>
      </c>
      <c r="BI81" s="30">
        <f t="shared" si="22"/>
        <v>8</v>
      </c>
      <c r="BJ81" s="30">
        <f t="shared" si="22"/>
        <v>8</v>
      </c>
      <c r="BK81" s="30">
        <f t="shared" si="22"/>
        <v>8</v>
      </c>
      <c r="BL81" s="30">
        <f t="shared" si="22"/>
        <v>8</v>
      </c>
      <c r="BM81" s="30">
        <f t="shared" si="22"/>
        <v>8</v>
      </c>
      <c r="BN81" s="30">
        <f t="shared" si="22"/>
        <v>8</v>
      </c>
      <c r="BO81" s="30">
        <f t="shared" si="22"/>
        <v>8</v>
      </c>
      <c r="BP81" s="38"/>
    </row>
    <row r="82" spans="1:68" s="14" customFormat="1" x14ac:dyDescent="0.15">
      <c r="C82" s="20"/>
      <c r="D82" s="10"/>
      <c r="E82" s="10"/>
      <c r="F82" s="1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8"/>
    </row>
    <row r="83" spans="1:68" x14ac:dyDescent="0.15">
      <c r="A83" s="14" t="s">
        <v>25</v>
      </c>
      <c r="B83" s="21"/>
      <c r="C83" s="26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</row>
    <row r="84" spans="1:68" hidden="1" x14ac:dyDescent="0.15">
      <c r="A84" s="14"/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hidden="1" x14ac:dyDescent="0.15"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x14ac:dyDescent="0.15">
      <c r="A86" s="35" t="s">
        <v>22</v>
      </c>
      <c r="B86" s="270">
        <v>85000</v>
      </c>
      <c r="C86" s="268">
        <f>B86/12</f>
        <v>7083.333333333333</v>
      </c>
      <c r="D86" s="271" t="s">
        <v>64</v>
      </c>
      <c r="E86" s="271" t="s">
        <v>64</v>
      </c>
      <c r="F86" s="271" t="s">
        <v>64</v>
      </c>
      <c r="G86" s="273">
        <v>0</v>
      </c>
      <c r="H86" s="273">
        <v>0</v>
      </c>
      <c r="I86" s="273">
        <v>0</v>
      </c>
      <c r="J86" s="273">
        <v>0</v>
      </c>
      <c r="K86" s="273">
        <v>0</v>
      </c>
      <c r="L86" s="273">
        <v>0</v>
      </c>
      <c r="M86" s="273">
        <v>0</v>
      </c>
      <c r="N86" s="273">
        <v>0</v>
      </c>
      <c r="O86" s="273">
        <v>0</v>
      </c>
      <c r="P86" s="273">
        <v>0</v>
      </c>
      <c r="Q86" s="273">
        <v>0</v>
      </c>
      <c r="R86" s="273">
        <v>0</v>
      </c>
      <c r="S86" s="273">
        <v>0</v>
      </c>
      <c r="T86" s="273">
        <v>0</v>
      </c>
      <c r="U86" s="273">
        <v>0</v>
      </c>
      <c r="V86" s="273">
        <v>0</v>
      </c>
      <c r="W86" s="273">
        <v>0</v>
      </c>
      <c r="X86" s="273">
        <v>0</v>
      </c>
      <c r="Y86" s="273">
        <v>0</v>
      </c>
      <c r="Z86" s="273">
        <v>0</v>
      </c>
      <c r="AA86" s="273">
        <v>0</v>
      </c>
      <c r="AB86" s="273">
        <v>0</v>
      </c>
      <c r="AC86" s="273">
        <v>0</v>
      </c>
      <c r="AD86" s="273">
        <v>0</v>
      </c>
      <c r="AE86" s="273">
        <v>0</v>
      </c>
      <c r="AF86" s="273">
        <v>1</v>
      </c>
      <c r="AG86" s="273">
        <v>1</v>
      </c>
      <c r="AH86" s="273">
        <v>1</v>
      </c>
      <c r="AI86" s="273">
        <v>1</v>
      </c>
      <c r="AJ86" s="273">
        <v>1</v>
      </c>
      <c r="AK86" s="273">
        <v>1</v>
      </c>
      <c r="AL86" s="273">
        <v>1</v>
      </c>
      <c r="AM86" s="273">
        <v>1</v>
      </c>
      <c r="AN86" s="273">
        <v>1</v>
      </c>
      <c r="AO86" s="273">
        <v>1</v>
      </c>
      <c r="AP86" s="273">
        <v>1</v>
      </c>
      <c r="AQ86" s="273">
        <v>1</v>
      </c>
      <c r="AR86" s="273">
        <v>1</v>
      </c>
      <c r="AS86" s="273">
        <v>1</v>
      </c>
      <c r="AT86" s="273">
        <v>1</v>
      </c>
      <c r="AU86" s="273">
        <v>1</v>
      </c>
      <c r="AV86" s="273">
        <v>1</v>
      </c>
      <c r="AW86" s="273">
        <v>1</v>
      </c>
      <c r="AX86" s="273">
        <v>1</v>
      </c>
      <c r="AY86" s="273">
        <v>1</v>
      </c>
      <c r="AZ86" s="273">
        <v>1</v>
      </c>
      <c r="BA86" s="273">
        <v>1</v>
      </c>
      <c r="BB86" s="273">
        <v>1</v>
      </c>
      <c r="BC86" s="273">
        <v>1</v>
      </c>
      <c r="BD86" s="273">
        <v>1</v>
      </c>
      <c r="BE86" s="273">
        <v>1</v>
      </c>
      <c r="BF86" s="273">
        <v>1</v>
      </c>
      <c r="BG86" s="273">
        <v>1</v>
      </c>
      <c r="BH86" s="273">
        <v>1</v>
      </c>
      <c r="BI86" s="273">
        <v>1</v>
      </c>
      <c r="BJ86" s="273">
        <v>1</v>
      </c>
      <c r="BK86" s="273">
        <v>1</v>
      </c>
      <c r="BL86" s="273">
        <v>1</v>
      </c>
      <c r="BM86" s="273">
        <v>1</v>
      </c>
      <c r="BN86" s="273">
        <v>1</v>
      </c>
      <c r="BO86" s="273">
        <v>1</v>
      </c>
    </row>
    <row r="87" spans="1:68" s="18" customFormat="1" x14ac:dyDescent="0.15">
      <c r="A87" s="35" t="s">
        <v>86</v>
      </c>
      <c r="B87" s="270">
        <v>85</v>
      </c>
      <c r="C87" s="268">
        <f>B87*160</f>
        <v>13600</v>
      </c>
      <c r="D87" s="271" t="s">
        <v>64</v>
      </c>
      <c r="E87" s="271" t="s">
        <v>64</v>
      </c>
      <c r="F87" s="271" t="s">
        <v>64</v>
      </c>
      <c r="G87" s="273">
        <v>0</v>
      </c>
      <c r="H87" s="273">
        <v>0.25</v>
      </c>
      <c r="I87" s="273">
        <v>0.25</v>
      </c>
      <c r="J87" s="273">
        <v>0.25</v>
      </c>
      <c r="K87" s="273">
        <v>0.25</v>
      </c>
      <c r="L87" s="273">
        <v>0.25</v>
      </c>
      <c r="M87" s="273">
        <v>0.25</v>
      </c>
      <c r="N87" s="273">
        <v>0.25</v>
      </c>
      <c r="O87" s="273">
        <v>0.25</v>
      </c>
      <c r="P87" s="273">
        <v>0.25</v>
      </c>
      <c r="Q87" s="273">
        <v>0.25</v>
      </c>
      <c r="R87" s="273">
        <v>0.25</v>
      </c>
      <c r="S87" s="273">
        <v>0.25</v>
      </c>
      <c r="T87" s="273">
        <v>0.25</v>
      </c>
      <c r="U87" s="273">
        <v>0.25</v>
      </c>
      <c r="V87" s="273">
        <v>0.25</v>
      </c>
      <c r="W87" s="273">
        <v>0.25</v>
      </c>
      <c r="X87" s="273">
        <v>0.25</v>
      </c>
      <c r="Y87" s="273">
        <v>0.25</v>
      </c>
      <c r="Z87" s="273">
        <v>0.25</v>
      </c>
      <c r="AA87" s="273">
        <v>0.25</v>
      </c>
      <c r="AB87" s="273">
        <v>0.25</v>
      </c>
      <c r="AC87" s="273">
        <v>0.25</v>
      </c>
      <c r="AD87" s="273">
        <v>0.25</v>
      </c>
      <c r="AE87" s="273">
        <v>0.25</v>
      </c>
      <c r="AF87" s="273">
        <v>0</v>
      </c>
      <c r="AG87" s="273">
        <v>0</v>
      </c>
      <c r="AH87" s="273">
        <v>0</v>
      </c>
      <c r="AI87" s="273">
        <v>0</v>
      </c>
      <c r="AJ87" s="273">
        <v>0</v>
      </c>
      <c r="AK87" s="273">
        <v>0</v>
      </c>
      <c r="AL87" s="273">
        <v>0</v>
      </c>
      <c r="AM87" s="273">
        <v>0</v>
      </c>
      <c r="AN87" s="273">
        <v>0</v>
      </c>
      <c r="AO87" s="273">
        <v>0</v>
      </c>
      <c r="AP87" s="273">
        <v>0</v>
      </c>
      <c r="AQ87" s="273">
        <v>0</v>
      </c>
      <c r="AR87" s="273">
        <v>0</v>
      </c>
      <c r="AS87" s="273">
        <v>0</v>
      </c>
      <c r="AT87" s="273">
        <v>0</v>
      </c>
      <c r="AU87" s="273">
        <v>0</v>
      </c>
      <c r="AV87" s="273">
        <v>0</v>
      </c>
      <c r="AW87" s="273">
        <v>0</v>
      </c>
      <c r="AX87" s="273">
        <v>0</v>
      </c>
      <c r="AY87" s="273">
        <v>0</v>
      </c>
      <c r="AZ87" s="273">
        <v>0</v>
      </c>
      <c r="BA87" s="273">
        <v>0</v>
      </c>
      <c r="BB87" s="273">
        <v>0</v>
      </c>
      <c r="BC87" s="273">
        <v>0</v>
      </c>
      <c r="BD87" s="273">
        <v>0</v>
      </c>
      <c r="BE87" s="273">
        <v>0</v>
      </c>
      <c r="BF87" s="273">
        <v>0</v>
      </c>
      <c r="BG87" s="273">
        <v>0</v>
      </c>
      <c r="BH87" s="273">
        <v>0</v>
      </c>
      <c r="BI87" s="273">
        <v>0</v>
      </c>
      <c r="BJ87" s="273">
        <v>0</v>
      </c>
      <c r="BK87" s="273">
        <v>0</v>
      </c>
      <c r="BL87" s="273">
        <v>0</v>
      </c>
      <c r="BM87" s="273">
        <v>0</v>
      </c>
      <c r="BN87" s="273">
        <v>0</v>
      </c>
      <c r="BO87" s="273">
        <v>0</v>
      </c>
      <c r="BP87" s="40"/>
    </row>
    <row r="88" spans="1:68" x14ac:dyDescent="0.15">
      <c r="B88" s="270"/>
      <c r="C88" s="269"/>
      <c r="D88" s="272"/>
      <c r="E88" s="272"/>
      <c r="F88" s="272"/>
      <c r="G88" s="273"/>
      <c r="H88" s="273"/>
      <c r="I88" s="273"/>
      <c r="J88" s="273"/>
      <c r="K88" s="273"/>
      <c r="L88" s="273"/>
      <c r="M88" s="273"/>
      <c r="N88" s="273"/>
      <c r="O88" s="273"/>
      <c r="P88" s="273"/>
      <c r="Q88" s="273"/>
      <c r="R88" s="273"/>
      <c r="S88" s="273"/>
      <c r="T88" s="273"/>
      <c r="U88" s="273"/>
      <c r="V88" s="273"/>
      <c r="W88" s="273"/>
      <c r="X88" s="273"/>
      <c r="Y88" s="273"/>
      <c r="Z88" s="273"/>
      <c r="AA88" s="273"/>
      <c r="AB88" s="273"/>
      <c r="AC88" s="273"/>
      <c r="AD88" s="273"/>
      <c r="AE88" s="273"/>
      <c r="AF88" s="273"/>
      <c r="AG88" s="273"/>
      <c r="AH88" s="273"/>
      <c r="AI88" s="273"/>
      <c r="AJ88" s="273"/>
      <c r="AK88" s="273"/>
      <c r="AL88" s="273"/>
      <c r="AM88" s="273"/>
      <c r="AN88" s="273"/>
      <c r="AO88" s="273"/>
      <c r="AP88" s="273"/>
      <c r="AQ88" s="273"/>
      <c r="AR88" s="273"/>
      <c r="AS88" s="273"/>
      <c r="AT88" s="273"/>
      <c r="AU88" s="273"/>
      <c r="AV88" s="273"/>
      <c r="AW88" s="273"/>
      <c r="AX88" s="273"/>
      <c r="AY88" s="273"/>
      <c r="AZ88" s="273"/>
      <c r="BA88" s="273"/>
      <c r="BB88" s="273"/>
      <c r="BC88" s="273"/>
      <c r="BD88" s="273"/>
      <c r="BE88" s="273"/>
      <c r="BF88" s="273"/>
      <c r="BG88" s="273"/>
      <c r="BH88" s="273"/>
      <c r="BI88" s="273"/>
      <c r="BJ88" s="273"/>
      <c r="BK88" s="273"/>
      <c r="BL88" s="273"/>
      <c r="BM88" s="273"/>
      <c r="BN88" s="273"/>
      <c r="BO88" s="273"/>
    </row>
    <row r="89" spans="1:68" x14ac:dyDescent="0.15">
      <c r="A89" s="35" t="s">
        <v>31</v>
      </c>
      <c r="B89" s="270">
        <v>65000</v>
      </c>
      <c r="C89" s="268">
        <f>B89/12</f>
        <v>5416.666666666667</v>
      </c>
      <c r="D89" s="271" t="s">
        <v>64</v>
      </c>
      <c r="E89" s="271" t="s">
        <v>64</v>
      </c>
      <c r="F89" s="271" t="s">
        <v>64</v>
      </c>
      <c r="G89" s="273">
        <v>0</v>
      </c>
      <c r="H89" s="273">
        <v>1</v>
      </c>
      <c r="I89" s="273">
        <v>1</v>
      </c>
      <c r="J89" s="273">
        <v>1</v>
      </c>
      <c r="K89" s="273">
        <v>1</v>
      </c>
      <c r="L89" s="273">
        <v>1</v>
      </c>
      <c r="M89" s="273">
        <v>1</v>
      </c>
      <c r="N89" s="273">
        <v>1</v>
      </c>
      <c r="O89" s="273">
        <v>1</v>
      </c>
      <c r="P89" s="273">
        <v>1</v>
      </c>
      <c r="Q89" s="273">
        <v>1</v>
      </c>
      <c r="R89" s="273">
        <v>1</v>
      </c>
      <c r="S89" s="273">
        <v>1</v>
      </c>
      <c r="T89" s="273">
        <v>1</v>
      </c>
      <c r="U89" s="273">
        <v>1</v>
      </c>
      <c r="V89" s="273">
        <v>1</v>
      </c>
      <c r="W89" s="273">
        <v>1</v>
      </c>
      <c r="X89" s="273">
        <v>1</v>
      </c>
      <c r="Y89" s="273">
        <v>1</v>
      </c>
      <c r="Z89" s="273">
        <v>1</v>
      </c>
      <c r="AA89" s="273">
        <v>1</v>
      </c>
      <c r="AB89" s="273">
        <v>1</v>
      </c>
      <c r="AC89" s="273">
        <v>1</v>
      </c>
      <c r="AD89" s="273">
        <v>1</v>
      </c>
      <c r="AE89" s="273">
        <v>1</v>
      </c>
      <c r="AF89" s="273">
        <v>1</v>
      </c>
      <c r="AG89" s="273">
        <v>1</v>
      </c>
      <c r="AH89" s="273">
        <v>1</v>
      </c>
      <c r="AI89" s="273">
        <v>1</v>
      </c>
      <c r="AJ89" s="273">
        <v>1</v>
      </c>
      <c r="AK89" s="273">
        <v>1</v>
      </c>
      <c r="AL89" s="273">
        <v>1</v>
      </c>
      <c r="AM89" s="273">
        <v>1</v>
      </c>
      <c r="AN89" s="273">
        <v>1</v>
      </c>
      <c r="AO89" s="273">
        <v>1</v>
      </c>
      <c r="AP89" s="273">
        <v>1</v>
      </c>
      <c r="AQ89" s="273">
        <v>1</v>
      </c>
      <c r="AR89" s="273">
        <v>1</v>
      </c>
      <c r="AS89" s="273">
        <v>1</v>
      </c>
      <c r="AT89" s="273">
        <v>1</v>
      </c>
      <c r="AU89" s="273">
        <v>1</v>
      </c>
      <c r="AV89" s="273">
        <v>1</v>
      </c>
      <c r="AW89" s="273">
        <v>1</v>
      </c>
      <c r="AX89" s="273">
        <v>1</v>
      </c>
      <c r="AY89" s="273">
        <v>1</v>
      </c>
      <c r="AZ89" s="273">
        <v>1</v>
      </c>
      <c r="BA89" s="273">
        <v>1</v>
      </c>
      <c r="BB89" s="273">
        <v>1</v>
      </c>
      <c r="BC89" s="273">
        <v>1</v>
      </c>
      <c r="BD89" s="273">
        <v>1</v>
      </c>
      <c r="BE89" s="273">
        <v>1</v>
      </c>
      <c r="BF89" s="273">
        <v>1</v>
      </c>
      <c r="BG89" s="273">
        <v>1</v>
      </c>
      <c r="BH89" s="273">
        <v>1</v>
      </c>
      <c r="BI89" s="273">
        <v>1</v>
      </c>
      <c r="BJ89" s="273">
        <v>1</v>
      </c>
      <c r="BK89" s="273">
        <v>1</v>
      </c>
      <c r="BL89" s="273">
        <v>1</v>
      </c>
      <c r="BM89" s="273">
        <v>1</v>
      </c>
      <c r="BN89" s="273">
        <v>1</v>
      </c>
      <c r="BO89" s="273">
        <v>1</v>
      </c>
    </row>
    <row r="90" spans="1:68" x14ac:dyDescent="0.15">
      <c r="A90" s="35" t="s">
        <v>86</v>
      </c>
      <c r="B90" s="270">
        <v>35</v>
      </c>
      <c r="C90" s="268">
        <f>B90*160</f>
        <v>5600</v>
      </c>
      <c r="D90" s="271" t="s">
        <v>64</v>
      </c>
      <c r="E90" s="271" t="s">
        <v>64</v>
      </c>
      <c r="F90" s="271" t="s">
        <v>64</v>
      </c>
      <c r="G90" s="273">
        <v>0.25</v>
      </c>
      <c r="H90" s="273">
        <v>0</v>
      </c>
      <c r="I90" s="273">
        <v>0</v>
      </c>
      <c r="J90" s="273">
        <v>0</v>
      </c>
      <c r="K90" s="273">
        <v>0</v>
      </c>
      <c r="L90" s="273">
        <v>0</v>
      </c>
      <c r="M90" s="273">
        <v>0</v>
      </c>
      <c r="N90" s="273">
        <v>0</v>
      </c>
      <c r="O90" s="273">
        <v>0</v>
      </c>
      <c r="P90" s="273">
        <v>0</v>
      </c>
      <c r="Q90" s="273">
        <v>0</v>
      </c>
      <c r="R90" s="273">
        <v>0</v>
      </c>
      <c r="S90" s="273">
        <v>0</v>
      </c>
      <c r="T90" s="273">
        <v>0</v>
      </c>
      <c r="U90" s="273">
        <v>0</v>
      </c>
      <c r="V90" s="273">
        <v>0</v>
      </c>
      <c r="W90" s="273">
        <v>0</v>
      </c>
      <c r="X90" s="273">
        <v>0</v>
      </c>
      <c r="Y90" s="273">
        <v>0</v>
      </c>
      <c r="Z90" s="273">
        <v>0</v>
      </c>
      <c r="AA90" s="273">
        <v>0</v>
      </c>
      <c r="AB90" s="273">
        <v>0</v>
      </c>
      <c r="AC90" s="273">
        <v>0</v>
      </c>
      <c r="AD90" s="273">
        <v>0</v>
      </c>
      <c r="AE90" s="273">
        <v>0</v>
      </c>
      <c r="AF90" s="273">
        <v>0</v>
      </c>
      <c r="AG90" s="273">
        <v>0</v>
      </c>
      <c r="AH90" s="273">
        <v>0</v>
      </c>
      <c r="AI90" s="273">
        <v>0</v>
      </c>
      <c r="AJ90" s="273">
        <v>0</v>
      </c>
      <c r="AK90" s="273">
        <v>0</v>
      </c>
      <c r="AL90" s="273">
        <v>0</v>
      </c>
      <c r="AM90" s="273">
        <v>0</v>
      </c>
      <c r="AN90" s="273">
        <v>0</v>
      </c>
      <c r="AO90" s="273">
        <v>0</v>
      </c>
      <c r="AP90" s="273">
        <v>0</v>
      </c>
      <c r="AQ90" s="273">
        <v>0</v>
      </c>
      <c r="AR90" s="273">
        <v>0</v>
      </c>
      <c r="AS90" s="273">
        <v>0</v>
      </c>
      <c r="AT90" s="273">
        <v>0</v>
      </c>
      <c r="AU90" s="273">
        <v>0</v>
      </c>
      <c r="AV90" s="273">
        <v>0</v>
      </c>
      <c r="AW90" s="273">
        <v>0</v>
      </c>
      <c r="AX90" s="273">
        <v>0</v>
      </c>
      <c r="AY90" s="273">
        <v>0</v>
      </c>
      <c r="AZ90" s="273">
        <v>0</v>
      </c>
      <c r="BA90" s="273">
        <v>0</v>
      </c>
      <c r="BB90" s="273">
        <v>0</v>
      </c>
      <c r="BC90" s="273">
        <v>0</v>
      </c>
      <c r="BD90" s="273">
        <v>0</v>
      </c>
      <c r="BE90" s="273">
        <v>0</v>
      </c>
      <c r="BF90" s="273">
        <v>0</v>
      </c>
      <c r="BG90" s="273">
        <v>0</v>
      </c>
      <c r="BH90" s="273">
        <v>0</v>
      </c>
      <c r="BI90" s="273">
        <v>0</v>
      </c>
      <c r="BJ90" s="273">
        <v>0</v>
      </c>
      <c r="BK90" s="273">
        <v>0</v>
      </c>
      <c r="BL90" s="273">
        <v>0</v>
      </c>
      <c r="BM90" s="273">
        <v>0</v>
      </c>
      <c r="BN90" s="273">
        <v>0</v>
      </c>
      <c r="BO90" s="273">
        <v>0</v>
      </c>
    </row>
    <row r="91" spans="1:68" x14ac:dyDescent="0.15">
      <c r="B91" s="270"/>
      <c r="C91" s="269"/>
      <c r="D91" s="272"/>
      <c r="E91" s="272"/>
      <c r="F91" s="272"/>
      <c r="G91" s="273"/>
      <c r="H91" s="273"/>
      <c r="I91" s="273"/>
      <c r="J91" s="273"/>
      <c r="K91" s="273"/>
      <c r="L91" s="273"/>
      <c r="M91" s="273"/>
      <c r="N91" s="273"/>
      <c r="O91" s="273"/>
      <c r="P91" s="273"/>
      <c r="Q91" s="273"/>
      <c r="R91" s="273"/>
      <c r="S91" s="273"/>
      <c r="T91" s="273"/>
      <c r="U91" s="273"/>
      <c r="V91" s="273"/>
      <c r="W91" s="273"/>
      <c r="X91" s="273"/>
      <c r="Y91" s="273"/>
      <c r="Z91" s="273"/>
      <c r="AA91" s="273"/>
      <c r="AB91" s="273"/>
      <c r="AC91" s="273"/>
      <c r="AD91" s="273"/>
      <c r="AE91" s="273"/>
      <c r="AF91" s="273"/>
      <c r="AG91" s="273"/>
      <c r="AH91" s="273"/>
      <c r="AI91" s="273"/>
      <c r="AJ91" s="273"/>
      <c r="AK91" s="273"/>
      <c r="AL91" s="273"/>
      <c r="AM91" s="273"/>
      <c r="AN91" s="273"/>
      <c r="AO91" s="273"/>
      <c r="AP91" s="273"/>
      <c r="AQ91" s="273"/>
      <c r="AR91" s="273"/>
      <c r="AS91" s="273"/>
      <c r="AT91" s="273"/>
      <c r="AU91" s="273"/>
      <c r="AV91" s="273"/>
      <c r="AW91" s="273"/>
      <c r="AX91" s="273"/>
      <c r="AY91" s="273"/>
      <c r="AZ91" s="273"/>
      <c r="BA91" s="273"/>
      <c r="BB91" s="273"/>
      <c r="BC91" s="273"/>
      <c r="BD91" s="273"/>
      <c r="BE91" s="273"/>
      <c r="BF91" s="273"/>
      <c r="BG91" s="273"/>
      <c r="BH91" s="273"/>
      <c r="BI91" s="273"/>
      <c r="BJ91" s="273"/>
      <c r="BK91" s="273"/>
      <c r="BL91" s="273"/>
      <c r="BM91" s="273"/>
      <c r="BN91" s="273"/>
      <c r="BO91" s="273"/>
    </row>
    <row r="92" spans="1:68" x14ac:dyDescent="0.15">
      <c r="A92" s="35" t="s">
        <v>115</v>
      </c>
      <c r="B92" s="270">
        <v>110000</v>
      </c>
      <c r="C92" s="268">
        <f>B92/12</f>
        <v>9166.6666666666661</v>
      </c>
      <c r="D92" s="271" t="s">
        <v>64</v>
      </c>
      <c r="E92" s="271" t="s">
        <v>64</v>
      </c>
      <c r="F92" s="271" t="s">
        <v>64</v>
      </c>
      <c r="G92" s="273">
        <v>0</v>
      </c>
      <c r="H92" s="273">
        <v>0</v>
      </c>
      <c r="I92" s="273">
        <v>0</v>
      </c>
      <c r="J92" s="273">
        <v>0</v>
      </c>
      <c r="K92" s="273">
        <v>0</v>
      </c>
      <c r="L92" s="273">
        <v>0</v>
      </c>
      <c r="M92" s="273">
        <v>0</v>
      </c>
      <c r="N92" s="273">
        <v>0</v>
      </c>
      <c r="O92" s="273">
        <v>0</v>
      </c>
      <c r="P92" s="273">
        <v>0</v>
      </c>
      <c r="Q92" s="273">
        <v>0</v>
      </c>
      <c r="R92" s="273">
        <v>0</v>
      </c>
      <c r="S92" s="273">
        <v>0</v>
      </c>
      <c r="T92" s="273">
        <v>1</v>
      </c>
      <c r="U92" s="273">
        <v>1</v>
      </c>
      <c r="V92" s="273">
        <v>1</v>
      </c>
      <c r="W92" s="273">
        <v>1</v>
      </c>
      <c r="X92" s="273">
        <v>1</v>
      </c>
      <c r="Y92" s="273">
        <v>1</v>
      </c>
      <c r="Z92" s="273">
        <v>1</v>
      </c>
      <c r="AA92" s="273">
        <v>1</v>
      </c>
      <c r="AB92" s="273">
        <v>1</v>
      </c>
      <c r="AC92" s="273">
        <v>1</v>
      </c>
      <c r="AD92" s="273">
        <v>1</v>
      </c>
      <c r="AE92" s="273">
        <v>1</v>
      </c>
      <c r="AF92" s="273">
        <v>1</v>
      </c>
      <c r="AG92" s="273">
        <v>1</v>
      </c>
      <c r="AH92" s="273">
        <v>1</v>
      </c>
      <c r="AI92" s="273">
        <v>1</v>
      </c>
      <c r="AJ92" s="273">
        <v>1</v>
      </c>
      <c r="AK92" s="273">
        <v>1</v>
      </c>
      <c r="AL92" s="273">
        <v>1</v>
      </c>
      <c r="AM92" s="273">
        <v>1</v>
      </c>
      <c r="AN92" s="273">
        <v>1</v>
      </c>
      <c r="AO92" s="273">
        <v>1</v>
      </c>
      <c r="AP92" s="273">
        <v>1</v>
      </c>
      <c r="AQ92" s="273">
        <v>1</v>
      </c>
      <c r="AR92" s="273">
        <v>1</v>
      </c>
      <c r="AS92" s="273">
        <v>1</v>
      </c>
      <c r="AT92" s="273">
        <v>1</v>
      </c>
      <c r="AU92" s="273">
        <v>1</v>
      </c>
      <c r="AV92" s="273">
        <v>1</v>
      </c>
      <c r="AW92" s="273">
        <v>1</v>
      </c>
      <c r="AX92" s="273">
        <v>1</v>
      </c>
      <c r="AY92" s="273">
        <v>1</v>
      </c>
      <c r="AZ92" s="273">
        <v>1</v>
      </c>
      <c r="BA92" s="273">
        <v>1</v>
      </c>
      <c r="BB92" s="273">
        <v>1</v>
      </c>
      <c r="BC92" s="273">
        <v>1</v>
      </c>
      <c r="BD92" s="273">
        <v>1</v>
      </c>
      <c r="BE92" s="273">
        <v>1</v>
      </c>
      <c r="BF92" s="273">
        <v>1</v>
      </c>
      <c r="BG92" s="273">
        <v>1</v>
      </c>
      <c r="BH92" s="273">
        <v>1</v>
      </c>
      <c r="BI92" s="273">
        <v>1</v>
      </c>
      <c r="BJ92" s="273">
        <v>1</v>
      </c>
      <c r="BK92" s="273">
        <v>1</v>
      </c>
      <c r="BL92" s="273">
        <v>1</v>
      </c>
      <c r="BM92" s="273">
        <v>1</v>
      </c>
      <c r="BN92" s="273">
        <v>1</v>
      </c>
      <c r="BO92" s="273">
        <v>1</v>
      </c>
    </row>
    <row r="93" spans="1:68" s="18" customFormat="1" x14ac:dyDescent="0.15">
      <c r="A93" s="35" t="s">
        <v>86</v>
      </c>
      <c r="B93" s="270">
        <v>85</v>
      </c>
      <c r="C93" s="268">
        <f>B93*160</f>
        <v>13600</v>
      </c>
      <c r="D93" s="271" t="s">
        <v>91</v>
      </c>
      <c r="E93" s="271" t="s">
        <v>64</v>
      </c>
      <c r="F93" s="271" t="s">
        <v>64</v>
      </c>
      <c r="G93" s="273">
        <v>0</v>
      </c>
      <c r="H93" s="273">
        <v>0.5</v>
      </c>
      <c r="I93" s="273">
        <v>0.5</v>
      </c>
      <c r="J93" s="273">
        <v>0.5</v>
      </c>
      <c r="K93" s="273">
        <v>0.5</v>
      </c>
      <c r="L93" s="273">
        <v>0.5</v>
      </c>
      <c r="M93" s="273">
        <v>0.5</v>
      </c>
      <c r="N93" s="273">
        <v>0.5</v>
      </c>
      <c r="O93" s="273">
        <v>0.5</v>
      </c>
      <c r="P93" s="273">
        <v>0.5</v>
      </c>
      <c r="Q93" s="273">
        <v>0.5</v>
      </c>
      <c r="R93" s="273">
        <v>0.5</v>
      </c>
      <c r="S93" s="273">
        <v>0.5</v>
      </c>
      <c r="T93" s="273">
        <v>0</v>
      </c>
      <c r="U93" s="273">
        <v>0</v>
      </c>
      <c r="V93" s="273">
        <v>0</v>
      </c>
      <c r="W93" s="273">
        <v>0</v>
      </c>
      <c r="X93" s="273">
        <v>0</v>
      </c>
      <c r="Y93" s="273">
        <v>0</v>
      </c>
      <c r="Z93" s="273">
        <v>0</v>
      </c>
      <c r="AA93" s="273">
        <v>0</v>
      </c>
      <c r="AB93" s="273">
        <v>0</v>
      </c>
      <c r="AC93" s="273">
        <v>0</v>
      </c>
      <c r="AD93" s="273">
        <v>0</v>
      </c>
      <c r="AE93" s="273">
        <v>0</v>
      </c>
      <c r="AF93" s="273">
        <v>0</v>
      </c>
      <c r="AG93" s="273">
        <v>0</v>
      </c>
      <c r="AH93" s="273">
        <v>0</v>
      </c>
      <c r="AI93" s="273">
        <v>0</v>
      </c>
      <c r="AJ93" s="273">
        <v>0</v>
      </c>
      <c r="AK93" s="273">
        <v>0</v>
      </c>
      <c r="AL93" s="273">
        <v>0</v>
      </c>
      <c r="AM93" s="273">
        <v>0</v>
      </c>
      <c r="AN93" s="273">
        <v>0</v>
      </c>
      <c r="AO93" s="273">
        <v>0</v>
      </c>
      <c r="AP93" s="273">
        <v>0</v>
      </c>
      <c r="AQ93" s="273">
        <v>0</v>
      </c>
      <c r="AR93" s="273">
        <v>0</v>
      </c>
      <c r="AS93" s="273">
        <v>0</v>
      </c>
      <c r="AT93" s="273">
        <v>0</v>
      </c>
      <c r="AU93" s="273">
        <v>0</v>
      </c>
      <c r="AV93" s="273">
        <v>0</v>
      </c>
      <c r="AW93" s="273">
        <v>0</v>
      </c>
      <c r="AX93" s="273">
        <v>0</v>
      </c>
      <c r="AY93" s="273">
        <v>0</v>
      </c>
      <c r="AZ93" s="273">
        <v>0</v>
      </c>
      <c r="BA93" s="273">
        <v>0</v>
      </c>
      <c r="BB93" s="273">
        <v>0</v>
      </c>
      <c r="BC93" s="273">
        <v>0</v>
      </c>
      <c r="BD93" s="273">
        <v>0</v>
      </c>
      <c r="BE93" s="273">
        <v>0</v>
      </c>
      <c r="BF93" s="273">
        <v>0</v>
      </c>
      <c r="BG93" s="273">
        <v>0</v>
      </c>
      <c r="BH93" s="273">
        <v>0</v>
      </c>
      <c r="BI93" s="273">
        <v>0</v>
      </c>
      <c r="BJ93" s="273">
        <v>0</v>
      </c>
      <c r="BK93" s="273">
        <v>0</v>
      </c>
      <c r="BL93" s="273">
        <v>0</v>
      </c>
      <c r="BM93" s="273">
        <v>0</v>
      </c>
      <c r="BN93" s="273">
        <v>0</v>
      </c>
      <c r="BO93" s="273">
        <v>0</v>
      </c>
      <c r="BP93" s="40"/>
    </row>
    <row r="94" spans="1:68" x14ac:dyDescent="0.15">
      <c r="B94" s="270"/>
      <c r="C94" s="269"/>
      <c r="D94" s="272"/>
      <c r="E94" s="272"/>
      <c r="F94" s="272"/>
      <c r="G94" s="273"/>
      <c r="H94" s="273"/>
      <c r="I94" s="273"/>
      <c r="J94" s="273"/>
      <c r="K94" s="273"/>
      <c r="L94" s="273"/>
      <c r="M94" s="273"/>
      <c r="N94" s="273"/>
      <c r="O94" s="273"/>
      <c r="P94" s="273"/>
      <c r="Q94" s="273"/>
      <c r="R94" s="273"/>
      <c r="S94" s="273"/>
      <c r="T94" s="273"/>
      <c r="U94" s="273"/>
      <c r="V94" s="273"/>
      <c r="W94" s="273"/>
      <c r="X94" s="273"/>
      <c r="Y94" s="273"/>
      <c r="Z94" s="273"/>
      <c r="AA94" s="273"/>
      <c r="AB94" s="273"/>
      <c r="AC94" s="273"/>
      <c r="AD94" s="273"/>
      <c r="AE94" s="273"/>
      <c r="AF94" s="273"/>
      <c r="AG94" s="273"/>
      <c r="AH94" s="273"/>
      <c r="AI94" s="273"/>
      <c r="AJ94" s="273"/>
      <c r="AK94" s="273"/>
      <c r="AL94" s="273"/>
      <c r="AM94" s="273"/>
      <c r="AN94" s="273"/>
      <c r="AO94" s="273"/>
      <c r="AP94" s="273"/>
      <c r="AQ94" s="273"/>
      <c r="AR94" s="273"/>
      <c r="AS94" s="273"/>
      <c r="AT94" s="273"/>
      <c r="AU94" s="273"/>
      <c r="AV94" s="273"/>
      <c r="AW94" s="273"/>
      <c r="AX94" s="273"/>
      <c r="AY94" s="273"/>
      <c r="AZ94" s="273"/>
      <c r="BA94" s="273"/>
      <c r="BB94" s="273"/>
      <c r="BC94" s="273"/>
      <c r="BD94" s="273"/>
      <c r="BE94" s="273"/>
      <c r="BF94" s="273"/>
      <c r="BG94" s="273"/>
      <c r="BH94" s="273"/>
      <c r="BI94" s="273"/>
      <c r="BJ94" s="273"/>
      <c r="BK94" s="273"/>
      <c r="BL94" s="273"/>
      <c r="BM94" s="273"/>
      <c r="BN94" s="273"/>
      <c r="BO94" s="273"/>
    </row>
    <row r="95" spans="1:68" x14ac:dyDescent="0.15">
      <c r="A95" s="35" t="s">
        <v>32</v>
      </c>
      <c r="B95" s="270">
        <v>65000</v>
      </c>
      <c r="C95" s="268">
        <f>B95/12</f>
        <v>5416.666666666667</v>
      </c>
      <c r="D95" s="271" t="s">
        <v>64</v>
      </c>
      <c r="E95" s="271" t="s">
        <v>64</v>
      </c>
      <c r="F95" s="271" t="s">
        <v>64</v>
      </c>
      <c r="G95" s="273">
        <v>0</v>
      </c>
      <c r="H95" s="273">
        <v>0</v>
      </c>
      <c r="I95" s="273">
        <v>0</v>
      </c>
      <c r="J95" s="273">
        <v>0</v>
      </c>
      <c r="K95" s="273">
        <v>0</v>
      </c>
      <c r="L95" s="273">
        <v>0</v>
      </c>
      <c r="M95" s="273">
        <v>0</v>
      </c>
      <c r="N95" s="273">
        <v>0</v>
      </c>
      <c r="O95" s="273">
        <v>1</v>
      </c>
      <c r="P95" s="273">
        <v>1</v>
      </c>
      <c r="Q95" s="273">
        <v>1</v>
      </c>
      <c r="R95" s="273">
        <v>1</v>
      </c>
      <c r="S95" s="273">
        <v>1</v>
      </c>
      <c r="T95" s="273">
        <v>1</v>
      </c>
      <c r="U95" s="273">
        <v>1</v>
      </c>
      <c r="V95" s="273">
        <v>1</v>
      </c>
      <c r="W95" s="273">
        <v>1</v>
      </c>
      <c r="X95" s="273">
        <v>1</v>
      </c>
      <c r="Y95" s="273">
        <v>1</v>
      </c>
      <c r="Z95" s="273">
        <v>1</v>
      </c>
      <c r="AA95" s="273">
        <v>1</v>
      </c>
      <c r="AB95" s="273">
        <v>1</v>
      </c>
      <c r="AC95" s="273">
        <v>1</v>
      </c>
      <c r="AD95" s="273">
        <v>1</v>
      </c>
      <c r="AE95" s="273">
        <v>1</v>
      </c>
      <c r="AF95" s="273">
        <v>1</v>
      </c>
      <c r="AG95" s="273">
        <v>1</v>
      </c>
      <c r="AH95" s="273">
        <v>1</v>
      </c>
      <c r="AI95" s="273">
        <v>1</v>
      </c>
      <c r="AJ95" s="273">
        <v>1</v>
      </c>
      <c r="AK95" s="273">
        <v>1</v>
      </c>
      <c r="AL95" s="273">
        <v>1</v>
      </c>
      <c r="AM95" s="273">
        <v>1</v>
      </c>
      <c r="AN95" s="273">
        <v>1</v>
      </c>
      <c r="AO95" s="273">
        <v>1</v>
      </c>
      <c r="AP95" s="273">
        <v>1</v>
      </c>
      <c r="AQ95" s="273">
        <v>1</v>
      </c>
      <c r="AR95" s="273">
        <v>2</v>
      </c>
      <c r="AS95" s="273">
        <v>2</v>
      </c>
      <c r="AT95" s="273">
        <v>2</v>
      </c>
      <c r="AU95" s="273">
        <v>2</v>
      </c>
      <c r="AV95" s="273">
        <v>2</v>
      </c>
      <c r="AW95" s="273">
        <v>2</v>
      </c>
      <c r="AX95" s="273">
        <v>2</v>
      </c>
      <c r="AY95" s="273">
        <v>2</v>
      </c>
      <c r="AZ95" s="273">
        <v>2</v>
      </c>
      <c r="BA95" s="273">
        <v>2</v>
      </c>
      <c r="BB95" s="273">
        <v>2</v>
      </c>
      <c r="BC95" s="273">
        <v>2</v>
      </c>
      <c r="BD95" s="273">
        <v>2</v>
      </c>
      <c r="BE95" s="273">
        <v>2</v>
      </c>
      <c r="BF95" s="273">
        <v>2</v>
      </c>
      <c r="BG95" s="273">
        <v>2</v>
      </c>
      <c r="BH95" s="273">
        <v>2</v>
      </c>
      <c r="BI95" s="273">
        <v>2</v>
      </c>
      <c r="BJ95" s="273">
        <v>2</v>
      </c>
      <c r="BK95" s="273">
        <v>2</v>
      </c>
      <c r="BL95" s="273">
        <v>2</v>
      </c>
      <c r="BM95" s="273">
        <v>2</v>
      </c>
      <c r="BN95" s="273">
        <v>2</v>
      </c>
      <c r="BO95" s="273">
        <v>2</v>
      </c>
    </row>
    <row r="96" spans="1:68" x14ac:dyDescent="0.15">
      <c r="A96" s="35" t="s">
        <v>86</v>
      </c>
      <c r="B96" s="270">
        <v>35</v>
      </c>
      <c r="C96" s="268">
        <f>B96*160</f>
        <v>5600</v>
      </c>
      <c r="D96" s="271" t="s">
        <v>91</v>
      </c>
      <c r="E96" s="271" t="s">
        <v>64</v>
      </c>
      <c r="F96" s="271" t="s">
        <v>91</v>
      </c>
      <c r="G96" s="273">
        <v>0.5</v>
      </c>
      <c r="H96" s="273">
        <v>0.5</v>
      </c>
      <c r="I96" s="273">
        <v>0.5</v>
      </c>
      <c r="J96" s="273">
        <v>0.5</v>
      </c>
      <c r="K96" s="273">
        <v>0.5</v>
      </c>
      <c r="L96" s="273">
        <v>0.5</v>
      </c>
      <c r="M96" s="273">
        <v>0.5</v>
      </c>
      <c r="N96" s="273">
        <v>0.5</v>
      </c>
      <c r="O96" s="273">
        <v>0.5</v>
      </c>
      <c r="P96" s="273">
        <v>0.5</v>
      </c>
      <c r="Q96" s="273">
        <v>0.5</v>
      </c>
      <c r="R96" s="273">
        <v>0.5</v>
      </c>
      <c r="S96" s="273">
        <v>0.5</v>
      </c>
      <c r="T96" s="273">
        <v>0</v>
      </c>
      <c r="U96" s="273">
        <v>0</v>
      </c>
      <c r="V96" s="273">
        <v>0</v>
      </c>
      <c r="W96" s="273">
        <v>0</v>
      </c>
      <c r="X96" s="273">
        <v>0</v>
      </c>
      <c r="Y96" s="273">
        <v>0</v>
      </c>
      <c r="Z96" s="273">
        <v>0</v>
      </c>
      <c r="AA96" s="273">
        <v>0</v>
      </c>
      <c r="AB96" s="273">
        <v>0</v>
      </c>
      <c r="AC96" s="273">
        <v>0</v>
      </c>
      <c r="AD96" s="273">
        <v>0</v>
      </c>
      <c r="AE96" s="273">
        <v>0</v>
      </c>
      <c r="AF96" s="273">
        <v>0</v>
      </c>
      <c r="AG96" s="273">
        <v>0</v>
      </c>
      <c r="AH96" s="273">
        <v>0</v>
      </c>
      <c r="AI96" s="273">
        <v>0</v>
      </c>
      <c r="AJ96" s="273">
        <v>0</v>
      </c>
      <c r="AK96" s="273">
        <v>0</v>
      </c>
      <c r="AL96" s="273">
        <v>0</v>
      </c>
      <c r="AM96" s="273">
        <v>0</v>
      </c>
      <c r="AN96" s="273">
        <v>0</v>
      </c>
      <c r="AO96" s="273">
        <v>0</v>
      </c>
      <c r="AP96" s="273">
        <v>0</v>
      </c>
      <c r="AQ96" s="273">
        <v>0</v>
      </c>
      <c r="AR96" s="273">
        <v>0</v>
      </c>
      <c r="AS96" s="273">
        <v>0</v>
      </c>
      <c r="AT96" s="273">
        <v>0</v>
      </c>
      <c r="AU96" s="273">
        <v>0</v>
      </c>
      <c r="AV96" s="273">
        <v>0</v>
      </c>
      <c r="AW96" s="273">
        <v>0</v>
      </c>
      <c r="AX96" s="273">
        <v>0</v>
      </c>
      <c r="AY96" s="273">
        <v>0</v>
      </c>
      <c r="AZ96" s="273">
        <v>0</v>
      </c>
      <c r="BA96" s="273">
        <v>0</v>
      </c>
      <c r="BB96" s="273">
        <v>0</v>
      </c>
      <c r="BC96" s="273">
        <v>0</v>
      </c>
      <c r="BD96" s="273">
        <v>0</v>
      </c>
      <c r="BE96" s="273">
        <v>0</v>
      </c>
      <c r="BF96" s="273">
        <v>0</v>
      </c>
      <c r="BG96" s="273">
        <v>0</v>
      </c>
      <c r="BH96" s="273">
        <v>0</v>
      </c>
      <c r="BI96" s="273">
        <v>0</v>
      </c>
      <c r="BJ96" s="273">
        <v>0</v>
      </c>
      <c r="BK96" s="273">
        <v>0</v>
      </c>
      <c r="BL96" s="273">
        <v>0</v>
      </c>
      <c r="BM96" s="273">
        <v>0</v>
      </c>
      <c r="BN96" s="273">
        <v>0</v>
      </c>
      <c r="BO96" s="273">
        <v>0</v>
      </c>
    </row>
    <row r="97" spans="1:68" x14ac:dyDescent="0.15">
      <c r="B97" s="270"/>
      <c r="C97" s="269"/>
      <c r="D97" s="272"/>
      <c r="E97" s="272"/>
      <c r="F97" s="272"/>
      <c r="G97" s="273"/>
      <c r="H97" s="273"/>
      <c r="I97" s="273"/>
      <c r="J97" s="273"/>
      <c r="K97" s="273"/>
      <c r="L97" s="273"/>
      <c r="M97" s="273"/>
      <c r="N97" s="273"/>
      <c r="O97" s="273"/>
      <c r="P97" s="273"/>
      <c r="Q97" s="273"/>
      <c r="R97" s="273"/>
      <c r="S97" s="273"/>
      <c r="T97" s="273"/>
      <c r="U97" s="273"/>
      <c r="V97" s="273"/>
      <c r="W97" s="273"/>
      <c r="X97" s="273"/>
      <c r="Y97" s="273"/>
      <c r="Z97" s="273"/>
      <c r="AA97" s="273"/>
      <c r="AB97" s="273"/>
      <c r="AC97" s="273"/>
      <c r="AD97" s="273"/>
      <c r="AE97" s="273"/>
      <c r="AF97" s="273"/>
      <c r="AG97" s="273"/>
      <c r="AH97" s="273"/>
      <c r="AI97" s="273"/>
      <c r="AJ97" s="273"/>
      <c r="AK97" s="273"/>
      <c r="AL97" s="273"/>
      <c r="AM97" s="273"/>
      <c r="AN97" s="273"/>
      <c r="AO97" s="273"/>
      <c r="AP97" s="273"/>
      <c r="AQ97" s="273"/>
      <c r="AR97" s="273"/>
      <c r="AS97" s="273"/>
      <c r="AT97" s="273"/>
      <c r="AU97" s="273"/>
      <c r="AV97" s="273"/>
      <c r="AW97" s="273"/>
      <c r="AX97" s="273"/>
      <c r="AY97" s="273"/>
      <c r="AZ97" s="273"/>
      <c r="BA97" s="273"/>
      <c r="BB97" s="273"/>
      <c r="BC97" s="273"/>
      <c r="BD97" s="273"/>
      <c r="BE97" s="273"/>
      <c r="BF97" s="273"/>
      <c r="BG97" s="273"/>
      <c r="BH97" s="273"/>
      <c r="BI97" s="273"/>
      <c r="BJ97" s="273"/>
      <c r="BK97" s="273"/>
      <c r="BL97" s="273"/>
      <c r="BM97" s="273"/>
      <c r="BN97" s="273"/>
      <c r="BO97" s="273"/>
    </row>
    <row r="98" spans="1:68" x14ac:dyDescent="0.15">
      <c r="A98" s="35" t="s">
        <v>29</v>
      </c>
      <c r="B98" s="270">
        <v>75000</v>
      </c>
      <c r="C98" s="268">
        <f>B98/12</f>
        <v>6250</v>
      </c>
      <c r="D98" s="271" t="s">
        <v>64</v>
      </c>
      <c r="E98" s="271" t="s">
        <v>64</v>
      </c>
      <c r="F98" s="271" t="s">
        <v>64</v>
      </c>
      <c r="G98" s="273">
        <v>0</v>
      </c>
      <c r="H98" s="273">
        <v>0</v>
      </c>
      <c r="I98" s="273">
        <v>0</v>
      </c>
      <c r="J98" s="273">
        <v>0</v>
      </c>
      <c r="K98" s="273">
        <v>0</v>
      </c>
      <c r="L98" s="273">
        <v>0</v>
      </c>
      <c r="M98" s="273">
        <v>0</v>
      </c>
      <c r="N98" s="273">
        <v>0</v>
      </c>
      <c r="O98" s="273">
        <v>0</v>
      </c>
      <c r="P98" s="273">
        <v>0</v>
      </c>
      <c r="Q98" s="273">
        <v>0</v>
      </c>
      <c r="R98" s="273">
        <v>0</v>
      </c>
      <c r="S98" s="273">
        <v>0</v>
      </c>
      <c r="T98" s="273">
        <v>1</v>
      </c>
      <c r="U98" s="273">
        <v>1</v>
      </c>
      <c r="V98" s="273">
        <v>1</v>
      </c>
      <c r="W98" s="273">
        <v>1</v>
      </c>
      <c r="X98" s="273">
        <v>1</v>
      </c>
      <c r="Y98" s="273">
        <v>1</v>
      </c>
      <c r="Z98" s="273">
        <v>1</v>
      </c>
      <c r="AA98" s="273">
        <v>1</v>
      </c>
      <c r="AB98" s="273">
        <v>1</v>
      </c>
      <c r="AC98" s="273">
        <v>1</v>
      </c>
      <c r="AD98" s="273">
        <v>1</v>
      </c>
      <c r="AE98" s="273">
        <v>1</v>
      </c>
      <c r="AF98" s="273">
        <v>1</v>
      </c>
      <c r="AG98" s="273">
        <v>1</v>
      </c>
      <c r="AH98" s="273">
        <v>1</v>
      </c>
      <c r="AI98" s="273">
        <v>1</v>
      </c>
      <c r="AJ98" s="273">
        <v>1</v>
      </c>
      <c r="AK98" s="273">
        <v>1</v>
      </c>
      <c r="AL98" s="273">
        <v>1</v>
      </c>
      <c r="AM98" s="273">
        <v>1</v>
      </c>
      <c r="AN98" s="273">
        <v>1</v>
      </c>
      <c r="AO98" s="273">
        <v>1</v>
      </c>
      <c r="AP98" s="273">
        <v>1</v>
      </c>
      <c r="AQ98" s="273">
        <v>1</v>
      </c>
      <c r="AR98" s="273">
        <v>1</v>
      </c>
      <c r="AS98" s="273">
        <v>1</v>
      </c>
      <c r="AT98" s="273">
        <v>1</v>
      </c>
      <c r="AU98" s="273">
        <v>1</v>
      </c>
      <c r="AV98" s="273">
        <v>1</v>
      </c>
      <c r="AW98" s="273">
        <v>1</v>
      </c>
      <c r="AX98" s="273">
        <v>1</v>
      </c>
      <c r="AY98" s="273">
        <v>1</v>
      </c>
      <c r="AZ98" s="273">
        <v>1</v>
      </c>
      <c r="BA98" s="273">
        <v>1</v>
      </c>
      <c r="BB98" s="273">
        <v>1</v>
      </c>
      <c r="BC98" s="273">
        <v>1</v>
      </c>
      <c r="BD98" s="273">
        <v>1</v>
      </c>
      <c r="BE98" s="273">
        <v>1</v>
      </c>
      <c r="BF98" s="273">
        <v>1</v>
      </c>
      <c r="BG98" s="273">
        <v>1</v>
      </c>
      <c r="BH98" s="273">
        <v>1</v>
      </c>
      <c r="BI98" s="273">
        <v>1</v>
      </c>
      <c r="BJ98" s="273">
        <v>1</v>
      </c>
      <c r="BK98" s="273">
        <v>1</v>
      </c>
      <c r="BL98" s="273">
        <v>1</v>
      </c>
      <c r="BM98" s="273">
        <v>1</v>
      </c>
      <c r="BN98" s="273">
        <v>1</v>
      </c>
      <c r="BO98" s="273">
        <v>1</v>
      </c>
    </row>
    <row r="99" spans="1:68" s="18" customFormat="1" x14ac:dyDescent="0.15">
      <c r="A99" s="35" t="s">
        <v>86</v>
      </c>
      <c r="B99" s="270">
        <v>65</v>
      </c>
      <c r="C99" s="268">
        <f>B99*160</f>
        <v>10400</v>
      </c>
      <c r="D99" s="271" t="s">
        <v>91</v>
      </c>
      <c r="E99" s="271" t="s">
        <v>64</v>
      </c>
      <c r="F99" s="271" t="s">
        <v>91</v>
      </c>
      <c r="G99" s="273">
        <v>0</v>
      </c>
      <c r="H99" s="273">
        <v>0.5</v>
      </c>
      <c r="I99" s="273">
        <v>0.5</v>
      </c>
      <c r="J99" s="273">
        <v>0.5</v>
      </c>
      <c r="K99" s="273">
        <v>0.5</v>
      </c>
      <c r="L99" s="273">
        <v>0.5</v>
      </c>
      <c r="M99" s="273">
        <v>0.5</v>
      </c>
      <c r="N99" s="273">
        <v>0.5</v>
      </c>
      <c r="O99" s="273">
        <v>0.5</v>
      </c>
      <c r="P99" s="273">
        <v>0.5</v>
      </c>
      <c r="Q99" s="273">
        <v>0.5</v>
      </c>
      <c r="R99" s="273">
        <v>0.5</v>
      </c>
      <c r="S99" s="273">
        <v>0.5</v>
      </c>
      <c r="T99" s="273">
        <v>0</v>
      </c>
      <c r="U99" s="273">
        <v>0</v>
      </c>
      <c r="V99" s="273">
        <v>0</v>
      </c>
      <c r="W99" s="273">
        <v>0</v>
      </c>
      <c r="X99" s="273">
        <v>0</v>
      </c>
      <c r="Y99" s="273">
        <v>0</v>
      </c>
      <c r="Z99" s="273">
        <v>0</v>
      </c>
      <c r="AA99" s="273">
        <v>0</v>
      </c>
      <c r="AB99" s="273">
        <v>0</v>
      </c>
      <c r="AC99" s="273">
        <v>0</v>
      </c>
      <c r="AD99" s="273">
        <v>0</v>
      </c>
      <c r="AE99" s="273">
        <v>0</v>
      </c>
      <c r="AF99" s="273">
        <v>0</v>
      </c>
      <c r="AG99" s="273">
        <v>0</v>
      </c>
      <c r="AH99" s="273">
        <v>0</v>
      </c>
      <c r="AI99" s="273">
        <v>0</v>
      </c>
      <c r="AJ99" s="273">
        <v>0</v>
      </c>
      <c r="AK99" s="273">
        <v>0</v>
      </c>
      <c r="AL99" s="273">
        <v>0</v>
      </c>
      <c r="AM99" s="273">
        <v>0</v>
      </c>
      <c r="AN99" s="273">
        <v>0</v>
      </c>
      <c r="AO99" s="273">
        <v>0</v>
      </c>
      <c r="AP99" s="273">
        <v>0</v>
      </c>
      <c r="AQ99" s="273">
        <v>0</v>
      </c>
      <c r="AR99" s="273">
        <v>0</v>
      </c>
      <c r="AS99" s="273">
        <v>0</v>
      </c>
      <c r="AT99" s="273">
        <v>0</v>
      </c>
      <c r="AU99" s="273">
        <v>0</v>
      </c>
      <c r="AV99" s="273">
        <v>0</v>
      </c>
      <c r="AW99" s="273">
        <v>0</v>
      </c>
      <c r="AX99" s="273">
        <v>0</v>
      </c>
      <c r="AY99" s="273">
        <v>0</v>
      </c>
      <c r="AZ99" s="273">
        <v>0</v>
      </c>
      <c r="BA99" s="273">
        <v>0</v>
      </c>
      <c r="BB99" s="273">
        <v>0</v>
      </c>
      <c r="BC99" s="273">
        <v>0</v>
      </c>
      <c r="BD99" s="273">
        <v>0</v>
      </c>
      <c r="BE99" s="273">
        <v>0</v>
      </c>
      <c r="BF99" s="273">
        <v>0</v>
      </c>
      <c r="BG99" s="273">
        <v>0</v>
      </c>
      <c r="BH99" s="273">
        <v>0</v>
      </c>
      <c r="BI99" s="273">
        <v>0</v>
      </c>
      <c r="BJ99" s="273">
        <v>0</v>
      </c>
      <c r="BK99" s="273">
        <v>0</v>
      </c>
      <c r="BL99" s="273">
        <v>0</v>
      </c>
      <c r="BM99" s="273">
        <v>0</v>
      </c>
      <c r="BN99" s="273">
        <v>0</v>
      </c>
      <c r="BO99" s="273">
        <v>0</v>
      </c>
      <c r="BP99" s="40"/>
    </row>
    <row r="100" spans="1:68" x14ac:dyDescent="0.15">
      <c r="B100" s="270"/>
      <c r="C100" s="269"/>
      <c r="D100" s="272"/>
      <c r="E100" s="272"/>
      <c r="F100" s="272"/>
      <c r="G100" s="273"/>
      <c r="H100" s="273"/>
      <c r="I100" s="273"/>
      <c r="J100" s="273"/>
      <c r="K100" s="273"/>
      <c r="L100" s="273"/>
      <c r="M100" s="273"/>
      <c r="N100" s="273"/>
      <c r="O100" s="273"/>
      <c r="P100" s="273"/>
      <c r="Q100" s="273"/>
      <c r="R100" s="273"/>
      <c r="S100" s="273"/>
      <c r="T100" s="273"/>
      <c r="U100" s="273"/>
      <c r="V100" s="273"/>
      <c r="W100" s="273"/>
      <c r="X100" s="273"/>
      <c r="Y100" s="273"/>
      <c r="Z100" s="273"/>
      <c r="AA100" s="273"/>
      <c r="AB100" s="273"/>
      <c r="AC100" s="273"/>
      <c r="AD100" s="273"/>
      <c r="AE100" s="273"/>
      <c r="AF100" s="273"/>
      <c r="AG100" s="273"/>
      <c r="AH100" s="273"/>
      <c r="AI100" s="273"/>
      <c r="AJ100" s="273"/>
      <c r="AK100" s="273"/>
      <c r="AL100" s="273"/>
      <c r="AM100" s="273"/>
      <c r="AN100" s="273"/>
      <c r="AO100" s="273"/>
      <c r="AP100" s="273"/>
      <c r="AQ100" s="273"/>
      <c r="AR100" s="273"/>
      <c r="AS100" s="273"/>
      <c r="AT100" s="273"/>
      <c r="AU100" s="273"/>
      <c r="AV100" s="273"/>
      <c r="AW100" s="273"/>
      <c r="AX100" s="273"/>
      <c r="AY100" s="273"/>
      <c r="AZ100" s="273"/>
      <c r="BA100" s="273"/>
      <c r="BB100" s="273"/>
      <c r="BC100" s="273"/>
      <c r="BD100" s="273"/>
      <c r="BE100" s="273"/>
      <c r="BF100" s="273"/>
      <c r="BG100" s="273"/>
      <c r="BH100" s="273"/>
      <c r="BI100" s="273"/>
      <c r="BJ100" s="273"/>
      <c r="BK100" s="273"/>
      <c r="BL100" s="273"/>
      <c r="BM100" s="273"/>
      <c r="BN100" s="273"/>
      <c r="BO100" s="273"/>
    </row>
    <row r="101" spans="1:68" x14ac:dyDescent="0.15">
      <c r="A101" s="35" t="s">
        <v>30</v>
      </c>
      <c r="B101" s="270">
        <v>50000</v>
      </c>
      <c r="C101" s="268">
        <f>B101/12</f>
        <v>4166.666666666667</v>
      </c>
      <c r="D101" s="271" t="s">
        <v>64</v>
      </c>
      <c r="E101" s="271" t="s">
        <v>64</v>
      </c>
      <c r="F101" s="271" t="s">
        <v>64</v>
      </c>
      <c r="G101" s="273">
        <v>0</v>
      </c>
      <c r="H101" s="273">
        <v>0</v>
      </c>
      <c r="I101" s="273">
        <v>0</v>
      </c>
      <c r="J101" s="273">
        <v>0</v>
      </c>
      <c r="K101" s="273">
        <v>0</v>
      </c>
      <c r="L101" s="273">
        <v>0</v>
      </c>
      <c r="M101" s="273">
        <v>0</v>
      </c>
      <c r="N101" s="273">
        <v>0</v>
      </c>
      <c r="O101" s="273">
        <v>0</v>
      </c>
      <c r="P101" s="273">
        <v>0</v>
      </c>
      <c r="Q101" s="273">
        <v>0</v>
      </c>
      <c r="R101" s="273">
        <v>0</v>
      </c>
      <c r="S101" s="273">
        <v>0</v>
      </c>
      <c r="T101" s="273">
        <v>0</v>
      </c>
      <c r="U101" s="273">
        <v>0</v>
      </c>
      <c r="V101" s="273">
        <v>0</v>
      </c>
      <c r="W101" s="273">
        <v>0</v>
      </c>
      <c r="X101" s="273">
        <v>0</v>
      </c>
      <c r="Y101" s="273">
        <v>0</v>
      </c>
      <c r="Z101" s="273">
        <v>0</v>
      </c>
      <c r="AA101" s="273">
        <v>0</v>
      </c>
      <c r="AB101" s="273">
        <v>0</v>
      </c>
      <c r="AC101" s="273">
        <v>0</v>
      </c>
      <c r="AD101" s="273">
        <v>0</v>
      </c>
      <c r="AE101" s="273">
        <v>0</v>
      </c>
      <c r="AF101" s="273">
        <v>1</v>
      </c>
      <c r="AG101" s="273">
        <v>1</v>
      </c>
      <c r="AH101" s="273">
        <v>1</v>
      </c>
      <c r="AI101" s="273">
        <v>1</v>
      </c>
      <c r="AJ101" s="273">
        <v>1</v>
      </c>
      <c r="AK101" s="273">
        <v>1</v>
      </c>
      <c r="AL101" s="273">
        <v>1</v>
      </c>
      <c r="AM101" s="273">
        <v>1</v>
      </c>
      <c r="AN101" s="273">
        <v>1</v>
      </c>
      <c r="AO101" s="273">
        <v>1</v>
      </c>
      <c r="AP101" s="273">
        <v>1</v>
      </c>
      <c r="AQ101" s="273">
        <v>1</v>
      </c>
      <c r="AR101" s="273">
        <v>1</v>
      </c>
      <c r="AS101" s="273">
        <v>1</v>
      </c>
      <c r="AT101" s="273">
        <v>1</v>
      </c>
      <c r="AU101" s="273">
        <v>1</v>
      </c>
      <c r="AV101" s="273">
        <v>1</v>
      </c>
      <c r="AW101" s="273">
        <v>1</v>
      </c>
      <c r="AX101" s="273">
        <v>1</v>
      </c>
      <c r="AY101" s="273">
        <v>1</v>
      </c>
      <c r="AZ101" s="273">
        <v>1</v>
      </c>
      <c r="BA101" s="273">
        <v>1</v>
      </c>
      <c r="BB101" s="273">
        <v>1</v>
      </c>
      <c r="BC101" s="273">
        <v>1</v>
      </c>
      <c r="BD101" s="273">
        <v>1</v>
      </c>
      <c r="BE101" s="273">
        <v>1</v>
      </c>
      <c r="BF101" s="273">
        <v>1</v>
      </c>
      <c r="BG101" s="273">
        <v>1</v>
      </c>
      <c r="BH101" s="273">
        <v>1</v>
      </c>
      <c r="BI101" s="273">
        <v>1</v>
      </c>
      <c r="BJ101" s="273">
        <v>1</v>
      </c>
      <c r="BK101" s="273">
        <v>1</v>
      </c>
      <c r="BL101" s="273">
        <v>1</v>
      </c>
      <c r="BM101" s="273">
        <v>1</v>
      </c>
      <c r="BN101" s="273">
        <v>1</v>
      </c>
      <c r="BO101" s="273">
        <v>1</v>
      </c>
    </row>
    <row r="102" spans="1:68" x14ac:dyDescent="0.15">
      <c r="A102" s="35" t="s">
        <v>86</v>
      </c>
      <c r="B102" s="270">
        <v>40</v>
      </c>
      <c r="C102" s="268">
        <f>B102*160</f>
        <v>6400</v>
      </c>
      <c r="D102" s="271" t="s">
        <v>91</v>
      </c>
      <c r="E102" s="271" t="s">
        <v>64</v>
      </c>
      <c r="F102" s="271" t="s">
        <v>91</v>
      </c>
      <c r="G102" s="273">
        <v>0</v>
      </c>
      <c r="H102" s="273">
        <v>0</v>
      </c>
      <c r="I102" s="273">
        <v>0</v>
      </c>
      <c r="J102" s="273">
        <v>0</v>
      </c>
      <c r="K102" s="273">
        <v>0</v>
      </c>
      <c r="L102" s="273">
        <v>0</v>
      </c>
      <c r="M102" s="273">
        <v>0</v>
      </c>
      <c r="N102" s="273">
        <v>0</v>
      </c>
      <c r="O102" s="273">
        <v>0</v>
      </c>
      <c r="P102" s="273">
        <v>0</v>
      </c>
      <c r="Q102" s="273">
        <v>0</v>
      </c>
      <c r="R102" s="273">
        <v>0</v>
      </c>
      <c r="S102" s="273">
        <v>0</v>
      </c>
      <c r="T102" s="273">
        <v>0</v>
      </c>
      <c r="U102" s="273">
        <v>0</v>
      </c>
      <c r="V102" s="273">
        <v>0</v>
      </c>
      <c r="W102" s="273">
        <v>0</v>
      </c>
      <c r="X102" s="273">
        <v>0</v>
      </c>
      <c r="Y102" s="273">
        <v>0</v>
      </c>
      <c r="Z102" s="273">
        <v>0</v>
      </c>
      <c r="AA102" s="273">
        <v>0</v>
      </c>
      <c r="AB102" s="273">
        <v>0</v>
      </c>
      <c r="AC102" s="273">
        <v>0</v>
      </c>
      <c r="AD102" s="273">
        <v>0</v>
      </c>
      <c r="AE102" s="273">
        <v>0</v>
      </c>
      <c r="AF102" s="273">
        <v>0</v>
      </c>
      <c r="AG102" s="273">
        <v>0</v>
      </c>
      <c r="AH102" s="273">
        <v>0</v>
      </c>
      <c r="AI102" s="273">
        <v>0</v>
      </c>
      <c r="AJ102" s="273">
        <v>0</v>
      </c>
      <c r="AK102" s="273">
        <v>0</v>
      </c>
      <c r="AL102" s="273">
        <v>0</v>
      </c>
      <c r="AM102" s="273">
        <v>0</v>
      </c>
      <c r="AN102" s="273">
        <v>0</v>
      </c>
      <c r="AO102" s="273">
        <v>0</v>
      </c>
      <c r="AP102" s="273">
        <v>0</v>
      </c>
      <c r="AQ102" s="273">
        <v>0</v>
      </c>
      <c r="AR102" s="273">
        <v>0</v>
      </c>
      <c r="AS102" s="273">
        <v>0</v>
      </c>
      <c r="AT102" s="273">
        <v>0</v>
      </c>
      <c r="AU102" s="273">
        <v>0</v>
      </c>
      <c r="AV102" s="273">
        <v>0</v>
      </c>
      <c r="AW102" s="273">
        <v>0</v>
      </c>
      <c r="AX102" s="273">
        <v>0</v>
      </c>
      <c r="AY102" s="273">
        <v>0</v>
      </c>
      <c r="AZ102" s="273">
        <v>0</v>
      </c>
      <c r="BA102" s="273">
        <v>0</v>
      </c>
      <c r="BB102" s="273">
        <v>0</v>
      </c>
      <c r="BC102" s="273">
        <v>0</v>
      </c>
      <c r="BD102" s="273">
        <v>0</v>
      </c>
      <c r="BE102" s="273">
        <v>0</v>
      </c>
      <c r="BF102" s="273">
        <v>0</v>
      </c>
      <c r="BG102" s="273">
        <v>0</v>
      </c>
      <c r="BH102" s="273">
        <v>0</v>
      </c>
      <c r="BI102" s="273">
        <v>0</v>
      </c>
      <c r="BJ102" s="273">
        <v>0</v>
      </c>
      <c r="BK102" s="273">
        <v>0</v>
      </c>
      <c r="BL102" s="273">
        <v>0</v>
      </c>
      <c r="BM102" s="273">
        <v>0</v>
      </c>
      <c r="BN102" s="273">
        <v>0</v>
      </c>
      <c r="BO102" s="273">
        <v>0</v>
      </c>
    </row>
    <row r="103" spans="1:68" x14ac:dyDescent="0.15">
      <c r="B103" s="270"/>
      <c r="C103" s="269"/>
      <c r="D103" s="272"/>
      <c r="E103" s="272"/>
      <c r="F103" s="272"/>
      <c r="G103" s="273"/>
      <c r="H103" s="273"/>
      <c r="I103" s="273"/>
      <c r="J103" s="273"/>
      <c r="K103" s="273"/>
      <c r="L103" s="273"/>
      <c r="M103" s="273"/>
      <c r="N103" s="273"/>
      <c r="O103" s="273"/>
      <c r="P103" s="273"/>
      <c r="Q103" s="273"/>
      <c r="R103" s="273"/>
      <c r="S103" s="273"/>
      <c r="T103" s="273"/>
      <c r="U103" s="273"/>
      <c r="V103" s="273"/>
      <c r="W103" s="273"/>
      <c r="X103" s="273"/>
      <c r="Y103" s="273"/>
      <c r="Z103" s="273"/>
      <c r="AA103" s="273"/>
      <c r="AB103" s="273"/>
      <c r="AC103" s="273"/>
      <c r="AD103" s="273"/>
      <c r="AE103" s="273"/>
      <c r="AF103" s="273"/>
      <c r="AG103" s="273"/>
      <c r="AH103" s="273"/>
      <c r="AI103" s="273"/>
      <c r="AJ103" s="273"/>
      <c r="AK103" s="273"/>
      <c r="AL103" s="273"/>
      <c r="AM103" s="273"/>
      <c r="AN103" s="273"/>
      <c r="AO103" s="273"/>
      <c r="AP103" s="273"/>
      <c r="AQ103" s="273"/>
      <c r="AR103" s="273"/>
      <c r="AS103" s="273"/>
      <c r="AT103" s="273"/>
      <c r="AU103" s="273"/>
      <c r="AV103" s="273"/>
      <c r="AW103" s="273"/>
      <c r="AX103" s="273"/>
      <c r="AY103" s="273"/>
      <c r="AZ103" s="273"/>
      <c r="BA103" s="273"/>
      <c r="BB103" s="273"/>
      <c r="BC103" s="273"/>
      <c r="BD103" s="273"/>
      <c r="BE103" s="273"/>
      <c r="BF103" s="273"/>
      <c r="BG103" s="273"/>
      <c r="BH103" s="273"/>
      <c r="BI103" s="273"/>
      <c r="BJ103" s="273"/>
      <c r="BK103" s="273"/>
      <c r="BL103" s="273"/>
      <c r="BM103" s="273"/>
      <c r="BN103" s="273"/>
      <c r="BO103" s="273"/>
    </row>
    <row r="104" spans="1:68" x14ac:dyDescent="0.15">
      <c r="A104" s="35" t="s">
        <v>116</v>
      </c>
      <c r="B104" s="270">
        <v>110000</v>
      </c>
      <c r="C104" s="268">
        <f>B104/12</f>
        <v>9166.6666666666661</v>
      </c>
      <c r="D104" s="271" t="s">
        <v>64</v>
      </c>
      <c r="E104" s="271" t="s">
        <v>64</v>
      </c>
      <c r="F104" s="271" t="s">
        <v>64</v>
      </c>
      <c r="G104" s="273">
        <v>0</v>
      </c>
      <c r="H104" s="273">
        <v>1</v>
      </c>
      <c r="I104" s="273">
        <v>1</v>
      </c>
      <c r="J104" s="273">
        <v>1</v>
      </c>
      <c r="K104" s="273">
        <v>1</v>
      </c>
      <c r="L104" s="273">
        <v>1</v>
      </c>
      <c r="M104" s="273">
        <v>1</v>
      </c>
      <c r="N104" s="273">
        <v>1</v>
      </c>
      <c r="O104" s="273">
        <v>1</v>
      </c>
      <c r="P104" s="273">
        <v>1</v>
      </c>
      <c r="Q104" s="273">
        <v>1</v>
      </c>
      <c r="R104" s="273">
        <v>1</v>
      </c>
      <c r="S104" s="273">
        <v>1</v>
      </c>
      <c r="T104" s="273">
        <v>1</v>
      </c>
      <c r="U104" s="273">
        <v>1</v>
      </c>
      <c r="V104" s="273">
        <v>1</v>
      </c>
      <c r="W104" s="273">
        <v>1</v>
      </c>
      <c r="X104" s="273">
        <v>1</v>
      </c>
      <c r="Y104" s="273">
        <v>1</v>
      </c>
      <c r="Z104" s="273">
        <v>1</v>
      </c>
      <c r="AA104" s="273">
        <v>1</v>
      </c>
      <c r="AB104" s="273">
        <v>1</v>
      </c>
      <c r="AC104" s="273">
        <v>1</v>
      </c>
      <c r="AD104" s="273">
        <v>1</v>
      </c>
      <c r="AE104" s="273">
        <v>1</v>
      </c>
      <c r="AF104" s="273">
        <v>1</v>
      </c>
      <c r="AG104" s="273">
        <v>1</v>
      </c>
      <c r="AH104" s="273">
        <v>1</v>
      </c>
      <c r="AI104" s="273">
        <v>1</v>
      </c>
      <c r="AJ104" s="273">
        <v>1</v>
      </c>
      <c r="AK104" s="273">
        <v>1</v>
      </c>
      <c r="AL104" s="273">
        <v>1</v>
      </c>
      <c r="AM104" s="273">
        <v>1</v>
      </c>
      <c r="AN104" s="273">
        <v>1</v>
      </c>
      <c r="AO104" s="273">
        <v>1</v>
      </c>
      <c r="AP104" s="273">
        <v>1</v>
      </c>
      <c r="AQ104" s="273">
        <v>1</v>
      </c>
      <c r="AR104" s="273">
        <v>1</v>
      </c>
      <c r="AS104" s="273">
        <v>1</v>
      </c>
      <c r="AT104" s="273">
        <v>1</v>
      </c>
      <c r="AU104" s="273">
        <v>1</v>
      </c>
      <c r="AV104" s="273">
        <v>1</v>
      </c>
      <c r="AW104" s="273">
        <v>1</v>
      </c>
      <c r="AX104" s="273">
        <v>1</v>
      </c>
      <c r="AY104" s="273">
        <v>1</v>
      </c>
      <c r="AZ104" s="273">
        <v>1</v>
      </c>
      <c r="BA104" s="273">
        <v>1</v>
      </c>
      <c r="BB104" s="273">
        <v>1</v>
      </c>
      <c r="BC104" s="273">
        <v>1</v>
      </c>
      <c r="BD104" s="273">
        <v>1</v>
      </c>
      <c r="BE104" s="273">
        <v>1</v>
      </c>
      <c r="BF104" s="273">
        <v>1</v>
      </c>
      <c r="BG104" s="273">
        <v>1</v>
      </c>
      <c r="BH104" s="273">
        <v>1</v>
      </c>
      <c r="BI104" s="273">
        <v>1</v>
      </c>
      <c r="BJ104" s="273">
        <v>1</v>
      </c>
      <c r="BK104" s="273">
        <v>1</v>
      </c>
      <c r="BL104" s="273">
        <v>1</v>
      </c>
      <c r="BM104" s="273">
        <v>1</v>
      </c>
      <c r="BN104" s="273">
        <v>1</v>
      </c>
      <c r="BO104" s="273">
        <v>1</v>
      </c>
    </row>
    <row r="105" spans="1:68" s="18" customFormat="1" x14ac:dyDescent="0.15">
      <c r="A105" s="35" t="s">
        <v>86</v>
      </c>
      <c r="B105" s="270">
        <v>85</v>
      </c>
      <c r="C105" s="268">
        <f>B105*160</f>
        <v>13600</v>
      </c>
      <c r="D105" s="271" t="s">
        <v>91</v>
      </c>
      <c r="E105" s="271" t="s">
        <v>64</v>
      </c>
      <c r="F105" s="271" t="s">
        <v>64</v>
      </c>
      <c r="G105" s="273">
        <v>0.5</v>
      </c>
      <c r="H105" s="273">
        <v>0</v>
      </c>
      <c r="I105" s="273">
        <v>0</v>
      </c>
      <c r="J105" s="273">
        <v>0</v>
      </c>
      <c r="K105" s="273">
        <v>0</v>
      </c>
      <c r="L105" s="273">
        <v>0</v>
      </c>
      <c r="M105" s="273">
        <v>0</v>
      </c>
      <c r="N105" s="273">
        <v>0</v>
      </c>
      <c r="O105" s="273">
        <v>0</v>
      </c>
      <c r="P105" s="273">
        <v>0</v>
      </c>
      <c r="Q105" s="273">
        <v>0</v>
      </c>
      <c r="R105" s="273">
        <v>0</v>
      </c>
      <c r="S105" s="273">
        <v>0</v>
      </c>
      <c r="T105" s="273">
        <v>0</v>
      </c>
      <c r="U105" s="273">
        <v>0</v>
      </c>
      <c r="V105" s="273">
        <v>0</v>
      </c>
      <c r="W105" s="273">
        <v>0</v>
      </c>
      <c r="X105" s="273">
        <v>0</v>
      </c>
      <c r="Y105" s="273">
        <v>0</v>
      </c>
      <c r="Z105" s="273">
        <v>0</v>
      </c>
      <c r="AA105" s="273">
        <v>0</v>
      </c>
      <c r="AB105" s="273">
        <v>0</v>
      </c>
      <c r="AC105" s="273">
        <v>0</v>
      </c>
      <c r="AD105" s="273">
        <v>0</v>
      </c>
      <c r="AE105" s="273">
        <v>0</v>
      </c>
      <c r="AF105" s="273">
        <v>0</v>
      </c>
      <c r="AG105" s="273">
        <v>0</v>
      </c>
      <c r="AH105" s="273">
        <v>0</v>
      </c>
      <c r="AI105" s="273">
        <v>0</v>
      </c>
      <c r="AJ105" s="273">
        <v>0</v>
      </c>
      <c r="AK105" s="273">
        <v>0</v>
      </c>
      <c r="AL105" s="273">
        <v>0</v>
      </c>
      <c r="AM105" s="273">
        <v>0</v>
      </c>
      <c r="AN105" s="273">
        <v>0</v>
      </c>
      <c r="AO105" s="273">
        <v>0</v>
      </c>
      <c r="AP105" s="273">
        <v>0</v>
      </c>
      <c r="AQ105" s="273">
        <v>0</v>
      </c>
      <c r="AR105" s="273">
        <v>0</v>
      </c>
      <c r="AS105" s="273">
        <v>0</v>
      </c>
      <c r="AT105" s="273">
        <v>0</v>
      </c>
      <c r="AU105" s="273">
        <v>0</v>
      </c>
      <c r="AV105" s="273">
        <v>0</v>
      </c>
      <c r="AW105" s="273">
        <v>0</v>
      </c>
      <c r="AX105" s="273">
        <v>0</v>
      </c>
      <c r="AY105" s="273">
        <v>0</v>
      </c>
      <c r="AZ105" s="273">
        <v>0</v>
      </c>
      <c r="BA105" s="273">
        <v>0</v>
      </c>
      <c r="BB105" s="273">
        <v>0</v>
      </c>
      <c r="BC105" s="273">
        <v>0</v>
      </c>
      <c r="BD105" s="273">
        <v>0</v>
      </c>
      <c r="BE105" s="273">
        <v>0</v>
      </c>
      <c r="BF105" s="273">
        <v>0</v>
      </c>
      <c r="BG105" s="273">
        <v>0</v>
      </c>
      <c r="BH105" s="273">
        <v>0</v>
      </c>
      <c r="BI105" s="273">
        <v>0</v>
      </c>
      <c r="BJ105" s="273">
        <v>0</v>
      </c>
      <c r="BK105" s="273">
        <v>0</v>
      </c>
      <c r="BL105" s="273">
        <v>0</v>
      </c>
      <c r="BM105" s="273">
        <v>0</v>
      </c>
      <c r="BN105" s="273">
        <v>0</v>
      </c>
      <c r="BO105" s="273">
        <v>0</v>
      </c>
      <c r="BP105" s="40"/>
    </row>
    <row r="106" spans="1:68" x14ac:dyDescent="0.15">
      <c r="B106" s="270"/>
      <c r="C106" s="269"/>
      <c r="D106" s="272"/>
      <c r="E106" s="272"/>
      <c r="F106" s="272"/>
      <c r="G106" s="273"/>
      <c r="H106" s="273"/>
      <c r="I106" s="273"/>
      <c r="J106" s="273"/>
      <c r="K106" s="273"/>
      <c r="L106" s="273"/>
      <c r="M106" s="273"/>
      <c r="N106" s="273"/>
      <c r="O106" s="273"/>
      <c r="P106" s="273"/>
      <c r="Q106" s="273"/>
      <c r="R106" s="273"/>
      <c r="S106" s="273"/>
      <c r="T106" s="273"/>
      <c r="U106" s="273"/>
      <c r="V106" s="273"/>
      <c r="W106" s="273"/>
      <c r="X106" s="273"/>
      <c r="Y106" s="273"/>
      <c r="Z106" s="273"/>
      <c r="AA106" s="273"/>
      <c r="AB106" s="273"/>
      <c r="AC106" s="273"/>
      <c r="AD106" s="273"/>
      <c r="AE106" s="273"/>
      <c r="AF106" s="273"/>
      <c r="AG106" s="273"/>
      <c r="AH106" s="273"/>
      <c r="AI106" s="273"/>
      <c r="AJ106" s="273"/>
      <c r="AK106" s="273"/>
      <c r="AL106" s="273"/>
      <c r="AM106" s="273"/>
      <c r="AN106" s="273"/>
      <c r="AO106" s="273"/>
      <c r="AP106" s="273"/>
      <c r="AQ106" s="273"/>
      <c r="AR106" s="273"/>
      <c r="AS106" s="273"/>
      <c r="AT106" s="273"/>
      <c r="AU106" s="273"/>
      <c r="AV106" s="273"/>
      <c r="AW106" s="273"/>
      <c r="AX106" s="273"/>
      <c r="AY106" s="273"/>
      <c r="AZ106" s="273"/>
      <c r="BA106" s="273"/>
      <c r="BB106" s="273"/>
      <c r="BC106" s="273"/>
      <c r="BD106" s="273"/>
      <c r="BE106" s="273"/>
      <c r="BF106" s="273"/>
      <c r="BG106" s="273"/>
      <c r="BH106" s="273"/>
      <c r="BI106" s="273"/>
      <c r="BJ106" s="273"/>
      <c r="BK106" s="273"/>
      <c r="BL106" s="273"/>
      <c r="BM106" s="273"/>
      <c r="BN106" s="273"/>
      <c r="BO106" s="273"/>
    </row>
    <row r="107" spans="1:68" x14ac:dyDescent="0.15">
      <c r="A107" s="35" t="s">
        <v>28</v>
      </c>
      <c r="B107" s="270">
        <v>50000</v>
      </c>
      <c r="C107" s="268">
        <f>B107/12</f>
        <v>4166.666666666667</v>
      </c>
      <c r="D107" s="271" t="s">
        <v>64</v>
      </c>
      <c r="E107" s="271" t="s">
        <v>64</v>
      </c>
      <c r="F107" s="271" t="s">
        <v>64</v>
      </c>
      <c r="G107" s="273">
        <v>0</v>
      </c>
      <c r="H107" s="273">
        <v>0</v>
      </c>
      <c r="I107" s="273">
        <v>0</v>
      </c>
      <c r="J107" s="273">
        <v>0</v>
      </c>
      <c r="K107" s="273">
        <v>0</v>
      </c>
      <c r="L107" s="273">
        <v>0</v>
      </c>
      <c r="M107" s="273">
        <v>0</v>
      </c>
      <c r="N107" s="273">
        <v>0</v>
      </c>
      <c r="O107" s="273">
        <v>0</v>
      </c>
      <c r="P107" s="273">
        <v>0</v>
      </c>
      <c r="Q107" s="273">
        <v>0</v>
      </c>
      <c r="R107" s="273">
        <v>0</v>
      </c>
      <c r="S107" s="273">
        <v>0</v>
      </c>
      <c r="T107" s="273">
        <v>1</v>
      </c>
      <c r="U107" s="273">
        <v>1</v>
      </c>
      <c r="V107" s="273">
        <v>1</v>
      </c>
      <c r="W107" s="273">
        <v>1</v>
      </c>
      <c r="X107" s="273">
        <v>1</v>
      </c>
      <c r="Y107" s="273">
        <v>1</v>
      </c>
      <c r="Z107" s="273">
        <v>1</v>
      </c>
      <c r="AA107" s="273">
        <v>1</v>
      </c>
      <c r="AB107" s="273">
        <v>1</v>
      </c>
      <c r="AC107" s="273">
        <v>1</v>
      </c>
      <c r="AD107" s="273">
        <v>1</v>
      </c>
      <c r="AE107" s="273">
        <v>1</v>
      </c>
      <c r="AF107" s="273">
        <v>1</v>
      </c>
      <c r="AG107" s="273">
        <v>1</v>
      </c>
      <c r="AH107" s="273">
        <v>1</v>
      </c>
      <c r="AI107" s="273">
        <v>1</v>
      </c>
      <c r="AJ107" s="273">
        <v>1</v>
      </c>
      <c r="AK107" s="273">
        <v>1</v>
      </c>
      <c r="AL107" s="273">
        <v>1</v>
      </c>
      <c r="AM107" s="273">
        <v>1</v>
      </c>
      <c r="AN107" s="273">
        <v>1</v>
      </c>
      <c r="AO107" s="273">
        <v>1</v>
      </c>
      <c r="AP107" s="273">
        <v>1</v>
      </c>
      <c r="AQ107" s="273">
        <v>1</v>
      </c>
      <c r="AR107" s="273">
        <v>2</v>
      </c>
      <c r="AS107" s="273">
        <v>2</v>
      </c>
      <c r="AT107" s="273">
        <v>2</v>
      </c>
      <c r="AU107" s="273">
        <v>2</v>
      </c>
      <c r="AV107" s="273">
        <v>2</v>
      </c>
      <c r="AW107" s="273">
        <v>2</v>
      </c>
      <c r="AX107" s="273">
        <v>2</v>
      </c>
      <c r="AY107" s="273">
        <v>2</v>
      </c>
      <c r="AZ107" s="273">
        <v>2</v>
      </c>
      <c r="BA107" s="273">
        <v>2</v>
      </c>
      <c r="BB107" s="273">
        <v>2</v>
      </c>
      <c r="BC107" s="273">
        <v>2</v>
      </c>
      <c r="BD107" s="273">
        <v>2</v>
      </c>
      <c r="BE107" s="273">
        <v>2</v>
      </c>
      <c r="BF107" s="273">
        <v>2</v>
      </c>
      <c r="BG107" s="273">
        <v>2</v>
      </c>
      <c r="BH107" s="273">
        <v>2</v>
      </c>
      <c r="BI107" s="273">
        <v>2</v>
      </c>
      <c r="BJ107" s="273">
        <v>2</v>
      </c>
      <c r="BK107" s="273">
        <v>2</v>
      </c>
      <c r="BL107" s="273">
        <v>2</v>
      </c>
      <c r="BM107" s="273">
        <v>2</v>
      </c>
      <c r="BN107" s="273">
        <v>2</v>
      </c>
      <c r="BO107" s="273">
        <v>2</v>
      </c>
    </row>
    <row r="108" spans="1:68" s="18" customFormat="1" x14ac:dyDescent="0.15">
      <c r="A108" s="35" t="s">
        <v>86</v>
      </c>
      <c r="B108" s="270">
        <v>35</v>
      </c>
      <c r="C108" s="268">
        <f>B108*160</f>
        <v>5600</v>
      </c>
      <c r="D108" s="271" t="s">
        <v>91</v>
      </c>
      <c r="E108" s="271" t="s">
        <v>91</v>
      </c>
      <c r="F108" s="271" t="s">
        <v>91</v>
      </c>
      <c r="G108" s="273">
        <v>0</v>
      </c>
      <c r="H108" s="273">
        <v>0</v>
      </c>
      <c r="I108" s="273">
        <v>0</v>
      </c>
      <c r="J108" s="273">
        <v>0</v>
      </c>
      <c r="K108" s="273">
        <v>0</v>
      </c>
      <c r="L108" s="273">
        <v>0</v>
      </c>
      <c r="M108" s="273">
        <v>0</v>
      </c>
      <c r="N108" s="273">
        <v>0</v>
      </c>
      <c r="O108" s="273">
        <v>0</v>
      </c>
      <c r="P108" s="273">
        <v>0</v>
      </c>
      <c r="Q108" s="273">
        <v>0</v>
      </c>
      <c r="R108" s="273">
        <v>0</v>
      </c>
      <c r="S108" s="273">
        <v>0</v>
      </c>
      <c r="T108" s="273">
        <v>0</v>
      </c>
      <c r="U108" s="273">
        <v>0</v>
      </c>
      <c r="V108" s="273">
        <v>0</v>
      </c>
      <c r="W108" s="273">
        <v>0</v>
      </c>
      <c r="X108" s="273">
        <v>0</v>
      </c>
      <c r="Y108" s="273">
        <v>0</v>
      </c>
      <c r="Z108" s="273">
        <v>0</v>
      </c>
      <c r="AA108" s="273">
        <v>0</v>
      </c>
      <c r="AB108" s="273">
        <v>0</v>
      </c>
      <c r="AC108" s="273">
        <v>0</v>
      </c>
      <c r="AD108" s="273">
        <v>0</v>
      </c>
      <c r="AE108" s="273">
        <v>0</v>
      </c>
      <c r="AF108" s="273">
        <v>0</v>
      </c>
      <c r="AG108" s="273">
        <v>0</v>
      </c>
      <c r="AH108" s="273">
        <v>0</v>
      </c>
      <c r="AI108" s="273">
        <v>0</v>
      </c>
      <c r="AJ108" s="273">
        <v>0</v>
      </c>
      <c r="AK108" s="273">
        <v>0</v>
      </c>
      <c r="AL108" s="273">
        <v>0</v>
      </c>
      <c r="AM108" s="273">
        <v>0</v>
      </c>
      <c r="AN108" s="273">
        <v>0</v>
      </c>
      <c r="AO108" s="273">
        <v>0</v>
      </c>
      <c r="AP108" s="273">
        <v>0</v>
      </c>
      <c r="AQ108" s="273">
        <v>0</v>
      </c>
      <c r="AR108" s="273">
        <v>0</v>
      </c>
      <c r="AS108" s="273">
        <v>0</v>
      </c>
      <c r="AT108" s="273">
        <v>0</v>
      </c>
      <c r="AU108" s="273">
        <v>0</v>
      </c>
      <c r="AV108" s="273">
        <v>0</v>
      </c>
      <c r="AW108" s="273">
        <v>0</v>
      </c>
      <c r="AX108" s="273">
        <v>0</v>
      </c>
      <c r="AY108" s="273">
        <v>0</v>
      </c>
      <c r="AZ108" s="273">
        <v>0</v>
      </c>
      <c r="BA108" s="273">
        <v>0</v>
      </c>
      <c r="BB108" s="273">
        <v>0</v>
      </c>
      <c r="BC108" s="273">
        <v>0</v>
      </c>
      <c r="BD108" s="273">
        <v>0</v>
      </c>
      <c r="BE108" s="273">
        <v>0</v>
      </c>
      <c r="BF108" s="273">
        <v>0</v>
      </c>
      <c r="BG108" s="273">
        <v>0</v>
      </c>
      <c r="BH108" s="273">
        <v>0</v>
      </c>
      <c r="BI108" s="273">
        <v>0</v>
      </c>
      <c r="BJ108" s="273">
        <v>0</v>
      </c>
      <c r="BK108" s="273">
        <v>0</v>
      </c>
      <c r="BL108" s="273">
        <v>0</v>
      </c>
      <c r="BM108" s="273">
        <v>0</v>
      </c>
      <c r="BN108" s="273">
        <v>0</v>
      </c>
      <c r="BO108" s="273">
        <v>0</v>
      </c>
      <c r="BP108" s="40"/>
    </row>
    <row r="109" spans="1:68" x14ac:dyDescent="0.15">
      <c r="B109" s="270"/>
      <c r="C109" s="269"/>
      <c r="D109" s="272"/>
      <c r="E109" s="272"/>
      <c r="F109" s="272"/>
      <c r="G109" s="273"/>
      <c r="H109" s="273"/>
      <c r="I109" s="273"/>
      <c r="J109" s="273"/>
      <c r="K109" s="273"/>
      <c r="L109" s="273"/>
      <c r="M109" s="273"/>
      <c r="N109" s="273"/>
      <c r="O109" s="273"/>
      <c r="P109" s="273"/>
      <c r="Q109" s="273"/>
      <c r="R109" s="273"/>
      <c r="S109" s="273"/>
      <c r="T109" s="273"/>
      <c r="U109" s="273"/>
      <c r="V109" s="273"/>
      <c r="W109" s="273"/>
      <c r="X109" s="273"/>
      <c r="Y109" s="273"/>
      <c r="Z109" s="273"/>
      <c r="AA109" s="273"/>
      <c r="AB109" s="273"/>
      <c r="AC109" s="273"/>
      <c r="AD109" s="273"/>
      <c r="AE109" s="273"/>
      <c r="AF109" s="273"/>
      <c r="AG109" s="273"/>
      <c r="AH109" s="273"/>
      <c r="AI109" s="273"/>
      <c r="AJ109" s="273"/>
      <c r="AK109" s="273"/>
      <c r="AL109" s="273"/>
      <c r="AM109" s="273"/>
      <c r="AN109" s="273"/>
      <c r="AO109" s="273"/>
      <c r="AP109" s="273"/>
      <c r="AQ109" s="273"/>
      <c r="AR109" s="273"/>
      <c r="AS109" s="273"/>
      <c r="AT109" s="273"/>
      <c r="AU109" s="273"/>
      <c r="AV109" s="273"/>
      <c r="AW109" s="273"/>
      <c r="AX109" s="273"/>
      <c r="AY109" s="273"/>
      <c r="AZ109" s="273"/>
      <c r="BA109" s="273"/>
      <c r="BB109" s="273"/>
      <c r="BC109" s="273"/>
      <c r="BD109" s="273"/>
      <c r="BE109" s="273"/>
      <c r="BF109" s="273"/>
      <c r="BG109" s="273"/>
      <c r="BH109" s="273"/>
      <c r="BI109" s="273"/>
      <c r="BJ109" s="273"/>
      <c r="BK109" s="273"/>
      <c r="BL109" s="273"/>
      <c r="BM109" s="273"/>
      <c r="BN109" s="273"/>
      <c r="BO109" s="273"/>
    </row>
    <row r="110" spans="1:68" x14ac:dyDescent="0.15">
      <c r="A110" s="35" t="s">
        <v>55</v>
      </c>
      <c r="B110" s="270">
        <v>75000</v>
      </c>
      <c r="C110" s="268">
        <f>B110/12</f>
        <v>6250</v>
      </c>
      <c r="D110" s="271" t="s">
        <v>64</v>
      </c>
      <c r="E110" s="271" t="s">
        <v>64</v>
      </c>
      <c r="F110" s="271" t="s">
        <v>64</v>
      </c>
      <c r="G110" s="273">
        <v>0.5</v>
      </c>
      <c r="H110" s="273">
        <v>1</v>
      </c>
      <c r="I110" s="273">
        <v>1</v>
      </c>
      <c r="J110" s="273">
        <v>1</v>
      </c>
      <c r="K110" s="273">
        <v>1</v>
      </c>
      <c r="L110" s="273">
        <v>1</v>
      </c>
      <c r="M110" s="273">
        <v>1</v>
      </c>
      <c r="N110" s="273">
        <v>1</v>
      </c>
      <c r="O110" s="273">
        <v>1</v>
      </c>
      <c r="P110" s="273">
        <v>1</v>
      </c>
      <c r="Q110" s="273">
        <v>1</v>
      </c>
      <c r="R110" s="273">
        <v>1</v>
      </c>
      <c r="S110" s="273">
        <v>1</v>
      </c>
      <c r="T110" s="273">
        <v>1</v>
      </c>
      <c r="U110" s="273">
        <v>1</v>
      </c>
      <c r="V110" s="273">
        <v>1</v>
      </c>
      <c r="W110" s="273">
        <v>1</v>
      </c>
      <c r="X110" s="273">
        <v>1</v>
      </c>
      <c r="Y110" s="273">
        <v>1</v>
      </c>
      <c r="Z110" s="273">
        <v>1</v>
      </c>
      <c r="AA110" s="273">
        <v>1</v>
      </c>
      <c r="AB110" s="273">
        <v>1</v>
      </c>
      <c r="AC110" s="273">
        <v>1</v>
      </c>
      <c r="AD110" s="273">
        <v>1</v>
      </c>
      <c r="AE110" s="273">
        <v>1</v>
      </c>
      <c r="AF110" s="273">
        <v>1</v>
      </c>
      <c r="AG110" s="273">
        <v>1</v>
      </c>
      <c r="AH110" s="273">
        <v>1</v>
      </c>
      <c r="AI110" s="273">
        <v>1</v>
      </c>
      <c r="AJ110" s="273">
        <v>1</v>
      </c>
      <c r="AK110" s="273">
        <v>1</v>
      </c>
      <c r="AL110" s="273">
        <v>1</v>
      </c>
      <c r="AM110" s="273">
        <v>1</v>
      </c>
      <c r="AN110" s="273">
        <v>1</v>
      </c>
      <c r="AO110" s="273">
        <v>1</v>
      </c>
      <c r="AP110" s="273">
        <v>1</v>
      </c>
      <c r="AQ110" s="273">
        <v>1</v>
      </c>
      <c r="AR110" s="273">
        <v>1</v>
      </c>
      <c r="AS110" s="273">
        <v>1</v>
      </c>
      <c r="AT110" s="273">
        <v>1</v>
      </c>
      <c r="AU110" s="273">
        <v>1</v>
      </c>
      <c r="AV110" s="273">
        <v>1</v>
      </c>
      <c r="AW110" s="273">
        <v>1</v>
      </c>
      <c r="AX110" s="273">
        <v>1</v>
      </c>
      <c r="AY110" s="273">
        <v>1</v>
      </c>
      <c r="AZ110" s="273">
        <v>1</v>
      </c>
      <c r="BA110" s="273">
        <v>1</v>
      </c>
      <c r="BB110" s="273">
        <v>1</v>
      </c>
      <c r="BC110" s="273">
        <v>1</v>
      </c>
      <c r="BD110" s="273">
        <v>1</v>
      </c>
      <c r="BE110" s="273">
        <v>1</v>
      </c>
      <c r="BF110" s="273">
        <v>1</v>
      </c>
      <c r="BG110" s="273">
        <v>1</v>
      </c>
      <c r="BH110" s="273">
        <v>1</v>
      </c>
      <c r="BI110" s="273">
        <v>1</v>
      </c>
      <c r="BJ110" s="273">
        <v>1</v>
      </c>
      <c r="BK110" s="273">
        <v>1</v>
      </c>
      <c r="BL110" s="273">
        <v>1</v>
      </c>
      <c r="BM110" s="273">
        <v>1</v>
      </c>
      <c r="BN110" s="273">
        <v>1</v>
      </c>
      <c r="BO110" s="273">
        <v>1</v>
      </c>
    </row>
    <row r="111" spans="1:68" x14ac:dyDescent="0.15">
      <c r="A111" s="35" t="s">
        <v>86</v>
      </c>
      <c r="B111" s="270">
        <v>50</v>
      </c>
      <c r="C111" s="268">
        <f>B111*160</f>
        <v>8000</v>
      </c>
      <c r="D111" s="271" t="s">
        <v>91</v>
      </c>
      <c r="E111" s="271" t="s">
        <v>91</v>
      </c>
      <c r="F111" s="271" t="s">
        <v>91</v>
      </c>
      <c r="G111" s="273">
        <v>0</v>
      </c>
      <c r="H111" s="273">
        <v>1</v>
      </c>
      <c r="I111" s="273">
        <v>1</v>
      </c>
      <c r="J111" s="273">
        <v>1</v>
      </c>
      <c r="K111" s="273">
        <v>1</v>
      </c>
      <c r="L111" s="273">
        <v>1</v>
      </c>
      <c r="M111" s="273">
        <v>1</v>
      </c>
      <c r="N111" s="273">
        <v>1</v>
      </c>
      <c r="O111" s="273">
        <v>1</v>
      </c>
      <c r="P111" s="273">
        <v>1</v>
      </c>
      <c r="Q111" s="273">
        <v>1</v>
      </c>
      <c r="R111" s="273">
        <v>1</v>
      </c>
      <c r="S111" s="273">
        <v>1</v>
      </c>
      <c r="T111" s="273">
        <v>0</v>
      </c>
      <c r="U111" s="273">
        <v>0</v>
      </c>
      <c r="V111" s="273">
        <v>0</v>
      </c>
      <c r="W111" s="273">
        <v>0</v>
      </c>
      <c r="X111" s="273">
        <v>0</v>
      </c>
      <c r="Y111" s="273">
        <v>0</v>
      </c>
      <c r="Z111" s="273">
        <v>0</v>
      </c>
      <c r="AA111" s="273">
        <v>0</v>
      </c>
      <c r="AB111" s="273">
        <v>0</v>
      </c>
      <c r="AC111" s="273">
        <v>0</v>
      </c>
      <c r="AD111" s="273">
        <v>0</v>
      </c>
      <c r="AE111" s="273">
        <v>0</v>
      </c>
      <c r="AF111" s="273">
        <v>0</v>
      </c>
      <c r="AG111" s="273">
        <v>0</v>
      </c>
      <c r="AH111" s="273">
        <v>0</v>
      </c>
      <c r="AI111" s="273">
        <v>0</v>
      </c>
      <c r="AJ111" s="273">
        <v>0</v>
      </c>
      <c r="AK111" s="273">
        <v>0</v>
      </c>
      <c r="AL111" s="273">
        <v>0</v>
      </c>
      <c r="AM111" s="273">
        <v>0</v>
      </c>
      <c r="AN111" s="273">
        <v>0</v>
      </c>
      <c r="AO111" s="273">
        <v>0</v>
      </c>
      <c r="AP111" s="273">
        <v>0</v>
      </c>
      <c r="AQ111" s="273">
        <v>0</v>
      </c>
      <c r="AR111" s="273">
        <v>0</v>
      </c>
      <c r="AS111" s="273">
        <v>0</v>
      </c>
      <c r="AT111" s="273">
        <v>0</v>
      </c>
      <c r="AU111" s="273">
        <v>0</v>
      </c>
      <c r="AV111" s="273">
        <v>0</v>
      </c>
      <c r="AW111" s="273">
        <v>0</v>
      </c>
      <c r="AX111" s="273">
        <v>0</v>
      </c>
      <c r="AY111" s="273">
        <v>0</v>
      </c>
      <c r="AZ111" s="273">
        <v>0</v>
      </c>
      <c r="BA111" s="273">
        <v>0</v>
      </c>
      <c r="BB111" s="273">
        <v>0</v>
      </c>
      <c r="BC111" s="273">
        <v>0</v>
      </c>
      <c r="BD111" s="273">
        <v>0</v>
      </c>
      <c r="BE111" s="273">
        <v>0</v>
      </c>
      <c r="BF111" s="273">
        <v>0</v>
      </c>
      <c r="BG111" s="273">
        <v>0</v>
      </c>
      <c r="BH111" s="273">
        <v>0</v>
      </c>
      <c r="BI111" s="273">
        <v>0</v>
      </c>
      <c r="BJ111" s="273">
        <v>0</v>
      </c>
      <c r="BK111" s="273">
        <v>0</v>
      </c>
      <c r="BL111" s="273">
        <v>0</v>
      </c>
      <c r="BM111" s="273">
        <v>0</v>
      </c>
      <c r="BN111" s="273">
        <v>0</v>
      </c>
      <c r="BO111" s="273">
        <v>0</v>
      </c>
    </row>
    <row r="112" spans="1:68" x14ac:dyDescent="0.15">
      <c r="B112" s="270"/>
      <c r="C112" s="269"/>
      <c r="D112" s="272"/>
      <c r="E112" s="272"/>
      <c r="F112" s="272"/>
      <c r="G112" s="273"/>
      <c r="H112" s="273"/>
      <c r="I112" s="273"/>
      <c r="J112" s="273"/>
      <c r="K112" s="273"/>
      <c r="L112" s="273"/>
      <c r="M112" s="273"/>
      <c r="N112" s="273"/>
      <c r="O112" s="273"/>
      <c r="P112" s="273"/>
      <c r="Q112" s="273"/>
      <c r="R112" s="273"/>
      <c r="S112" s="273"/>
      <c r="T112" s="273"/>
      <c r="U112" s="273"/>
      <c r="V112" s="273"/>
      <c r="W112" s="273"/>
      <c r="X112" s="273"/>
      <c r="Y112" s="273"/>
      <c r="Z112" s="273"/>
      <c r="AA112" s="273"/>
      <c r="AB112" s="273"/>
      <c r="AC112" s="273"/>
      <c r="AD112" s="273"/>
      <c r="AE112" s="273"/>
      <c r="AF112" s="273"/>
      <c r="AG112" s="273"/>
      <c r="AH112" s="273"/>
      <c r="AI112" s="273"/>
      <c r="AJ112" s="273"/>
      <c r="AK112" s="273"/>
      <c r="AL112" s="273"/>
      <c r="AM112" s="273"/>
      <c r="AN112" s="273"/>
      <c r="AO112" s="273"/>
      <c r="AP112" s="273"/>
      <c r="AQ112" s="273"/>
      <c r="AR112" s="273"/>
      <c r="AS112" s="273"/>
      <c r="AT112" s="273"/>
      <c r="AU112" s="273"/>
      <c r="AV112" s="273"/>
      <c r="AW112" s="273"/>
      <c r="AX112" s="273"/>
      <c r="AY112" s="273"/>
      <c r="AZ112" s="273"/>
      <c r="BA112" s="273"/>
      <c r="BB112" s="273"/>
      <c r="BC112" s="273"/>
      <c r="BD112" s="273"/>
      <c r="BE112" s="273"/>
      <c r="BF112" s="273"/>
      <c r="BG112" s="273"/>
      <c r="BH112" s="273"/>
      <c r="BI112" s="273"/>
      <c r="BJ112" s="273"/>
      <c r="BK112" s="273"/>
      <c r="BL112" s="273"/>
      <c r="BM112" s="273"/>
      <c r="BN112" s="273"/>
      <c r="BO112" s="273"/>
    </row>
    <row r="113" spans="1:68" x14ac:dyDescent="0.15">
      <c r="A113" s="35" t="s">
        <v>117</v>
      </c>
      <c r="B113" s="270">
        <v>120000</v>
      </c>
      <c r="C113" s="268">
        <f>B113/12</f>
        <v>10000</v>
      </c>
      <c r="D113" s="271" t="s">
        <v>64</v>
      </c>
      <c r="E113" s="271" t="s">
        <v>64</v>
      </c>
      <c r="F113" s="271" t="s">
        <v>64</v>
      </c>
      <c r="G113" s="273">
        <v>0</v>
      </c>
      <c r="H113" s="273">
        <v>1</v>
      </c>
      <c r="I113" s="273">
        <v>1</v>
      </c>
      <c r="J113" s="273">
        <v>1</v>
      </c>
      <c r="K113" s="273">
        <v>1</v>
      </c>
      <c r="L113" s="273">
        <v>1</v>
      </c>
      <c r="M113" s="273">
        <v>1</v>
      </c>
      <c r="N113" s="273">
        <v>1</v>
      </c>
      <c r="O113" s="273">
        <v>1</v>
      </c>
      <c r="P113" s="273">
        <v>1</v>
      </c>
      <c r="Q113" s="273">
        <v>1</v>
      </c>
      <c r="R113" s="273">
        <v>1</v>
      </c>
      <c r="S113" s="273">
        <v>1</v>
      </c>
      <c r="T113" s="273">
        <v>1</v>
      </c>
      <c r="U113" s="273">
        <v>1</v>
      </c>
      <c r="V113" s="273">
        <v>1</v>
      </c>
      <c r="W113" s="273">
        <v>1</v>
      </c>
      <c r="X113" s="273">
        <v>1</v>
      </c>
      <c r="Y113" s="273">
        <v>1</v>
      </c>
      <c r="Z113" s="273">
        <v>1</v>
      </c>
      <c r="AA113" s="273">
        <v>1</v>
      </c>
      <c r="AB113" s="273">
        <v>1</v>
      </c>
      <c r="AC113" s="273">
        <v>1</v>
      </c>
      <c r="AD113" s="273">
        <v>1</v>
      </c>
      <c r="AE113" s="273">
        <v>1</v>
      </c>
      <c r="AF113" s="273">
        <v>1</v>
      </c>
      <c r="AG113" s="273">
        <v>1</v>
      </c>
      <c r="AH113" s="273">
        <v>1</v>
      </c>
      <c r="AI113" s="273">
        <v>1</v>
      </c>
      <c r="AJ113" s="273">
        <v>1</v>
      </c>
      <c r="AK113" s="273">
        <v>1</v>
      </c>
      <c r="AL113" s="273">
        <v>1</v>
      </c>
      <c r="AM113" s="273">
        <v>1</v>
      </c>
      <c r="AN113" s="273">
        <v>1</v>
      </c>
      <c r="AO113" s="273">
        <v>1</v>
      </c>
      <c r="AP113" s="273">
        <v>1</v>
      </c>
      <c r="AQ113" s="273">
        <v>1</v>
      </c>
      <c r="AR113" s="273">
        <v>1</v>
      </c>
      <c r="AS113" s="273">
        <v>1</v>
      </c>
      <c r="AT113" s="273">
        <v>1</v>
      </c>
      <c r="AU113" s="273">
        <v>1</v>
      </c>
      <c r="AV113" s="273">
        <v>1</v>
      </c>
      <c r="AW113" s="273">
        <v>1</v>
      </c>
      <c r="AX113" s="273">
        <v>1</v>
      </c>
      <c r="AY113" s="273">
        <v>1</v>
      </c>
      <c r="AZ113" s="273">
        <v>1</v>
      </c>
      <c r="BA113" s="273">
        <v>1</v>
      </c>
      <c r="BB113" s="273">
        <v>1</v>
      </c>
      <c r="BC113" s="273">
        <v>1</v>
      </c>
      <c r="BD113" s="273">
        <v>1</v>
      </c>
      <c r="BE113" s="273">
        <v>1</v>
      </c>
      <c r="BF113" s="273">
        <v>1</v>
      </c>
      <c r="BG113" s="273">
        <v>1</v>
      </c>
      <c r="BH113" s="273">
        <v>1</v>
      </c>
      <c r="BI113" s="273">
        <v>1</v>
      </c>
      <c r="BJ113" s="273">
        <v>1</v>
      </c>
      <c r="BK113" s="273">
        <v>1</v>
      </c>
      <c r="BL113" s="273">
        <v>1</v>
      </c>
      <c r="BM113" s="273">
        <v>1</v>
      </c>
      <c r="BN113" s="273">
        <v>1</v>
      </c>
      <c r="BO113" s="273">
        <v>1</v>
      </c>
    </row>
    <row r="114" spans="1:68" s="18" customFormat="1" x14ac:dyDescent="0.15">
      <c r="A114" s="35" t="s">
        <v>86</v>
      </c>
      <c r="B114" s="270">
        <v>100</v>
      </c>
      <c r="C114" s="268">
        <f>B114*160</f>
        <v>16000</v>
      </c>
      <c r="D114" s="271" t="s">
        <v>91</v>
      </c>
      <c r="E114" s="271" t="s">
        <v>64</v>
      </c>
      <c r="F114" s="271" t="s">
        <v>64</v>
      </c>
      <c r="G114" s="273">
        <v>0.5</v>
      </c>
      <c r="H114" s="273">
        <v>0.5</v>
      </c>
      <c r="I114" s="273">
        <v>0.5</v>
      </c>
      <c r="J114" s="273">
        <v>0.5</v>
      </c>
      <c r="K114" s="273">
        <v>0.5</v>
      </c>
      <c r="L114" s="273">
        <v>0.5</v>
      </c>
      <c r="M114" s="273">
        <v>0.5</v>
      </c>
      <c r="N114" s="273">
        <v>0.5</v>
      </c>
      <c r="O114" s="273">
        <v>0.5</v>
      </c>
      <c r="P114" s="273">
        <v>0.5</v>
      </c>
      <c r="Q114" s="273">
        <v>0.5</v>
      </c>
      <c r="R114" s="273">
        <v>0.5</v>
      </c>
      <c r="S114" s="273">
        <v>0.5</v>
      </c>
      <c r="T114" s="273">
        <v>0</v>
      </c>
      <c r="U114" s="273">
        <v>0</v>
      </c>
      <c r="V114" s="273">
        <v>0</v>
      </c>
      <c r="W114" s="273">
        <v>0</v>
      </c>
      <c r="X114" s="273">
        <v>0</v>
      </c>
      <c r="Y114" s="273">
        <v>0</v>
      </c>
      <c r="Z114" s="273">
        <v>0</v>
      </c>
      <c r="AA114" s="273">
        <v>0</v>
      </c>
      <c r="AB114" s="273">
        <v>0</v>
      </c>
      <c r="AC114" s="273">
        <v>0</v>
      </c>
      <c r="AD114" s="273">
        <v>0</v>
      </c>
      <c r="AE114" s="273">
        <v>0</v>
      </c>
      <c r="AF114" s="273">
        <v>0</v>
      </c>
      <c r="AG114" s="273">
        <v>0</v>
      </c>
      <c r="AH114" s="273">
        <v>0</v>
      </c>
      <c r="AI114" s="273">
        <v>0</v>
      </c>
      <c r="AJ114" s="273">
        <v>0</v>
      </c>
      <c r="AK114" s="273">
        <v>0</v>
      </c>
      <c r="AL114" s="273">
        <v>0</v>
      </c>
      <c r="AM114" s="273">
        <v>0</v>
      </c>
      <c r="AN114" s="273">
        <v>0</v>
      </c>
      <c r="AO114" s="273">
        <v>0</v>
      </c>
      <c r="AP114" s="273">
        <v>0</v>
      </c>
      <c r="AQ114" s="273">
        <v>0</v>
      </c>
      <c r="AR114" s="273">
        <v>0</v>
      </c>
      <c r="AS114" s="273">
        <v>0</v>
      </c>
      <c r="AT114" s="273">
        <v>0</v>
      </c>
      <c r="AU114" s="273">
        <v>0</v>
      </c>
      <c r="AV114" s="273">
        <v>0</v>
      </c>
      <c r="AW114" s="273">
        <v>0</v>
      </c>
      <c r="AX114" s="273">
        <v>0</v>
      </c>
      <c r="AY114" s="273">
        <v>0</v>
      </c>
      <c r="AZ114" s="273">
        <v>0</v>
      </c>
      <c r="BA114" s="273">
        <v>0</v>
      </c>
      <c r="BB114" s="273">
        <v>0</v>
      </c>
      <c r="BC114" s="273">
        <v>0</v>
      </c>
      <c r="BD114" s="273">
        <v>0</v>
      </c>
      <c r="BE114" s="273">
        <v>0</v>
      </c>
      <c r="BF114" s="273">
        <v>0</v>
      </c>
      <c r="BG114" s="273">
        <v>0</v>
      </c>
      <c r="BH114" s="273">
        <v>0</v>
      </c>
      <c r="BI114" s="273">
        <v>0</v>
      </c>
      <c r="BJ114" s="273">
        <v>0</v>
      </c>
      <c r="BK114" s="273">
        <v>0</v>
      </c>
      <c r="BL114" s="273">
        <v>0</v>
      </c>
      <c r="BM114" s="273">
        <v>0</v>
      </c>
      <c r="BN114" s="273">
        <v>0</v>
      </c>
      <c r="BO114" s="273">
        <v>0</v>
      </c>
      <c r="BP114" s="40"/>
    </row>
    <row r="115" spans="1:68" x14ac:dyDescent="0.15">
      <c r="B115" s="270"/>
      <c r="C115" s="269"/>
      <c r="D115" s="272"/>
      <c r="E115" s="272"/>
      <c r="F115" s="272"/>
      <c r="G115" s="273"/>
      <c r="H115" s="273"/>
      <c r="I115" s="273"/>
      <c r="J115" s="273"/>
      <c r="K115" s="273"/>
      <c r="L115" s="273"/>
      <c r="M115" s="273"/>
      <c r="N115" s="273"/>
      <c r="O115" s="273"/>
      <c r="P115" s="273"/>
      <c r="Q115" s="273"/>
      <c r="R115" s="273"/>
      <c r="S115" s="273"/>
      <c r="T115" s="273"/>
      <c r="U115" s="273"/>
      <c r="V115" s="273"/>
      <c r="W115" s="273"/>
      <c r="X115" s="273"/>
      <c r="Y115" s="273"/>
      <c r="Z115" s="273"/>
      <c r="AA115" s="273"/>
      <c r="AB115" s="273"/>
      <c r="AC115" s="273"/>
      <c r="AD115" s="273"/>
      <c r="AE115" s="273"/>
      <c r="AF115" s="273"/>
      <c r="AG115" s="273"/>
      <c r="AH115" s="273"/>
      <c r="AI115" s="273"/>
      <c r="AJ115" s="273"/>
      <c r="AK115" s="273"/>
      <c r="AL115" s="273"/>
      <c r="AM115" s="273"/>
      <c r="AN115" s="273"/>
      <c r="AO115" s="273"/>
      <c r="AP115" s="273"/>
      <c r="AQ115" s="273"/>
      <c r="AR115" s="273"/>
      <c r="AS115" s="273"/>
      <c r="AT115" s="273"/>
      <c r="AU115" s="273"/>
      <c r="AV115" s="273"/>
      <c r="AW115" s="273"/>
      <c r="AX115" s="273"/>
      <c r="AY115" s="273"/>
      <c r="AZ115" s="273"/>
      <c r="BA115" s="273"/>
      <c r="BB115" s="273"/>
      <c r="BC115" s="273"/>
      <c r="BD115" s="273"/>
      <c r="BE115" s="273"/>
      <c r="BF115" s="273"/>
      <c r="BG115" s="273"/>
      <c r="BH115" s="273"/>
      <c r="BI115" s="273"/>
      <c r="BJ115" s="273"/>
      <c r="BK115" s="273"/>
      <c r="BL115" s="273"/>
      <c r="BM115" s="273"/>
      <c r="BN115" s="273"/>
      <c r="BO115" s="273"/>
    </row>
    <row r="116" spans="1:68" x14ac:dyDescent="0.15">
      <c r="A116" s="35" t="s">
        <v>56</v>
      </c>
      <c r="B116" s="270">
        <v>75000</v>
      </c>
      <c r="C116" s="268">
        <f>B116/12</f>
        <v>6250</v>
      </c>
      <c r="D116" s="271" t="s">
        <v>64</v>
      </c>
      <c r="E116" s="271" t="s">
        <v>64</v>
      </c>
      <c r="F116" s="271" t="s">
        <v>64</v>
      </c>
      <c r="G116" s="273">
        <v>0</v>
      </c>
      <c r="H116" s="273">
        <v>1</v>
      </c>
      <c r="I116" s="273">
        <v>1</v>
      </c>
      <c r="J116" s="273">
        <v>1</v>
      </c>
      <c r="K116" s="273">
        <v>1</v>
      </c>
      <c r="L116" s="273">
        <v>1</v>
      </c>
      <c r="M116" s="273">
        <v>1</v>
      </c>
      <c r="N116" s="273">
        <v>1</v>
      </c>
      <c r="O116" s="273">
        <v>1</v>
      </c>
      <c r="P116" s="273">
        <v>1</v>
      </c>
      <c r="Q116" s="273">
        <v>1</v>
      </c>
      <c r="R116" s="273">
        <v>1</v>
      </c>
      <c r="S116" s="273">
        <v>1</v>
      </c>
      <c r="T116" s="273">
        <v>1</v>
      </c>
      <c r="U116" s="273">
        <v>1</v>
      </c>
      <c r="V116" s="273">
        <v>1</v>
      </c>
      <c r="W116" s="273">
        <v>1</v>
      </c>
      <c r="X116" s="273">
        <v>1</v>
      </c>
      <c r="Y116" s="273">
        <v>1</v>
      </c>
      <c r="Z116" s="273">
        <v>1</v>
      </c>
      <c r="AA116" s="273">
        <v>1</v>
      </c>
      <c r="AB116" s="273">
        <v>1</v>
      </c>
      <c r="AC116" s="273">
        <v>1</v>
      </c>
      <c r="AD116" s="273">
        <v>1</v>
      </c>
      <c r="AE116" s="273">
        <v>1</v>
      </c>
      <c r="AF116" s="273">
        <v>1</v>
      </c>
      <c r="AG116" s="273">
        <v>1</v>
      </c>
      <c r="AH116" s="273">
        <v>1</v>
      </c>
      <c r="AI116" s="273">
        <v>1</v>
      </c>
      <c r="AJ116" s="273">
        <v>1</v>
      </c>
      <c r="AK116" s="273">
        <v>1</v>
      </c>
      <c r="AL116" s="273">
        <v>1</v>
      </c>
      <c r="AM116" s="273">
        <v>1</v>
      </c>
      <c r="AN116" s="273">
        <v>1</v>
      </c>
      <c r="AO116" s="273">
        <v>1</v>
      </c>
      <c r="AP116" s="273">
        <v>1</v>
      </c>
      <c r="AQ116" s="273">
        <v>1</v>
      </c>
      <c r="AR116" s="273">
        <v>1</v>
      </c>
      <c r="AS116" s="273">
        <v>1</v>
      </c>
      <c r="AT116" s="273">
        <v>1</v>
      </c>
      <c r="AU116" s="273">
        <v>1</v>
      </c>
      <c r="AV116" s="273">
        <v>1</v>
      </c>
      <c r="AW116" s="273">
        <v>1</v>
      </c>
      <c r="AX116" s="273">
        <v>1</v>
      </c>
      <c r="AY116" s="273">
        <v>1</v>
      </c>
      <c r="AZ116" s="273">
        <v>1</v>
      </c>
      <c r="BA116" s="273">
        <v>1</v>
      </c>
      <c r="BB116" s="273">
        <v>1</v>
      </c>
      <c r="BC116" s="273">
        <v>1</v>
      </c>
      <c r="BD116" s="273">
        <v>1</v>
      </c>
      <c r="BE116" s="273">
        <v>1</v>
      </c>
      <c r="BF116" s="273">
        <v>1</v>
      </c>
      <c r="BG116" s="273">
        <v>1</v>
      </c>
      <c r="BH116" s="273">
        <v>1</v>
      </c>
      <c r="BI116" s="273">
        <v>1</v>
      </c>
      <c r="BJ116" s="273">
        <v>1</v>
      </c>
      <c r="BK116" s="273">
        <v>1</v>
      </c>
      <c r="BL116" s="273">
        <v>1</v>
      </c>
      <c r="BM116" s="273">
        <v>1</v>
      </c>
      <c r="BN116" s="273">
        <v>1</v>
      </c>
      <c r="BO116" s="273">
        <v>1</v>
      </c>
    </row>
    <row r="117" spans="1:68" x14ac:dyDescent="0.15">
      <c r="A117" s="35" t="s">
        <v>86</v>
      </c>
      <c r="B117" s="270">
        <v>65</v>
      </c>
      <c r="C117" s="268">
        <f>B117*160</f>
        <v>10400</v>
      </c>
      <c r="D117" s="271" t="s">
        <v>91</v>
      </c>
      <c r="E117" s="271" t="s">
        <v>64</v>
      </c>
      <c r="F117" s="271" t="s">
        <v>91</v>
      </c>
      <c r="G117" s="273">
        <v>0</v>
      </c>
      <c r="H117" s="273">
        <v>0.5</v>
      </c>
      <c r="I117" s="273">
        <v>0.5</v>
      </c>
      <c r="J117" s="273">
        <v>0.5</v>
      </c>
      <c r="K117" s="273">
        <v>0.5</v>
      </c>
      <c r="L117" s="273">
        <v>0.5</v>
      </c>
      <c r="M117" s="273">
        <v>0.5</v>
      </c>
      <c r="N117" s="273">
        <v>0.5</v>
      </c>
      <c r="O117" s="273">
        <v>0.5</v>
      </c>
      <c r="P117" s="273">
        <v>0.5</v>
      </c>
      <c r="Q117" s="273">
        <v>0.5</v>
      </c>
      <c r="R117" s="273">
        <v>0.5</v>
      </c>
      <c r="S117" s="273">
        <v>0.5</v>
      </c>
      <c r="T117" s="273">
        <v>0</v>
      </c>
      <c r="U117" s="273">
        <v>0</v>
      </c>
      <c r="V117" s="273">
        <v>0</v>
      </c>
      <c r="W117" s="273">
        <v>0</v>
      </c>
      <c r="X117" s="273">
        <v>0</v>
      </c>
      <c r="Y117" s="273">
        <v>0</v>
      </c>
      <c r="Z117" s="273">
        <v>0</v>
      </c>
      <c r="AA117" s="273">
        <v>0</v>
      </c>
      <c r="AB117" s="273">
        <v>0</v>
      </c>
      <c r="AC117" s="273">
        <v>0</v>
      </c>
      <c r="AD117" s="273">
        <v>0</v>
      </c>
      <c r="AE117" s="273">
        <v>0</v>
      </c>
      <c r="AF117" s="273">
        <v>0</v>
      </c>
      <c r="AG117" s="273">
        <v>0</v>
      </c>
      <c r="AH117" s="273">
        <v>0</v>
      </c>
      <c r="AI117" s="273">
        <v>0</v>
      </c>
      <c r="AJ117" s="273">
        <v>0</v>
      </c>
      <c r="AK117" s="273">
        <v>0</v>
      </c>
      <c r="AL117" s="273">
        <v>0</v>
      </c>
      <c r="AM117" s="273">
        <v>0</v>
      </c>
      <c r="AN117" s="273">
        <v>0</v>
      </c>
      <c r="AO117" s="273">
        <v>0</v>
      </c>
      <c r="AP117" s="273">
        <v>0</v>
      </c>
      <c r="AQ117" s="273">
        <v>0</v>
      </c>
      <c r="AR117" s="273">
        <v>0</v>
      </c>
      <c r="AS117" s="273">
        <v>0</v>
      </c>
      <c r="AT117" s="273">
        <v>0</v>
      </c>
      <c r="AU117" s="273">
        <v>0</v>
      </c>
      <c r="AV117" s="273">
        <v>0</v>
      </c>
      <c r="AW117" s="273">
        <v>0</v>
      </c>
      <c r="AX117" s="273">
        <v>0</v>
      </c>
      <c r="AY117" s="273">
        <v>0</v>
      </c>
      <c r="AZ117" s="273">
        <v>0</v>
      </c>
      <c r="BA117" s="273">
        <v>0</v>
      </c>
      <c r="BB117" s="273">
        <v>0</v>
      </c>
      <c r="BC117" s="273">
        <v>0</v>
      </c>
      <c r="BD117" s="273">
        <v>0</v>
      </c>
      <c r="BE117" s="273">
        <v>0</v>
      </c>
      <c r="BF117" s="273">
        <v>0</v>
      </c>
      <c r="BG117" s="273">
        <v>0</v>
      </c>
      <c r="BH117" s="273">
        <v>0</v>
      </c>
      <c r="BI117" s="273">
        <v>0</v>
      </c>
      <c r="BJ117" s="273">
        <v>0</v>
      </c>
      <c r="BK117" s="273">
        <v>0</v>
      </c>
      <c r="BL117" s="273">
        <v>0</v>
      </c>
      <c r="BM117" s="273">
        <v>0</v>
      </c>
      <c r="BN117" s="273">
        <v>0</v>
      </c>
      <c r="BO117" s="273">
        <v>0</v>
      </c>
    </row>
    <row r="118" spans="1:68" x14ac:dyDescent="0.15">
      <c r="B118" s="270"/>
      <c r="C118" s="269"/>
      <c r="D118" s="272"/>
      <c r="E118" s="272"/>
      <c r="F118" s="272"/>
      <c r="G118" s="273"/>
      <c r="H118" s="273"/>
      <c r="I118" s="273"/>
      <c r="J118" s="273"/>
      <c r="K118" s="273"/>
      <c r="L118" s="273"/>
      <c r="M118" s="273"/>
      <c r="N118" s="273"/>
      <c r="O118" s="273"/>
      <c r="P118" s="273"/>
      <c r="Q118" s="273"/>
      <c r="R118" s="273"/>
      <c r="S118" s="273"/>
      <c r="T118" s="273"/>
      <c r="U118" s="273"/>
      <c r="V118" s="273"/>
      <c r="W118" s="273"/>
      <c r="X118" s="273"/>
      <c r="Y118" s="273"/>
      <c r="Z118" s="273"/>
      <c r="AA118" s="273"/>
      <c r="AB118" s="273"/>
      <c r="AC118" s="273"/>
      <c r="AD118" s="273"/>
      <c r="AE118" s="273"/>
      <c r="AF118" s="273"/>
      <c r="AG118" s="273"/>
      <c r="AH118" s="273"/>
      <c r="AI118" s="273"/>
      <c r="AJ118" s="273"/>
      <c r="AK118" s="273"/>
      <c r="AL118" s="273"/>
      <c r="AM118" s="273"/>
      <c r="AN118" s="273"/>
      <c r="AO118" s="273"/>
      <c r="AP118" s="273"/>
      <c r="AQ118" s="273"/>
      <c r="AR118" s="273"/>
      <c r="AS118" s="273"/>
      <c r="AT118" s="273"/>
      <c r="AU118" s="273"/>
      <c r="AV118" s="273"/>
      <c r="AW118" s="273"/>
      <c r="AX118" s="273"/>
      <c r="AY118" s="273"/>
      <c r="AZ118" s="273"/>
      <c r="BA118" s="273"/>
      <c r="BB118" s="273"/>
      <c r="BC118" s="273"/>
      <c r="BD118" s="273"/>
      <c r="BE118" s="273"/>
      <c r="BF118" s="273"/>
      <c r="BG118" s="273"/>
      <c r="BH118" s="273"/>
      <c r="BI118" s="273"/>
      <c r="BJ118" s="273"/>
      <c r="BK118" s="273"/>
      <c r="BL118" s="273"/>
      <c r="BM118" s="273"/>
      <c r="BN118" s="273"/>
      <c r="BO118" s="273"/>
    </row>
    <row r="119" spans="1:68" x14ac:dyDescent="0.15">
      <c r="A119" s="35" t="s">
        <v>57</v>
      </c>
      <c r="B119" s="270">
        <v>85000</v>
      </c>
      <c r="C119" s="268">
        <f>B119/12</f>
        <v>7083.333333333333</v>
      </c>
      <c r="D119" s="271" t="s">
        <v>64</v>
      </c>
      <c r="E119" s="271" t="s">
        <v>64</v>
      </c>
      <c r="F119" s="271" t="s">
        <v>64</v>
      </c>
      <c r="G119" s="273">
        <v>0.5</v>
      </c>
      <c r="H119" s="273">
        <v>1</v>
      </c>
      <c r="I119" s="273">
        <v>1</v>
      </c>
      <c r="J119" s="273">
        <v>1</v>
      </c>
      <c r="K119" s="273">
        <v>1</v>
      </c>
      <c r="L119" s="273">
        <v>1</v>
      </c>
      <c r="M119" s="273">
        <v>1</v>
      </c>
      <c r="N119" s="273">
        <v>1</v>
      </c>
      <c r="O119" s="273">
        <v>1</v>
      </c>
      <c r="P119" s="273">
        <v>1</v>
      </c>
      <c r="Q119" s="273">
        <v>1</v>
      </c>
      <c r="R119" s="273">
        <v>1</v>
      </c>
      <c r="S119" s="273">
        <v>1</v>
      </c>
      <c r="T119" s="273">
        <v>1</v>
      </c>
      <c r="U119" s="273">
        <v>1</v>
      </c>
      <c r="V119" s="273">
        <v>1</v>
      </c>
      <c r="W119" s="273">
        <v>1</v>
      </c>
      <c r="X119" s="273">
        <v>1</v>
      </c>
      <c r="Y119" s="273">
        <v>1</v>
      </c>
      <c r="Z119" s="273">
        <v>1</v>
      </c>
      <c r="AA119" s="273">
        <v>1</v>
      </c>
      <c r="AB119" s="273">
        <v>1</v>
      </c>
      <c r="AC119" s="273">
        <v>1</v>
      </c>
      <c r="AD119" s="273">
        <v>1</v>
      </c>
      <c r="AE119" s="273">
        <v>1</v>
      </c>
      <c r="AF119" s="273">
        <v>1</v>
      </c>
      <c r="AG119" s="273">
        <v>1</v>
      </c>
      <c r="AH119" s="273">
        <v>1</v>
      </c>
      <c r="AI119" s="273">
        <v>1</v>
      </c>
      <c r="AJ119" s="273">
        <v>1</v>
      </c>
      <c r="AK119" s="273">
        <v>1</v>
      </c>
      <c r="AL119" s="273">
        <v>1</v>
      </c>
      <c r="AM119" s="273">
        <v>1</v>
      </c>
      <c r="AN119" s="273">
        <v>1</v>
      </c>
      <c r="AO119" s="273">
        <v>1</v>
      </c>
      <c r="AP119" s="273">
        <v>1</v>
      </c>
      <c r="AQ119" s="273">
        <v>1</v>
      </c>
      <c r="AR119" s="273">
        <v>1</v>
      </c>
      <c r="AS119" s="273">
        <v>1</v>
      </c>
      <c r="AT119" s="273">
        <v>1</v>
      </c>
      <c r="AU119" s="273">
        <v>1</v>
      </c>
      <c r="AV119" s="273">
        <v>1</v>
      </c>
      <c r="AW119" s="273">
        <v>1</v>
      </c>
      <c r="AX119" s="273">
        <v>1</v>
      </c>
      <c r="AY119" s="273">
        <v>1</v>
      </c>
      <c r="AZ119" s="273">
        <v>1</v>
      </c>
      <c r="BA119" s="273">
        <v>1</v>
      </c>
      <c r="BB119" s="273">
        <v>1</v>
      </c>
      <c r="BC119" s="273">
        <v>1</v>
      </c>
      <c r="BD119" s="273">
        <v>1</v>
      </c>
      <c r="BE119" s="273">
        <v>1</v>
      </c>
      <c r="BF119" s="273">
        <v>1</v>
      </c>
      <c r="BG119" s="273">
        <v>1</v>
      </c>
      <c r="BH119" s="273">
        <v>1</v>
      </c>
      <c r="BI119" s="273">
        <v>1</v>
      </c>
      <c r="BJ119" s="273">
        <v>1</v>
      </c>
      <c r="BK119" s="273">
        <v>1</v>
      </c>
      <c r="BL119" s="273">
        <v>1</v>
      </c>
      <c r="BM119" s="273">
        <v>1</v>
      </c>
      <c r="BN119" s="273">
        <v>1</v>
      </c>
      <c r="BO119" s="273">
        <v>1</v>
      </c>
    </row>
    <row r="120" spans="1:68" s="18" customFormat="1" x14ac:dyDescent="0.15">
      <c r="A120" s="35" t="s">
        <v>86</v>
      </c>
      <c r="B120" s="270">
        <v>85</v>
      </c>
      <c r="C120" s="268">
        <f>B120*160</f>
        <v>13600</v>
      </c>
      <c r="D120" s="271" t="s">
        <v>91</v>
      </c>
      <c r="E120" s="271" t="s">
        <v>64</v>
      </c>
      <c r="F120" s="271" t="s">
        <v>91</v>
      </c>
      <c r="G120" s="273">
        <v>0</v>
      </c>
      <c r="H120" s="273">
        <v>0.5</v>
      </c>
      <c r="I120" s="273">
        <v>0.5</v>
      </c>
      <c r="J120" s="273">
        <v>0.5</v>
      </c>
      <c r="K120" s="273">
        <v>0.5</v>
      </c>
      <c r="L120" s="273">
        <v>0.5</v>
      </c>
      <c r="M120" s="273">
        <v>0.5</v>
      </c>
      <c r="N120" s="273">
        <v>0.5</v>
      </c>
      <c r="O120" s="273">
        <v>0.5</v>
      </c>
      <c r="P120" s="273">
        <v>0.5</v>
      </c>
      <c r="Q120" s="273">
        <v>0.5</v>
      </c>
      <c r="R120" s="273">
        <v>0.5</v>
      </c>
      <c r="S120" s="273">
        <v>0.5</v>
      </c>
      <c r="T120" s="273">
        <v>0</v>
      </c>
      <c r="U120" s="273">
        <v>0</v>
      </c>
      <c r="V120" s="273">
        <v>0</v>
      </c>
      <c r="W120" s="273">
        <v>0</v>
      </c>
      <c r="X120" s="273">
        <v>0</v>
      </c>
      <c r="Y120" s="273">
        <v>0</v>
      </c>
      <c r="Z120" s="273">
        <v>0</v>
      </c>
      <c r="AA120" s="273">
        <v>0</v>
      </c>
      <c r="AB120" s="273">
        <v>0</v>
      </c>
      <c r="AC120" s="273">
        <v>0</v>
      </c>
      <c r="AD120" s="273">
        <v>0</v>
      </c>
      <c r="AE120" s="273">
        <v>0</v>
      </c>
      <c r="AF120" s="273">
        <v>0</v>
      </c>
      <c r="AG120" s="273">
        <v>0</v>
      </c>
      <c r="AH120" s="273">
        <v>0</v>
      </c>
      <c r="AI120" s="273">
        <v>0</v>
      </c>
      <c r="AJ120" s="273">
        <v>0</v>
      </c>
      <c r="AK120" s="273">
        <v>0</v>
      </c>
      <c r="AL120" s="273">
        <v>0</v>
      </c>
      <c r="AM120" s="273">
        <v>0</v>
      </c>
      <c r="AN120" s="273">
        <v>0</v>
      </c>
      <c r="AO120" s="273">
        <v>0</v>
      </c>
      <c r="AP120" s="273">
        <v>0</v>
      </c>
      <c r="AQ120" s="273">
        <v>0</v>
      </c>
      <c r="AR120" s="273">
        <v>0</v>
      </c>
      <c r="AS120" s="273">
        <v>0</v>
      </c>
      <c r="AT120" s="273">
        <v>0</v>
      </c>
      <c r="AU120" s="273">
        <v>0</v>
      </c>
      <c r="AV120" s="273">
        <v>0</v>
      </c>
      <c r="AW120" s="273">
        <v>0</v>
      </c>
      <c r="AX120" s="273">
        <v>0</v>
      </c>
      <c r="AY120" s="273">
        <v>0</v>
      </c>
      <c r="AZ120" s="273">
        <v>0</v>
      </c>
      <c r="BA120" s="273">
        <v>0</v>
      </c>
      <c r="BB120" s="273">
        <v>0</v>
      </c>
      <c r="BC120" s="273">
        <v>0</v>
      </c>
      <c r="BD120" s="273">
        <v>0</v>
      </c>
      <c r="BE120" s="273">
        <v>0</v>
      </c>
      <c r="BF120" s="273">
        <v>0</v>
      </c>
      <c r="BG120" s="273">
        <v>0</v>
      </c>
      <c r="BH120" s="273">
        <v>0</v>
      </c>
      <c r="BI120" s="273">
        <v>0</v>
      </c>
      <c r="BJ120" s="273">
        <v>0</v>
      </c>
      <c r="BK120" s="273">
        <v>0</v>
      </c>
      <c r="BL120" s="273">
        <v>0</v>
      </c>
      <c r="BM120" s="273">
        <v>0</v>
      </c>
      <c r="BN120" s="273">
        <v>0</v>
      </c>
      <c r="BO120" s="273">
        <v>0</v>
      </c>
      <c r="BP120" s="40"/>
    </row>
    <row r="121" spans="1:68" x14ac:dyDescent="0.15">
      <c r="B121" s="270"/>
      <c r="C121" s="269"/>
      <c r="D121" s="272"/>
      <c r="E121" s="272"/>
      <c r="F121" s="272"/>
      <c r="G121" s="273"/>
      <c r="H121" s="273"/>
      <c r="I121" s="273"/>
      <c r="J121" s="273"/>
      <c r="K121" s="273"/>
      <c r="L121" s="273"/>
      <c r="M121" s="273"/>
      <c r="N121" s="273"/>
      <c r="O121" s="273"/>
      <c r="P121" s="273"/>
      <c r="Q121" s="273"/>
      <c r="R121" s="273"/>
      <c r="S121" s="273"/>
      <c r="T121" s="273"/>
      <c r="U121" s="273"/>
      <c r="V121" s="273"/>
      <c r="W121" s="273"/>
      <c r="X121" s="273"/>
      <c r="Y121" s="273"/>
      <c r="Z121" s="273"/>
      <c r="AA121" s="273"/>
      <c r="AB121" s="273"/>
      <c r="AC121" s="273"/>
      <c r="AD121" s="273"/>
      <c r="AE121" s="273"/>
      <c r="AF121" s="273"/>
      <c r="AG121" s="273"/>
      <c r="AH121" s="273"/>
      <c r="AI121" s="273"/>
      <c r="AJ121" s="273"/>
      <c r="AK121" s="273"/>
      <c r="AL121" s="273"/>
      <c r="AM121" s="273"/>
      <c r="AN121" s="273"/>
      <c r="AO121" s="273"/>
      <c r="AP121" s="273"/>
      <c r="AQ121" s="273"/>
      <c r="AR121" s="273"/>
      <c r="AS121" s="273"/>
      <c r="AT121" s="273"/>
      <c r="AU121" s="273"/>
      <c r="AV121" s="273"/>
      <c r="AW121" s="273"/>
      <c r="AX121" s="273"/>
      <c r="AY121" s="273"/>
      <c r="AZ121" s="273"/>
      <c r="BA121" s="273"/>
      <c r="BB121" s="273"/>
      <c r="BC121" s="273"/>
      <c r="BD121" s="273"/>
      <c r="BE121" s="273"/>
      <c r="BF121" s="273"/>
      <c r="BG121" s="273"/>
      <c r="BH121" s="273"/>
      <c r="BI121" s="273"/>
      <c r="BJ121" s="273"/>
      <c r="BK121" s="273"/>
      <c r="BL121" s="273"/>
      <c r="BM121" s="273"/>
      <c r="BN121" s="273"/>
      <c r="BO121" s="273"/>
    </row>
    <row r="122" spans="1:68" x14ac:dyDescent="0.15">
      <c r="A122" s="35" t="s">
        <v>118</v>
      </c>
      <c r="B122" s="270">
        <v>90000</v>
      </c>
      <c r="C122" s="268">
        <f>B122/12</f>
        <v>7500</v>
      </c>
      <c r="D122" s="271" t="s">
        <v>64</v>
      </c>
      <c r="E122" s="271" t="s">
        <v>64</v>
      </c>
      <c r="F122" s="271" t="s">
        <v>64</v>
      </c>
      <c r="G122" s="273">
        <v>0</v>
      </c>
      <c r="H122" s="273">
        <v>0</v>
      </c>
      <c r="I122" s="273">
        <v>0</v>
      </c>
      <c r="J122" s="273">
        <v>0</v>
      </c>
      <c r="K122" s="273">
        <v>0</v>
      </c>
      <c r="L122" s="273">
        <v>0</v>
      </c>
      <c r="M122" s="273">
        <v>0</v>
      </c>
      <c r="N122" s="273">
        <v>0</v>
      </c>
      <c r="O122" s="273">
        <v>0</v>
      </c>
      <c r="P122" s="273">
        <v>0</v>
      </c>
      <c r="Q122" s="273">
        <v>0</v>
      </c>
      <c r="R122" s="273">
        <v>0</v>
      </c>
      <c r="S122" s="273">
        <v>0</v>
      </c>
      <c r="T122" s="273">
        <v>1</v>
      </c>
      <c r="U122" s="273">
        <v>1</v>
      </c>
      <c r="V122" s="273">
        <v>1</v>
      </c>
      <c r="W122" s="273">
        <v>1</v>
      </c>
      <c r="X122" s="273">
        <v>1</v>
      </c>
      <c r="Y122" s="273">
        <v>1</v>
      </c>
      <c r="Z122" s="273">
        <v>1</v>
      </c>
      <c r="AA122" s="273">
        <v>1</v>
      </c>
      <c r="AB122" s="273">
        <v>1</v>
      </c>
      <c r="AC122" s="273">
        <v>1</v>
      </c>
      <c r="AD122" s="273">
        <v>1</v>
      </c>
      <c r="AE122" s="273">
        <v>1</v>
      </c>
      <c r="AF122" s="273">
        <v>1</v>
      </c>
      <c r="AG122" s="273">
        <v>1</v>
      </c>
      <c r="AH122" s="273">
        <v>1</v>
      </c>
      <c r="AI122" s="273">
        <v>1</v>
      </c>
      <c r="AJ122" s="273">
        <v>1</v>
      </c>
      <c r="AK122" s="273">
        <v>1</v>
      </c>
      <c r="AL122" s="273">
        <v>1</v>
      </c>
      <c r="AM122" s="273">
        <v>1</v>
      </c>
      <c r="AN122" s="273">
        <v>1</v>
      </c>
      <c r="AO122" s="273">
        <v>1</v>
      </c>
      <c r="AP122" s="273">
        <v>1</v>
      </c>
      <c r="AQ122" s="273">
        <v>1</v>
      </c>
      <c r="AR122" s="273">
        <v>1</v>
      </c>
      <c r="AS122" s="273">
        <v>1</v>
      </c>
      <c r="AT122" s="273">
        <v>1</v>
      </c>
      <c r="AU122" s="273">
        <v>1</v>
      </c>
      <c r="AV122" s="273">
        <v>1</v>
      </c>
      <c r="AW122" s="273">
        <v>1</v>
      </c>
      <c r="AX122" s="273">
        <v>1</v>
      </c>
      <c r="AY122" s="273">
        <v>1</v>
      </c>
      <c r="AZ122" s="273">
        <v>1</v>
      </c>
      <c r="BA122" s="273">
        <v>1</v>
      </c>
      <c r="BB122" s="273">
        <v>1</v>
      </c>
      <c r="BC122" s="273">
        <v>1</v>
      </c>
      <c r="BD122" s="273">
        <v>1</v>
      </c>
      <c r="BE122" s="273">
        <v>1</v>
      </c>
      <c r="BF122" s="273">
        <v>1</v>
      </c>
      <c r="BG122" s="273">
        <v>1</v>
      </c>
      <c r="BH122" s="273">
        <v>1</v>
      </c>
      <c r="BI122" s="273">
        <v>1</v>
      </c>
      <c r="BJ122" s="273">
        <v>1</v>
      </c>
      <c r="BK122" s="273">
        <v>1</v>
      </c>
      <c r="BL122" s="273">
        <v>1</v>
      </c>
      <c r="BM122" s="273">
        <v>1</v>
      </c>
      <c r="BN122" s="273">
        <v>1</v>
      </c>
      <c r="BO122" s="273">
        <v>1</v>
      </c>
    </row>
    <row r="123" spans="1:68" s="18" customFormat="1" x14ac:dyDescent="0.15">
      <c r="A123" s="35" t="s">
        <v>86</v>
      </c>
      <c r="B123" s="270">
        <v>65</v>
      </c>
      <c r="C123" s="268">
        <f>B123*160</f>
        <v>10400</v>
      </c>
      <c r="D123" s="271" t="s">
        <v>91</v>
      </c>
      <c r="E123" s="271" t="s">
        <v>64</v>
      </c>
      <c r="F123" s="271" t="s">
        <v>91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>
        <v>0</v>
      </c>
      <c r="M123" s="273">
        <v>0</v>
      </c>
      <c r="N123" s="273">
        <v>0</v>
      </c>
      <c r="O123" s="273">
        <v>0</v>
      </c>
      <c r="P123" s="273">
        <v>0</v>
      </c>
      <c r="Q123" s="273">
        <v>0</v>
      </c>
      <c r="R123" s="273">
        <v>0</v>
      </c>
      <c r="S123" s="273">
        <v>0</v>
      </c>
      <c r="T123" s="273">
        <v>0</v>
      </c>
      <c r="U123" s="273">
        <v>0</v>
      </c>
      <c r="V123" s="273">
        <v>0</v>
      </c>
      <c r="W123" s="273">
        <v>0</v>
      </c>
      <c r="X123" s="273">
        <v>0</v>
      </c>
      <c r="Y123" s="273">
        <v>0</v>
      </c>
      <c r="Z123" s="273">
        <v>0</v>
      </c>
      <c r="AA123" s="273">
        <v>0</v>
      </c>
      <c r="AB123" s="273">
        <v>0</v>
      </c>
      <c r="AC123" s="273">
        <v>0</v>
      </c>
      <c r="AD123" s="273">
        <v>0</v>
      </c>
      <c r="AE123" s="273">
        <v>0</v>
      </c>
      <c r="AF123" s="273">
        <v>0</v>
      </c>
      <c r="AG123" s="273">
        <v>0</v>
      </c>
      <c r="AH123" s="273">
        <v>0</v>
      </c>
      <c r="AI123" s="273">
        <v>0</v>
      </c>
      <c r="AJ123" s="273">
        <v>0</v>
      </c>
      <c r="AK123" s="273">
        <v>0</v>
      </c>
      <c r="AL123" s="273">
        <v>0</v>
      </c>
      <c r="AM123" s="273">
        <v>0</v>
      </c>
      <c r="AN123" s="273">
        <v>0</v>
      </c>
      <c r="AO123" s="273">
        <v>0</v>
      </c>
      <c r="AP123" s="273">
        <v>0</v>
      </c>
      <c r="AQ123" s="273">
        <v>0</v>
      </c>
      <c r="AR123" s="273">
        <v>0</v>
      </c>
      <c r="AS123" s="273">
        <v>0</v>
      </c>
      <c r="AT123" s="273">
        <v>0</v>
      </c>
      <c r="AU123" s="273">
        <v>0</v>
      </c>
      <c r="AV123" s="273">
        <v>0</v>
      </c>
      <c r="AW123" s="273">
        <v>0</v>
      </c>
      <c r="AX123" s="273">
        <v>0</v>
      </c>
      <c r="AY123" s="273">
        <v>0</v>
      </c>
      <c r="AZ123" s="273">
        <v>0</v>
      </c>
      <c r="BA123" s="273">
        <v>0</v>
      </c>
      <c r="BB123" s="273">
        <v>0</v>
      </c>
      <c r="BC123" s="273">
        <v>0</v>
      </c>
      <c r="BD123" s="273">
        <v>0</v>
      </c>
      <c r="BE123" s="273">
        <v>0</v>
      </c>
      <c r="BF123" s="273">
        <v>0</v>
      </c>
      <c r="BG123" s="273">
        <v>0</v>
      </c>
      <c r="BH123" s="273">
        <v>0</v>
      </c>
      <c r="BI123" s="273">
        <v>0</v>
      </c>
      <c r="BJ123" s="273">
        <v>0</v>
      </c>
      <c r="BK123" s="273">
        <v>0</v>
      </c>
      <c r="BL123" s="273">
        <v>0</v>
      </c>
      <c r="BM123" s="273">
        <v>0</v>
      </c>
      <c r="BN123" s="273">
        <v>0</v>
      </c>
      <c r="BO123" s="273">
        <v>0</v>
      </c>
      <c r="BP123" s="40"/>
    </row>
    <row r="124" spans="1:68" x14ac:dyDescent="0.15">
      <c r="B124" s="270"/>
      <c r="C124" s="269"/>
      <c r="D124" s="272"/>
      <c r="E124" s="272"/>
      <c r="F124" s="272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273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273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273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</row>
    <row r="125" spans="1:68" x14ac:dyDescent="0.15">
      <c r="A125" s="35" t="s">
        <v>58</v>
      </c>
      <c r="B125" s="270">
        <v>65000</v>
      </c>
      <c r="C125" s="268">
        <f>B125/12</f>
        <v>5416.666666666667</v>
      </c>
      <c r="D125" s="271" t="s">
        <v>64</v>
      </c>
      <c r="E125" s="271" t="s">
        <v>64</v>
      </c>
      <c r="F125" s="271" t="s">
        <v>64</v>
      </c>
      <c r="G125" s="273">
        <v>0</v>
      </c>
      <c r="H125" s="273">
        <v>0</v>
      </c>
      <c r="I125" s="273">
        <v>0</v>
      </c>
      <c r="J125" s="273">
        <v>0</v>
      </c>
      <c r="K125" s="273">
        <v>0</v>
      </c>
      <c r="L125" s="273">
        <v>0</v>
      </c>
      <c r="M125" s="273">
        <v>0</v>
      </c>
      <c r="N125" s="273">
        <v>0</v>
      </c>
      <c r="O125" s="273">
        <v>0</v>
      </c>
      <c r="P125" s="273">
        <v>0</v>
      </c>
      <c r="Q125" s="273">
        <v>0</v>
      </c>
      <c r="R125" s="273">
        <v>0</v>
      </c>
      <c r="S125" s="273">
        <v>0</v>
      </c>
      <c r="T125" s="273">
        <v>1</v>
      </c>
      <c r="U125" s="273">
        <v>1</v>
      </c>
      <c r="V125" s="273">
        <v>1</v>
      </c>
      <c r="W125" s="273">
        <v>1</v>
      </c>
      <c r="X125" s="273">
        <v>1</v>
      </c>
      <c r="Y125" s="273">
        <v>1</v>
      </c>
      <c r="Z125" s="273">
        <v>1</v>
      </c>
      <c r="AA125" s="273">
        <v>1</v>
      </c>
      <c r="AB125" s="273">
        <v>1</v>
      </c>
      <c r="AC125" s="273">
        <v>1</v>
      </c>
      <c r="AD125" s="273">
        <v>1</v>
      </c>
      <c r="AE125" s="273">
        <v>1</v>
      </c>
      <c r="AF125" s="273">
        <v>1</v>
      </c>
      <c r="AG125" s="273">
        <v>1</v>
      </c>
      <c r="AH125" s="273">
        <v>1</v>
      </c>
      <c r="AI125" s="273">
        <v>1</v>
      </c>
      <c r="AJ125" s="273">
        <v>1</v>
      </c>
      <c r="AK125" s="273">
        <v>1</v>
      </c>
      <c r="AL125" s="273">
        <v>1</v>
      </c>
      <c r="AM125" s="273">
        <v>1</v>
      </c>
      <c r="AN125" s="273">
        <v>1</v>
      </c>
      <c r="AO125" s="273">
        <v>1</v>
      </c>
      <c r="AP125" s="273">
        <v>1</v>
      </c>
      <c r="AQ125" s="273">
        <v>1</v>
      </c>
      <c r="AR125" s="273">
        <v>1</v>
      </c>
      <c r="AS125" s="273">
        <v>1</v>
      </c>
      <c r="AT125" s="273">
        <v>1</v>
      </c>
      <c r="AU125" s="273">
        <v>1</v>
      </c>
      <c r="AV125" s="273">
        <v>1</v>
      </c>
      <c r="AW125" s="273">
        <v>1</v>
      </c>
      <c r="AX125" s="273">
        <v>1</v>
      </c>
      <c r="AY125" s="273">
        <v>1</v>
      </c>
      <c r="AZ125" s="273">
        <v>1</v>
      </c>
      <c r="BA125" s="273">
        <v>1</v>
      </c>
      <c r="BB125" s="273">
        <v>1</v>
      </c>
      <c r="BC125" s="273">
        <v>1</v>
      </c>
      <c r="BD125" s="273">
        <v>1</v>
      </c>
      <c r="BE125" s="273">
        <v>1</v>
      </c>
      <c r="BF125" s="273">
        <v>1</v>
      </c>
      <c r="BG125" s="273">
        <v>1</v>
      </c>
      <c r="BH125" s="273">
        <v>1</v>
      </c>
      <c r="BI125" s="273">
        <v>1</v>
      </c>
      <c r="BJ125" s="273">
        <v>1</v>
      </c>
      <c r="BK125" s="273">
        <v>1</v>
      </c>
      <c r="BL125" s="273">
        <v>1</v>
      </c>
      <c r="BM125" s="273">
        <v>1</v>
      </c>
      <c r="BN125" s="273">
        <v>1</v>
      </c>
      <c r="BO125" s="273">
        <v>1</v>
      </c>
    </row>
    <row r="126" spans="1:68" s="18" customFormat="1" x14ac:dyDescent="0.15">
      <c r="A126" s="35" t="s">
        <v>86</v>
      </c>
      <c r="B126" s="270">
        <v>50</v>
      </c>
      <c r="C126" s="268">
        <f>B126*160</f>
        <v>8000</v>
      </c>
      <c r="D126" s="271" t="s">
        <v>91</v>
      </c>
      <c r="E126" s="271" t="s">
        <v>64</v>
      </c>
      <c r="F126" s="271" t="s">
        <v>64</v>
      </c>
      <c r="G126" s="273">
        <v>0</v>
      </c>
      <c r="H126" s="273">
        <v>0</v>
      </c>
      <c r="I126" s="273">
        <v>0</v>
      </c>
      <c r="J126" s="273">
        <v>0</v>
      </c>
      <c r="K126" s="273">
        <v>0</v>
      </c>
      <c r="L126" s="273">
        <v>0</v>
      </c>
      <c r="M126" s="273">
        <v>0</v>
      </c>
      <c r="N126" s="273">
        <v>0</v>
      </c>
      <c r="O126" s="273">
        <v>0</v>
      </c>
      <c r="P126" s="273">
        <v>0</v>
      </c>
      <c r="Q126" s="273">
        <v>0</v>
      </c>
      <c r="R126" s="273">
        <v>0</v>
      </c>
      <c r="S126" s="273">
        <v>0</v>
      </c>
      <c r="T126" s="273">
        <v>0</v>
      </c>
      <c r="U126" s="273">
        <v>0</v>
      </c>
      <c r="V126" s="273">
        <v>0</v>
      </c>
      <c r="W126" s="273">
        <v>0</v>
      </c>
      <c r="X126" s="273">
        <v>0</v>
      </c>
      <c r="Y126" s="273">
        <v>0</v>
      </c>
      <c r="Z126" s="273">
        <v>0</v>
      </c>
      <c r="AA126" s="273">
        <v>0</v>
      </c>
      <c r="AB126" s="273">
        <v>0</v>
      </c>
      <c r="AC126" s="273">
        <v>0</v>
      </c>
      <c r="AD126" s="273">
        <v>0</v>
      </c>
      <c r="AE126" s="273">
        <v>0</v>
      </c>
      <c r="AF126" s="273">
        <v>0</v>
      </c>
      <c r="AG126" s="273">
        <v>0</v>
      </c>
      <c r="AH126" s="273">
        <v>0</v>
      </c>
      <c r="AI126" s="273">
        <v>0</v>
      </c>
      <c r="AJ126" s="273">
        <v>0</v>
      </c>
      <c r="AK126" s="273">
        <v>0</v>
      </c>
      <c r="AL126" s="273">
        <v>0</v>
      </c>
      <c r="AM126" s="273">
        <v>0</v>
      </c>
      <c r="AN126" s="273">
        <v>0</v>
      </c>
      <c r="AO126" s="273">
        <v>0</v>
      </c>
      <c r="AP126" s="273">
        <v>0</v>
      </c>
      <c r="AQ126" s="273">
        <v>0</v>
      </c>
      <c r="AR126" s="273">
        <v>0</v>
      </c>
      <c r="AS126" s="273">
        <v>0</v>
      </c>
      <c r="AT126" s="273">
        <v>0</v>
      </c>
      <c r="AU126" s="273">
        <v>0</v>
      </c>
      <c r="AV126" s="273">
        <v>0</v>
      </c>
      <c r="AW126" s="273">
        <v>0</v>
      </c>
      <c r="AX126" s="273">
        <v>0</v>
      </c>
      <c r="AY126" s="273">
        <v>0</v>
      </c>
      <c r="AZ126" s="273">
        <v>0</v>
      </c>
      <c r="BA126" s="273">
        <v>0</v>
      </c>
      <c r="BB126" s="273">
        <v>0</v>
      </c>
      <c r="BC126" s="273">
        <v>0</v>
      </c>
      <c r="BD126" s="273">
        <v>0</v>
      </c>
      <c r="BE126" s="273">
        <v>0</v>
      </c>
      <c r="BF126" s="273">
        <v>0</v>
      </c>
      <c r="BG126" s="273">
        <v>0</v>
      </c>
      <c r="BH126" s="273">
        <v>0</v>
      </c>
      <c r="BI126" s="273">
        <v>0</v>
      </c>
      <c r="BJ126" s="273">
        <v>0</v>
      </c>
      <c r="BK126" s="273">
        <v>0</v>
      </c>
      <c r="BL126" s="273">
        <v>0</v>
      </c>
      <c r="BM126" s="273">
        <v>0</v>
      </c>
      <c r="BN126" s="273">
        <v>0</v>
      </c>
      <c r="BO126" s="273">
        <v>0</v>
      </c>
      <c r="BP126" s="40"/>
    </row>
    <row r="127" spans="1:68" x14ac:dyDescent="0.15">
      <c r="B127" s="270"/>
      <c r="C127" s="269"/>
      <c r="D127" s="272"/>
      <c r="E127" s="272"/>
      <c r="F127" s="272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3"/>
      <c r="R127" s="273"/>
      <c r="S127" s="273"/>
      <c r="T127" s="273"/>
      <c r="U127" s="273"/>
      <c r="V127" s="273"/>
      <c r="W127" s="273"/>
      <c r="X127" s="273"/>
      <c r="Y127" s="273"/>
      <c r="Z127" s="273"/>
      <c r="AA127" s="273"/>
      <c r="AB127" s="273"/>
      <c r="AC127" s="273"/>
      <c r="AD127" s="273"/>
      <c r="AE127" s="273"/>
      <c r="AF127" s="273"/>
      <c r="AG127" s="273"/>
      <c r="AH127" s="273"/>
      <c r="AI127" s="273"/>
      <c r="AJ127" s="273"/>
      <c r="AK127" s="273"/>
      <c r="AL127" s="273"/>
      <c r="AM127" s="273"/>
      <c r="AN127" s="273"/>
      <c r="AO127" s="273"/>
      <c r="AP127" s="273"/>
      <c r="AQ127" s="273"/>
      <c r="AR127" s="273"/>
      <c r="AS127" s="273"/>
      <c r="AT127" s="273"/>
      <c r="AU127" s="273"/>
      <c r="AV127" s="273"/>
      <c r="AW127" s="273"/>
      <c r="AX127" s="273"/>
      <c r="AY127" s="273"/>
      <c r="AZ127" s="273"/>
      <c r="BA127" s="273"/>
      <c r="BB127" s="273"/>
      <c r="BC127" s="273"/>
      <c r="BD127" s="273"/>
      <c r="BE127" s="273"/>
      <c r="BF127" s="273"/>
      <c r="BG127" s="273"/>
      <c r="BH127" s="273"/>
      <c r="BI127" s="273"/>
      <c r="BJ127" s="273"/>
      <c r="BK127" s="273"/>
      <c r="BL127" s="273"/>
      <c r="BM127" s="273"/>
      <c r="BN127" s="273"/>
      <c r="BO127" s="273"/>
    </row>
    <row r="128" spans="1:68" x14ac:dyDescent="0.15">
      <c r="A128" s="35" t="s">
        <v>59</v>
      </c>
      <c r="B128" s="270">
        <v>80000</v>
      </c>
      <c r="C128" s="268">
        <f>B128/12</f>
        <v>6666.666666666667</v>
      </c>
      <c r="D128" s="271" t="s">
        <v>64</v>
      </c>
      <c r="E128" s="271" t="s">
        <v>64</v>
      </c>
      <c r="F128" s="271" t="s">
        <v>64</v>
      </c>
      <c r="G128" s="273">
        <v>0</v>
      </c>
      <c r="H128" s="273">
        <v>0</v>
      </c>
      <c r="I128" s="273">
        <v>0</v>
      </c>
      <c r="J128" s="273">
        <v>0</v>
      </c>
      <c r="K128" s="273">
        <v>1</v>
      </c>
      <c r="L128" s="273">
        <v>1</v>
      </c>
      <c r="M128" s="273">
        <v>1</v>
      </c>
      <c r="N128" s="273">
        <v>1</v>
      </c>
      <c r="O128" s="273">
        <v>1</v>
      </c>
      <c r="P128" s="273">
        <v>1</v>
      </c>
      <c r="Q128" s="273">
        <v>1</v>
      </c>
      <c r="R128" s="273">
        <v>1</v>
      </c>
      <c r="S128" s="273">
        <v>1</v>
      </c>
      <c r="T128" s="273">
        <v>1</v>
      </c>
      <c r="U128" s="273">
        <v>1</v>
      </c>
      <c r="V128" s="273">
        <v>1</v>
      </c>
      <c r="W128" s="273">
        <v>1</v>
      </c>
      <c r="X128" s="273">
        <v>1</v>
      </c>
      <c r="Y128" s="273">
        <v>1</v>
      </c>
      <c r="Z128" s="273">
        <v>1</v>
      </c>
      <c r="AA128" s="273">
        <v>1</v>
      </c>
      <c r="AB128" s="273">
        <v>1</v>
      </c>
      <c r="AC128" s="273">
        <v>1</v>
      </c>
      <c r="AD128" s="273">
        <v>1</v>
      </c>
      <c r="AE128" s="273">
        <v>1</v>
      </c>
      <c r="AF128" s="273">
        <v>1</v>
      </c>
      <c r="AG128" s="273">
        <v>1</v>
      </c>
      <c r="AH128" s="273">
        <v>1</v>
      </c>
      <c r="AI128" s="273">
        <v>1</v>
      </c>
      <c r="AJ128" s="273">
        <v>1</v>
      </c>
      <c r="AK128" s="273">
        <v>1</v>
      </c>
      <c r="AL128" s="273">
        <v>1</v>
      </c>
      <c r="AM128" s="273">
        <v>1</v>
      </c>
      <c r="AN128" s="273">
        <v>1</v>
      </c>
      <c r="AO128" s="273">
        <v>1</v>
      </c>
      <c r="AP128" s="273">
        <v>1</v>
      </c>
      <c r="AQ128" s="273">
        <v>1</v>
      </c>
      <c r="AR128" s="273">
        <v>1</v>
      </c>
      <c r="AS128" s="273">
        <v>1</v>
      </c>
      <c r="AT128" s="273">
        <v>1</v>
      </c>
      <c r="AU128" s="273">
        <v>1</v>
      </c>
      <c r="AV128" s="273">
        <v>1</v>
      </c>
      <c r="AW128" s="273">
        <v>1</v>
      </c>
      <c r="AX128" s="273">
        <v>1</v>
      </c>
      <c r="AY128" s="273">
        <v>1</v>
      </c>
      <c r="AZ128" s="273">
        <v>1</v>
      </c>
      <c r="BA128" s="273">
        <v>1</v>
      </c>
      <c r="BB128" s="273">
        <v>1</v>
      </c>
      <c r="BC128" s="273">
        <v>1</v>
      </c>
      <c r="BD128" s="273">
        <v>1</v>
      </c>
      <c r="BE128" s="273">
        <v>1</v>
      </c>
      <c r="BF128" s="273">
        <v>1</v>
      </c>
      <c r="BG128" s="273">
        <v>1</v>
      </c>
      <c r="BH128" s="273">
        <v>1</v>
      </c>
      <c r="BI128" s="273">
        <v>1</v>
      </c>
      <c r="BJ128" s="273">
        <v>1</v>
      </c>
      <c r="BK128" s="273">
        <v>1</v>
      </c>
      <c r="BL128" s="273">
        <v>1</v>
      </c>
      <c r="BM128" s="273">
        <v>1</v>
      </c>
      <c r="BN128" s="273">
        <v>1</v>
      </c>
      <c r="BO128" s="273">
        <v>1</v>
      </c>
    </row>
    <row r="129" spans="1:68" x14ac:dyDescent="0.15">
      <c r="A129" s="35" t="s">
        <v>86</v>
      </c>
      <c r="B129" s="270">
        <v>65</v>
      </c>
      <c r="C129" s="268">
        <f>B129*160</f>
        <v>10400</v>
      </c>
      <c r="D129" s="271" t="s">
        <v>91</v>
      </c>
      <c r="E129" s="271" t="s">
        <v>64</v>
      </c>
      <c r="F129" s="271" t="s">
        <v>64</v>
      </c>
      <c r="G129" s="273">
        <v>0</v>
      </c>
      <c r="H129" s="273">
        <v>0</v>
      </c>
      <c r="I129" s="273">
        <v>0</v>
      </c>
      <c r="J129" s="273">
        <v>0</v>
      </c>
      <c r="K129" s="273">
        <v>0</v>
      </c>
      <c r="L129" s="273">
        <v>0</v>
      </c>
      <c r="M129" s="273">
        <v>0</v>
      </c>
      <c r="N129" s="273">
        <v>0</v>
      </c>
      <c r="O129" s="273">
        <v>0</v>
      </c>
      <c r="P129" s="273">
        <v>0</v>
      </c>
      <c r="Q129" s="273">
        <v>0</v>
      </c>
      <c r="R129" s="273">
        <v>0</v>
      </c>
      <c r="S129" s="273">
        <v>0</v>
      </c>
      <c r="T129" s="273">
        <v>0</v>
      </c>
      <c r="U129" s="273">
        <v>0</v>
      </c>
      <c r="V129" s="273">
        <v>0</v>
      </c>
      <c r="W129" s="273">
        <v>0</v>
      </c>
      <c r="X129" s="273">
        <v>0</v>
      </c>
      <c r="Y129" s="273">
        <v>0</v>
      </c>
      <c r="Z129" s="273">
        <v>0</v>
      </c>
      <c r="AA129" s="273">
        <v>0</v>
      </c>
      <c r="AB129" s="273">
        <v>0</v>
      </c>
      <c r="AC129" s="273">
        <v>0</v>
      </c>
      <c r="AD129" s="273">
        <v>0</v>
      </c>
      <c r="AE129" s="273">
        <v>0</v>
      </c>
      <c r="AF129" s="273">
        <v>0</v>
      </c>
      <c r="AG129" s="273">
        <v>0</v>
      </c>
      <c r="AH129" s="273">
        <v>0</v>
      </c>
      <c r="AI129" s="273">
        <v>0</v>
      </c>
      <c r="AJ129" s="273">
        <v>0</v>
      </c>
      <c r="AK129" s="273">
        <v>0</v>
      </c>
      <c r="AL129" s="273">
        <v>0</v>
      </c>
      <c r="AM129" s="273">
        <v>0</v>
      </c>
      <c r="AN129" s="273">
        <v>0</v>
      </c>
      <c r="AO129" s="273">
        <v>0</v>
      </c>
      <c r="AP129" s="273">
        <v>0</v>
      </c>
      <c r="AQ129" s="273">
        <v>0</v>
      </c>
      <c r="AR129" s="273">
        <v>0</v>
      </c>
      <c r="AS129" s="273">
        <v>0</v>
      </c>
      <c r="AT129" s="273">
        <v>0</v>
      </c>
      <c r="AU129" s="273">
        <v>0</v>
      </c>
      <c r="AV129" s="273">
        <v>0</v>
      </c>
      <c r="AW129" s="273">
        <v>0</v>
      </c>
      <c r="AX129" s="273">
        <v>0</v>
      </c>
      <c r="AY129" s="273">
        <v>0</v>
      </c>
      <c r="AZ129" s="273">
        <v>0</v>
      </c>
      <c r="BA129" s="273">
        <v>0</v>
      </c>
      <c r="BB129" s="273">
        <v>0</v>
      </c>
      <c r="BC129" s="273">
        <v>0</v>
      </c>
      <c r="BD129" s="273">
        <v>0</v>
      </c>
      <c r="BE129" s="273">
        <v>0</v>
      </c>
      <c r="BF129" s="273">
        <v>0</v>
      </c>
      <c r="BG129" s="273">
        <v>0</v>
      </c>
      <c r="BH129" s="273">
        <v>0</v>
      </c>
      <c r="BI129" s="273">
        <v>0</v>
      </c>
      <c r="BJ129" s="273">
        <v>0</v>
      </c>
      <c r="BK129" s="273">
        <v>0</v>
      </c>
      <c r="BL129" s="273">
        <v>0</v>
      </c>
      <c r="BM129" s="273">
        <v>0</v>
      </c>
      <c r="BN129" s="273">
        <v>0</v>
      </c>
      <c r="BO129" s="273">
        <v>0</v>
      </c>
    </row>
    <row r="130" spans="1:68" x14ac:dyDescent="0.15">
      <c r="B130" s="270"/>
      <c r="C130" s="269"/>
      <c r="D130" s="272"/>
      <c r="E130" s="272"/>
      <c r="F130" s="272"/>
      <c r="G130" s="273"/>
      <c r="H130" s="273"/>
      <c r="I130" s="273"/>
      <c r="J130" s="273"/>
      <c r="K130" s="273"/>
      <c r="L130" s="273"/>
      <c r="M130" s="273"/>
      <c r="N130" s="273"/>
      <c r="O130" s="273"/>
      <c r="P130" s="273"/>
      <c r="Q130" s="273"/>
      <c r="R130" s="273"/>
      <c r="S130" s="273"/>
      <c r="T130" s="273"/>
      <c r="U130" s="273"/>
      <c r="V130" s="273"/>
      <c r="W130" s="273"/>
      <c r="X130" s="273"/>
      <c r="Y130" s="273"/>
      <c r="Z130" s="273"/>
      <c r="AA130" s="273"/>
      <c r="AB130" s="273"/>
      <c r="AC130" s="273"/>
      <c r="AD130" s="273"/>
      <c r="AE130" s="273"/>
      <c r="AF130" s="273"/>
      <c r="AG130" s="273"/>
      <c r="AH130" s="273"/>
      <c r="AI130" s="273"/>
      <c r="AJ130" s="273"/>
      <c r="AK130" s="273"/>
      <c r="AL130" s="273"/>
      <c r="AM130" s="273"/>
      <c r="AN130" s="273"/>
      <c r="AO130" s="273"/>
      <c r="AP130" s="273"/>
      <c r="AQ130" s="273"/>
      <c r="AR130" s="273"/>
      <c r="AS130" s="273"/>
      <c r="AT130" s="273"/>
      <c r="AU130" s="273"/>
      <c r="AV130" s="273"/>
      <c r="AW130" s="273"/>
      <c r="AX130" s="273"/>
      <c r="AY130" s="273"/>
      <c r="AZ130" s="273"/>
      <c r="BA130" s="273"/>
      <c r="BB130" s="273"/>
      <c r="BC130" s="273"/>
      <c r="BD130" s="273"/>
      <c r="BE130" s="273"/>
      <c r="BF130" s="273"/>
      <c r="BG130" s="273"/>
      <c r="BH130" s="273"/>
      <c r="BI130" s="273"/>
      <c r="BJ130" s="273"/>
      <c r="BK130" s="273"/>
      <c r="BL130" s="273"/>
      <c r="BM130" s="273"/>
      <c r="BN130" s="273"/>
      <c r="BO130" s="273"/>
    </row>
    <row r="131" spans="1:68" x14ac:dyDescent="0.15">
      <c r="A131" s="35" t="s">
        <v>60</v>
      </c>
      <c r="B131" s="270">
        <v>50000</v>
      </c>
      <c r="C131" s="268">
        <f>B131/12</f>
        <v>4166.666666666667</v>
      </c>
      <c r="D131" s="271" t="s">
        <v>64</v>
      </c>
      <c r="E131" s="271" t="s">
        <v>64</v>
      </c>
      <c r="F131" s="271" t="s">
        <v>64</v>
      </c>
      <c r="G131" s="273">
        <v>0</v>
      </c>
      <c r="H131" s="273">
        <v>0</v>
      </c>
      <c r="I131" s="273">
        <v>0</v>
      </c>
      <c r="J131" s="273">
        <v>0</v>
      </c>
      <c r="K131" s="273">
        <v>0</v>
      </c>
      <c r="L131" s="273">
        <v>1</v>
      </c>
      <c r="M131" s="273">
        <v>1</v>
      </c>
      <c r="N131" s="273">
        <v>1</v>
      </c>
      <c r="O131" s="273">
        <v>1</v>
      </c>
      <c r="P131" s="273">
        <v>1</v>
      </c>
      <c r="Q131" s="273">
        <v>1</v>
      </c>
      <c r="R131" s="273">
        <v>1</v>
      </c>
      <c r="S131" s="273">
        <v>1</v>
      </c>
      <c r="T131" s="273">
        <v>1</v>
      </c>
      <c r="U131" s="273">
        <v>1</v>
      </c>
      <c r="V131" s="273">
        <v>1</v>
      </c>
      <c r="W131" s="273">
        <v>1</v>
      </c>
      <c r="X131" s="273">
        <v>1</v>
      </c>
      <c r="Y131" s="273">
        <v>1</v>
      </c>
      <c r="Z131" s="273">
        <v>1</v>
      </c>
      <c r="AA131" s="273">
        <v>1</v>
      </c>
      <c r="AB131" s="273">
        <v>1</v>
      </c>
      <c r="AC131" s="273">
        <v>1</v>
      </c>
      <c r="AD131" s="273">
        <v>1</v>
      </c>
      <c r="AE131" s="273">
        <v>1</v>
      </c>
      <c r="AF131" s="273">
        <v>1</v>
      </c>
      <c r="AG131" s="273">
        <v>1</v>
      </c>
      <c r="AH131" s="273">
        <v>1</v>
      </c>
      <c r="AI131" s="273">
        <v>1</v>
      </c>
      <c r="AJ131" s="273">
        <v>1</v>
      </c>
      <c r="AK131" s="273">
        <v>1</v>
      </c>
      <c r="AL131" s="273">
        <v>1</v>
      </c>
      <c r="AM131" s="273">
        <v>1</v>
      </c>
      <c r="AN131" s="273">
        <v>1</v>
      </c>
      <c r="AO131" s="273">
        <v>1</v>
      </c>
      <c r="AP131" s="273">
        <v>1</v>
      </c>
      <c r="AQ131" s="273">
        <v>1</v>
      </c>
      <c r="AR131" s="273">
        <v>1</v>
      </c>
      <c r="AS131" s="273">
        <v>1</v>
      </c>
      <c r="AT131" s="273">
        <v>1</v>
      </c>
      <c r="AU131" s="273">
        <v>1</v>
      </c>
      <c r="AV131" s="273">
        <v>1</v>
      </c>
      <c r="AW131" s="273">
        <v>1</v>
      </c>
      <c r="AX131" s="273">
        <v>1</v>
      </c>
      <c r="AY131" s="273">
        <v>1</v>
      </c>
      <c r="AZ131" s="273">
        <v>1</v>
      </c>
      <c r="BA131" s="273">
        <v>1</v>
      </c>
      <c r="BB131" s="273">
        <v>1</v>
      </c>
      <c r="BC131" s="273">
        <v>1</v>
      </c>
      <c r="BD131" s="273">
        <v>1</v>
      </c>
      <c r="BE131" s="273">
        <v>1</v>
      </c>
      <c r="BF131" s="273">
        <v>1</v>
      </c>
      <c r="BG131" s="273">
        <v>1</v>
      </c>
      <c r="BH131" s="273">
        <v>1</v>
      </c>
      <c r="BI131" s="273">
        <v>1</v>
      </c>
      <c r="BJ131" s="273">
        <v>1</v>
      </c>
      <c r="BK131" s="273">
        <v>1</v>
      </c>
      <c r="BL131" s="273">
        <v>1</v>
      </c>
      <c r="BM131" s="273">
        <v>1</v>
      </c>
      <c r="BN131" s="273">
        <v>1</v>
      </c>
      <c r="BO131" s="273">
        <v>1</v>
      </c>
    </row>
    <row r="132" spans="1:68" s="18" customFormat="1" x14ac:dyDescent="0.15">
      <c r="A132" s="35" t="s">
        <v>86</v>
      </c>
      <c r="B132" s="270">
        <v>35</v>
      </c>
      <c r="C132" s="268">
        <f>B132*160</f>
        <v>5600</v>
      </c>
      <c r="D132" s="271" t="s">
        <v>64</v>
      </c>
      <c r="E132" s="271" t="s">
        <v>64</v>
      </c>
      <c r="F132" s="271" t="s">
        <v>64</v>
      </c>
      <c r="G132" s="273">
        <v>0</v>
      </c>
      <c r="H132" s="273">
        <v>0</v>
      </c>
      <c r="I132" s="273">
        <v>0</v>
      </c>
      <c r="J132" s="273">
        <v>0</v>
      </c>
      <c r="K132" s="273">
        <v>0</v>
      </c>
      <c r="L132" s="273">
        <v>0</v>
      </c>
      <c r="M132" s="273">
        <v>0</v>
      </c>
      <c r="N132" s="273">
        <v>0</v>
      </c>
      <c r="O132" s="273">
        <v>0</v>
      </c>
      <c r="P132" s="273">
        <v>0</v>
      </c>
      <c r="Q132" s="273">
        <v>0</v>
      </c>
      <c r="R132" s="273">
        <v>0</v>
      </c>
      <c r="S132" s="273">
        <v>0</v>
      </c>
      <c r="T132" s="273">
        <v>0</v>
      </c>
      <c r="U132" s="273">
        <v>0</v>
      </c>
      <c r="V132" s="273">
        <v>0</v>
      </c>
      <c r="W132" s="273">
        <v>0</v>
      </c>
      <c r="X132" s="273">
        <v>0</v>
      </c>
      <c r="Y132" s="273">
        <v>0</v>
      </c>
      <c r="Z132" s="273">
        <v>0</v>
      </c>
      <c r="AA132" s="273">
        <v>0</v>
      </c>
      <c r="AB132" s="273">
        <v>0</v>
      </c>
      <c r="AC132" s="273">
        <v>0</v>
      </c>
      <c r="AD132" s="273">
        <v>0</v>
      </c>
      <c r="AE132" s="273">
        <v>0</v>
      </c>
      <c r="AF132" s="273">
        <v>0</v>
      </c>
      <c r="AG132" s="273">
        <v>0</v>
      </c>
      <c r="AH132" s="273">
        <v>0</v>
      </c>
      <c r="AI132" s="273">
        <v>0</v>
      </c>
      <c r="AJ132" s="273">
        <v>0</v>
      </c>
      <c r="AK132" s="273">
        <v>0</v>
      </c>
      <c r="AL132" s="273">
        <v>0</v>
      </c>
      <c r="AM132" s="273">
        <v>0</v>
      </c>
      <c r="AN132" s="273">
        <v>0</v>
      </c>
      <c r="AO132" s="273">
        <v>0</v>
      </c>
      <c r="AP132" s="273">
        <v>0</v>
      </c>
      <c r="AQ132" s="273">
        <v>0</v>
      </c>
      <c r="AR132" s="273">
        <v>0</v>
      </c>
      <c r="AS132" s="273">
        <v>0</v>
      </c>
      <c r="AT132" s="273">
        <v>0</v>
      </c>
      <c r="AU132" s="273">
        <v>0</v>
      </c>
      <c r="AV132" s="273">
        <v>0</v>
      </c>
      <c r="AW132" s="273">
        <v>0</v>
      </c>
      <c r="AX132" s="273">
        <v>0</v>
      </c>
      <c r="AY132" s="273">
        <v>0</v>
      </c>
      <c r="AZ132" s="273">
        <v>0</v>
      </c>
      <c r="BA132" s="273">
        <v>0</v>
      </c>
      <c r="BB132" s="273">
        <v>0</v>
      </c>
      <c r="BC132" s="273">
        <v>0</v>
      </c>
      <c r="BD132" s="273">
        <v>0</v>
      </c>
      <c r="BE132" s="273">
        <v>0</v>
      </c>
      <c r="BF132" s="273">
        <v>0</v>
      </c>
      <c r="BG132" s="273">
        <v>0</v>
      </c>
      <c r="BH132" s="273">
        <v>0</v>
      </c>
      <c r="BI132" s="273">
        <v>0</v>
      </c>
      <c r="BJ132" s="273">
        <v>0</v>
      </c>
      <c r="BK132" s="273">
        <v>0</v>
      </c>
      <c r="BL132" s="273">
        <v>0</v>
      </c>
      <c r="BM132" s="273">
        <v>0</v>
      </c>
      <c r="BN132" s="273">
        <v>0</v>
      </c>
      <c r="BO132" s="273">
        <v>0</v>
      </c>
      <c r="BP132" s="40"/>
    </row>
    <row r="133" spans="1:68" x14ac:dyDescent="0.15">
      <c r="B133" s="21"/>
      <c r="C133" s="26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</row>
    <row r="134" spans="1:68" s="14" customFormat="1" x14ac:dyDescent="0.15">
      <c r="A134" s="14" t="s">
        <v>52</v>
      </c>
      <c r="B134" s="16"/>
      <c r="C134" s="145"/>
      <c r="D134" s="10"/>
      <c r="E134" s="10"/>
      <c r="F134" s="10"/>
      <c r="G134" s="30">
        <f t="shared" ref="G134:AL134" si="23">G86+G89+G92+G95+G98+G101+G104+G107+G110+G113+G116+G119+G122+G125+G128+G131</f>
        <v>1</v>
      </c>
      <c r="H134" s="30">
        <f t="shared" si="23"/>
        <v>6</v>
      </c>
      <c r="I134" s="30">
        <f t="shared" si="23"/>
        <v>6</v>
      </c>
      <c r="J134" s="30">
        <f t="shared" si="23"/>
        <v>6</v>
      </c>
      <c r="K134" s="30">
        <f t="shared" si="23"/>
        <v>7</v>
      </c>
      <c r="L134" s="30">
        <f t="shared" si="23"/>
        <v>8</v>
      </c>
      <c r="M134" s="30">
        <f t="shared" si="23"/>
        <v>8</v>
      </c>
      <c r="N134" s="30">
        <f t="shared" si="23"/>
        <v>8</v>
      </c>
      <c r="O134" s="30">
        <f t="shared" si="23"/>
        <v>9</v>
      </c>
      <c r="P134" s="30">
        <f t="shared" si="23"/>
        <v>9</v>
      </c>
      <c r="Q134" s="30">
        <f t="shared" si="23"/>
        <v>9</v>
      </c>
      <c r="R134" s="30">
        <f t="shared" si="23"/>
        <v>9</v>
      </c>
      <c r="S134" s="30">
        <f t="shared" si="23"/>
        <v>9</v>
      </c>
      <c r="T134" s="30">
        <f t="shared" si="23"/>
        <v>14</v>
      </c>
      <c r="U134" s="30">
        <f t="shared" si="23"/>
        <v>14</v>
      </c>
      <c r="V134" s="30">
        <f t="shared" si="23"/>
        <v>14</v>
      </c>
      <c r="W134" s="30">
        <f t="shared" si="23"/>
        <v>14</v>
      </c>
      <c r="X134" s="30">
        <f t="shared" si="23"/>
        <v>14</v>
      </c>
      <c r="Y134" s="30">
        <f t="shared" si="23"/>
        <v>14</v>
      </c>
      <c r="Z134" s="30">
        <f t="shared" si="23"/>
        <v>14</v>
      </c>
      <c r="AA134" s="30">
        <f t="shared" si="23"/>
        <v>14</v>
      </c>
      <c r="AB134" s="30">
        <f t="shared" si="23"/>
        <v>14</v>
      </c>
      <c r="AC134" s="30">
        <f t="shared" si="23"/>
        <v>14</v>
      </c>
      <c r="AD134" s="30">
        <f t="shared" si="23"/>
        <v>14</v>
      </c>
      <c r="AE134" s="30">
        <f t="shared" si="23"/>
        <v>14</v>
      </c>
      <c r="AF134" s="30">
        <f t="shared" si="23"/>
        <v>16</v>
      </c>
      <c r="AG134" s="30">
        <f t="shared" si="23"/>
        <v>16</v>
      </c>
      <c r="AH134" s="30">
        <f t="shared" si="23"/>
        <v>16</v>
      </c>
      <c r="AI134" s="30">
        <f t="shared" si="23"/>
        <v>16</v>
      </c>
      <c r="AJ134" s="30">
        <f t="shared" si="23"/>
        <v>16</v>
      </c>
      <c r="AK134" s="30">
        <f t="shared" si="23"/>
        <v>16</v>
      </c>
      <c r="AL134" s="30">
        <f t="shared" si="23"/>
        <v>16</v>
      </c>
      <c r="AM134" s="30">
        <f t="shared" ref="AM134:BO134" si="24">AM86+AM89+AM92+AM95+AM98+AM101+AM104+AM107+AM110+AM113+AM116+AM119+AM122+AM125+AM128+AM131</f>
        <v>16</v>
      </c>
      <c r="AN134" s="30">
        <f t="shared" si="24"/>
        <v>16</v>
      </c>
      <c r="AO134" s="30">
        <f t="shared" si="24"/>
        <v>16</v>
      </c>
      <c r="AP134" s="30">
        <f t="shared" si="24"/>
        <v>16</v>
      </c>
      <c r="AQ134" s="30">
        <f t="shared" si="24"/>
        <v>16</v>
      </c>
      <c r="AR134" s="30">
        <f t="shared" si="24"/>
        <v>18</v>
      </c>
      <c r="AS134" s="30">
        <f t="shared" si="24"/>
        <v>18</v>
      </c>
      <c r="AT134" s="30">
        <f t="shared" si="24"/>
        <v>18</v>
      </c>
      <c r="AU134" s="30">
        <f t="shared" si="24"/>
        <v>18</v>
      </c>
      <c r="AV134" s="30">
        <f t="shared" si="24"/>
        <v>18</v>
      </c>
      <c r="AW134" s="30">
        <f t="shared" si="24"/>
        <v>18</v>
      </c>
      <c r="AX134" s="30">
        <f t="shared" si="24"/>
        <v>18</v>
      </c>
      <c r="AY134" s="30">
        <f t="shared" si="24"/>
        <v>18</v>
      </c>
      <c r="AZ134" s="30">
        <f t="shared" si="24"/>
        <v>18</v>
      </c>
      <c r="BA134" s="30">
        <f t="shared" si="24"/>
        <v>18</v>
      </c>
      <c r="BB134" s="30">
        <f t="shared" si="24"/>
        <v>18</v>
      </c>
      <c r="BC134" s="30">
        <f t="shared" si="24"/>
        <v>18</v>
      </c>
      <c r="BD134" s="30">
        <f t="shared" si="24"/>
        <v>18</v>
      </c>
      <c r="BE134" s="30">
        <f t="shared" si="24"/>
        <v>18</v>
      </c>
      <c r="BF134" s="30">
        <f t="shared" si="24"/>
        <v>18</v>
      </c>
      <c r="BG134" s="30">
        <f t="shared" si="24"/>
        <v>18</v>
      </c>
      <c r="BH134" s="30">
        <f t="shared" si="24"/>
        <v>18</v>
      </c>
      <c r="BI134" s="30">
        <f t="shared" si="24"/>
        <v>18</v>
      </c>
      <c r="BJ134" s="30">
        <f t="shared" si="24"/>
        <v>18</v>
      </c>
      <c r="BK134" s="30">
        <f t="shared" si="24"/>
        <v>18</v>
      </c>
      <c r="BL134" s="30">
        <f t="shared" si="24"/>
        <v>18</v>
      </c>
      <c r="BM134" s="30">
        <f t="shared" si="24"/>
        <v>18</v>
      </c>
      <c r="BN134" s="30">
        <f t="shared" si="24"/>
        <v>18</v>
      </c>
      <c r="BO134" s="30">
        <f t="shared" si="24"/>
        <v>18</v>
      </c>
      <c r="BP134" s="38"/>
    </row>
    <row r="135" spans="1:68" s="20" customFormat="1" x14ac:dyDescent="0.15">
      <c r="A135" s="20" t="s">
        <v>87</v>
      </c>
      <c r="D135" s="275"/>
      <c r="E135" s="275"/>
      <c r="F135" s="275"/>
      <c r="G135" s="276">
        <f t="shared" ref="G135:AL135" si="25">G87+G90+G93+G96+G99+G102+G105+G108+G111+G114+G117+G120+G123+G126+G129+G132</f>
        <v>1.75</v>
      </c>
      <c r="H135" s="276">
        <f t="shared" si="25"/>
        <v>4.25</v>
      </c>
      <c r="I135" s="276">
        <f t="shared" si="25"/>
        <v>4.25</v>
      </c>
      <c r="J135" s="276">
        <f t="shared" si="25"/>
        <v>4.25</v>
      </c>
      <c r="K135" s="276">
        <f t="shared" si="25"/>
        <v>4.25</v>
      </c>
      <c r="L135" s="276">
        <f t="shared" si="25"/>
        <v>4.25</v>
      </c>
      <c r="M135" s="276">
        <f t="shared" si="25"/>
        <v>4.25</v>
      </c>
      <c r="N135" s="276">
        <f t="shared" si="25"/>
        <v>4.25</v>
      </c>
      <c r="O135" s="276">
        <f t="shared" si="25"/>
        <v>4.25</v>
      </c>
      <c r="P135" s="276">
        <f t="shared" si="25"/>
        <v>4.25</v>
      </c>
      <c r="Q135" s="276">
        <f t="shared" si="25"/>
        <v>4.25</v>
      </c>
      <c r="R135" s="276">
        <f t="shared" si="25"/>
        <v>4.25</v>
      </c>
      <c r="S135" s="276">
        <f t="shared" si="25"/>
        <v>4.25</v>
      </c>
      <c r="T135" s="276">
        <f t="shared" si="25"/>
        <v>0.25</v>
      </c>
      <c r="U135" s="276">
        <f t="shared" si="25"/>
        <v>0.25</v>
      </c>
      <c r="V135" s="276">
        <f t="shared" si="25"/>
        <v>0.25</v>
      </c>
      <c r="W135" s="276">
        <f t="shared" si="25"/>
        <v>0.25</v>
      </c>
      <c r="X135" s="276">
        <f t="shared" si="25"/>
        <v>0.25</v>
      </c>
      <c r="Y135" s="276">
        <f t="shared" si="25"/>
        <v>0.25</v>
      </c>
      <c r="Z135" s="276">
        <f t="shared" si="25"/>
        <v>0.25</v>
      </c>
      <c r="AA135" s="276">
        <f t="shared" si="25"/>
        <v>0.25</v>
      </c>
      <c r="AB135" s="276">
        <f t="shared" si="25"/>
        <v>0.25</v>
      </c>
      <c r="AC135" s="276">
        <f t="shared" si="25"/>
        <v>0.25</v>
      </c>
      <c r="AD135" s="276">
        <f t="shared" si="25"/>
        <v>0.25</v>
      </c>
      <c r="AE135" s="276">
        <f t="shared" si="25"/>
        <v>0.25</v>
      </c>
      <c r="AF135" s="276">
        <f t="shared" si="25"/>
        <v>0</v>
      </c>
      <c r="AG135" s="276">
        <f t="shared" si="25"/>
        <v>0</v>
      </c>
      <c r="AH135" s="276">
        <f t="shared" si="25"/>
        <v>0</v>
      </c>
      <c r="AI135" s="276">
        <f t="shared" si="25"/>
        <v>0</v>
      </c>
      <c r="AJ135" s="276">
        <f t="shared" si="25"/>
        <v>0</v>
      </c>
      <c r="AK135" s="276">
        <f t="shared" si="25"/>
        <v>0</v>
      </c>
      <c r="AL135" s="276">
        <f t="shared" si="25"/>
        <v>0</v>
      </c>
      <c r="AM135" s="276">
        <f t="shared" ref="AM135:BO135" si="26">AM87+AM90+AM93+AM96+AM99+AM102+AM105+AM108+AM111+AM114+AM117+AM120+AM123+AM126+AM129+AM132</f>
        <v>0</v>
      </c>
      <c r="AN135" s="276">
        <f t="shared" si="26"/>
        <v>0</v>
      </c>
      <c r="AO135" s="276">
        <f t="shared" si="26"/>
        <v>0</v>
      </c>
      <c r="AP135" s="276">
        <f t="shared" si="26"/>
        <v>0</v>
      </c>
      <c r="AQ135" s="276">
        <f t="shared" si="26"/>
        <v>0</v>
      </c>
      <c r="AR135" s="276">
        <f t="shared" si="26"/>
        <v>0</v>
      </c>
      <c r="AS135" s="276">
        <f t="shared" si="26"/>
        <v>0</v>
      </c>
      <c r="AT135" s="276">
        <f t="shared" si="26"/>
        <v>0</v>
      </c>
      <c r="AU135" s="276">
        <f t="shared" si="26"/>
        <v>0</v>
      </c>
      <c r="AV135" s="276">
        <f t="shared" si="26"/>
        <v>0</v>
      </c>
      <c r="AW135" s="276">
        <f t="shared" si="26"/>
        <v>0</v>
      </c>
      <c r="AX135" s="276">
        <f t="shared" si="26"/>
        <v>0</v>
      </c>
      <c r="AY135" s="276">
        <f t="shared" si="26"/>
        <v>0</v>
      </c>
      <c r="AZ135" s="276">
        <f t="shared" si="26"/>
        <v>0</v>
      </c>
      <c r="BA135" s="276">
        <f t="shared" si="26"/>
        <v>0</v>
      </c>
      <c r="BB135" s="276">
        <f t="shared" si="26"/>
        <v>0</v>
      </c>
      <c r="BC135" s="276">
        <f t="shared" si="26"/>
        <v>0</v>
      </c>
      <c r="BD135" s="276">
        <f t="shared" si="26"/>
        <v>0</v>
      </c>
      <c r="BE135" s="276">
        <f t="shared" si="26"/>
        <v>0</v>
      </c>
      <c r="BF135" s="276">
        <f t="shared" si="26"/>
        <v>0</v>
      </c>
      <c r="BG135" s="276">
        <f t="shared" si="26"/>
        <v>0</v>
      </c>
      <c r="BH135" s="276">
        <f t="shared" si="26"/>
        <v>0</v>
      </c>
      <c r="BI135" s="276">
        <f t="shared" si="26"/>
        <v>0</v>
      </c>
      <c r="BJ135" s="276">
        <f t="shared" si="26"/>
        <v>0</v>
      </c>
      <c r="BK135" s="276">
        <f t="shared" si="26"/>
        <v>0</v>
      </c>
      <c r="BL135" s="276">
        <f t="shared" si="26"/>
        <v>0</v>
      </c>
      <c r="BM135" s="276">
        <f t="shared" si="26"/>
        <v>0</v>
      </c>
      <c r="BN135" s="276">
        <f t="shared" si="26"/>
        <v>0</v>
      </c>
      <c r="BO135" s="276">
        <f t="shared" si="26"/>
        <v>0</v>
      </c>
    </row>
    <row r="136" spans="1:68" s="14" customFormat="1" x14ac:dyDescent="0.15">
      <c r="A136" s="14" t="s">
        <v>94</v>
      </c>
      <c r="C136" s="20"/>
      <c r="D136" s="10"/>
      <c r="E136" s="10"/>
      <c r="F136" s="10"/>
      <c r="G136" s="30">
        <f>SUM(G134:G135)</f>
        <v>2.75</v>
      </c>
      <c r="H136" s="30">
        <f>SUM(H134:H135)</f>
        <v>10.25</v>
      </c>
      <c r="I136" s="30">
        <f t="shared" ref="I136:BO136" si="27">SUM(I134:I135)</f>
        <v>10.25</v>
      </c>
      <c r="J136" s="30">
        <f t="shared" si="27"/>
        <v>10.25</v>
      </c>
      <c r="K136" s="30">
        <f t="shared" si="27"/>
        <v>11.25</v>
      </c>
      <c r="L136" s="30">
        <f t="shared" si="27"/>
        <v>12.25</v>
      </c>
      <c r="M136" s="30">
        <f t="shared" si="27"/>
        <v>12.25</v>
      </c>
      <c r="N136" s="30">
        <f t="shared" si="27"/>
        <v>12.25</v>
      </c>
      <c r="O136" s="30">
        <f t="shared" si="27"/>
        <v>13.25</v>
      </c>
      <c r="P136" s="30">
        <f t="shared" si="27"/>
        <v>13.25</v>
      </c>
      <c r="Q136" s="30">
        <f t="shared" si="27"/>
        <v>13.25</v>
      </c>
      <c r="R136" s="30">
        <f t="shared" si="27"/>
        <v>13.25</v>
      </c>
      <c r="S136" s="30">
        <f t="shared" si="27"/>
        <v>13.25</v>
      </c>
      <c r="T136" s="30">
        <f t="shared" si="27"/>
        <v>14.25</v>
      </c>
      <c r="U136" s="30">
        <f t="shared" si="27"/>
        <v>14.25</v>
      </c>
      <c r="V136" s="30">
        <f t="shared" si="27"/>
        <v>14.25</v>
      </c>
      <c r="W136" s="30">
        <f t="shared" si="27"/>
        <v>14.25</v>
      </c>
      <c r="X136" s="30">
        <f t="shared" si="27"/>
        <v>14.25</v>
      </c>
      <c r="Y136" s="30">
        <f t="shared" si="27"/>
        <v>14.25</v>
      </c>
      <c r="Z136" s="30">
        <f t="shared" si="27"/>
        <v>14.25</v>
      </c>
      <c r="AA136" s="30">
        <f t="shared" si="27"/>
        <v>14.25</v>
      </c>
      <c r="AB136" s="30">
        <f t="shared" si="27"/>
        <v>14.25</v>
      </c>
      <c r="AC136" s="30">
        <f t="shared" si="27"/>
        <v>14.25</v>
      </c>
      <c r="AD136" s="30">
        <f t="shared" si="27"/>
        <v>14.25</v>
      </c>
      <c r="AE136" s="30">
        <f t="shared" si="27"/>
        <v>14.25</v>
      </c>
      <c r="AF136" s="30">
        <f t="shared" si="27"/>
        <v>16</v>
      </c>
      <c r="AG136" s="30">
        <f t="shared" si="27"/>
        <v>16</v>
      </c>
      <c r="AH136" s="30">
        <f t="shared" si="27"/>
        <v>16</v>
      </c>
      <c r="AI136" s="30">
        <f t="shared" si="27"/>
        <v>16</v>
      </c>
      <c r="AJ136" s="30">
        <f t="shared" si="27"/>
        <v>16</v>
      </c>
      <c r="AK136" s="30">
        <f t="shared" si="27"/>
        <v>16</v>
      </c>
      <c r="AL136" s="30">
        <f t="shared" si="27"/>
        <v>16</v>
      </c>
      <c r="AM136" s="30">
        <f t="shared" si="27"/>
        <v>16</v>
      </c>
      <c r="AN136" s="30">
        <f t="shared" si="27"/>
        <v>16</v>
      </c>
      <c r="AO136" s="30">
        <f t="shared" si="27"/>
        <v>16</v>
      </c>
      <c r="AP136" s="30">
        <f t="shared" si="27"/>
        <v>16</v>
      </c>
      <c r="AQ136" s="30">
        <f t="shared" si="27"/>
        <v>16</v>
      </c>
      <c r="AR136" s="30">
        <f t="shared" si="27"/>
        <v>18</v>
      </c>
      <c r="AS136" s="30">
        <f t="shared" si="27"/>
        <v>18</v>
      </c>
      <c r="AT136" s="30">
        <f t="shared" si="27"/>
        <v>18</v>
      </c>
      <c r="AU136" s="30">
        <f t="shared" si="27"/>
        <v>18</v>
      </c>
      <c r="AV136" s="30">
        <f t="shared" si="27"/>
        <v>18</v>
      </c>
      <c r="AW136" s="30">
        <f t="shared" si="27"/>
        <v>18</v>
      </c>
      <c r="AX136" s="30">
        <f t="shared" si="27"/>
        <v>18</v>
      </c>
      <c r="AY136" s="30">
        <f t="shared" si="27"/>
        <v>18</v>
      </c>
      <c r="AZ136" s="30">
        <f t="shared" si="27"/>
        <v>18</v>
      </c>
      <c r="BA136" s="30">
        <f t="shared" si="27"/>
        <v>18</v>
      </c>
      <c r="BB136" s="30">
        <f t="shared" si="27"/>
        <v>18</v>
      </c>
      <c r="BC136" s="30">
        <f t="shared" si="27"/>
        <v>18</v>
      </c>
      <c r="BD136" s="30">
        <f t="shared" si="27"/>
        <v>18</v>
      </c>
      <c r="BE136" s="30">
        <f t="shared" si="27"/>
        <v>18</v>
      </c>
      <c r="BF136" s="30">
        <f t="shared" si="27"/>
        <v>18</v>
      </c>
      <c r="BG136" s="30">
        <f t="shared" si="27"/>
        <v>18</v>
      </c>
      <c r="BH136" s="30">
        <f t="shared" si="27"/>
        <v>18</v>
      </c>
      <c r="BI136" s="30">
        <f t="shared" si="27"/>
        <v>18</v>
      </c>
      <c r="BJ136" s="30">
        <f t="shared" si="27"/>
        <v>18</v>
      </c>
      <c r="BK136" s="30">
        <f t="shared" si="27"/>
        <v>18</v>
      </c>
      <c r="BL136" s="30">
        <f t="shared" si="27"/>
        <v>18</v>
      </c>
      <c r="BM136" s="30">
        <f t="shared" si="27"/>
        <v>18</v>
      </c>
      <c r="BN136" s="30">
        <f t="shared" si="27"/>
        <v>18</v>
      </c>
      <c r="BO136" s="30">
        <f t="shared" si="27"/>
        <v>18</v>
      </c>
      <c r="BP136" s="38"/>
    </row>
    <row r="137" spans="1:68" x14ac:dyDescent="0.15"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</row>
    <row r="138" spans="1:68" s="14" customFormat="1" x14ac:dyDescent="0.15">
      <c r="A138" s="14" t="s">
        <v>69</v>
      </c>
      <c r="C138" s="20"/>
      <c r="D138" s="10"/>
      <c r="E138" s="10"/>
      <c r="F138" s="10"/>
      <c r="G138" s="30">
        <f>ROUNDUP(SUMIF($D85:$D132,"Y",G85:G132),0)</f>
        <v>2</v>
      </c>
      <c r="H138" s="30">
        <f>ROUNDUP(SUMIF($D85:$D132,"Y",H85:H132),0)</f>
        <v>7</v>
      </c>
      <c r="I138" s="30">
        <f t="shared" ref="I138:BO138" si="28">ROUNDUP(SUMIF($D85:$D132,"Y",I85:I132),0)</f>
        <v>7</v>
      </c>
      <c r="J138" s="30">
        <f t="shared" si="28"/>
        <v>7</v>
      </c>
      <c r="K138" s="30">
        <f t="shared" si="28"/>
        <v>8</v>
      </c>
      <c r="L138" s="30">
        <f t="shared" si="28"/>
        <v>9</v>
      </c>
      <c r="M138" s="30">
        <f t="shared" si="28"/>
        <v>9</v>
      </c>
      <c r="N138" s="30">
        <f t="shared" si="28"/>
        <v>9</v>
      </c>
      <c r="O138" s="30">
        <f t="shared" si="28"/>
        <v>10</v>
      </c>
      <c r="P138" s="30">
        <f t="shared" si="28"/>
        <v>10</v>
      </c>
      <c r="Q138" s="30">
        <f t="shared" si="28"/>
        <v>10</v>
      </c>
      <c r="R138" s="30">
        <f t="shared" si="28"/>
        <v>10</v>
      </c>
      <c r="S138" s="30">
        <f t="shared" si="28"/>
        <v>10</v>
      </c>
      <c r="T138" s="30">
        <f t="shared" si="28"/>
        <v>15</v>
      </c>
      <c r="U138" s="30">
        <f t="shared" si="28"/>
        <v>15</v>
      </c>
      <c r="V138" s="30">
        <f t="shared" si="28"/>
        <v>15</v>
      </c>
      <c r="W138" s="30">
        <f t="shared" si="28"/>
        <v>15</v>
      </c>
      <c r="X138" s="30">
        <f t="shared" si="28"/>
        <v>15</v>
      </c>
      <c r="Y138" s="30">
        <f t="shared" si="28"/>
        <v>15</v>
      </c>
      <c r="Z138" s="30">
        <f t="shared" si="28"/>
        <v>15</v>
      </c>
      <c r="AA138" s="30">
        <f t="shared" si="28"/>
        <v>15</v>
      </c>
      <c r="AB138" s="30">
        <f t="shared" si="28"/>
        <v>15</v>
      </c>
      <c r="AC138" s="30">
        <f t="shared" si="28"/>
        <v>15</v>
      </c>
      <c r="AD138" s="30">
        <f t="shared" si="28"/>
        <v>15</v>
      </c>
      <c r="AE138" s="30">
        <f t="shared" si="28"/>
        <v>15</v>
      </c>
      <c r="AF138" s="30">
        <f t="shared" si="28"/>
        <v>16</v>
      </c>
      <c r="AG138" s="30">
        <f t="shared" si="28"/>
        <v>16</v>
      </c>
      <c r="AH138" s="30">
        <f t="shared" si="28"/>
        <v>16</v>
      </c>
      <c r="AI138" s="30">
        <f t="shared" si="28"/>
        <v>16</v>
      </c>
      <c r="AJ138" s="30">
        <f t="shared" si="28"/>
        <v>16</v>
      </c>
      <c r="AK138" s="30">
        <f t="shared" si="28"/>
        <v>16</v>
      </c>
      <c r="AL138" s="30">
        <f t="shared" si="28"/>
        <v>16</v>
      </c>
      <c r="AM138" s="30">
        <f t="shared" si="28"/>
        <v>16</v>
      </c>
      <c r="AN138" s="30">
        <f t="shared" si="28"/>
        <v>16</v>
      </c>
      <c r="AO138" s="30">
        <f t="shared" si="28"/>
        <v>16</v>
      </c>
      <c r="AP138" s="30">
        <f t="shared" si="28"/>
        <v>16</v>
      </c>
      <c r="AQ138" s="30">
        <f t="shared" si="28"/>
        <v>16</v>
      </c>
      <c r="AR138" s="30">
        <f t="shared" si="28"/>
        <v>18</v>
      </c>
      <c r="AS138" s="30">
        <f t="shared" si="28"/>
        <v>18</v>
      </c>
      <c r="AT138" s="30">
        <f t="shared" si="28"/>
        <v>18</v>
      </c>
      <c r="AU138" s="30">
        <f t="shared" si="28"/>
        <v>18</v>
      </c>
      <c r="AV138" s="30">
        <f t="shared" si="28"/>
        <v>18</v>
      </c>
      <c r="AW138" s="30">
        <f t="shared" si="28"/>
        <v>18</v>
      </c>
      <c r="AX138" s="30">
        <f t="shared" si="28"/>
        <v>18</v>
      </c>
      <c r="AY138" s="30">
        <f t="shared" si="28"/>
        <v>18</v>
      </c>
      <c r="AZ138" s="30">
        <f t="shared" si="28"/>
        <v>18</v>
      </c>
      <c r="BA138" s="30">
        <f t="shared" si="28"/>
        <v>18</v>
      </c>
      <c r="BB138" s="30">
        <f t="shared" si="28"/>
        <v>18</v>
      </c>
      <c r="BC138" s="30">
        <f t="shared" si="28"/>
        <v>18</v>
      </c>
      <c r="BD138" s="30">
        <f t="shared" si="28"/>
        <v>18</v>
      </c>
      <c r="BE138" s="30">
        <f t="shared" si="28"/>
        <v>18</v>
      </c>
      <c r="BF138" s="30">
        <f t="shared" si="28"/>
        <v>18</v>
      </c>
      <c r="BG138" s="30">
        <f t="shared" si="28"/>
        <v>18</v>
      </c>
      <c r="BH138" s="30">
        <f t="shared" si="28"/>
        <v>18</v>
      </c>
      <c r="BI138" s="30">
        <f t="shared" si="28"/>
        <v>18</v>
      </c>
      <c r="BJ138" s="30">
        <f t="shared" si="28"/>
        <v>18</v>
      </c>
      <c r="BK138" s="30">
        <f t="shared" si="28"/>
        <v>18</v>
      </c>
      <c r="BL138" s="30">
        <f t="shared" si="28"/>
        <v>18</v>
      </c>
      <c r="BM138" s="30">
        <f t="shared" si="28"/>
        <v>18</v>
      </c>
      <c r="BN138" s="30">
        <f t="shared" si="28"/>
        <v>18</v>
      </c>
      <c r="BO138" s="30">
        <f t="shared" si="28"/>
        <v>18</v>
      </c>
      <c r="BP138" s="38"/>
    </row>
    <row r="139" spans="1:68" s="14" customFormat="1" x14ac:dyDescent="0.15">
      <c r="A139" s="14" t="s">
        <v>70</v>
      </c>
      <c r="C139" s="20"/>
      <c r="D139" s="10"/>
      <c r="E139" s="10"/>
      <c r="F139" s="10"/>
      <c r="G139" s="30">
        <f>ROUNDUP(SUMIF($E85:$E132,"Y",G85:G132),0)</f>
        <v>3</v>
      </c>
      <c r="H139" s="30">
        <f>ROUNDUP(SUMIF($E85:$E132,"Y",H85:H132),0)</f>
        <v>10</v>
      </c>
      <c r="I139" s="30">
        <f t="shared" ref="I139:BO139" si="29">ROUNDUP(SUMIF($E85:$E132,"Y",I85:I132),0)</f>
        <v>10</v>
      </c>
      <c r="J139" s="30">
        <f t="shared" si="29"/>
        <v>10</v>
      </c>
      <c r="K139" s="30">
        <f t="shared" si="29"/>
        <v>11</v>
      </c>
      <c r="L139" s="30">
        <f t="shared" si="29"/>
        <v>12</v>
      </c>
      <c r="M139" s="30">
        <f t="shared" si="29"/>
        <v>12</v>
      </c>
      <c r="N139" s="30">
        <f t="shared" si="29"/>
        <v>12</v>
      </c>
      <c r="O139" s="30">
        <f t="shared" si="29"/>
        <v>13</v>
      </c>
      <c r="P139" s="30">
        <f t="shared" si="29"/>
        <v>13</v>
      </c>
      <c r="Q139" s="30">
        <f t="shared" si="29"/>
        <v>13</v>
      </c>
      <c r="R139" s="30">
        <f t="shared" si="29"/>
        <v>13</v>
      </c>
      <c r="S139" s="30">
        <f t="shared" si="29"/>
        <v>13</v>
      </c>
      <c r="T139" s="30">
        <f t="shared" si="29"/>
        <v>15</v>
      </c>
      <c r="U139" s="30">
        <f t="shared" si="29"/>
        <v>15</v>
      </c>
      <c r="V139" s="30">
        <f t="shared" si="29"/>
        <v>15</v>
      </c>
      <c r="W139" s="30">
        <f t="shared" si="29"/>
        <v>15</v>
      </c>
      <c r="X139" s="30">
        <f t="shared" si="29"/>
        <v>15</v>
      </c>
      <c r="Y139" s="30">
        <f t="shared" si="29"/>
        <v>15</v>
      </c>
      <c r="Z139" s="30">
        <f t="shared" si="29"/>
        <v>15</v>
      </c>
      <c r="AA139" s="30">
        <f t="shared" si="29"/>
        <v>15</v>
      </c>
      <c r="AB139" s="30">
        <f t="shared" si="29"/>
        <v>15</v>
      </c>
      <c r="AC139" s="30">
        <f t="shared" si="29"/>
        <v>15</v>
      </c>
      <c r="AD139" s="30">
        <f t="shared" si="29"/>
        <v>15</v>
      </c>
      <c r="AE139" s="30">
        <f t="shared" si="29"/>
        <v>15</v>
      </c>
      <c r="AF139" s="30">
        <f t="shared" si="29"/>
        <v>16</v>
      </c>
      <c r="AG139" s="30">
        <f t="shared" si="29"/>
        <v>16</v>
      </c>
      <c r="AH139" s="30">
        <f t="shared" si="29"/>
        <v>16</v>
      </c>
      <c r="AI139" s="30">
        <f t="shared" si="29"/>
        <v>16</v>
      </c>
      <c r="AJ139" s="30">
        <f t="shared" si="29"/>
        <v>16</v>
      </c>
      <c r="AK139" s="30">
        <f t="shared" si="29"/>
        <v>16</v>
      </c>
      <c r="AL139" s="30">
        <f t="shared" si="29"/>
        <v>16</v>
      </c>
      <c r="AM139" s="30">
        <f t="shared" si="29"/>
        <v>16</v>
      </c>
      <c r="AN139" s="30">
        <f t="shared" si="29"/>
        <v>16</v>
      </c>
      <c r="AO139" s="30">
        <f t="shared" si="29"/>
        <v>16</v>
      </c>
      <c r="AP139" s="30">
        <f t="shared" si="29"/>
        <v>16</v>
      </c>
      <c r="AQ139" s="30">
        <f t="shared" si="29"/>
        <v>16</v>
      </c>
      <c r="AR139" s="30">
        <f t="shared" si="29"/>
        <v>18</v>
      </c>
      <c r="AS139" s="30">
        <f t="shared" si="29"/>
        <v>18</v>
      </c>
      <c r="AT139" s="30">
        <f t="shared" si="29"/>
        <v>18</v>
      </c>
      <c r="AU139" s="30">
        <f t="shared" si="29"/>
        <v>18</v>
      </c>
      <c r="AV139" s="30">
        <f t="shared" si="29"/>
        <v>18</v>
      </c>
      <c r="AW139" s="30">
        <f t="shared" si="29"/>
        <v>18</v>
      </c>
      <c r="AX139" s="30">
        <f t="shared" si="29"/>
        <v>18</v>
      </c>
      <c r="AY139" s="30">
        <f t="shared" si="29"/>
        <v>18</v>
      </c>
      <c r="AZ139" s="30">
        <f t="shared" si="29"/>
        <v>18</v>
      </c>
      <c r="BA139" s="30">
        <f t="shared" si="29"/>
        <v>18</v>
      </c>
      <c r="BB139" s="30">
        <f t="shared" si="29"/>
        <v>18</v>
      </c>
      <c r="BC139" s="30">
        <f t="shared" si="29"/>
        <v>18</v>
      </c>
      <c r="BD139" s="30">
        <f t="shared" si="29"/>
        <v>18</v>
      </c>
      <c r="BE139" s="30">
        <f t="shared" si="29"/>
        <v>18</v>
      </c>
      <c r="BF139" s="30">
        <f t="shared" si="29"/>
        <v>18</v>
      </c>
      <c r="BG139" s="30">
        <f t="shared" si="29"/>
        <v>18</v>
      </c>
      <c r="BH139" s="30">
        <f t="shared" si="29"/>
        <v>18</v>
      </c>
      <c r="BI139" s="30">
        <f t="shared" si="29"/>
        <v>18</v>
      </c>
      <c r="BJ139" s="30">
        <f t="shared" si="29"/>
        <v>18</v>
      </c>
      <c r="BK139" s="30">
        <f t="shared" si="29"/>
        <v>18</v>
      </c>
      <c r="BL139" s="30">
        <f t="shared" si="29"/>
        <v>18</v>
      </c>
      <c r="BM139" s="30">
        <f t="shared" si="29"/>
        <v>18</v>
      </c>
      <c r="BN139" s="30">
        <f t="shared" si="29"/>
        <v>18</v>
      </c>
      <c r="BO139" s="30">
        <f t="shared" si="29"/>
        <v>18</v>
      </c>
      <c r="BP139" s="38"/>
    </row>
    <row r="140" spans="1:68" s="14" customFormat="1" x14ac:dyDescent="0.15">
      <c r="A140" s="14" t="s">
        <v>71</v>
      </c>
      <c r="C140" s="20"/>
      <c r="D140" s="10"/>
      <c r="E140" s="10"/>
      <c r="F140" s="10"/>
      <c r="G140" s="30">
        <f>ROUNDUP(SUMIF($F85:$F132,"Y",G85:G132),0)</f>
        <v>3</v>
      </c>
      <c r="H140" s="30">
        <f>ROUNDUP(SUMIF($F85:$F132,"Y",H85:H132),0)</f>
        <v>8</v>
      </c>
      <c r="I140" s="30">
        <f t="shared" ref="I140:BO140" si="30">ROUNDUP(SUMIF($F85:$F132,"Y",I85:I132),0)</f>
        <v>8</v>
      </c>
      <c r="J140" s="30">
        <f t="shared" si="30"/>
        <v>8</v>
      </c>
      <c r="K140" s="30">
        <f t="shared" si="30"/>
        <v>9</v>
      </c>
      <c r="L140" s="30">
        <f t="shared" si="30"/>
        <v>10</v>
      </c>
      <c r="M140" s="30">
        <f t="shared" si="30"/>
        <v>10</v>
      </c>
      <c r="N140" s="30">
        <f t="shared" si="30"/>
        <v>10</v>
      </c>
      <c r="O140" s="30">
        <f t="shared" si="30"/>
        <v>11</v>
      </c>
      <c r="P140" s="30">
        <f t="shared" si="30"/>
        <v>11</v>
      </c>
      <c r="Q140" s="30">
        <f t="shared" si="30"/>
        <v>11</v>
      </c>
      <c r="R140" s="30">
        <f t="shared" si="30"/>
        <v>11</v>
      </c>
      <c r="S140" s="30">
        <f t="shared" si="30"/>
        <v>11</v>
      </c>
      <c r="T140" s="30">
        <f t="shared" si="30"/>
        <v>15</v>
      </c>
      <c r="U140" s="30">
        <f t="shared" si="30"/>
        <v>15</v>
      </c>
      <c r="V140" s="30">
        <f t="shared" si="30"/>
        <v>15</v>
      </c>
      <c r="W140" s="30">
        <f t="shared" si="30"/>
        <v>15</v>
      </c>
      <c r="X140" s="30">
        <f t="shared" si="30"/>
        <v>15</v>
      </c>
      <c r="Y140" s="30">
        <f t="shared" si="30"/>
        <v>15</v>
      </c>
      <c r="Z140" s="30">
        <f t="shared" si="30"/>
        <v>15</v>
      </c>
      <c r="AA140" s="30">
        <f t="shared" si="30"/>
        <v>15</v>
      </c>
      <c r="AB140" s="30">
        <f t="shared" si="30"/>
        <v>15</v>
      </c>
      <c r="AC140" s="30">
        <f t="shared" si="30"/>
        <v>15</v>
      </c>
      <c r="AD140" s="30">
        <f t="shared" si="30"/>
        <v>15</v>
      </c>
      <c r="AE140" s="30">
        <f t="shared" si="30"/>
        <v>15</v>
      </c>
      <c r="AF140" s="30">
        <f t="shared" si="30"/>
        <v>16</v>
      </c>
      <c r="AG140" s="30">
        <f t="shared" si="30"/>
        <v>16</v>
      </c>
      <c r="AH140" s="30">
        <f t="shared" si="30"/>
        <v>16</v>
      </c>
      <c r="AI140" s="30">
        <f t="shared" si="30"/>
        <v>16</v>
      </c>
      <c r="AJ140" s="30">
        <f t="shared" si="30"/>
        <v>16</v>
      </c>
      <c r="AK140" s="30">
        <f t="shared" si="30"/>
        <v>16</v>
      </c>
      <c r="AL140" s="30">
        <f t="shared" si="30"/>
        <v>16</v>
      </c>
      <c r="AM140" s="30">
        <f t="shared" si="30"/>
        <v>16</v>
      </c>
      <c r="AN140" s="30">
        <f t="shared" si="30"/>
        <v>16</v>
      </c>
      <c r="AO140" s="30">
        <f t="shared" si="30"/>
        <v>16</v>
      </c>
      <c r="AP140" s="30">
        <f t="shared" si="30"/>
        <v>16</v>
      </c>
      <c r="AQ140" s="30">
        <f t="shared" si="30"/>
        <v>16</v>
      </c>
      <c r="AR140" s="30">
        <f t="shared" si="30"/>
        <v>18</v>
      </c>
      <c r="AS140" s="30">
        <f t="shared" si="30"/>
        <v>18</v>
      </c>
      <c r="AT140" s="30">
        <f t="shared" si="30"/>
        <v>18</v>
      </c>
      <c r="AU140" s="30">
        <f t="shared" si="30"/>
        <v>18</v>
      </c>
      <c r="AV140" s="30">
        <f t="shared" si="30"/>
        <v>18</v>
      </c>
      <c r="AW140" s="30">
        <f t="shared" si="30"/>
        <v>18</v>
      </c>
      <c r="AX140" s="30">
        <f t="shared" si="30"/>
        <v>18</v>
      </c>
      <c r="AY140" s="30">
        <f t="shared" si="30"/>
        <v>18</v>
      </c>
      <c r="AZ140" s="30">
        <f t="shared" si="30"/>
        <v>18</v>
      </c>
      <c r="BA140" s="30">
        <f t="shared" si="30"/>
        <v>18</v>
      </c>
      <c r="BB140" s="30">
        <f t="shared" si="30"/>
        <v>18</v>
      </c>
      <c r="BC140" s="30">
        <f t="shared" si="30"/>
        <v>18</v>
      </c>
      <c r="BD140" s="30">
        <f t="shared" si="30"/>
        <v>18</v>
      </c>
      <c r="BE140" s="30">
        <f t="shared" si="30"/>
        <v>18</v>
      </c>
      <c r="BF140" s="30">
        <f t="shared" si="30"/>
        <v>18</v>
      </c>
      <c r="BG140" s="30">
        <f t="shared" si="30"/>
        <v>18</v>
      </c>
      <c r="BH140" s="30">
        <f t="shared" si="30"/>
        <v>18</v>
      </c>
      <c r="BI140" s="30">
        <f t="shared" si="30"/>
        <v>18</v>
      </c>
      <c r="BJ140" s="30">
        <f t="shared" si="30"/>
        <v>18</v>
      </c>
      <c r="BK140" s="30">
        <f t="shared" si="30"/>
        <v>18</v>
      </c>
      <c r="BL140" s="30">
        <f t="shared" si="30"/>
        <v>18</v>
      </c>
      <c r="BM140" s="30">
        <f t="shared" si="30"/>
        <v>18</v>
      </c>
      <c r="BN140" s="30">
        <f t="shared" si="30"/>
        <v>18</v>
      </c>
      <c r="BO140" s="30">
        <f t="shared" si="30"/>
        <v>18</v>
      </c>
      <c r="BP140" s="38"/>
    </row>
    <row r="141" spans="1:68" s="14" customFormat="1" x14ac:dyDescent="0.15">
      <c r="A141" s="35"/>
      <c r="B141" s="2"/>
      <c r="C141" s="22"/>
      <c r="D141" s="13"/>
      <c r="E141" s="13"/>
      <c r="F141" s="13"/>
      <c r="G141" s="32"/>
      <c r="H141" s="32"/>
      <c r="I141" s="32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8"/>
    </row>
    <row r="142" spans="1:68" s="14" customFormat="1" x14ac:dyDescent="0.15">
      <c r="A142" s="14" t="s">
        <v>119</v>
      </c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35"/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14" t="s">
        <v>96</v>
      </c>
      <c r="B144" s="2"/>
      <c r="C144" s="22"/>
      <c r="D144" s="13"/>
      <c r="E144" s="13"/>
      <c r="F144" s="13"/>
      <c r="G144" s="30">
        <f>G134+G75+G47+G25</f>
        <v>2</v>
      </c>
      <c r="H144" s="30">
        <f>H134+H75+H47+H25</f>
        <v>8</v>
      </c>
      <c r="I144" s="30">
        <f>I134+I75+I47+I25</f>
        <v>8</v>
      </c>
      <c r="J144" s="30">
        <f>J134+J75+J47+J25</f>
        <v>8</v>
      </c>
      <c r="K144" s="30">
        <f>K134+K75+K47+K25</f>
        <v>9</v>
      </c>
      <c r="L144" s="30">
        <f>L134+L75+L47+L25</f>
        <v>11</v>
      </c>
      <c r="M144" s="30">
        <f>M134+M75+M47+M25</f>
        <v>11</v>
      </c>
      <c r="N144" s="30">
        <f>N134+N75+N47+N25</f>
        <v>12</v>
      </c>
      <c r="O144" s="30">
        <f>O134+O75+O47+O25</f>
        <v>13</v>
      </c>
      <c r="P144" s="30">
        <f>P134+P75+P47+P25</f>
        <v>13</v>
      </c>
      <c r="Q144" s="30">
        <f>Q134+Q75+Q47+Q25</f>
        <v>14</v>
      </c>
      <c r="R144" s="30">
        <f>R134+R75+R47+R25</f>
        <v>14</v>
      </c>
      <c r="S144" s="30">
        <f>S134+S75+S47+S25</f>
        <v>14</v>
      </c>
      <c r="T144" s="30">
        <f>T134+T75+T47+T25</f>
        <v>23</v>
      </c>
      <c r="U144" s="30">
        <f>U134+U75+U47+U25</f>
        <v>23</v>
      </c>
      <c r="V144" s="30">
        <f>V134+V75+V47+V25</f>
        <v>23</v>
      </c>
      <c r="W144" s="30">
        <f>W134+W75+W47+W25</f>
        <v>26</v>
      </c>
      <c r="X144" s="30">
        <f>X134+X75+X47+X25</f>
        <v>26</v>
      </c>
      <c r="Y144" s="30">
        <f>Y134+Y75+Y47+Y25</f>
        <v>26</v>
      </c>
      <c r="Z144" s="30">
        <f>Z134+Z75+Z47+Z25</f>
        <v>26</v>
      </c>
      <c r="AA144" s="30">
        <f>AA134+AA75+AA47+AA25</f>
        <v>26</v>
      </c>
      <c r="AB144" s="30">
        <f>AB134+AB75+AB47+AB25</f>
        <v>26</v>
      </c>
      <c r="AC144" s="30">
        <f>AC134+AC75+AC47+AC25</f>
        <v>26</v>
      </c>
      <c r="AD144" s="30">
        <f>AD134+AD75+AD47+AD25</f>
        <v>26</v>
      </c>
      <c r="AE144" s="30">
        <f>AE134+AE75+AE47+AE25</f>
        <v>26</v>
      </c>
      <c r="AF144" s="30">
        <f>AF134+AF75+AF47+AF25</f>
        <v>34</v>
      </c>
      <c r="AG144" s="30">
        <f>AG134+AG75+AG47+AG25</f>
        <v>34</v>
      </c>
      <c r="AH144" s="30">
        <f>AH134+AH75+AH47+AH25</f>
        <v>34</v>
      </c>
      <c r="AI144" s="30">
        <f>AI134+AI75+AI47+AI25</f>
        <v>34</v>
      </c>
      <c r="AJ144" s="30">
        <f>AJ134+AJ75+AJ47+AJ25</f>
        <v>34</v>
      </c>
      <c r="AK144" s="30">
        <f>AK134+AK75+AK47+AK25</f>
        <v>34</v>
      </c>
      <c r="AL144" s="30">
        <f>AL134+AL75+AL47+AL25</f>
        <v>34</v>
      </c>
      <c r="AM144" s="30">
        <f>AM134+AM75+AM47+AM25</f>
        <v>34</v>
      </c>
      <c r="AN144" s="30">
        <f>AN134+AN75+AN47+AN25</f>
        <v>34</v>
      </c>
      <c r="AO144" s="30">
        <f>AO134+AO75+AO47+AO25</f>
        <v>34</v>
      </c>
      <c r="AP144" s="30">
        <f>AP134+AP75+AP47+AP25</f>
        <v>34</v>
      </c>
      <c r="AQ144" s="30">
        <f>AQ134+AQ75+AQ47+AQ25</f>
        <v>34</v>
      </c>
      <c r="AR144" s="30">
        <f>AR134+AR75+AR47+AR25</f>
        <v>44</v>
      </c>
      <c r="AS144" s="30">
        <f>AS134+AS75+AS47+AS25</f>
        <v>44</v>
      </c>
      <c r="AT144" s="30">
        <f>AT134+AT75+AT47+AT25</f>
        <v>44</v>
      </c>
      <c r="AU144" s="30">
        <f>AU134+AU75+AU47+AU25</f>
        <v>44</v>
      </c>
      <c r="AV144" s="30">
        <f>AV134+AV75+AV47+AV25</f>
        <v>44</v>
      </c>
      <c r="AW144" s="30">
        <f>AW134+AW75+AW47+AW25</f>
        <v>44</v>
      </c>
      <c r="AX144" s="30">
        <f>AX134+AX75+AX47+AX25</f>
        <v>44</v>
      </c>
      <c r="AY144" s="30">
        <f>AY134+AY75+AY47+AY25</f>
        <v>44</v>
      </c>
      <c r="AZ144" s="30">
        <f>AZ134+AZ75+AZ47+AZ25</f>
        <v>44</v>
      </c>
      <c r="BA144" s="30">
        <f>BA134+BA75+BA47+BA25</f>
        <v>44</v>
      </c>
      <c r="BB144" s="30">
        <f>BB134+BB75+BB47+BB25</f>
        <v>44</v>
      </c>
      <c r="BC144" s="30">
        <f>BC134+BC75+BC47+BC25</f>
        <v>44</v>
      </c>
      <c r="BD144" s="30">
        <f>BD134+BD75+BD47+BD25</f>
        <v>44</v>
      </c>
      <c r="BE144" s="30">
        <f>BE134+BE75+BE47+BE25</f>
        <v>44</v>
      </c>
      <c r="BF144" s="30">
        <f>BF134+BF75+BF47+BF25</f>
        <v>44</v>
      </c>
      <c r="BG144" s="30">
        <f>BG134+BG75+BG47+BG25</f>
        <v>44</v>
      </c>
      <c r="BH144" s="30">
        <f>BH134+BH75+BH47+BH25</f>
        <v>44</v>
      </c>
      <c r="BI144" s="30">
        <f>BI134+BI75+BI47+BI25</f>
        <v>44</v>
      </c>
      <c r="BJ144" s="30">
        <f>BJ134+BJ75+BJ47+BJ25</f>
        <v>44</v>
      </c>
      <c r="BK144" s="30">
        <f>BK134+BK75+BK47+BK25</f>
        <v>44</v>
      </c>
      <c r="BL144" s="30">
        <f>BL134+BL75+BL47+BL25</f>
        <v>44</v>
      </c>
      <c r="BM144" s="30">
        <f>BM134+BM75+BM47+BM25</f>
        <v>44</v>
      </c>
      <c r="BN144" s="30">
        <f>BN134+BN75+BN47+BN25</f>
        <v>44</v>
      </c>
      <c r="BO144" s="30">
        <f>BO134+BO75+BO47+BO25</f>
        <v>44</v>
      </c>
      <c r="BP144" s="38"/>
    </row>
    <row r="145" spans="1:68" s="14" customFormat="1" x14ac:dyDescent="0.15">
      <c r="A145" s="14" t="s">
        <v>88</v>
      </c>
      <c r="C145" s="20"/>
      <c r="D145" s="10"/>
      <c r="E145" s="10"/>
      <c r="F145" s="10"/>
      <c r="G145" s="30">
        <f>G135+G76+G48+G26</f>
        <v>2</v>
      </c>
      <c r="H145" s="30">
        <f>H135+H76+H48+H26</f>
        <v>6</v>
      </c>
      <c r="I145" s="30">
        <f>I135+I76+I48+I26</f>
        <v>6</v>
      </c>
      <c r="J145" s="30">
        <f>J135+J76+J48+J26</f>
        <v>6</v>
      </c>
      <c r="K145" s="30">
        <f>K135+K76+K48+K26</f>
        <v>6</v>
      </c>
      <c r="L145" s="30">
        <f>L135+L76+L48+L26</f>
        <v>6</v>
      </c>
      <c r="M145" s="30">
        <f>M135+M76+M48+M26</f>
        <v>6</v>
      </c>
      <c r="N145" s="30">
        <f>N135+N76+N48+N26</f>
        <v>5.5</v>
      </c>
      <c r="O145" s="30">
        <f>O135+O76+O48+O26</f>
        <v>5.5</v>
      </c>
      <c r="P145" s="30">
        <f>P135+P76+P48+P26</f>
        <v>5.5</v>
      </c>
      <c r="Q145" s="30">
        <f>Q135+Q76+Q48+Q26</f>
        <v>5.5</v>
      </c>
      <c r="R145" s="30">
        <f>R135+R76+R48+R26</f>
        <v>5.5</v>
      </c>
      <c r="S145" s="30">
        <f>S135+S76+S48+S26</f>
        <v>5.5</v>
      </c>
      <c r="T145" s="30">
        <f>T135+T76+T48+T26</f>
        <v>1.25</v>
      </c>
      <c r="U145" s="30">
        <f>U135+U76+U48+U26</f>
        <v>1.25</v>
      </c>
      <c r="V145" s="30">
        <f>V135+V76+V48+V26</f>
        <v>1.25</v>
      </c>
      <c r="W145" s="30">
        <f>W135+W76+W48+W26</f>
        <v>0.75</v>
      </c>
      <c r="X145" s="30">
        <f>X135+X76+X48+X26</f>
        <v>0.75</v>
      </c>
      <c r="Y145" s="30">
        <f>Y135+Y76+Y48+Y26</f>
        <v>0.75</v>
      </c>
      <c r="Z145" s="30">
        <f>Z135+Z76+Z48+Z26</f>
        <v>0.75</v>
      </c>
      <c r="AA145" s="30">
        <f>AA135+AA76+AA48+AA26</f>
        <v>0.75</v>
      </c>
      <c r="AB145" s="30">
        <f>AB135+AB76+AB48+AB26</f>
        <v>0.75</v>
      </c>
      <c r="AC145" s="30">
        <f>AC135+AC76+AC48+AC26</f>
        <v>0.75</v>
      </c>
      <c r="AD145" s="30">
        <f>AD135+AD76+AD48+AD26</f>
        <v>0.75</v>
      </c>
      <c r="AE145" s="30">
        <f>AE135+AE76+AE48+AE26</f>
        <v>0.75</v>
      </c>
      <c r="AF145" s="30">
        <f>AF135+AF76+AF48+AF26</f>
        <v>0</v>
      </c>
      <c r="AG145" s="30">
        <f>AG135+AG76+AG48+AG26</f>
        <v>0</v>
      </c>
      <c r="AH145" s="30">
        <f>AH135+AH76+AH48+AH26</f>
        <v>0</v>
      </c>
      <c r="AI145" s="30">
        <f>AI135+AI76+AI48+AI26</f>
        <v>0</v>
      </c>
      <c r="AJ145" s="30">
        <f>AJ135+AJ76+AJ48+AJ26</f>
        <v>0</v>
      </c>
      <c r="AK145" s="30">
        <f>AK135+AK76+AK48+AK26</f>
        <v>0</v>
      </c>
      <c r="AL145" s="30">
        <f>AL135+AL76+AL48+AL26</f>
        <v>0</v>
      </c>
      <c r="AM145" s="30">
        <f>AM135+AM76+AM48+AM26</f>
        <v>0</v>
      </c>
      <c r="AN145" s="30">
        <f>AN135+AN76+AN48+AN26</f>
        <v>0</v>
      </c>
      <c r="AO145" s="30">
        <f>AO135+AO76+AO48+AO26</f>
        <v>0</v>
      </c>
      <c r="AP145" s="30">
        <f>AP135+AP76+AP48+AP26</f>
        <v>0</v>
      </c>
      <c r="AQ145" s="30">
        <f>AQ135+AQ76+AQ48+AQ26</f>
        <v>0</v>
      </c>
      <c r="AR145" s="30">
        <f>AR135+AR76+AR48+AR26</f>
        <v>0</v>
      </c>
      <c r="AS145" s="30">
        <f>AS135+AS76+AS48+AS26</f>
        <v>0</v>
      </c>
      <c r="AT145" s="30">
        <f>AT135+AT76+AT48+AT26</f>
        <v>0</v>
      </c>
      <c r="AU145" s="30">
        <f>AU135+AU76+AU48+AU26</f>
        <v>0</v>
      </c>
      <c r="AV145" s="30">
        <f>AV135+AV76+AV48+AV26</f>
        <v>0</v>
      </c>
      <c r="AW145" s="30">
        <f>AW135+AW76+AW48+AW26</f>
        <v>0</v>
      </c>
      <c r="AX145" s="30">
        <f>AX135+AX76+AX48+AX26</f>
        <v>0</v>
      </c>
      <c r="AY145" s="30">
        <f>AY135+AY76+AY48+AY26</f>
        <v>0</v>
      </c>
      <c r="AZ145" s="30">
        <f>AZ135+AZ76+AZ48+AZ26</f>
        <v>0</v>
      </c>
      <c r="BA145" s="30">
        <f>BA135+BA76+BA48+BA26</f>
        <v>0</v>
      </c>
      <c r="BB145" s="30">
        <f>BB135+BB76+BB48+BB26</f>
        <v>0</v>
      </c>
      <c r="BC145" s="30">
        <f>BC135+BC76+BC48+BC26</f>
        <v>0</v>
      </c>
      <c r="BD145" s="30">
        <f>BD135+BD76+BD48+BD26</f>
        <v>0</v>
      </c>
      <c r="BE145" s="30">
        <f>BE135+BE76+BE48+BE26</f>
        <v>0</v>
      </c>
      <c r="BF145" s="30">
        <f>BF135+BF76+BF48+BF26</f>
        <v>0</v>
      </c>
      <c r="BG145" s="30">
        <f>BG135+BG76+BG48+BG26</f>
        <v>0</v>
      </c>
      <c r="BH145" s="30">
        <f>BH135+BH76+BH48+BH26</f>
        <v>0</v>
      </c>
      <c r="BI145" s="30">
        <f>BI135+BI76+BI48+BI26</f>
        <v>0</v>
      </c>
      <c r="BJ145" s="30">
        <f>BJ135+BJ76+BJ48+BJ26</f>
        <v>0</v>
      </c>
      <c r="BK145" s="30">
        <f>BK135+BK76+BK48+BK26</f>
        <v>0</v>
      </c>
      <c r="BL145" s="30">
        <f>BL135+BL76+BL48+BL26</f>
        <v>0</v>
      </c>
      <c r="BM145" s="30">
        <f>BM135+BM76+BM48+BM26</f>
        <v>0</v>
      </c>
      <c r="BN145" s="30">
        <f>BN135+BN76+BN48+BN26</f>
        <v>0</v>
      </c>
      <c r="BO145" s="30">
        <f>BO135+BO76+BO48+BO26</f>
        <v>0</v>
      </c>
      <c r="BP145" s="38"/>
    </row>
    <row r="146" spans="1:68" s="14" customFormat="1" x14ac:dyDescent="0.15">
      <c r="A146" s="14" t="s">
        <v>73</v>
      </c>
      <c r="C146" s="20"/>
      <c r="D146" s="10"/>
      <c r="E146" s="10"/>
      <c r="F146" s="10"/>
      <c r="G146" s="30">
        <f>G138+G79+G51+G29</f>
        <v>3</v>
      </c>
      <c r="H146" s="30">
        <f>H138+H79+H51+H29</f>
        <v>10</v>
      </c>
      <c r="I146" s="30">
        <f>I138+I79+I51+I29</f>
        <v>10</v>
      </c>
      <c r="J146" s="30">
        <f>J138+J79+J51+J29</f>
        <v>10</v>
      </c>
      <c r="K146" s="30">
        <f>K138+K79+K51+K29</f>
        <v>11</v>
      </c>
      <c r="L146" s="30">
        <f>L138+L79+L51+L29</f>
        <v>13</v>
      </c>
      <c r="M146" s="30">
        <f>M138+M79+M51+M29</f>
        <v>13</v>
      </c>
      <c r="N146" s="30">
        <f>N138+N79+N51+N29</f>
        <v>13</v>
      </c>
      <c r="O146" s="30">
        <f>O138+O79+O51+O29</f>
        <v>14</v>
      </c>
      <c r="P146" s="30">
        <f>P138+P79+P51+P29</f>
        <v>14</v>
      </c>
      <c r="Q146" s="30">
        <f>Q138+Q79+Q51+Q29</f>
        <v>15</v>
      </c>
      <c r="R146" s="30">
        <f>R138+R79+R51+R29</f>
        <v>15</v>
      </c>
      <c r="S146" s="30">
        <f>S138+S79+S51+S29</f>
        <v>15</v>
      </c>
      <c r="T146" s="30">
        <f>T138+T79+T51+T29</f>
        <v>23</v>
      </c>
      <c r="U146" s="30">
        <f>U138+U79+U51+U29</f>
        <v>23</v>
      </c>
      <c r="V146" s="30">
        <f>V138+V79+V51+V29</f>
        <v>23</v>
      </c>
      <c r="W146" s="30">
        <f>W138+W79+W51+W29</f>
        <v>26</v>
      </c>
      <c r="X146" s="30">
        <f>X138+X79+X51+X29</f>
        <v>26</v>
      </c>
      <c r="Y146" s="30">
        <f>Y138+Y79+Y51+Y29</f>
        <v>26</v>
      </c>
      <c r="Z146" s="30">
        <f>Z138+Z79+Z51+Z29</f>
        <v>26</v>
      </c>
      <c r="AA146" s="30">
        <f>AA138+AA79+AA51+AA29</f>
        <v>26</v>
      </c>
      <c r="AB146" s="30">
        <f>AB138+AB79+AB51+AB29</f>
        <v>26</v>
      </c>
      <c r="AC146" s="30">
        <f>AC138+AC79+AC51+AC29</f>
        <v>26</v>
      </c>
      <c r="AD146" s="30">
        <f>AD138+AD79+AD51+AD29</f>
        <v>26</v>
      </c>
      <c r="AE146" s="30">
        <f>AE138+AE79+AE51+AE29</f>
        <v>26</v>
      </c>
      <c r="AF146" s="30">
        <f>AF138+AF79+AF51+AF29</f>
        <v>32</v>
      </c>
      <c r="AG146" s="30">
        <f>AG138+AG79+AG51+AG29</f>
        <v>32</v>
      </c>
      <c r="AH146" s="30">
        <f>AH138+AH79+AH51+AH29</f>
        <v>32</v>
      </c>
      <c r="AI146" s="30">
        <f>AI138+AI79+AI51+AI29</f>
        <v>32</v>
      </c>
      <c r="AJ146" s="30">
        <f>AJ138+AJ79+AJ51+AJ29</f>
        <v>32</v>
      </c>
      <c r="AK146" s="30">
        <f>AK138+AK79+AK51+AK29</f>
        <v>32</v>
      </c>
      <c r="AL146" s="30">
        <f>AL138+AL79+AL51+AL29</f>
        <v>32</v>
      </c>
      <c r="AM146" s="30">
        <f>AM138+AM79+AM51+AM29</f>
        <v>32</v>
      </c>
      <c r="AN146" s="30">
        <f>AN138+AN79+AN51+AN29</f>
        <v>32</v>
      </c>
      <c r="AO146" s="30">
        <f>AO138+AO79+AO51+AO29</f>
        <v>32</v>
      </c>
      <c r="AP146" s="30">
        <f>AP138+AP79+AP51+AP29</f>
        <v>32</v>
      </c>
      <c r="AQ146" s="30">
        <f>AQ138+AQ79+AQ51+AQ29</f>
        <v>32</v>
      </c>
      <c r="AR146" s="30">
        <f>AR138+AR79+AR51+AR29</f>
        <v>41</v>
      </c>
      <c r="AS146" s="30">
        <f>AS138+AS79+AS51+AS29</f>
        <v>41</v>
      </c>
      <c r="AT146" s="30">
        <f>AT138+AT79+AT51+AT29</f>
        <v>41</v>
      </c>
      <c r="AU146" s="30">
        <f>AU138+AU79+AU51+AU29</f>
        <v>41</v>
      </c>
      <c r="AV146" s="30">
        <f>AV138+AV79+AV51+AV29</f>
        <v>41</v>
      </c>
      <c r="AW146" s="30">
        <f>AW138+AW79+AW51+AW29</f>
        <v>41</v>
      </c>
      <c r="AX146" s="30">
        <f>AX138+AX79+AX51+AX29</f>
        <v>41</v>
      </c>
      <c r="AY146" s="30">
        <f>AY138+AY79+AY51+AY29</f>
        <v>41</v>
      </c>
      <c r="AZ146" s="30">
        <f>AZ138+AZ79+AZ51+AZ29</f>
        <v>41</v>
      </c>
      <c r="BA146" s="30">
        <f>BA138+BA79+BA51+BA29</f>
        <v>41</v>
      </c>
      <c r="BB146" s="30">
        <f>BB138+BB79+BB51+BB29</f>
        <v>41</v>
      </c>
      <c r="BC146" s="30">
        <f>BC138+BC79+BC51+BC29</f>
        <v>41</v>
      </c>
      <c r="BD146" s="30">
        <f>BD138+BD79+BD51+BD29</f>
        <v>41</v>
      </c>
      <c r="BE146" s="30">
        <f>BE138+BE79+BE51+BE29</f>
        <v>41</v>
      </c>
      <c r="BF146" s="30">
        <f>BF138+BF79+BF51+BF29</f>
        <v>41</v>
      </c>
      <c r="BG146" s="30">
        <f>BG138+BG79+BG51+BG29</f>
        <v>41</v>
      </c>
      <c r="BH146" s="30">
        <f>BH138+BH79+BH51+BH29</f>
        <v>41</v>
      </c>
      <c r="BI146" s="30">
        <f>BI138+BI79+BI51+BI29</f>
        <v>41</v>
      </c>
      <c r="BJ146" s="30">
        <f>BJ138+BJ79+BJ51+BJ29</f>
        <v>41</v>
      </c>
      <c r="BK146" s="30">
        <f>BK138+BK79+BK51+BK29</f>
        <v>41</v>
      </c>
      <c r="BL146" s="30">
        <f>BL138+BL79+BL51+BL29</f>
        <v>41</v>
      </c>
      <c r="BM146" s="30">
        <f>BM138+BM79+BM51+BM29</f>
        <v>41</v>
      </c>
      <c r="BN146" s="30">
        <f>BN138+BN79+BN51+BN29</f>
        <v>41</v>
      </c>
      <c r="BO146" s="30">
        <f>BO138+BO79+BO51+BO29</f>
        <v>41</v>
      </c>
      <c r="BP146" s="38"/>
    </row>
    <row r="147" spans="1:68" s="14" customFormat="1" x14ac:dyDescent="0.15">
      <c r="A147" s="14" t="s">
        <v>95</v>
      </c>
      <c r="C147" s="20"/>
      <c r="D147" s="10"/>
      <c r="E147" s="10"/>
      <c r="F147" s="10"/>
      <c r="G147" s="30">
        <f>G139+G80+G52+G30</f>
        <v>5</v>
      </c>
      <c r="H147" s="30">
        <f>H139+H80+H52+H30</f>
        <v>14</v>
      </c>
      <c r="I147" s="30">
        <f>I139+I80+I52+I30</f>
        <v>14</v>
      </c>
      <c r="J147" s="30">
        <f>J139+J80+J52+J30</f>
        <v>14</v>
      </c>
      <c r="K147" s="30">
        <f>K139+K80+K52+K30</f>
        <v>15</v>
      </c>
      <c r="L147" s="30">
        <f>L139+L80+L52+L30</f>
        <v>17</v>
      </c>
      <c r="M147" s="30">
        <f>M139+M80+M52+M30</f>
        <v>17</v>
      </c>
      <c r="N147" s="30">
        <f>N139+N80+N52+N30</f>
        <v>18</v>
      </c>
      <c r="O147" s="30">
        <f>O139+O80+O52+O30</f>
        <v>19</v>
      </c>
      <c r="P147" s="30">
        <f>P139+P80+P52+P30</f>
        <v>19</v>
      </c>
      <c r="Q147" s="30">
        <f>Q139+Q80+Q52+Q30</f>
        <v>20</v>
      </c>
      <c r="R147" s="30">
        <f>R139+R80+R52+R30</f>
        <v>20</v>
      </c>
      <c r="S147" s="30">
        <f>S139+S80+S52+S30</f>
        <v>20</v>
      </c>
      <c r="T147" s="30">
        <f>T139+T80+T52+T30</f>
        <v>25</v>
      </c>
      <c r="U147" s="30">
        <f>U139+U80+U52+U30</f>
        <v>25</v>
      </c>
      <c r="V147" s="30">
        <f>V139+V80+V52+V30</f>
        <v>25</v>
      </c>
      <c r="W147" s="30">
        <f>W139+W80+W52+W30</f>
        <v>28</v>
      </c>
      <c r="X147" s="30">
        <f>X139+X80+X52+X30</f>
        <v>28</v>
      </c>
      <c r="Y147" s="30">
        <f>Y139+Y80+Y52+Y30</f>
        <v>28</v>
      </c>
      <c r="Z147" s="30">
        <f>Z139+Z80+Z52+Z30</f>
        <v>28</v>
      </c>
      <c r="AA147" s="30">
        <f>AA139+AA80+AA52+AA30</f>
        <v>28</v>
      </c>
      <c r="AB147" s="30">
        <f>AB139+AB80+AB52+AB30</f>
        <v>28</v>
      </c>
      <c r="AC147" s="30">
        <f>AC139+AC80+AC52+AC30</f>
        <v>28</v>
      </c>
      <c r="AD147" s="30">
        <f>AD139+AD80+AD52+AD30</f>
        <v>28</v>
      </c>
      <c r="AE147" s="30">
        <f>AE139+AE80+AE52+AE30</f>
        <v>28</v>
      </c>
      <c r="AF147" s="30">
        <f>AF139+AF80+AF52+AF30</f>
        <v>34</v>
      </c>
      <c r="AG147" s="30">
        <f>AG139+AG80+AG52+AG30</f>
        <v>34</v>
      </c>
      <c r="AH147" s="30">
        <f>AH139+AH80+AH52+AH30</f>
        <v>34</v>
      </c>
      <c r="AI147" s="30">
        <f>AI139+AI80+AI52+AI30</f>
        <v>34</v>
      </c>
      <c r="AJ147" s="30">
        <f>AJ139+AJ80+AJ52+AJ30</f>
        <v>34</v>
      </c>
      <c r="AK147" s="30">
        <f>AK139+AK80+AK52+AK30</f>
        <v>34</v>
      </c>
      <c r="AL147" s="30">
        <f>AL139+AL80+AL52+AL30</f>
        <v>34</v>
      </c>
      <c r="AM147" s="30">
        <f>AM139+AM80+AM52+AM30</f>
        <v>34</v>
      </c>
      <c r="AN147" s="30">
        <f>AN139+AN80+AN52+AN30</f>
        <v>34</v>
      </c>
      <c r="AO147" s="30">
        <f>AO139+AO80+AO52+AO30</f>
        <v>34</v>
      </c>
      <c r="AP147" s="30">
        <f>AP139+AP80+AP52+AP30</f>
        <v>34</v>
      </c>
      <c r="AQ147" s="30">
        <f>AQ139+AQ80+AQ52+AQ30</f>
        <v>34</v>
      </c>
      <c r="AR147" s="30">
        <f>AR139+AR80+AR52+AR30</f>
        <v>44</v>
      </c>
      <c r="AS147" s="30">
        <f>AS139+AS80+AS52+AS30</f>
        <v>44</v>
      </c>
      <c r="AT147" s="30">
        <f>AT139+AT80+AT52+AT30</f>
        <v>44</v>
      </c>
      <c r="AU147" s="30">
        <f>AU139+AU80+AU52+AU30</f>
        <v>44</v>
      </c>
      <c r="AV147" s="30">
        <f>AV139+AV80+AV52+AV30</f>
        <v>44</v>
      </c>
      <c r="AW147" s="30">
        <f>AW139+AW80+AW52+AW30</f>
        <v>44</v>
      </c>
      <c r="AX147" s="30">
        <f>AX139+AX80+AX52+AX30</f>
        <v>44</v>
      </c>
      <c r="AY147" s="30">
        <f>AY139+AY80+AY52+AY30</f>
        <v>44</v>
      </c>
      <c r="AZ147" s="30">
        <f>AZ139+AZ80+AZ52+AZ30</f>
        <v>44</v>
      </c>
      <c r="BA147" s="30">
        <f>BA139+BA80+BA52+BA30</f>
        <v>44</v>
      </c>
      <c r="BB147" s="30">
        <f>BB139+BB80+BB52+BB30</f>
        <v>44</v>
      </c>
      <c r="BC147" s="30">
        <f>BC139+BC80+BC52+BC30</f>
        <v>44</v>
      </c>
      <c r="BD147" s="30">
        <f>BD139+BD80+BD52+BD30</f>
        <v>44</v>
      </c>
      <c r="BE147" s="30">
        <f>BE139+BE80+BE52+BE30</f>
        <v>44</v>
      </c>
      <c r="BF147" s="30">
        <f>BF139+BF80+BF52+BF30</f>
        <v>44</v>
      </c>
      <c r="BG147" s="30">
        <f>BG139+BG80+BG52+BG30</f>
        <v>44</v>
      </c>
      <c r="BH147" s="30">
        <f>BH139+BH80+BH52+BH30</f>
        <v>44</v>
      </c>
      <c r="BI147" s="30">
        <f>BI139+BI80+BI52+BI30</f>
        <v>44</v>
      </c>
      <c r="BJ147" s="30">
        <f>BJ139+BJ80+BJ52+BJ30</f>
        <v>44</v>
      </c>
      <c r="BK147" s="30">
        <f>BK139+BK80+BK52+BK30</f>
        <v>44</v>
      </c>
      <c r="BL147" s="30">
        <f>BL139+BL80+BL52+BL30</f>
        <v>44</v>
      </c>
      <c r="BM147" s="30">
        <f>BM139+BM80+BM52+BM30</f>
        <v>44</v>
      </c>
      <c r="BN147" s="30">
        <f>BN139+BN80+BN52+BN30</f>
        <v>44</v>
      </c>
      <c r="BO147" s="30">
        <f>BO139+BO80+BO52+BO30</f>
        <v>44</v>
      </c>
      <c r="BP147" s="38"/>
    </row>
    <row r="148" spans="1:68" s="14" customFormat="1" x14ac:dyDescent="0.15">
      <c r="A148" s="14" t="s">
        <v>74</v>
      </c>
      <c r="C148" s="20"/>
      <c r="D148" s="10"/>
      <c r="E148" s="10"/>
      <c r="F148" s="10"/>
      <c r="G148" s="30">
        <f>G140+G81+G53+G31</f>
        <v>5</v>
      </c>
      <c r="H148" s="30">
        <f>H140+H81+H53+H31</f>
        <v>12</v>
      </c>
      <c r="I148" s="30">
        <f>I140+I81+I53+I31</f>
        <v>12</v>
      </c>
      <c r="J148" s="30">
        <f>J140+J81+J53+J31</f>
        <v>12</v>
      </c>
      <c r="K148" s="30">
        <f>K140+K81+K53+K31</f>
        <v>13</v>
      </c>
      <c r="L148" s="30">
        <f>L140+L81+L53+L31</f>
        <v>15</v>
      </c>
      <c r="M148" s="30">
        <f>M140+M81+M53+M31</f>
        <v>15</v>
      </c>
      <c r="N148" s="30">
        <f>N140+N81+N53+N31</f>
        <v>15</v>
      </c>
      <c r="O148" s="30">
        <f>O140+O81+O53+O31</f>
        <v>16</v>
      </c>
      <c r="P148" s="30">
        <f>P140+P81+P53+P31</f>
        <v>16</v>
      </c>
      <c r="Q148" s="30">
        <f>Q140+Q81+Q53+Q31</f>
        <v>17</v>
      </c>
      <c r="R148" s="30">
        <f>R140+R81+R53+R31</f>
        <v>17</v>
      </c>
      <c r="S148" s="30">
        <f>S140+S81+S53+S31</f>
        <v>17</v>
      </c>
      <c r="T148" s="30">
        <f>T140+T81+T53+T31</f>
        <v>23</v>
      </c>
      <c r="U148" s="30">
        <f>U140+U81+U53+U31</f>
        <v>23</v>
      </c>
      <c r="V148" s="30">
        <f>V140+V81+V53+V31</f>
        <v>23</v>
      </c>
      <c r="W148" s="30">
        <f>W140+W81+W53+W31</f>
        <v>24</v>
      </c>
      <c r="X148" s="30">
        <f>X140+X81+X53+X31</f>
        <v>24</v>
      </c>
      <c r="Y148" s="30">
        <f>Y140+Y81+Y53+Y31</f>
        <v>24</v>
      </c>
      <c r="Z148" s="30">
        <f>Z140+Z81+Z53+Z31</f>
        <v>24</v>
      </c>
      <c r="AA148" s="30">
        <f>AA140+AA81+AA53+AA31</f>
        <v>24</v>
      </c>
      <c r="AB148" s="30">
        <f>AB140+AB81+AB53+AB31</f>
        <v>24</v>
      </c>
      <c r="AC148" s="30">
        <f>AC140+AC81+AC53+AC31</f>
        <v>24</v>
      </c>
      <c r="AD148" s="30">
        <f>AD140+AD81+AD53+AD31</f>
        <v>24</v>
      </c>
      <c r="AE148" s="30">
        <f>AE140+AE81+AE53+AE31</f>
        <v>24</v>
      </c>
      <c r="AF148" s="30">
        <f>AF140+AF81+AF53+AF31</f>
        <v>30</v>
      </c>
      <c r="AG148" s="30">
        <f>AG140+AG81+AG53+AG31</f>
        <v>30</v>
      </c>
      <c r="AH148" s="30">
        <f>AH140+AH81+AH53+AH31</f>
        <v>30</v>
      </c>
      <c r="AI148" s="30">
        <f>AI140+AI81+AI53+AI31</f>
        <v>30</v>
      </c>
      <c r="AJ148" s="30">
        <f>AJ140+AJ81+AJ53+AJ31</f>
        <v>30</v>
      </c>
      <c r="AK148" s="30">
        <f>AK140+AK81+AK53+AK31</f>
        <v>30</v>
      </c>
      <c r="AL148" s="30">
        <f>AL140+AL81+AL53+AL31</f>
        <v>30</v>
      </c>
      <c r="AM148" s="30">
        <f>AM140+AM81+AM53+AM31</f>
        <v>30</v>
      </c>
      <c r="AN148" s="30">
        <f>AN140+AN81+AN53+AN31</f>
        <v>30</v>
      </c>
      <c r="AO148" s="30">
        <f>AO140+AO81+AO53+AO31</f>
        <v>30</v>
      </c>
      <c r="AP148" s="30">
        <f>AP140+AP81+AP53+AP31</f>
        <v>30</v>
      </c>
      <c r="AQ148" s="30">
        <f>AQ140+AQ81+AQ53+AQ31</f>
        <v>30</v>
      </c>
      <c r="AR148" s="30">
        <f>AR140+AR81+AR53+AR31</f>
        <v>38</v>
      </c>
      <c r="AS148" s="30">
        <f>AS140+AS81+AS53+AS31</f>
        <v>38</v>
      </c>
      <c r="AT148" s="30">
        <f>AT140+AT81+AT53+AT31</f>
        <v>38</v>
      </c>
      <c r="AU148" s="30">
        <f>AU140+AU81+AU53+AU31</f>
        <v>38</v>
      </c>
      <c r="AV148" s="30">
        <f>AV140+AV81+AV53+AV31</f>
        <v>38</v>
      </c>
      <c r="AW148" s="30">
        <f>AW140+AW81+AW53+AW31</f>
        <v>38</v>
      </c>
      <c r="AX148" s="30">
        <f>AX140+AX81+AX53+AX31</f>
        <v>38</v>
      </c>
      <c r="AY148" s="30">
        <f>AY140+AY81+AY53+AY31</f>
        <v>38</v>
      </c>
      <c r="AZ148" s="30">
        <f>AZ140+AZ81+AZ53+AZ31</f>
        <v>38</v>
      </c>
      <c r="BA148" s="30">
        <f>BA140+BA81+BA53+BA31</f>
        <v>38</v>
      </c>
      <c r="BB148" s="30">
        <f>BB140+BB81+BB53+BB31</f>
        <v>38</v>
      </c>
      <c r="BC148" s="30">
        <f>BC140+BC81+BC53+BC31</f>
        <v>38</v>
      </c>
      <c r="BD148" s="30">
        <f>BD140+BD81+BD53+BD31</f>
        <v>38</v>
      </c>
      <c r="BE148" s="30">
        <f>BE140+BE81+BE53+BE31</f>
        <v>38</v>
      </c>
      <c r="BF148" s="30">
        <f>BF140+BF81+BF53+BF31</f>
        <v>38</v>
      </c>
      <c r="BG148" s="30">
        <f>BG140+BG81+BG53+BG31</f>
        <v>38</v>
      </c>
      <c r="BH148" s="30">
        <f>BH140+BH81+BH53+BH31</f>
        <v>38</v>
      </c>
      <c r="BI148" s="30">
        <f>BI140+BI81+BI53+BI31</f>
        <v>38</v>
      </c>
      <c r="BJ148" s="30">
        <f>BJ140+BJ81+BJ53+BJ31</f>
        <v>38</v>
      </c>
      <c r="BK148" s="30">
        <f>BK140+BK81+BK53+BK31</f>
        <v>38</v>
      </c>
      <c r="BL148" s="30">
        <f>BL140+BL81+BL53+BL31</f>
        <v>38</v>
      </c>
      <c r="BM148" s="30">
        <f>BM140+BM81+BM53+BM31</f>
        <v>38</v>
      </c>
      <c r="BN148" s="30">
        <f>BN140+BN81+BN53+BN31</f>
        <v>38</v>
      </c>
      <c r="BO148" s="30">
        <f>BO140+BO81+BO53+BO31</f>
        <v>38</v>
      </c>
      <c r="BP148" s="38"/>
    </row>
    <row r="149" spans="1:68" s="14" customFormat="1" x14ac:dyDescent="0.15">
      <c r="C149" s="20"/>
      <c r="D149" s="10"/>
      <c r="E149" s="10"/>
      <c r="F149" s="1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8"/>
    </row>
    <row r="150" spans="1:68" x14ac:dyDescent="0.15">
      <c r="A150" s="14" t="s">
        <v>82</v>
      </c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</row>
    <row r="151" spans="1:68" x14ac:dyDescent="0.15">
      <c r="A151" s="14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s="14" customFormat="1" x14ac:dyDescent="0.15">
      <c r="A152" s="14" t="s">
        <v>61</v>
      </c>
      <c r="C152" s="20"/>
      <c r="D152" s="10"/>
      <c r="E152" s="10"/>
      <c r="F152" s="10"/>
      <c r="G152" s="30">
        <f t="shared" ref="G152:H156" si="31">G144</f>
        <v>2</v>
      </c>
      <c r="H152" s="30">
        <f t="shared" si="31"/>
        <v>8</v>
      </c>
      <c r="I152" s="30">
        <f t="shared" ref="I152:AN152" si="32">I144-H144</f>
        <v>0</v>
      </c>
      <c r="J152" s="30">
        <f t="shared" si="32"/>
        <v>0</v>
      </c>
      <c r="K152" s="30">
        <f t="shared" si="32"/>
        <v>1</v>
      </c>
      <c r="L152" s="30">
        <f t="shared" si="32"/>
        <v>2</v>
      </c>
      <c r="M152" s="30">
        <f t="shared" si="32"/>
        <v>0</v>
      </c>
      <c r="N152" s="30">
        <f t="shared" si="32"/>
        <v>1</v>
      </c>
      <c r="O152" s="30">
        <f t="shared" si="32"/>
        <v>1</v>
      </c>
      <c r="P152" s="30">
        <f t="shared" si="32"/>
        <v>0</v>
      </c>
      <c r="Q152" s="30">
        <f t="shared" si="32"/>
        <v>1</v>
      </c>
      <c r="R152" s="30">
        <f t="shared" si="32"/>
        <v>0</v>
      </c>
      <c r="S152" s="30">
        <f t="shared" si="32"/>
        <v>0</v>
      </c>
      <c r="T152" s="30">
        <f t="shared" si="32"/>
        <v>9</v>
      </c>
      <c r="U152" s="30">
        <f t="shared" si="32"/>
        <v>0</v>
      </c>
      <c r="V152" s="30">
        <f t="shared" si="32"/>
        <v>0</v>
      </c>
      <c r="W152" s="30">
        <f t="shared" si="32"/>
        <v>3</v>
      </c>
      <c r="X152" s="30">
        <f t="shared" si="32"/>
        <v>0</v>
      </c>
      <c r="Y152" s="30">
        <f t="shared" si="32"/>
        <v>0</v>
      </c>
      <c r="Z152" s="30">
        <f t="shared" si="32"/>
        <v>0</v>
      </c>
      <c r="AA152" s="30">
        <f t="shared" si="32"/>
        <v>0</v>
      </c>
      <c r="AB152" s="30">
        <f t="shared" si="32"/>
        <v>0</v>
      </c>
      <c r="AC152" s="30">
        <f t="shared" si="32"/>
        <v>0</v>
      </c>
      <c r="AD152" s="30">
        <f t="shared" si="32"/>
        <v>0</v>
      </c>
      <c r="AE152" s="30">
        <f t="shared" si="32"/>
        <v>0</v>
      </c>
      <c r="AF152" s="30">
        <f t="shared" si="32"/>
        <v>8</v>
      </c>
      <c r="AG152" s="30">
        <f t="shared" si="32"/>
        <v>0</v>
      </c>
      <c r="AH152" s="30">
        <f t="shared" si="32"/>
        <v>0</v>
      </c>
      <c r="AI152" s="30">
        <f t="shared" si="32"/>
        <v>0</v>
      </c>
      <c r="AJ152" s="30">
        <f t="shared" si="32"/>
        <v>0</v>
      </c>
      <c r="AK152" s="30">
        <f t="shared" si="32"/>
        <v>0</v>
      </c>
      <c r="AL152" s="30">
        <f t="shared" si="32"/>
        <v>0</v>
      </c>
      <c r="AM152" s="30">
        <f t="shared" si="32"/>
        <v>0</v>
      </c>
      <c r="AN152" s="30">
        <f t="shared" si="32"/>
        <v>0</v>
      </c>
      <c r="AO152" s="30">
        <f t="shared" ref="AO152:BO152" si="33">AO144-AN144</f>
        <v>0</v>
      </c>
      <c r="AP152" s="30">
        <f t="shared" si="33"/>
        <v>0</v>
      </c>
      <c r="AQ152" s="30">
        <f t="shared" si="33"/>
        <v>0</v>
      </c>
      <c r="AR152" s="30">
        <f t="shared" si="33"/>
        <v>10</v>
      </c>
      <c r="AS152" s="30">
        <f t="shared" si="33"/>
        <v>0</v>
      </c>
      <c r="AT152" s="30">
        <f t="shared" si="33"/>
        <v>0</v>
      </c>
      <c r="AU152" s="30">
        <f t="shared" si="33"/>
        <v>0</v>
      </c>
      <c r="AV152" s="30">
        <f t="shared" si="33"/>
        <v>0</v>
      </c>
      <c r="AW152" s="30">
        <f t="shared" si="33"/>
        <v>0</v>
      </c>
      <c r="AX152" s="30">
        <f t="shared" si="33"/>
        <v>0</v>
      </c>
      <c r="AY152" s="30">
        <f t="shared" si="33"/>
        <v>0</v>
      </c>
      <c r="AZ152" s="30">
        <f t="shared" si="33"/>
        <v>0</v>
      </c>
      <c r="BA152" s="30">
        <f t="shared" si="33"/>
        <v>0</v>
      </c>
      <c r="BB152" s="30">
        <f t="shared" si="33"/>
        <v>0</v>
      </c>
      <c r="BC152" s="30">
        <f t="shared" si="33"/>
        <v>0</v>
      </c>
      <c r="BD152" s="30">
        <f t="shared" si="33"/>
        <v>0</v>
      </c>
      <c r="BE152" s="30">
        <f t="shared" si="33"/>
        <v>0</v>
      </c>
      <c r="BF152" s="30">
        <f t="shared" si="33"/>
        <v>0</v>
      </c>
      <c r="BG152" s="30">
        <f t="shared" si="33"/>
        <v>0</v>
      </c>
      <c r="BH152" s="30">
        <f t="shared" si="33"/>
        <v>0</v>
      </c>
      <c r="BI152" s="30">
        <f t="shared" si="33"/>
        <v>0</v>
      </c>
      <c r="BJ152" s="30">
        <f t="shared" si="33"/>
        <v>0</v>
      </c>
      <c r="BK152" s="30">
        <f t="shared" si="33"/>
        <v>0</v>
      </c>
      <c r="BL152" s="30">
        <f t="shared" si="33"/>
        <v>0</v>
      </c>
      <c r="BM152" s="30">
        <f t="shared" si="33"/>
        <v>0</v>
      </c>
      <c r="BN152" s="30">
        <f t="shared" si="33"/>
        <v>0</v>
      </c>
      <c r="BO152" s="30">
        <f t="shared" si="33"/>
        <v>0</v>
      </c>
      <c r="BP152" s="38"/>
    </row>
    <row r="153" spans="1:68" s="14" customFormat="1" x14ac:dyDescent="0.15">
      <c r="A153" s="14" t="s">
        <v>89</v>
      </c>
      <c r="C153" s="20"/>
      <c r="D153" s="10"/>
      <c r="E153" s="10"/>
      <c r="F153" s="10"/>
      <c r="G153" s="30">
        <f t="shared" si="31"/>
        <v>2</v>
      </c>
      <c r="H153" s="30">
        <f t="shared" si="31"/>
        <v>6</v>
      </c>
      <c r="I153" s="30">
        <f t="shared" ref="I153:AN153" si="34">I145-H145</f>
        <v>0</v>
      </c>
      <c r="J153" s="30">
        <f t="shared" si="34"/>
        <v>0</v>
      </c>
      <c r="K153" s="30">
        <f t="shared" si="34"/>
        <v>0</v>
      </c>
      <c r="L153" s="30">
        <f t="shared" si="34"/>
        <v>0</v>
      </c>
      <c r="M153" s="30">
        <f t="shared" si="34"/>
        <v>0</v>
      </c>
      <c r="N153" s="30">
        <f t="shared" si="34"/>
        <v>-0.5</v>
      </c>
      <c r="O153" s="30">
        <f t="shared" si="34"/>
        <v>0</v>
      </c>
      <c r="P153" s="30">
        <f t="shared" si="34"/>
        <v>0</v>
      </c>
      <c r="Q153" s="30">
        <f t="shared" si="34"/>
        <v>0</v>
      </c>
      <c r="R153" s="30">
        <f t="shared" si="34"/>
        <v>0</v>
      </c>
      <c r="S153" s="30">
        <f t="shared" si="34"/>
        <v>0</v>
      </c>
      <c r="T153" s="30">
        <f t="shared" si="34"/>
        <v>-4.25</v>
      </c>
      <c r="U153" s="30">
        <f t="shared" si="34"/>
        <v>0</v>
      </c>
      <c r="V153" s="30">
        <f t="shared" si="34"/>
        <v>0</v>
      </c>
      <c r="W153" s="30">
        <f t="shared" si="34"/>
        <v>-0.5</v>
      </c>
      <c r="X153" s="30">
        <f t="shared" si="34"/>
        <v>0</v>
      </c>
      <c r="Y153" s="30">
        <f t="shared" si="34"/>
        <v>0</v>
      </c>
      <c r="Z153" s="30">
        <f t="shared" si="34"/>
        <v>0</v>
      </c>
      <c r="AA153" s="30">
        <f t="shared" si="34"/>
        <v>0</v>
      </c>
      <c r="AB153" s="30">
        <f t="shared" si="34"/>
        <v>0</v>
      </c>
      <c r="AC153" s="30">
        <f t="shared" si="34"/>
        <v>0</v>
      </c>
      <c r="AD153" s="30">
        <f t="shared" si="34"/>
        <v>0</v>
      </c>
      <c r="AE153" s="30">
        <f t="shared" si="34"/>
        <v>0</v>
      </c>
      <c r="AF153" s="30">
        <f t="shared" si="34"/>
        <v>-0.75</v>
      </c>
      <c r="AG153" s="30">
        <f t="shared" si="34"/>
        <v>0</v>
      </c>
      <c r="AH153" s="30">
        <f t="shared" si="34"/>
        <v>0</v>
      </c>
      <c r="AI153" s="30">
        <f t="shared" si="34"/>
        <v>0</v>
      </c>
      <c r="AJ153" s="30">
        <f t="shared" si="34"/>
        <v>0</v>
      </c>
      <c r="AK153" s="30">
        <f t="shared" si="34"/>
        <v>0</v>
      </c>
      <c r="AL153" s="30">
        <f t="shared" si="34"/>
        <v>0</v>
      </c>
      <c r="AM153" s="30">
        <f t="shared" si="34"/>
        <v>0</v>
      </c>
      <c r="AN153" s="30">
        <f t="shared" si="34"/>
        <v>0</v>
      </c>
      <c r="AO153" s="30">
        <f t="shared" ref="AO153:BO153" si="35">AO145-AN145</f>
        <v>0</v>
      </c>
      <c r="AP153" s="30">
        <f t="shared" si="35"/>
        <v>0</v>
      </c>
      <c r="AQ153" s="30">
        <f t="shared" si="35"/>
        <v>0</v>
      </c>
      <c r="AR153" s="30">
        <f t="shared" si="35"/>
        <v>0</v>
      </c>
      <c r="AS153" s="30">
        <f t="shared" si="35"/>
        <v>0</v>
      </c>
      <c r="AT153" s="30">
        <f t="shared" si="35"/>
        <v>0</v>
      </c>
      <c r="AU153" s="30">
        <f t="shared" si="35"/>
        <v>0</v>
      </c>
      <c r="AV153" s="30">
        <f t="shared" si="35"/>
        <v>0</v>
      </c>
      <c r="AW153" s="30">
        <f t="shared" si="35"/>
        <v>0</v>
      </c>
      <c r="AX153" s="30">
        <f t="shared" si="35"/>
        <v>0</v>
      </c>
      <c r="AY153" s="30">
        <f t="shared" si="35"/>
        <v>0</v>
      </c>
      <c r="AZ153" s="30">
        <f t="shared" si="35"/>
        <v>0</v>
      </c>
      <c r="BA153" s="30">
        <f t="shared" si="35"/>
        <v>0</v>
      </c>
      <c r="BB153" s="30">
        <f t="shared" si="35"/>
        <v>0</v>
      </c>
      <c r="BC153" s="30">
        <f t="shared" si="35"/>
        <v>0</v>
      </c>
      <c r="BD153" s="30">
        <f t="shared" si="35"/>
        <v>0</v>
      </c>
      <c r="BE153" s="30">
        <f t="shared" si="35"/>
        <v>0</v>
      </c>
      <c r="BF153" s="30">
        <f t="shared" si="35"/>
        <v>0</v>
      </c>
      <c r="BG153" s="30">
        <f t="shared" si="35"/>
        <v>0</v>
      </c>
      <c r="BH153" s="30">
        <f t="shared" si="35"/>
        <v>0</v>
      </c>
      <c r="BI153" s="30">
        <f t="shared" si="35"/>
        <v>0</v>
      </c>
      <c r="BJ153" s="30">
        <f t="shared" si="35"/>
        <v>0</v>
      </c>
      <c r="BK153" s="30">
        <f t="shared" si="35"/>
        <v>0</v>
      </c>
      <c r="BL153" s="30">
        <f t="shared" si="35"/>
        <v>0</v>
      </c>
      <c r="BM153" s="30">
        <f t="shared" si="35"/>
        <v>0</v>
      </c>
      <c r="BN153" s="30">
        <f t="shared" si="35"/>
        <v>0</v>
      </c>
      <c r="BO153" s="30">
        <f t="shared" si="35"/>
        <v>0</v>
      </c>
      <c r="BP153" s="38"/>
    </row>
    <row r="154" spans="1:68" s="14" customFormat="1" x14ac:dyDescent="0.15">
      <c r="A154" s="14" t="s">
        <v>83</v>
      </c>
      <c r="C154" s="20"/>
      <c r="D154" s="10"/>
      <c r="E154" s="10"/>
      <c r="F154" s="10"/>
      <c r="G154" s="30">
        <f t="shared" si="31"/>
        <v>3</v>
      </c>
      <c r="H154" s="30">
        <f t="shared" si="31"/>
        <v>10</v>
      </c>
      <c r="I154" s="30">
        <f t="shared" ref="I154:AN154" si="36">I146-H146</f>
        <v>0</v>
      </c>
      <c r="J154" s="30">
        <f t="shared" si="36"/>
        <v>0</v>
      </c>
      <c r="K154" s="30">
        <f t="shared" si="36"/>
        <v>1</v>
      </c>
      <c r="L154" s="30">
        <f t="shared" si="36"/>
        <v>2</v>
      </c>
      <c r="M154" s="30">
        <f t="shared" si="36"/>
        <v>0</v>
      </c>
      <c r="N154" s="30">
        <f t="shared" si="36"/>
        <v>0</v>
      </c>
      <c r="O154" s="30">
        <f t="shared" si="36"/>
        <v>1</v>
      </c>
      <c r="P154" s="30">
        <f t="shared" si="36"/>
        <v>0</v>
      </c>
      <c r="Q154" s="30">
        <f t="shared" si="36"/>
        <v>1</v>
      </c>
      <c r="R154" s="30">
        <f t="shared" si="36"/>
        <v>0</v>
      </c>
      <c r="S154" s="30">
        <f t="shared" si="36"/>
        <v>0</v>
      </c>
      <c r="T154" s="30">
        <f t="shared" si="36"/>
        <v>8</v>
      </c>
      <c r="U154" s="30">
        <f t="shared" si="36"/>
        <v>0</v>
      </c>
      <c r="V154" s="30">
        <f t="shared" si="36"/>
        <v>0</v>
      </c>
      <c r="W154" s="30">
        <f t="shared" si="36"/>
        <v>3</v>
      </c>
      <c r="X154" s="30">
        <f t="shared" si="36"/>
        <v>0</v>
      </c>
      <c r="Y154" s="30">
        <f t="shared" si="36"/>
        <v>0</v>
      </c>
      <c r="Z154" s="30">
        <f t="shared" si="36"/>
        <v>0</v>
      </c>
      <c r="AA154" s="30">
        <f t="shared" si="36"/>
        <v>0</v>
      </c>
      <c r="AB154" s="30">
        <f t="shared" si="36"/>
        <v>0</v>
      </c>
      <c r="AC154" s="30">
        <f t="shared" si="36"/>
        <v>0</v>
      </c>
      <c r="AD154" s="30">
        <f t="shared" si="36"/>
        <v>0</v>
      </c>
      <c r="AE154" s="30">
        <f t="shared" si="36"/>
        <v>0</v>
      </c>
      <c r="AF154" s="30">
        <f t="shared" si="36"/>
        <v>6</v>
      </c>
      <c r="AG154" s="30">
        <f t="shared" si="36"/>
        <v>0</v>
      </c>
      <c r="AH154" s="30">
        <f t="shared" si="36"/>
        <v>0</v>
      </c>
      <c r="AI154" s="30">
        <f t="shared" si="36"/>
        <v>0</v>
      </c>
      <c r="AJ154" s="30">
        <f t="shared" si="36"/>
        <v>0</v>
      </c>
      <c r="AK154" s="30">
        <f t="shared" si="36"/>
        <v>0</v>
      </c>
      <c r="AL154" s="30">
        <f t="shared" si="36"/>
        <v>0</v>
      </c>
      <c r="AM154" s="30">
        <f t="shared" si="36"/>
        <v>0</v>
      </c>
      <c r="AN154" s="30">
        <f t="shared" si="36"/>
        <v>0</v>
      </c>
      <c r="AO154" s="30">
        <f t="shared" ref="AO154:BO154" si="37">AO146-AN146</f>
        <v>0</v>
      </c>
      <c r="AP154" s="30">
        <f t="shared" si="37"/>
        <v>0</v>
      </c>
      <c r="AQ154" s="30">
        <f t="shared" si="37"/>
        <v>0</v>
      </c>
      <c r="AR154" s="30">
        <f t="shared" si="37"/>
        <v>9</v>
      </c>
      <c r="AS154" s="30">
        <f t="shared" si="37"/>
        <v>0</v>
      </c>
      <c r="AT154" s="30">
        <f t="shared" si="37"/>
        <v>0</v>
      </c>
      <c r="AU154" s="30">
        <f t="shared" si="37"/>
        <v>0</v>
      </c>
      <c r="AV154" s="30">
        <f t="shared" si="37"/>
        <v>0</v>
      </c>
      <c r="AW154" s="30">
        <f t="shared" si="37"/>
        <v>0</v>
      </c>
      <c r="AX154" s="30">
        <f t="shared" si="37"/>
        <v>0</v>
      </c>
      <c r="AY154" s="30">
        <f t="shared" si="37"/>
        <v>0</v>
      </c>
      <c r="AZ154" s="30">
        <f t="shared" si="37"/>
        <v>0</v>
      </c>
      <c r="BA154" s="30">
        <f t="shared" si="37"/>
        <v>0</v>
      </c>
      <c r="BB154" s="30">
        <f t="shared" si="37"/>
        <v>0</v>
      </c>
      <c r="BC154" s="30">
        <f t="shared" si="37"/>
        <v>0</v>
      </c>
      <c r="BD154" s="30">
        <f t="shared" si="37"/>
        <v>0</v>
      </c>
      <c r="BE154" s="30">
        <f t="shared" si="37"/>
        <v>0</v>
      </c>
      <c r="BF154" s="30">
        <f t="shared" si="37"/>
        <v>0</v>
      </c>
      <c r="BG154" s="30">
        <f t="shared" si="37"/>
        <v>0</v>
      </c>
      <c r="BH154" s="30">
        <f t="shared" si="37"/>
        <v>0</v>
      </c>
      <c r="BI154" s="30">
        <f t="shared" si="37"/>
        <v>0</v>
      </c>
      <c r="BJ154" s="30">
        <f t="shared" si="37"/>
        <v>0</v>
      </c>
      <c r="BK154" s="30">
        <f t="shared" si="37"/>
        <v>0</v>
      </c>
      <c r="BL154" s="30">
        <f t="shared" si="37"/>
        <v>0</v>
      </c>
      <c r="BM154" s="30">
        <f t="shared" si="37"/>
        <v>0</v>
      </c>
      <c r="BN154" s="30">
        <f t="shared" si="37"/>
        <v>0</v>
      </c>
      <c r="BO154" s="30">
        <f t="shared" si="37"/>
        <v>0</v>
      </c>
      <c r="BP154" s="38"/>
    </row>
    <row r="155" spans="1:68" s="14" customFormat="1" x14ac:dyDescent="0.15">
      <c r="A155" s="14" t="s">
        <v>85</v>
      </c>
      <c r="C155" s="20"/>
      <c r="D155" s="10"/>
      <c r="E155" s="10"/>
      <c r="F155" s="10"/>
      <c r="G155" s="30">
        <f t="shared" si="31"/>
        <v>5</v>
      </c>
      <c r="H155" s="30">
        <f t="shared" si="31"/>
        <v>14</v>
      </c>
      <c r="I155" s="30">
        <f t="shared" ref="I155:AN155" si="38">I147-H147</f>
        <v>0</v>
      </c>
      <c r="J155" s="30">
        <f t="shared" si="38"/>
        <v>0</v>
      </c>
      <c r="K155" s="30">
        <f t="shared" si="38"/>
        <v>1</v>
      </c>
      <c r="L155" s="30">
        <f t="shared" si="38"/>
        <v>2</v>
      </c>
      <c r="M155" s="30">
        <f t="shared" si="38"/>
        <v>0</v>
      </c>
      <c r="N155" s="30">
        <f t="shared" si="38"/>
        <v>1</v>
      </c>
      <c r="O155" s="30">
        <f t="shared" si="38"/>
        <v>1</v>
      </c>
      <c r="P155" s="30">
        <f t="shared" si="38"/>
        <v>0</v>
      </c>
      <c r="Q155" s="30">
        <f t="shared" si="38"/>
        <v>1</v>
      </c>
      <c r="R155" s="30">
        <f t="shared" si="38"/>
        <v>0</v>
      </c>
      <c r="S155" s="30">
        <f t="shared" si="38"/>
        <v>0</v>
      </c>
      <c r="T155" s="30">
        <f t="shared" si="38"/>
        <v>5</v>
      </c>
      <c r="U155" s="30">
        <f t="shared" si="38"/>
        <v>0</v>
      </c>
      <c r="V155" s="30">
        <f t="shared" si="38"/>
        <v>0</v>
      </c>
      <c r="W155" s="30">
        <f t="shared" si="38"/>
        <v>3</v>
      </c>
      <c r="X155" s="30">
        <f t="shared" si="38"/>
        <v>0</v>
      </c>
      <c r="Y155" s="30">
        <f t="shared" si="38"/>
        <v>0</v>
      </c>
      <c r="Z155" s="30">
        <f t="shared" si="38"/>
        <v>0</v>
      </c>
      <c r="AA155" s="30">
        <f t="shared" si="38"/>
        <v>0</v>
      </c>
      <c r="AB155" s="30">
        <f t="shared" si="38"/>
        <v>0</v>
      </c>
      <c r="AC155" s="30">
        <f t="shared" si="38"/>
        <v>0</v>
      </c>
      <c r="AD155" s="30">
        <f t="shared" si="38"/>
        <v>0</v>
      </c>
      <c r="AE155" s="30">
        <f t="shared" si="38"/>
        <v>0</v>
      </c>
      <c r="AF155" s="30">
        <f t="shared" si="38"/>
        <v>6</v>
      </c>
      <c r="AG155" s="30">
        <f t="shared" si="38"/>
        <v>0</v>
      </c>
      <c r="AH155" s="30">
        <f t="shared" si="38"/>
        <v>0</v>
      </c>
      <c r="AI155" s="30">
        <f t="shared" si="38"/>
        <v>0</v>
      </c>
      <c r="AJ155" s="30">
        <f t="shared" si="38"/>
        <v>0</v>
      </c>
      <c r="AK155" s="30">
        <f t="shared" si="38"/>
        <v>0</v>
      </c>
      <c r="AL155" s="30">
        <f t="shared" si="38"/>
        <v>0</v>
      </c>
      <c r="AM155" s="30">
        <f t="shared" si="38"/>
        <v>0</v>
      </c>
      <c r="AN155" s="30">
        <f t="shared" si="38"/>
        <v>0</v>
      </c>
      <c r="AO155" s="30">
        <f t="shared" ref="AO155:BO155" si="39">AO147-AN147</f>
        <v>0</v>
      </c>
      <c r="AP155" s="30">
        <f t="shared" si="39"/>
        <v>0</v>
      </c>
      <c r="AQ155" s="30">
        <f t="shared" si="39"/>
        <v>0</v>
      </c>
      <c r="AR155" s="30">
        <f t="shared" si="39"/>
        <v>10</v>
      </c>
      <c r="AS155" s="30">
        <f t="shared" si="39"/>
        <v>0</v>
      </c>
      <c r="AT155" s="30">
        <f t="shared" si="39"/>
        <v>0</v>
      </c>
      <c r="AU155" s="30">
        <f t="shared" si="39"/>
        <v>0</v>
      </c>
      <c r="AV155" s="30">
        <f t="shared" si="39"/>
        <v>0</v>
      </c>
      <c r="AW155" s="30">
        <f t="shared" si="39"/>
        <v>0</v>
      </c>
      <c r="AX155" s="30">
        <f t="shared" si="39"/>
        <v>0</v>
      </c>
      <c r="AY155" s="30">
        <f t="shared" si="39"/>
        <v>0</v>
      </c>
      <c r="AZ155" s="30">
        <f t="shared" si="39"/>
        <v>0</v>
      </c>
      <c r="BA155" s="30">
        <f t="shared" si="39"/>
        <v>0</v>
      </c>
      <c r="BB155" s="30">
        <f t="shared" si="39"/>
        <v>0</v>
      </c>
      <c r="BC155" s="30">
        <f t="shared" si="39"/>
        <v>0</v>
      </c>
      <c r="BD155" s="30">
        <f t="shared" si="39"/>
        <v>0</v>
      </c>
      <c r="BE155" s="30">
        <f t="shared" si="39"/>
        <v>0</v>
      </c>
      <c r="BF155" s="30">
        <f t="shared" si="39"/>
        <v>0</v>
      </c>
      <c r="BG155" s="30">
        <f t="shared" si="39"/>
        <v>0</v>
      </c>
      <c r="BH155" s="30">
        <f t="shared" si="39"/>
        <v>0</v>
      </c>
      <c r="BI155" s="30">
        <f t="shared" si="39"/>
        <v>0</v>
      </c>
      <c r="BJ155" s="30">
        <f t="shared" si="39"/>
        <v>0</v>
      </c>
      <c r="BK155" s="30">
        <f t="shared" si="39"/>
        <v>0</v>
      </c>
      <c r="BL155" s="30">
        <f t="shared" si="39"/>
        <v>0</v>
      </c>
      <c r="BM155" s="30">
        <f t="shared" si="39"/>
        <v>0</v>
      </c>
      <c r="BN155" s="30">
        <f t="shared" si="39"/>
        <v>0</v>
      </c>
      <c r="BO155" s="30">
        <f t="shared" si="39"/>
        <v>0</v>
      </c>
      <c r="BP155" s="38"/>
    </row>
    <row r="156" spans="1:68" s="14" customFormat="1" x14ac:dyDescent="0.15">
      <c r="A156" s="14" t="s">
        <v>84</v>
      </c>
      <c r="C156" s="20"/>
      <c r="D156" s="10"/>
      <c r="E156" s="10"/>
      <c r="F156" s="10"/>
      <c r="G156" s="30">
        <f t="shared" si="31"/>
        <v>5</v>
      </c>
      <c r="H156" s="30">
        <f t="shared" si="31"/>
        <v>12</v>
      </c>
      <c r="I156" s="30">
        <f t="shared" ref="I156:AN156" si="40">I148-H148</f>
        <v>0</v>
      </c>
      <c r="J156" s="30">
        <f t="shared" si="40"/>
        <v>0</v>
      </c>
      <c r="K156" s="30">
        <f t="shared" si="40"/>
        <v>1</v>
      </c>
      <c r="L156" s="30">
        <f t="shared" si="40"/>
        <v>2</v>
      </c>
      <c r="M156" s="30">
        <f t="shared" si="40"/>
        <v>0</v>
      </c>
      <c r="N156" s="30">
        <f t="shared" si="40"/>
        <v>0</v>
      </c>
      <c r="O156" s="30">
        <f t="shared" si="40"/>
        <v>1</v>
      </c>
      <c r="P156" s="30">
        <f t="shared" si="40"/>
        <v>0</v>
      </c>
      <c r="Q156" s="30">
        <f t="shared" si="40"/>
        <v>1</v>
      </c>
      <c r="R156" s="30">
        <f t="shared" si="40"/>
        <v>0</v>
      </c>
      <c r="S156" s="30">
        <f t="shared" si="40"/>
        <v>0</v>
      </c>
      <c r="T156" s="30">
        <f t="shared" si="40"/>
        <v>6</v>
      </c>
      <c r="U156" s="30">
        <f t="shared" si="40"/>
        <v>0</v>
      </c>
      <c r="V156" s="30">
        <f t="shared" si="40"/>
        <v>0</v>
      </c>
      <c r="W156" s="30">
        <f t="shared" si="40"/>
        <v>1</v>
      </c>
      <c r="X156" s="30">
        <f t="shared" si="40"/>
        <v>0</v>
      </c>
      <c r="Y156" s="30">
        <f t="shared" si="40"/>
        <v>0</v>
      </c>
      <c r="Z156" s="30">
        <f t="shared" si="40"/>
        <v>0</v>
      </c>
      <c r="AA156" s="30">
        <f t="shared" si="40"/>
        <v>0</v>
      </c>
      <c r="AB156" s="30">
        <f t="shared" si="40"/>
        <v>0</v>
      </c>
      <c r="AC156" s="30">
        <f t="shared" si="40"/>
        <v>0</v>
      </c>
      <c r="AD156" s="30">
        <f t="shared" si="40"/>
        <v>0</v>
      </c>
      <c r="AE156" s="30">
        <f t="shared" si="40"/>
        <v>0</v>
      </c>
      <c r="AF156" s="30">
        <f t="shared" si="40"/>
        <v>6</v>
      </c>
      <c r="AG156" s="30">
        <f t="shared" si="40"/>
        <v>0</v>
      </c>
      <c r="AH156" s="30">
        <f t="shared" si="40"/>
        <v>0</v>
      </c>
      <c r="AI156" s="30">
        <f t="shared" si="40"/>
        <v>0</v>
      </c>
      <c r="AJ156" s="30">
        <f t="shared" si="40"/>
        <v>0</v>
      </c>
      <c r="AK156" s="30">
        <f t="shared" si="40"/>
        <v>0</v>
      </c>
      <c r="AL156" s="30">
        <f t="shared" si="40"/>
        <v>0</v>
      </c>
      <c r="AM156" s="30">
        <f t="shared" si="40"/>
        <v>0</v>
      </c>
      <c r="AN156" s="30">
        <f t="shared" si="40"/>
        <v>0</v>
      </c>
      <c r="AO156" s="30">
        <f t="shared" ref="AO156:BO156" si="41">AO148-AN148</f>
        <v>0</v>
      </c>
      <c r="AP156" s="30">
        <f t="shared" si="41"/>
        <v>0</v>
      </c>
      <c r="AQ156" s="30">
        <f t="shared" si="41"/>
        <v>0</v>
      </c>
      <c r="AR156" s="30">
        <f t="shared" si="41"/>
        <v>8</v>
      </c>
      <c r="AS156" s="30">
        <f t="shared" si="41"/>
        <v>0</v>
      </c>
      <c r="AT156" s="30">
        <f t="shared" si="41"/>
        <v>0</v>
      </c>
      <c r="AU156" s="30">
        <f t="shared" si="41"/>
        <v>0</v>
      </c>
      <c r="AV156" s="30">
        <f t="shared" si="41"/>
        <v>0</v>
      </c>
      <c r="AW156" s="30">
        <f t="shared" si="41"/>
        <v>0</v>
      </c>
      <c r="AX156" s="30">
        <f t="shared" si="41"/>
        <v>0</v>
      </c>
      <c r="AY156" s="30">
        <f t="shared" si="41"/>
        <v>0</v>
      </c>
      <c r="AZ156" s="30">
        <f t="shared" si="41"/>
        <v>0</v>
      </c>
      <c r="BA156" s="30">
        <f t="shared" si="41"/>
        <v>0</v>
      </c>
      <c r="BB156" s="30">
        <f t="shared" si="41"/>
        <v>0</v>
      </c>
      <c r="BC156" s="30">
        <f t="shared" si="41"/>
        <v>0</v>
      </c>
      <c r="BD156" s="30">
        <f t="shared" si="41"/>
        <v>0</v>
      </c>
      <c r="BE156" s="30">
        <f t="shared" si="41"/>
        <v>0</v>
      </c>
      <c r="BF156" s="30">
        <f t="shared" si="41"/>
        <v>0</v>
      </c>
      <c r="BG156" s="30">
        <f t="shared" si="41"/>
        <v>0</v>
      </c>
      <c r="BH156" s="30">
        <f t="shared" si="41"/>
        <v>0</v>
      </c>
      <c r="BI156" s="30">
        <f t="shared" si="41"/>
        <v>0</v>
      </c>
      <c r="BJ156" s="30">
        <f t="shared" si="41"/>
        <v>0</v>
      </c>
      <c r="BK156" s="30">
        <f t="shared" si="41"/>
        <v>0</v>
      </c>
      <c r="BL156" s="30">
        <f t="shared" si="41"/>
        <v>0</v>
      </c>
      <c r="BM156" s="30">
        <f t="shared" si="41"/>
        <v>0</v>
      </c>
      <c r="BN156" s="30">
        <f t="shared" si="41"/>
        <v>0</v>
      </c>
      <c r="BO156" s="30">
        <f t="shared" si="41"/>
        <v>0</v>
      </c>
      <c r="BP156" s="38"/>
    </row>
    <row r="157" spans="1:68" x14ac:dyDescent="0.15">
      <c r="A157" s="14" t="s">
        <v>120</v>
      </c>
      <c r="G157" s="29"/>
      <c r="H157" s="29"/>
      <c r="I157" s="29"/>
      <c r="J157" s="29"/>
    </row>
    <row r="158" spans="1:68" x14ac:dyDescent="0.15">
      <c r="A158" s="14"/>
      <c r="G158" s="29"/>
      <c r="H158" s="29"/>
      <c r="I158" s="29"/>
      <c r="J158" s="29"/>
    </row>
    <row r="159" spans="1:68" x14ac:dyDescent="0.15">
      <c r="A159" s="14" t="s">
        <v>92</v>
      </c>
      <c r="G159" s="29"/>
      <c r="H159" s="29"/>
      <c r="I159" s="29"/>
      <c r="J159" s="29"/>
    </row>
    <row r="160" spans="1:68" x14ac:dyDescent="0.15">
      <c r="A160" s="14"/>
      <c r="G160" s="29"/>
      <c r="H160" s="29"/>
      <c r="I160" s="29"/>
      <c r="J160" s="29"/>
    </row>
    <row r="161" spans="1:67" x14ac:dyDescent="0.15">
      <c r="A161" s="14" t="s">
        <v>120</v>
      </c>
      <c r="G161" s="29"/>
      <c r="H161" s="29"/>
      <c r="I161" s="29"/>
      <c r="J161" s="29"/>
    </row>
    <row r="162" spans="1:67" x14ac:dyDescent="0.15">
      <c r="A162" s="14"/>
      <c r="G162" s="29"/>
      <c r="H162" s="29"/>
      <c r="I162" s="29"/>
      <c r="J162" s="29"/>
    </row>
    <row r="163" spans="1:67" x14ac:dyDescent="0.15">
      <c r="A163" s="35" t="s">
        <v>24</v>
      </c>
      <c r="G163" s="25"/>
    </row>
    <row r="164" spans="1:67" x14ac:dyDescent="0.15">
      <c r="A164" s="50" t="s">
        <v>75</v>
      </c>
      <c r="G164" s="27">
        <f>G10*SalarioCEO</f>
        <v>7291.666666666667</v>
      </c>
      <c r="H164" s="27">
        <f>H10*SalarioCEO</f>
        <v>14583.333333333334</v>
      </c>
      <c r="I164" s="27">
        <f>I10*$C10</f>
        <v>14583.333333333334</v>
      </c>
      <c r="J164" s="27">
        <f>J10*$C10</f>
        <v>14583.333333333334</v>
      </c>
      <c r="K164" s="27">
        <f>K10*$C10</f>
        <v>14583.333333333334</v>
      </c>
      <c r="L164" s="27">
        <f>L10*$C10</f>
        <v>14583.333333333334</v>
      </c>
      <c r="M164" s="27">
        <f>M10*$C10</f>
        <v>14583.333333333334</v>
      </c>
      <c r="N164" s="27">
        <f>N10*$C10</f>
        <v>14583.333333333334</v>
      </c>
      <c r="O164" s="27">
        <f>O10*$C10</f>
        <v>14583.333333333334</v>
      </c>
      <c r="P164" s="27">
        <f>P10*$C10</f>
        <v>14583.333333333334</v>
      </c>
      <c r="Q164" s="27">
        <f>Q10*$C10</f>
        <v>14583.333333333334</v>
      </c>
      <c r="R164" s="27">
        <f>R10*$C10</f>
        <v>14583.333333333334</v>
      </c>
      <c r="S164" s="27">
        <f>S10*$C10</f>
        <v>14583.333333333334</v>
      </c>
      <c r="T164" s="27">
        <f>T10*$C10</f>
        <v>14583.333333333334</v>
      </c>
      <c r="U164" s="27">
        <f>U10*$C10</f>
        <v>14583.333333333334</v>
      </c>
      <c r="V164" s="27">
        <f>V10*$C10</f>
        <v>14583.333333333334</v>
      </c>
      <c r="W164" s="27">
        <f>W10*$C10</f>
        <v>14583.333333333334</v>
      </c>
      <c r="X164" s="27">
        <f>X10*$C10</f>
        <v>14583.333333333334</v>
      </c>
      <c r="Y164" s="27">
        <f>Y10*$C10</f>
        <v>14583.333333333334</v>
      </c>
      <c r="Z164" s="27">
        <f>Z10*$C10</f>
        <v>14583.333333333334</v>
      </c>
      <c r="AA164" s="27">
        <f>AA10*$C10</f>
        <v>14583.333333333334</v>
      </c>
      <c r="AB164" s="27">
        <f>AB10*$C10</f>
        <v>14583.333333333334</v>
      </c>
      <c r="AC164" s="27">
        <f>AC10*$C10</f>
        <v>14583.333333333334</v>
      </c>
      <c r="AD164" s="27">
        <f>AD10*$C10</f>
        <v>14583.333333333334</v>
      </c>
      <c r="AE164" s="27">
        <f>AE10*$C10</f>
        <v>14583.333333333334</v>
      </c>
      <c r="AF164" s="27">
        <f>AF10*$C10</f>
        <v>14583.333333333334</v>
      </c>
      <c r="AG164" s="27">
        <f>AG10*$C10</f>
        <v>14583.333333333334</v>
      </c>
      <c r="AH164" s="27">
        <f>AH10*$C10</f>
        <v>14583.333333333334</v>
      </c>
      <c r="AI164" s="27">
        <f>AI10*$C10</f>
        <v>14583.333333333334</v>
      </c>
      <c r="AJ164" s="27">
        <f>AJ10*$C10</f>
        <v>14583.333333333334</v>
      </c>
      <c r="AK164" s="27">
        <f>AK10*$C10</f>
        <v>14583.333333333334</v>
      </c>
      <c r="AL164" s="27">
        <f>AL10*$C10</f>
        <v>14583.333333333334</v>
      </c>
      <c r="AM164" s="27">
        <f>AM10*$C10</f>
        <v>14583.333333333334</v>
      </c>
      <c r="AN164" s="27">
        <f>AN10*$C10</f>
        <v>14583.333333333334</v>
      </c>
      <c r="AO164" s="27">
        <f>AO10*$C10</f>
        <v>14583.333333333334</v>
      </c>
      <c r="AP164" s="27">
        <f>AP10*$C10</f>
        <v>14583.333333333334</v>
      </c>
      <c r="AQ164" s="27">
        <f>AQ10*$C10</f>
        <v>14583.333333333334</v>
      </c>
      <c r="AR164" s="27">
        <f>AR10*$C10</f>
        <v>14583.333333333334</v>
      </c>
      <c r="AS164" s="27">
        <f>AS10*$C10</f>
        <v>14583.333333333334</v>
      </c>
      <c r="AT164" s="27">
        <f>AT10*$C10</f>
        <v>14583.333333333334</v>
      </c>
      <c r="AU164" s="27">
        <f>AU10*$C10</f>
        <v>14583.333333333334</v>
      </c>
      <c r="AV164" s="27">
        <f>AV10*$C10</f>
        <v>14583.333333333334</v>
      </c>
      <c r="AW164" s="27">
        <f>AW10*$C10</f>
        <v>14583.333333333334</v>
      </c>
      <c r="AX164" s="27">
        <f>AX10*$C10</f>
        <v>14583.333333333334</v>
      </c>
      <c r="AY164" s="27">
        <f>AY10*$C10</f>
        <v>14583.333333333334</v>
      </c>
      <c r="AZ164" s="27">
        <f>AZ10*$C10</f>
        <v>14583.333333333334</v>
      </c>
      <c r="BA164" s="27">
        <f>BA10*$C10</f>
        <v>14583.333333333334</v>
      </c>
      <c r="BB164" s="27">
        <f>BB10*$C10</f>
        <v>14583.333333333334</v>
      </c>
      <c r="BC164" s="27">
        <f>BC10*$C10</f>
        <v>14583.333333333334</v>
      </c>
      <c r="BD164" s="27">
        <f>BD10*$C10</f>
        <v>14583.333333333334</v>
      </c>
      <c r="BE164" s="27">
        <f>BE10*$C10</f>
        <v>14583.333333333334</v>
      </c>
      <c r="BF164" s="27">
        <f>BF10*$C10</f>
        <v>14583.333333333334</v>
      </c>
      <c r="BG164" s="27">
        <f>BG10*$C10</f>
        <v>14583.333333333334</v>
      </c>
      <c r="BH164" s="27">
        <f>BH10*$C10</f>
        <v>14583.333333333334</v>
      </c>
      <c r="BI164" s="27">
        <f>BI10*$C10</f>
        <v>14583.333333333334</v>
      </c>
      <c r="BJ164" s="27">
        <f>BJ10*$C10</f>
        <v>14583.333333333334</v>
      </c>
      <c r="BK164" s="27">
        <f>BK10*$C10</f>
        <v>14583.333333333334</v>
      </c>
      <c r="BL164" s="27">
        <f>BL10*$C10</f>
        <v>14583.333333333334</v>
      </c>
      <c r="BM164" s="27">
        <f>BM10*$C10</f>
        <v>14583.333333333334</v>
      </c>
      <c r="BN164" s="27">
        <f>BN10*$C10</f>
        <v>14583.333333333334</v>
      </c>
      <c r="BO164" s="27">
        <f>BO10*$C10</f>
        <v>14583.333333333334</v>
      </c>
    </row>
    <row r="165" spans="1:67" x14ac:dyDescent="0.15">
      <c r="A165" s="50" t="s">
        <v>62</v>
      </c>
      <c r="G165" s="24">
        <f>STAFFPLAN_CWS!B30</f>
        <v>0.6</v>
      </c>
      <c r="H165" s="24">
        <f>STAFFPLAN_CWS!$C30</f>
        <v>0.6</v>
      </c>
      <c r="I165" s="24">
        <f>STAFFPLAN_CWS!$C30</f>
        <v>0.6</v>
      </c>
      <c r="J165" s="24">
        <f>STAFFPLAN_CWS!$C30</f>
        <v>0.6</v>
      </c>
      <c r="K165" s="24">
        <f>STAFFPLAN_CWS!$C30</f>
        <v>0.6</v>
      </c>
      <c r="L165" s="24">
        <f>STAFFPLAN_CWS!$C30</f>
        <v>0.6</v>
      </c>
      <c r="M165" s="24">
        <f>STAFFPLAN_CWS!$C30</f>
        <v>0.6</v>
      </c>
      <c r="N165" s="24">
        <f>STAFFPLAN_CWS!$C30</f>
        <v>0.6</v>
      </c>
      <c r="O165" s="24">
        <f>STAFFPLAN_CWS!$C30</f>
        <v>0.6</v>
      </c>
      <c r="P165" s="24">
        <f>STAFFPLAN_CWS!$C30</f>
        <v>0.6</v>
      </c>
      <c r="Q165" s="24">
        <f>STAFFPLAN_CWS!$C30</f>
        <v>0.6</v>
      </c>
      <c r="R165" s="24">
        <f>STAFFPLAN_CWS!$C30</f>
        <v>0.6</v>
      </c>
      <c r="S165" s="24">
        <f>STAFFPLAN_CWS!$C30</f>
        <v>0.6</v>
      </c>
      <c r="T165" s="24">
        <f>STAFFPLAN_CWS!$D30</f>
        <v>0.7</v>
      </c>
      <c r="U165" s="24">
        <f>STAFFPLAN_CWS!$D30</f>
        <v>0.7</v>
      </c>
      <c r="V165" s="24">
        <f>STAFFPLAN_CWS!$D30</f>
        <v>0.7</v>
      </c>
      <c r="W165" s="24">
        <f>STAFFPLAN_CWS!$D30</f>
        <v>0.7</v>
      </c>
      <c r="X165" s="24">
        <f>STAFFPLAN_CWS!$D30</f>
        <v>0.7</v>
      </c>
      <c r="Y165" s="24">
        <f>STAFFPLAN_CWS!$D30</f>
        <v>0.7</v>
      </c>
      <c r="Z165" s="24">
        <f>STAFFPLAN_CWS!$D30</f>
        <v>0.7</v>
      </c>
      <c r="AA165" s="24">
        <f>STAFFPLAN_CWS!$D30</f>
        <v>0.7</v>
      </c>
      <c r="AB165" s="24">
        <f>STAFFPLAN_CWS!$D30</f>
        <v>0.7</v>
      </c>
      <c r="AC165" s="24">
        <f>STAFFPLAN_CWS!$D30</f>
        <v>0.7</v>
      </c>
      <c r="AD165" s="24">
        <f>STAFFPLAN_CWS!$D30</f>
        <v>0.7</v>
      </c>
      <c r="AE165" s="24">
        <f>STAFFPLAN_CWS!$D30</f>
        <v>0.7</v>
      </c>
      <c r="AF165" s="24">
        <f>STAFFPLAN_CWS!$E30</f>
        <v>0.8</v>
      </c>
      <c r="AG165" s="24">
        <f>STAFFPLAN_CWS!$E30</f>
        <v>0.8</v>
      </c>
      <c r="AH165" s="24">
        <f>STAFFPLAN_CWS!$E30</f>
        <v>0.8</v>
      </c>
      <c r="AI165" s="24">
        <f>STAFFPLAN_CWS!$E30</f>
        <v>0.8</v>
      </c>
      <c r="AJ165" s="24">
        <f>STAFFPLAN_CWS!$E30</f>
        <v>0.8</v>
      </c>
      <c r="AK165" s="24">
        <f>STAFFPLAN_CWS!$E30</f>
        <v>0.8</v>
      </c>
      <c r="AL165" s="24">
        <f>STAFFPLAN_CWS!$E30</f>
        <v>0.8</v>
      </c>
      <c r="AM165" s="24">
        <f>STAFFPLAN_CWS!$E30</f>
        <v>0.8</v>
      </c>
      <c r="AN165" s="24">
        <f>STAFFPLAN_CWS!$E30</f>
        <v>0.8</v>
      </c>
      <c r="AO165" s="24">
        <f>STAFFPLAN_CWS!$E30</f>
        <v>0.8</v>
      </c>
      <c r="AP165" s="24">
        <f>STAFFPLAN_CWS!$E30</f>
        <v>0.8</v>
      </c>
      <c r="AQ165" s="24">
        <f>STAFFPLAN_CWS!$E30</f>
        <v>0.8</v>
      </c>
      <c r="AR165" s="24">
        <f>STAFFPLAN_CWS!$F30</f>
        <v>0.9</v>
      </c>
      <c r="AS165" s="24">
        <f>STAFFPLAN_CWS!$F30</f>
        <v>0.9</v>
      </c>
      <c r="AT165" s="24">
        <f>STAFFPLAN_CWS!$F30</f>
        <v>0.9</v>
      </c>
      <c r="AU165" s="24">
        <f>STAFFPLAN_CWS!$F30</f>
        <v>0.9</v>
      </c>
      <c r="AV165" s="24">
        <f>STAFFPLAN_CWS!$F30</f>
        <v>0.9</v>
      </c>
      <c r="AW165" s="24">
        <f>STAFFPLAN_CWS!$F30</f>
        <v>0.9</v>
      </c>
      <c r="AX165" s="24">
        <f>STAFFPLAN_CWS!$F30</f>
        <v>0.9</v>
      </c>
      <c r="AY165" s="24">
        <f>STAFFPLAN_CWS!$F30</f>
        <v>0.9</v>
      </c>
      <c r="AZ165" s="24">
        <f>STAFFPLAN_CWS!$F30</f>
        <v>0.9</v>
      </c>
      <c r="BA165" s="24">
        <f>STAFFPLAN_CWS!$F30</f>
        <v>0.9</v>
      </c>
      <c r="BB165" s="24">
        <f>STAFFPLAN_CWS!$F30</f>
        <v>0.9</v>
      </c>
      <c r="BC165" s="24">
        <f>STAFFPLAN_CWS!$F30</f>
        <v>0.9</v>
      </c>
      <c r="BD165" s="24">
        <f>STAFFPLAN_CWS!$G30</f>
        <v>1</v>
      </c>
      <c r="BE165" s="24">
        <f>STAFFPLAN_CWS!$G30</f>
        <v>1</v>
      </c>
      <c r="BF165" s="24">
        <f>STAFFPLAN_CWS!$G30</f>
        <v>1</v>
      </c>
      <c r="BG165" s="24">
        <f>STAFFPLAN_CWS!$G30</f>
        <v>1</v>
      </c>
      <c r="BH165" s="24">
        <f>STAFFPLAN_CWS!$G30</f>
        <v>1</v>
      </c>
      <c r="BI165" s="24">
        <f>STAFFPLAN_CWS!$G30</f>
        <v>1</v>
      </c>
      <c r="BJ165" s="24">
        <f>STAFFPLAN_CWS!$G30</f>
        <v>1</v>
      </c>
      <c r="BK165" s="24">
        <f>STAFFPLAN_CWS!$G30</f>
        <v>1</v>
      </c>
      <c r="BL165" s="24">
        <f>STAFFPLAN_CWS!$G30</f>
        <v>1</v>
      </c>
      <c r="BM165" s="24">
        <f>STAFFPLAN_CWS!$G30</f>
        <v>1</v>
      </c>
      <c r="BN165" s="24">
        <f>STAFFPLAN_CWS!$G30</f>
        <v>1</v>
      </c>
      <c r="BO165" s="24">
        <f>STAFFPLAN_CWS!$G30</f>
        <v>1</v>
      </c>
    </row>
    <row r="166" spans="1:67" x14ac:dyDescent="0.15">
      <c r="A166" s="50" t="s">
        <v>76</v>
      </c>
      <c r="G166" s="27">
        <f t="shared" ref="G166:AL166" si="42">G164*G165</f>
        <v>4375</v>
      </c>
      <c r="H166" s="27">
        <f t="shared" si="42"/>
        <v>8750</v>
      </c>
      <c r="I166" s="27">
        <f t="shared" si="42"/>
        <v>8750</v>
      </c>
      <c r="J166" s="27">
        <f t="shared" si="42"/>
        <v>8750</v>
      </c>
      <c r="K166" s="27">
        <f t="shared" si="42"/>
        <v>8750</v>
      </c>
      <c r="L166" s="27">
        <f t="shared" si="42"/>
        <v>8750</v>
      </c>
      <c r="M166" s="27">
        <f t="shared" si="42"/>
        <v>8750</v>
      </c>
      <c r="N166" s="27">
        <f t="shared" si="42"/>
        <v>8750</v>
      </c>
      <c r="O166" s="27">
        <f t="shared" si="42"/>
        <v>8750</v>
      </c>
      <c r="P166" s="27">
        <f t="shared" si="42"/>
        <v>8750</v>
      </c>
      <c r="Q166" s="27">
        <f t="shared" si="42"/>
        <v>8750</v>
      </c>
      <c r="R166" s="27">
        <f t="shared" si="42"/>
        <v>8750</v>
      </c>
      <c r="S166" s="27">
        <f t="shared" si="42"/>
        <v>8750</v>
      </c>
      <c r="T166" s="27">
        <f t="shared" si="42"/>
        <v>10208.333333333334</v>
      </c>
      <c r="U166" s="27">
        <f t="shared" si="42"/>
        <v>10208.333333333334</v>
      </c>
      <c r="V166" s="27">
        <f t="shared" si="42"/>
        <v>10208.333333333334</v>
      </c>
      <c r="W166" s="27">
        <f t="shared" si="42"/>
        <v>10208.333333333334</v>
      </c>
      <c r="X166" s="27">
        <f t="shared" si="42"/>
        <v>10208.333333333334</v>
      </c>
      <c r="Y166" s="27">
        <f t="shared" si="42"/>
        <v>10208.333333333334</v>
      </c>
      <c r="Z166" s="27">
        <f t="shared" si="42"/>
        <v>10208.333333333334</v>
      </c>
      <c r="AA166" s="27">
        <f t="shared" si="42"/>
        <v>10208.333333333334</v>
      </c>
      <c r="AB166" s="27">
        <f t="shared" si="42"/>
        <v>10208.333333333334</v>
      </c>
      <c r="AC166" s="27">
        <f t="shared" si="42"/>
        <v>10208.333333333334</v>
      </c>
      <c r="AD166" s="27">
        <f t="shared" si="42"/>
        <v>10208.333333333334</v>
      </c>
      <c r="AE166" s="27">
        <f t="shared" si="42"/>
        <v>10208.333333333334</v>
      </c>
      <c r="AF166" s="27">
        <f t="shared" si="42"/>
        <v>11666.666666666668</v>
      </c>
      <c r="AG166" s="27">
        <f t="shared" si="42"/>
        <v>11666.666666666668</v>
      </c>
      <c r="AH166" s="27">
        <f t="shared" si="42"/>
        <v>11666.666666666668</v>
      </c>
      <c r="AI166" s="27">
        <f t="shared" si="42"/>
        <v>11666.666666666668</v>
      </c>
      <c r="AJ166" s="27">
        <f t="shared" si="42"/>
        <v>11666.666666666668</v>
      </c>
      <c r="AK166" s="27">
        <f t="shared" si="42"/>
        <v>11666.666666666668</v>
      </c>
      <c r="AL166" s="27">
        <f t="shared" si="42"/>
        <v>11666.666666666668</v>
      </c>
      <c r="AM166" s="27">
        <f t="shared" ref="AM166:BO166" si="43">AM164*AM165</f>
        <v>11666.666666666668</v>
      </c>
      <c r="AN166" s="27">
        <f t="shared" si="43"/>
        <v>11666.666666666668</v>
      </c>
      <c r="AO166" s="27">
        <f t="shared" si="43"/>
        <v>11666.666666666668</v>
      </c>
      <c r="AP166" s="27">
        <f t="shared" si="43"/>
        <v>11666.666666666668</v>
      </c>
      <c r="AQ166" s="27">
        <f t="shared" si="43"/>
        <v>11666.666666666668</v>
      </c>
      <c r="AR166" s="27">
        <f t="shared" si="43"/>
        <v>13125</v>
      </c>
      <c r="AS166" s="27">
        <f t="shared" si="43"/>
        <v>13125</v>
      </c>
      <c r="AT166" s="27">
        <f t="shared" si="43"/>
        <v>13125</v>
      </c>
      <c r="AU166" s="27">
        <f t="shared" si="43"/>
        <v>13125</v>
      </c>
      <c r="AV166" s="27">
        <f t="shared" si="43"/>
        <v>13125</v>
      </c>
      <c r="AW166" s="27">
        <f t="shared" si="43"/>
        <v>13125</v>
      </c>
      <c r="AX166" s="27">
        <f t="shared" si="43"/>
        <v>13125</v>
      </c>
      <c r="AY166" s="27">
        <f t="shared" si="43"/>
        <v>13125</v>
      </c>
      <c r="AZ166" s="27">
        <f t="shared" si="43"/>
        <v>13125</v>
      </c>
      <c r="BA166" s="27">
        <f t="shared" si="43"/>
        <v>13125</v>
      </c>
      <c r="BB166" s="27">
        <f t="shared" si="43"/>
        <v>13125</v>
      </c>
      <c r="BC166" s="27">
        <f t="shared" si="43"/>
        <v>13125</v>
      </c>
      <c r="BD166" s="27">
        <f t="shared" si="43"/>
        <v>14583.333333333334</v>
      </c>
      <c r="BE166" s="27">
        <f t="shared" si="43"/>
        <v>14583.333333333334</v>
      </c>
      <c r="BF166" s="27">
        <f t="shared" si="43"/>
        <v>14583.333333333334</v>
      </c>
      <c r="BG166" s="27">
        <f t="shared" si="43"/>
        <v>14583.333333333334</v>
      </c>
      <c r="BH166" s="27">
        <f t="shared" si="43"/>
        <v>14583.333333333334</v>
      </c>
      <c r="BI166" s="27">
        <f t="shared" si="43"/>
        <v>14583.333333333334</v>
      </c>
      <c r="BJ166" s="27">
        <f t="shared" si="43"/>
        <v>14583.333333333334</v>
      </c>
      <c r="BK166" s="27">
        <f t="shared" si="43"/>
        <v>14583.333333333334</v>
      </c>
      <c r="BL166" s="27">
        <f t="shared" si="43"/>
        <v>14583.333333333334</v>
      </c>
      <c r="BM166" s="27">
        <f t="shared" si="43"/>
        <v>14583.333333333334</v>
      </c>
      <c r="BN166" s="27">
        <f t="shared" si="43"/>
        <v>14583.333333333334</v>
      </c>
      <c r="BO166" s="27">
        <f t="shared" si="43"/>
        <v>14583.333333333334</v>
      </c>
    </row>
    <row r="167" spans="1:67" x14ac:dyDescent="0.15">
      <c r="A167" s="50" t="s">
        <v>766</v>
      </c>
      <c r="G167" s="27">
        <f>'COSM-BONUS_CWS'!E71</f>
        <v>0</v>
      </c>
      <c r="H167" s="27">
        <f>'COSM-BONUS_CWS'!F71</f>
        <v>0</v>
      </c>
      <c r="I167" s="27">
        <f>'COSM-BONUS_CWS'!G71</f>
        <v>0</v>
      </c>
      <c r="J167" s="27">
        <f>'COSM-BONUS_CWS'!H71</f>
        <v>0</v>
      </c>
      <c r="K167" s="27">
        <f>'COSM-BONUS_CWS'!I71</f>
        <v>0</v>
      </c>
      <c r="L167" s="27">
        <f>'COSM-BONUS_CWS'!J71</f>
        <v>0</v>
      </c>
      <c r="M167" s="27">
        <f>'COSM-BONUS_CWS'!K71</f>
        <v>0</v>
      </c>
      <c r="N167" s="27">
        <f>'COSM-BONUS_CWS'!L71</f>
        <v>0</v>
      </c>
      <c r="O167" s="27">
        <f>'COSM-BONUS_CWS'!M71</f>
        <v>0</v>
      </c>
      <c r="P167" s="27">
        <f>'COSM-BONUS_CWS'!N71</f>
        <v>0</v>
      </c>
      <c r="Q167" s="27">
        <f>'COSM-BONUS_CWS'!O71</f>
        <v>98.550000000000011</v>
      </c>
      <c r="R167" s="27">
        <f>'COSM-BONUS_CWS'!P71</f>
        <v>98.550000000000011</v>
      </c>
      <c r="S167" s="27">
        <f>'COSM-BONUS_CWS'!Q71</f>
        <v>189.5625</v>
      </c>
      <c r="T167" s="27">
        <f>'COSM-BONUS_CWS'!R71</f>
        <v>360.59857142857152</v>
      </c>
      <c r="U167" s="27">
        <f>'COSM-BONUS_CWS'!S71</f>
        <v>484.95214285714292</v>
      </c>
      <c r="V167" s="27">
        <f>'COSM-BONUS_CWS'!T71</f>
        <v>969.90428571428583</v>
      </c>
      <c r="W167" s="27">
        <f>'COSM-BONUS_CWS'!U71</f>
        <v>848.6662500000001</v>
      </c>
      <c r="X167" s="27">
        <f>'COSM-BONUS_CWS'!V71</f>
        <v>848.6662500000001</v>
      </c>
      <c r="Y167" s="27">
        <f>'COSM-BONUS_CWS'!W71</f>
        <v>848.6662500000001</v>
      </c>
      <c r="Z167" s="27">
        <f>'COSM-BONUS_CWS'!X71</f>
        <v>848.6662500000001</v>
      </c>
      <c r="AA167" s="27">
        <f>'COSM-BONUS_CWS'!Y71</f>
        <v>957.47562500000004</v>
      </c>
      <c r="AB167" s="27">
        <f>'COSM-BONUS_CWS'!Z71</f>
        <v>1066.2850000000001</v>
      </c>
      <c r="AC167" s="27">
        <f>'COSM-BONUS_CWS'!AA71</f>
        <v>1069.0975000000001</v>
      </c>
      <c r="AD167" s="27">
        <f>'COSM-BONUS_CWS'!AB71</f>
        <v>1275.8704687500001</v>
      </c>
      <c r="AE167" s="27">
        <f>'COSM-BONUS_CWS'!AC71</f>
        <v>1278.1556250000001</v>
      </c>
      <c r="AF167" s="27">
        <f>'COSM-BONUS_CWS'!AD71</f>
        <v>1517.0422222222221</v>
      </c>
      <c r="AG167" s="27">
        <f>'COSM-BONUS_CWS'!AE71</f>
        <v>2425.2286666666673</v>
      </c>
      <c r="AH167" s="27">
        <f>'COSM-BONUS_CWS'!AF71</f>
        <v>2737.2468333333331</v>
      </c>
      <c r="AI167" s="27">
        <f>'COSM-BONUS_CWS'!AG71</f>
        <v>2737.2468333333331</v>
      </c>
      <c r="AJ167" s="27">
        <f>'COSM-BONUS_CWS'!AH71</f>
        <v>3039.1677777777777</v>
      </c>
      <c r="AK167" s="27">
        <f>'COSM-BONUS_CWS'!AI71</f>
        <v>3039.1677777777777</v>
      </c>
      <c r="AL167" s="27">
        <f>'COSM-BONUS_CWS'!AJ71</f>
        <v>3039.1677777777777</v>
      </c>
      <c r="AM167" s="27">
        <f>'COSM-BONUS_CWS'!AK71</f>
        <v>2739.7885000000001</v>
      </c>
      <c r="AN167" s="27">
        <f>'COSM-BONUS_CWS'!AL71</f>
        <v>2742.3301666666666</v>
      </c>
      <c r="AO167" s="27">
        <f>'COSM-BONUS_CWS'!AM71</f>
        <v>2443.1592222222225</v>
      </c>
      <c r="AP167" s="27">
        <f>'COSM-BONUS_CWS'!AN71</f>
        <v>2145.8493888888893</v>
      </c>
      <c r="AQ167" s="27">
        <f>'COSM-BONUS_CWS'!AO71</f>
        <v>1846.1471944444445</v>
      </c>
      <c r="AR167" s="27">
        <f>'COSM-BONUS_CWS'!AP71</f>
        <v>2562.07708</v>
      </c>
      <c r="AS167" s="27">
        <f>'COSM-BONUS_CWS'!AQ71</f>
        <v>4087.2667500000002</v>
      </c>
      <c r="AT167" s="27">
        <f>'COSM-BONUS_CWS'!AR71</f>
        <v>4613.3167050000002</v>
      </c>
      <c r="AU167" s="27">
        <f>'COSM-BONUS_CWS'!AS71</f>
        <v>4613.3167050000002</v>
      </c>
      <c r="AV167" s="27">
        <f>'COSM-BONUS_CWS'!AT71</f>
        <v>5116.2490625000009</v>
      </c>
      <c r="AW167" s="27">
        <f>'COSM-BONUS_CWS'!AU71</f>
        <v>5116.2490625000009</v>
      </c>
      <c r="AX167" s="27">
        <f>'COSM-BONUS_CWS'!AV71</f>
        <v>5116.2490625000009</v>
      </c>
      <c r="AY167" s="27">
        <f>'COSM-BONUS_CWS'!AW71</f>
        <v>4615.8667050000004</v>
      </c>
      <c r="AZ167" s="27">
        <f>'COSM-BONUS_CWS'!AX71</f>
        <v>4618.4167050000005</v>
      </c>
      <c r="BA167" s="27">
        <f>'COSM-BONUS_CWS'!AY71</f>
        <v>4105.2917500000003</v>
      </c>
      <c r="BB167" s="27">
        <f>'COSM-BONUS_CWS'!AZ71</f>
        <v>3606.5343925000002</v>
      </c>
      <c r="BC167" s="27">
        <f>'COSM-BONUS_CWS'!BA71</f>
        <v>3092.9031875000001</v>
      </c>
      <c r="BD167" s="27">
        <f>'COSM-BONUS_CWS'!BB71</f>
        <v>4357.2210675000006</v>
      </c>
      <c r="BE167" s="27">
        <f>'COSM-BONUS_CWS'!BC71</f>
        <v>6969.0999580000007</v>
      </c>
      <c r="BF167" s="27">
        <f>'COSM-BONUS_CWS'!BD71</f>
        <v>7849.2241715</v>
      </c>
      <c r="BG167" s="27">
        <f>'COSM-BONUS_CWS'!BE71</f>
        <v>7849.2241715</v>
      </c>
      <c r="BH167" s="27">
        <f>'COSM-BONUS_CWS'!BF71</f>
        <v>8718.6171350000004</v>
      </c>
      <c r="BI167" s="27">
        <f>'COSM-BONUS_CWS'!BG71</f>
        <v>8718.6171350000004</v>
      </c>
      <c r="BJ167" s="27">
        <f>'COSM-BONUS_CWS'!BH71</f>
        <v>8718.6171350000004</v>
      </c>
      <c r="BK167" s="27">
        <f>'COSM-BONUS_CWS'!BI71</f>
        <v>7851.7741714999993</v>
      </c>
      <c r="BL167" s="27">
        <f>'COSM-BONUS_CWS'!BJ71</f>
        <v>7854.3241714999995</v>
      </c>
      <c r="BM167" s="27">
        <f>'COSM-BONUS_CWS'!BK71</f>
        <v>6987.1249580000003</v>
      </c>
      <c r="BN167" s="27">
        <f>'COSM-BONUS_CWS'!BL71</f>
        <v>6121.9069944999992</v>
      </c>
      <c r="BO167" s="27">
        <f>'COSM-BONUS_CWS'!BM71</f>
        <v>5254.2015310000006</v>
      </c>
    </row>
    <row r="168" spans="1:67" x14ac:dyDescent="0.15">
      <c r="A168" s="50" t="s">
        <v>63</v>
      </c>
      <c r="G168" s="27">
        <f t="shared" ref="G168:AL168" si="44">G166+G167</f>
        <v>4375</v>
      </c>
      <c r="H168" s="27">
        <f t="shared" si="44"/>
        <v>8750</v>
      </c>
      <c r="I168" s="27">
        <f t="shared" si="44"/>
        <v>8750</v>
      </c>
      <c r="J168" s="27">
        <f t="shared" si="44"/>
        <v>8750</v>
      </c>
      <c r="K168" s="27">
        <f t="shared" si="44"/>
        <v>8750</v>
      </c>
      <c r="L168" s="27">
        <f t="shared" si="44"/>
        <v>8750</v>
      </c>
      <c r="M168" s="27">
        <f t="shared" si="44"/>
        <v>8750</v>
      </c>
      <c r="N168" s="27">
        <f t="shared" si="44"/>
        <v>8750</v>
      </c>
      <c r="O168" s="27">
        <f t="shared" si="44"/>
        <v>8750</v>
      </c>
      <c r="P168" s="27">
        <f t="shared" si="44"/>
        <v>8750</v>
      </c>
      <c r="Q168" s="27">
        <f t="shared" si="44"/>
        <v>8848.5499999999993</v>
      </c>
      <c r="R168" s="27">
        <f t="shared" si="44"/>
        <v>8848.5499999999993</v>
      </c>
      <c r="S168" s="27">
        <f t="shared" si="44"/>
        <v>8939.5625</v>
      </c>
      <c r="T168" s="27">
        <f t="shared" si="44"/>
        <v>10568.931904761905</v>
      </c>
      <c r="U168" s="27">
        <f t="shared" si="44"/>
        <v>10693.285476190476</v>
      </c>
      <c r="V168" s="27">
        <f t="shared" si="44"/>
        <v>11178.237619047621</v>
      </c>
      <c r="W168" s="27">
        <f t="shared" si="44"/>
        <v>11056.999583333334</v>
      </c>
      <c r="X168" s="27">
        <f t="shared" si="44"/>
        <v>11056.999583333334</v>
      </c>
      <c r="Y168" s="27">
        <f t="shared" si="44"/>
        <v>11056.999583333334</v>
      </c>
      <c r="Z168" s="27">
        <f t="shared" si="44"/>
        <v>11056.999583333334</v>
      </c>
      <c r="AA168" s="27">
        <f t="shared" si="44"/>
        <v>11165.808958333335</v>
      </c>
      <c r="AB168" s="27">
        <f t="shared" si="44"/>
        <v>11274.618333333334</v>
      </c>
      <c r="AC168" s="27">
        <f t="shared" si="44"/>
        <v>11277.430833333334</v>
      </c>
      <c r="AD168" s="27">
        <f t="shared" si="44"/>
        <v>11484.203802083333</v>
      </c>
      <c r="AE168" s="27">
        <f t="shared" si="44"/>
        <v>11486.488958333333</v>
      </c>
      <c r="AF168" s="27">
        <f t="shared" si="44"/>
        <v>13183.70888888889</v>
      </c>
      <c r="AG168" s="27">
        <f t="shared" si="44"/>
        <v>14091.895333333336</v>
      </c>
      <c r="AH168" s="27">
        <f t="shared" si="44"/>
        <v>14403.913500000001</v>
      </c>
      <c r="AI168" s="27">
        <f t="shared" si="44"/>
        <v>14403.913500000001</v>
      </c>
      <c r="AJ168" s="27">
        <f t="shared" si="44"/>
        <v>14705.834444444445</v>
      </c>
      <c r="AK168" s="27">
        <f t="shared" si="44"/>
        <v>14705.834444444445</v>
      </c>
      <c r="AL168" s="27">
        <f t="shared" si="44"/>
        <v>14705.834444444445</v>
      </c>
      <c r="AM168" s="27">
        <f t="shared" ref="AM168:BO168" si="45">AM166+AM167</f>
        <v>14406.455166666668</v>
      </c>
      <c r="AN168" s="27">
        <f t="shared" si="45"/>
        <v>14408.996833333335</v>
      </c>
      <c r="AO168" s="27">
        <f t="shared" si="45"/>
        <v>14109.82588888889</v>
      </c>
      <c r="AP168" s="27">
        <f t="shared" si="45"/>
        <v>13812.516055555558</v>
      </c>
      <c r="AQ168" s="27">
        <f t="shared" si="45"/>
        <v>13512.813861111112</v>
      </c>
      <c r="AR168" s="27">
        <f t="shared" si="45"/>
        <v>15687.077079999999</v>
      </c>
      <c r="AS168" s="27">
        <f t="shared" si="45"/>
        <v>17212.266749999999</v>
      </c>
      <c r="AT168" s="27">
        <f t="shared" si="45"/>
        <v>17738.316705000001</v>
      </c>
      <c r="AU168" s="27">
        <f t="shared" si="45"/>
        <v>17738.316705000001</v>
      </c>
      <c r="AV168" s="27">
        <f t="shared" si="45"/>
        <v>18241.249062499999</v>
      </c>
      <c r="AW168" s="27">
        <f t="shared" si="45"/>
        <v>18241.249062499999</v>
      </c>
      <c r="AX168" s="27">
        <f t="shared" si="45"/>
        <v>18241.249062499999</v>
      </c>
      <c r="AY168" s="27">
        <f t="shared" si="45"/>
        <v>17740.866705</v>
      </c>
      <c r="AZ168" s="27">
        <f t="shared" si="45"/>
        <v>17743.416705</v>
      </c>
      <c r="BA168" s="27">
        <f t="shared" si="45"/>
        <v>17230.29175</v>
      </c>
      <c r="BB168" s="27">
        <f t="shared" si="45"/>
        <v>16731.534392500002</v>
      </c>
      <c r="BC168" s="27">
        <f t="shared" si="45"/>
        <v>16217.9031875</v>
      </c>
      <c r="BD168" s="27">
        <f t="shared" si="45"/>
        <v>18940.554400833335</v>
      </c>
      <c r="BE168" s="27">
        <f t="shared" si="45"/>
        <v>21552.433291333335</v>
      </c>
      <c r="BF168" s="27">
        <f t="shared" si="45"/>
        <v>22432.557504833334</v>
      </c>
      <c r="BG168" s="27">
        <f t="shared" si="45"/>
        <v>22432.557504833334</v>
      </c>
      <c r="BH168" s="27">
        <f t="shared" si="45"/>
        <v>23301.950468333336</v>
      </c>
      <c r="BI168" s="27">
        <f t="shared" si="45"/>
        <v>23301.950468333336</v>
      </c>
      <c r="BJ168" s="27">
        <f t="shared" si="45"/>
        <v>23301.950468333336</v>
      </c>
      <c r="BK168" s="27">
        <f t="shared" si="45"/>
        <v>22435.107504833333</v>
      </c>
      <c r="BL168" s="27">
        <f t="shared" si="45"/>
        <v>22437.657504833332</v>
      </c>
      <c r="BM168" s="27">
        <f t="shared" si="45"/>
        <v>21570.458291333336</v>
      </c>
      <c r="BN168" s="27">
        <f t="shared" si="45"/>
        <v>20705.240327833333</v>
      </c>
      <c r="BO168" s="27">
        <f t="shared" si="45"/>
        <v>19837.534864333335</v>
      </c>
    </row>
    <row r="169" spans="1:67" x14ac:dyDescent="0.15">
      <c r="A169" s="50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</row>
    <row r="170" spans="1:67" x14ac:dyDescent="0.15">
      <c r="A170" s="35" t="s">
        <v>86</v>
      </c>
      <c r="G170" s="27">
        <f>G11*$C11</f>
        <v>0</v>
      </c>
      <c r="H170" s="27">
        <f>H11*$C11</f>
        <v>0</v>
      </c>
      <c r="I170" s="27">
        <f>I11*$C11</f>
        <v>0</v>
      </c>
      <c r="J170" s="27">
        <f>J11*$C11</f>
        <v>0</v>
      </c>
      <c r="K170" s="27">
        <f>K11*$C11</f>
        <v>0</v>
      </c>
      <c r="L170" s="27">
        <f>L11*$C11</f>
        <v>0</v>
      </c>
      <c r="M170" s="27">
        <f>M11*$C11</f>
        <v>0</v>
      </c>
      <c r="N170" s="27">
        <f>N11*$C11</f>
        <v>0</v>
      </c>
      <c r="O170" s="27">
        <f>O11*$C11</f>
        <v>0</v>
      </c>
      <c r="P170" s="27">
        <f>P11*$C11</f>
        <v>0</v>
      </c>
      <c r="Q170" s="27">
        <f>Q11*$C11</f>
        <v>0</v>
      </c>
      <c r="R170" s="27">
        <f>R11*$C11</f>
        <v>0</v>
      </c>
      <c r="S170" s="27">
        <f>S11*$C11</f>
        <v>0</v>
      </c>
      <c r="T170" s="27">
        <f>T11*$C11</f>
        <v>0</v>
      </c>
      <c r="U170" s="27">
        <f>U11*$C11</f>
        <v>0</v>
      </c>
      <c r="V170" s="27">
        <f>V11*$C11</f>
        <v>0</v>
      </c>
      <c r="W170" s="27">
        <f>W11*$C11</f>
        <v>0</v>
      </c>
      <c r="X170" s="27">
        <f>X11*$C11</f>
        <v>0</v>
      </c>
      <c r="Y170" s="27">
        <f>Y11*$C11</f>
        <v>0</v>
      </c>
      <c r="Z170" s="27">
        <f>Z11*$C11</f>
        <v>0</v>
      </c>
      <c r="AA170" s="27">
        <f>AA11*$C11</f>
        <v>0</v>
      </c>
      <c r="AB170" s="27">
        <f>AB11*$C11</f>
        <v>0</v>
      </c>
      <c r="AC170" s="27">
        <f>AC11*$C11</f>
        <v>0</v>
      </c>
      <c r="AD170" s="27">
        <f>AD11*$C11</f>
        <v>0</v>
      </c>
      <c r="AE170" s="27">
        <f>AE11*$C11</f>
        <v>0</v>
      </c>
      <c r="AF170" s="27">
        <f>AF11*$C11</f>
        <v>0</v>
      </c>
      <c r="AG170" s="27">
        <f>AG11*$C11</f>
        <v>0</v>
      </c>
      <c r="AH170" s="27">
        <f>AH11*$C11</f>
        <v>0</v>
      </c>
      <c r="AI170" s="27">
        <f>AI11*$C11</f>
        <v>0</v>
      </c>
      <c r="AJ170" s="27">
        <f>AJ11*$C11</f>
        <v>0</v>
      </c>
      <c r="AK170" s="27">
        <f>AK11*$C11</f>
        <v>0</v>
      </c>
      <c r="AL170" s="27">
        <f>AL11*$C11</f>
        <v>0</v>
      </c>
      <c r="AM170" s="27">
        <f>AM11*$C11</f>
        <v>0</v>
      </c>
      <c r="AN170" s="27">
        <f>AN11*$C11</f>
        <v>0</v>
      </c>
      <c r="AO170" s="27">
        <f>AO11*$C11</f>
        <v>0</v>
      </c>
      <c r="AP170" s="27">
        <f>AP11*$C11</f>
        <v>0</v>
      </c>
      <c r="AQ170" s="27">
        <f>AQ11*$C11</f>
        <v>0</v>
      </c>
      <c r="AR170" s="27">
        <f>AR11*$C11</f>
        <v>0</v>
      </c>
      <c r="AS170" s="27">
        <f>AS11*$C11</f>
        <v>0</v>
      </c>
      <c r="AT170" s="27">
        <f>AT11*$C11</f>
        <v>0</v>
      </c>
      <c r="AU170" s="27">
        <f>AU11*$C11</f>
        <v>0</v>
      </c>
      <c r="AV170" s="27">
        <f>AV11*$C11</f>
        <v>0</v>
      </c>
      <c r="AW170" s="27">
        <f>AW11*$C11</f>
        <v>0</v>
      </c>
      <c r="AX170" s="27">
        <f>AX11*$C11</f>
        <v>0</v>
      </c>
      <c r="AY170" s="27">
        <f>AY11*$C11</f>
        <v>0</v>
      </c>
      <c r="AZ170" s="27">
        <f>AZ11*$C11</f>
        <v>0</v>
      </c>
      <c r="BA170" s="27">
        <f>BA11*$C11</f>
        <v>0</v>
      </c>
      <c r="BB170" s="27">
        <f>BB11*$C11</f>
        <v>0</v>
      </c>
      <c r="BC170" s="27">
        <f>BC11*$C11</f>
        <v>0</v>
      </c>
      <c r="BD170" s="27">
        <f>BD11*$C11</f>
        <v>0</v>
      </c>
      <c r="BE170" s="27">
        <f>BE11*$C11</f>
        <v>0</v>
      </c>
      <c r="BF170" s="27">
        <f>BF11*$C11</f>
        <v>0</v>
      </c>
      <c r="BG170" s="27">
        <f>BG11*$C11</f>
        <v>0</v>
      </c>
      <c r="BH170" s="27">
        <f>BH11*$C11</f>
        <v>0</v>
      </c>
      <c r="BI170" s="27">
        <f>BI11*$C11</f>
        <v>0</v>
      </c>
      <c r="BJ170" s="27">
        <f>BJ11*$C11</f>
        <v>0</v>
      </c>
      <c r="BK170" s="27">
        <f>BK11*$C11</f>
        <v>0</v>
      </c>
      <c r="BL170" s="27">
        <f>BL11*$C11</f>
        <v>0</v>
      </c>
      <c r="BM170" s="27">
        <f>BM11*$C11</f>
        <v>0</v>
      </c>
      <c r="BN170" s="27">
        <f>BN11*$C11</f>
        <v>0</v>
      </c>
      <c r="BO170" s="27">
        <f>BO11*$C11</f>
        <v>0</v>
      </c>
    </row>
    <row r="171" spans="1:67" x14ac:dyDescent="0.15"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</row>
    <row r="172" spans="1:67" x14ac:dyDescent="0.15">
      <c r="A172" s="35" t="s">
        <v>113</v>
      </c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50" t="s">
        <v>75</v>
      </c>
      <c r="G173" s="27">
        <f>G13*SalarioBZOper</f>
        <v>0</v>
      </c>
      <c r="H173" s="27">
        <f>H13*SalarioBZOper</f>
        <v>0</v>
      </c>
      <c r="I173" s="27">
        <f>I13*$C13</f>
        <v>0</v>
      </c>
      <c r="J173" s="27">
        <f>J13*$C13</f>
        <v>0</v>
      </c>
      <c r="K173" s="27">
        <f>K13*$C13</f>
        <v>0</v>
      </c>
      <c r="L173" s="27">
        <f>L13*$C13</f>
        <v>0</v>
      </c>
      <c r="M173" s="27">
        <f>M13*$C13</f>
        <v>0</v>
      </c>
      <c r="N173" s="27">
        <f>N13*$C13</f>
        <v>0</v>
      </c>
      <c r="O173" s="27">
        <f>O13*$C13</f>
        <v>0</v>
      </c>
      <c r="P173" s="27">
        <f>P13*$C13</f>
        <v>0</v>
      </c>
      <c r="Q173" s="27">
        <f>Q13*$C13</f>
        <v>0</v>
      </c>
      <c r="R173" s="27">
        <f>R13*$C13</f>
        <v>0</v>
      </c>
      <c r="S173" s="27">
        <f>S13*$C13</f>
        <v>0</v>
      </c>
      <c r="T173" s="27">
        <f>T13*$C13</f>
        <v>0</v>
      </c>
      <c r="U173" s="27">
        <f>U13*$C13</f>
        <v>0</v>
      </c>
      <c r="V173" s="27">
        <f>V13*$C13</f>
        <v>0</v>
      </c>
      <c r="W173" s="27">
        <f>W13*$C13</f>
        <v>0</v>
      </c>
      <c r="X173" s="27">
        <f>X13*$C13</f>
        <v>0</v>
      </c>
      <c r="Y173" s="27">
        <f>Y13*$C13</f>
        <v>0</v>
      </c>
      <c r="Z173" s="27">
        <f>Z13*$C13</f>
        <v>0</v>
      </c>
      <c r="AA173" s="27">
        <f>AA13*$C13</f>
        <v>0</v>
      </c>
      <c r="AB173" s="27">
        <f>AB13*$C13</f>
        <v>0</v>
      </c>
      <c r="AC173" s="27">
        <f>AC13*$C13</f>
        <v>0</v>
      </c>
      <c r="AD173" s="27">
        <f>AD13*$C13</f>
        <v>0</v>
      </c>
      <c r="AE173" s="27">
        <f>AE13*$C13</f>
        <v>0</v>
      </c>
      <c r="AF173" s="27">
        <f>AF13*$C13</f>
        <v>0</v>
      </c>
      <c r="AG173" s="27">
        <f>AG13*$C13</f>
        <v>0</v>
      </c>
      <c r="AH173" s="27">
        <f>AH13*$C13</f>
        <v>0</v>
      </c>
      <c r="AI173" s="27">
        <f>AI13*$C13</f>
        <v>0</v>
      </c>
      <c r="AJ173" s="27">
        <f>AJ13*$C13</f>
        <v>0</v>
      </c>
      <c r="AK173" s="27">
        <f>AK13*$C13</f>
        <v>0</v>
      </c>
      <c r="AL173" s="27">
        <f>AL13*$C13</f>
        <v>0</v>
      </c>
      <c r="AM173" s="27">
        <f>AM13*$C13</f>
        <v>0</v>
      </c>
      <c r="AN173" s="27">
        <f>AN13*$C13</f>
        <v>0</v>
      </c>
      <c r="AO173" s="27">
        <f>AO13*$C13</f>
        <v>0</v>
      </c>
      <c r="AP173" s="27">
        <f>AP13*$C13</f>
        <v>0</v>
      </c>
      <c r="AQ173" s="27">
        <f>AQ13*$C13</f>
        <v>0</v>
      </c>
      <c r="AR173" s="27">
        <f>AR13*$C13</f>
        <v>9166.6666666666661</v>
      </c>
      <c r="AS173" s="27">
        <f>AS13*$C13</f>
        <v>9166.6666666666661</v>
      </c>
      <c r="AT173" s="27">
        <f>AT13*$C13</f>
        <v>9166.6666666666661</v>
      </c>
      <c r="AU173" s="27">
        <f>AU13*$C13</f>
        <v>9166.6666666666661</v>
      </c>
      <c r="AV173" s="27">
        <f>AV13*$C13</f>
        <v>9166.6666666666661</v>
      </c>
      <c r="AW173" s="27">
        <f>AW13*$C13</f>
        <v>9166.6666666666661</v>
      </c>
      <c r="AX173" s="27">
        <f>AX13*$C13</f>
        <v>9166.6666666666661</v>
      </c>
      <c r="AY173" s="27">
        <f>AY13*$C13</f>
        <v>9166.6666666666661</v>
      </c>
      <c r="AZ173" s="27">
        <f>AZ13*$C13</f>
        <v>9166.6666666666661</v>
      </c>
      <c r="BA173" s="27">
        <f>BA13*$C13</f>
        <v>9166.6666666666661</v>
      </c>
      <c r="BB173" s="27">
        <f>BB13*$C13</f>
        <v>9166.6666666666661</v>
      </c>
      <c r="BC173" s="27">
        <f>BC13*$C13</f>
        <v>9166.6666666666661</v>
      </c>
      <c r="BD173" s="27">
        <f>BD13*$C13</f>
        <v>9166.6666666666661</v>
      </c>
      <c r="BE173" s="27">
        <f>BE13*$C13</f>
        <v>9166.6666666666661</v>
      </c>
      <c r="BF173" s="27">
        <f>BF13*$C13</f>
        <v>9166.6666666666661</v>
      </c>
      <c r="BG173" s="27">
        <f>BG13*$C13</f>
        <v>9166.6666666666661</v>
      </c>
      <c r="BH173" s="27">
        <f>BH13*$C13</f>
        <v>9166.6666666666661</v>
      </c>
      <c r="BI173" s="27">
        <f>BI13*$C13</f>
        <v>9166.6666666666661</v>
      </c>
      <c r="BJ173" s="27">
        <f>BJ13*$C13</f>
        <v>9166.6666666666661</v>
      </c>
      <c r="BK173" s="27">
        <f>BK13*$C13</f>
        <v>9166.6666666666661</v>
      </c>
      <c r="BL173" s="27">
        <f>BL13*$C13</f>
        <v>9166.6666666666661</v>
      </c>
      <c r="BM173" s="27">
        <f>BM13*$C13</f>
        <v>9166.6666666666661</v>
      </c>
      <c r="BN173" s="27">
        <f>BN13*$C13</f>
        <v>9166.6666666666661</v>
      </c>
      <c r="BO173" s="27">
        <f>BO13*$C13</f>
        <v>9166.6666666666661</v>
      </c>
    </row>
    <row r="174" spans="1:67" x14ac:dyDescent="0.15">
      <c r="A174" s="50" t="s">
        <v>62</v>
      </c>
      <c r="G174" s="37">
        <f>STAFFPLAN_CWS!$B34</f>
        <v>0</v>
      </c>
      <c r="H174" s="37">
        <f>STAFFPLAN_CWS!$C34</f>
        <v>0</v>
      </c>
      <c r="I174" s="37">
        <f>STAFFPLAN_CWS!$C34</f>
        <v>0</v>
      </c>
      <c r="J174" s="37">
        <f>STAFFPLAN_CWS!$C34</f>
        <v>0</v>
      </c>
      <c r="K174" s="37">
        <f>STAFFPLAN_CWS!$C34</f>
        <v>0</v>
      </c>
      <c r="L174" s="37">
        <f>STAFFPLAN_CWS!$C34</f>
        <v>0</v>
      </c>
      <c r="M174" s="37">
        <f>STAFFPLAN_CWS!$C34</f>
        <v>0</v>
      </c>
      <c r="N174" s="37">
        <f>STAFFPLAN_CWS!$C34</f>
        <v>0</v>
      </c>
      <c r="O174" s="37">
        <f>STAFFPLAN_CWS!$C34</f>
        <v>0</v>
      </c>
      <c r="P174" s="37">
        <f>STAFFPLAN_CWS!$C34</f>
        <v>0</v>
      </c>
      <c r="Q174" s="37">
        <f>STAFFPLAN_CWS!$C34</f>
        <v>0</v>
      </c>
      <c r="R174" s="37">
        <f>STAFFPLAN_CWS!$C34</f>
        <v>0</v>
      </c>
      <c r="S174" s="37">
        <f>STAFFPLAN_CWS!$C34</f>
        <v>0</v>
      </c>
      <c r="T174" s="37">
        <f>STAFFPLAN_CWS!$D34</f>
        <v>0</v>
      </c>
      <c r="U174" s="37">
        <f>STAFFPLAN_CWS!$D34</f>
        <v>0</v>
      </c>
      <c r="V174" s="37">
        <f>STAFFPLAN_CWS!$D34</f>
        <v>0</v>
      </c>
      <c r="W174" s="37">
        <f>STAFFPLAN_CWS!$D34</f>
        <v>0</v>
      </c>
      <c r="X174" s="37">
        <f>STAFFPLAN_CWS!$D34</f>
        <v>0</v>
      </c>
      <c r="Y174" s="37">
        <f>STAFFPLAN_CWS!$D34</f>
        <v>0</v>
      </c>
      <c r="Z174" s="37">
        <f>STAFFPLAN_CWS!$D34</f>
        <v>0</v>
      </c>
      <c r="AA174" s="37">
        <f>STAFFPLAN_CWS!$D34</f>
        <v>0</v>
      </c>
      <c r="AB174" s="37">
        <f>STAFFPLAN_CWS!$D34</f>
        <v>0</v>
      </c>
      <c r="AC174" s="37">
        <f>STAFFPLAN_CWS!$D34</f>
        <v>0</v>
      </c>
      <c r="AD174" s="37">
        <f>STAFFPLAN_CWS!$D34</f>
        <v>0</v>
      </c>
      <c r="AE174" s="37">
        <f>STAFFPLAN_CWS!$D34</f>
        <v>0</v>
      </c>
      <c r="AF174" s="24">
        <f>STAFFPLAN_CWS!$E34</f>
        <v>0</v>
      </c>
      <c r="AG174" s="24">
        <f>STAFFPLAN_CWS!$E34</f>
        <v>0</v>
      </c>
      <c r="AH174" s="24">
        <f>STAFFPLAN_CWS!$E34</f>
        <v>0</v>
      </c>
      <c r="AI174" s="24">
        <f>STAFFPLAN_CWS!$E34</f>
        <v>0</v>
      </c>
      <c r="AJ174" s="24">
        <f>STAFFPLAN_CWS!$E34</f>
        <v>0</v>
      </c>
      <c r="AK174" s="24">
        <f>STAFFPLAN_CWS!$E34</f>
        <v>0</v>
      </c>
      <c r="AL174" s="24">
        <f>STAFFPLAN_CWS!$E34</f>
        <v>0</v>
      </c>
      <c r="AM174" s="24">
        <f>STAFFPLAN_CWS!$E34</f>
        <v>0</v>
      </c>
      <c r="AN174" s="24">
        <f>STAFFPLAN_CWS!$E34</f>
        <v>0</v>
      </c>
      <c r="AO174" s="24">
        <f>STAFFPLAN_CWS!$E34</f>
        <v>0</v>
      </c>
      <c r="AP174" s="24">
        <f>STAFFPLAN_CWS!$E34</f>
        <v>0</v>
      </c>
      <c r="AQ174" s="24">
        <f>STAFFPLAN_CWS!$E34</f>
        <v>0</v>
      </c>
      <c r="AR174" s="24">
        <f>STAFFPLAN_CWS!$F34</f>
        <v>0.9</v>
      </c>
      <c r="AS174" s="24">
        <f>STAFFPLAN_CWS!$F34</f>
        <v>0.9</v>
      </c>
      <c r="AT174" s="24">
        <f>STAFFPLAN_CWS!$F34</f>
        <v>0.9</v>
      </c>
      <c r="AU174" s="24">
        <f>STAFFPLAN_CWS!$F34</f>
        <v>0.9</v>
      </c>
      <c r="AV174" s="24">
        <f>STAFFPLAN_CWS!$F34</f>
        <v>0.9</v>
      </c>
      <c r="AW174" s="24">
        <f>STAFFPLAN_CWS!$F34</f>
        <v>0.9</v>
      </c>
      <c r="AX174" s="24">
        <f>STAFFPLAN_CWS!$F34</f>
        <v>0.9</v>
      </c>
      <c r="AY174" s="24">
        <f>STAFFPLAN_CWS!$F34</f>
        <v>0.9</v>
      </c>
      <c r="AZ174" s="24">
        <f>STAFFPLAN_CWS!$F34</f>
        <v>0.9</v>
      </c>
      <c r="BA174" s="24">
        <f>STAFFPLAN_CWS!$F34</f>
        <v>0.9</v>
      </c>
      <c r="BB174" s="24">
        <f>STAFFPLAN_CWS!$F34</f>
        <v>0.9</v>
      </c>
      <c r="BC174" s="24">
        <f>STAFFPLAN_CWS!$F34</f>
        <v>0.9</v>
      </c>
      <c r="BD174" s="24">
        <f>STAFFPLAN_CWS!$G34</f>
        <v>1</v>
      </c>
      <c r="BE174" s="24">
        <f>STAFFPLAN_CWS!$G34</f>
        <v>1</v>
      </c>
      <c r="BF174" s="24">
        <f>STAFFPLAN_CWS!$G34</f>
        <v>1</v>
      </c>
      <c r="BG174" s="24">
        <f>STAFFPLAN_CWS!$G34</f>
        <v>1</v>
      </c>
      <c r="BH174" s="24">
        <f>STAFFPLAN_CWS!$G34</f>
        <v>1</v>
      </c>
      <c r="BI174" s="24">
        <f>STAFFPLAN_CWS!$G34</f>
        <v>1</v>
      </c>
      <c r="BJ174" s="24">
        <f>STAFFPLAN_CWS!$G34</f>
        <v>1</v>
      </c>
      <c r="BK174" s="24">
        <f>STAFFPLAN_CWS!$G34</f>
        <v>1</v>
      </c>
      <c r="BL174" s="24">
        <f>STAFFPLAN_CWS!$G34</f>
        <v>1</v>
      </c>
      <c r="BM174" s="24">
        <f>STAFFPLAN_CWS!$G34</f>
        <v>1</v>
      </c>
      <c r="BN174" s="24">
        <f>STAFFPLAN_CWS!$G34</f>
        <v>1</v>
      </c>
      <c r="BO174" s="24">
        <f>STAFFPLAN_CWS!$G34</f>
        <v>1</v>
      </c>
    </row>
    <row r="175" spans="1:67" x14ac:dyDescent="0.15">
      <c r="A175" s="50" t="s">
        <v>76</v>
      </c>
      <c r="G175" s="27">
        <f t="shared" ref="G175:AL175" si="46">G173*G174</f>
        <v>0</v>
      </c>
      <c r="H175" s="27">
        <f t="shared" si="46"/>
        <v>0</v>
      </c>
      <c r="I175" s="27">
        <f t="shared" si="46"/>
        <v>0</v>
      </c>
      <c r="J175" s="27">
        <f t="shared" si="46"/>
        <v>0</v>
      </c>
      <c r="K175" s="27">
        <f t="shared" si="46"/>
        <v>0</v>
      </c>
      <c r="L175" s="27">
        <f t="shared" si="46"/>
        <v>0</v>
      </c>
      <c r="M175" s="27">
        <f t="shared" si="46"/>
        <v>0</v>
      </c>
      <c r="N175" s="27">
        <f t="shared" si="46"/>
        <v>0</v>
      </c>
      <c r="O175" s="27">
        <f t="shared" si="46"/>
        <v>0</v>
      </c>
      <c r="P175" s="27">
        <f t="shared" si="46"/>
        <v>0</v>
      </c>
      <c r="Q175" s="27">
        <f t="shared" si="46"/>
        <v>0</v>
      </c>
      <c r="R175" s="27">
        <f t="shared" si="46"/>
        <v>0</v>
      </c>
      <c r="S175" s="27">
        <f t="shared" si="46"/>
        <v>0</v>
      </c>
      <c r="T175" s="27">
        <f t="shared" si="46"/>
        <v>0</v>
      </c>
      <c r="U175" s="27">
        <f t="shared" si="46"/>
        <v>0</v>
      </c>
      <c r="V175" s="27">
        <f t="shared" si="46"/>
        <v>0</v>
      </c>
      <c r="W175" s="27">
        <f t="shared" si="46"/>
        <v>0</v>
      </c>
      <c r="X175" s="27">
        <f t="shared" si="46"/>
        <v>0</v>
      </c>
      <c r="Y175" s="27">
        <f t="shared" si="46"/>
        <v>0</v>
      </c>
      <c r="Z175" s="27">
        <f t="shared" si="46"/>
        <v>0</v>
      </c>
      <c r="AA175" s="27">
        <f t="shared" si="46"/>
        <v>0</v>
      </c>
      <c r="AB175" s="27">
        <f t="shared" si="46"/>
        <v>0</v>
      </c>
      <c r="AC175" s="27">
        <f t="shared" si="46"/>
        <v>0</v>
      </c>
      <c r="AD175" s="27">
        <f t="shared" si="46"/>
        <v>0</v>
      </c>
      <c r="AE175" s="27">
        <f t="shared" si="46"/>
        <v>0</v>
      </c>
      <c r="AF175" s="27">
        <f t="shared" si="46"/>
        <v>0</v>
      </c>
      <c r="AG175" s="27">
        <f t="shared" si="46"/>
        <v>0</v>
      </c>
      <c r="AH175" s="27">
        <f t="shared" si="46"/>
        <v>0</v>
      </c>
      <c r="AI175" s="27">
        <f t="shared" si="46"/>
        <v>0</v>
      </c>
      <c r="AJ175" s="27">
        <f t="shared" si="46"/>
        <v>0</v>
      </c>
      <c r="AK175" s="27">
        <f t="shared" si="46"/>
        <v>0</v>
      </c>
      <c r="AL175" s="27">
        <f t="shared" si="46"/>
        <v>0</v>
      </c>
      <c r="AM175" s="27">
        <f t="shared" ref="AM175:BO175" si="47">AM173*AM174</f>
        <v>0</v>
      </c>
      <c r="AN175" s="27">
        <f t="shared" si="47"/>
        <v>0</v>
      </c>
      <c r="AO175" s="27">
        <f t="shared" si="47"/>
        <v>0</v>
      </c>
      <c r="AP175" s="27">
        <f t="shared" si="47"/>
        <v>0</v>
      </c>
      <c r="AQ175" s="27">
        <f t="shared" si="47"/>
        <v>0</v>
      </c>
      <c r="AR175" s="27">
        <f t="shared" si="47"/>
        <v>8250</v>
      </c>
      <c r="AS175" s="27">
        <f t="shared" si="47"/>
        <v>8250</v>
      </c>
      <c r="AT175" s="27">
        <f t="shared" si="47"/>
        <v>8250</v>
      </c>
      <c r="AU175" s="27">
        <f t="shared" si="47"/>
        <v>8250</v>
      </c>
      <c r="AV175" s="27">
        <f t="shared" si="47"/>
        <v>8250</v>
      </c>
      <c r="AW175" s="27">
        <f t="shared" si="47"/>
        <v>8250</v>
      </c>
      <c r="AX175" s="27">
        <f t="shared" si="47"/>
        <v>8250</v>
      </c>
      <c r="AY175" s="27">
        <f t="shared" si="47"/>
        <v>8250</v>
      </c>
      <c r="AZ175" s="27">
        <f t="shared" si="47"/>
        <v>8250</v>
      </c>
      <c r="BA175" s="27">
        <f t="shared" si="47"/>
        <v>8250</v>
      </c>
      <c r="BB175" s="27">
        <f t="shared" si="47"/>
        <v>8250</v>
      </c>
      <c r="BC175" s="27">
        <f t="shared" si="47"/>
        <v>8250</v>
      </c>
      <c r="BD175" s="27">
        <f t="shared" si="47"/>
        <v>9166.6666666666661</v>
      </c>
      <c r="BE175" s="27">
        <f t="shared" si="47"/>
        <v>9166.6666666666661</v>
      </c>
      <c r="BF175" s="27">
        <f t="shared" si="47"/>
        <v>9166.6666666666661</v>
      </c>
      <c r="BG175" s="27">
        <f t="shared" si="47"/>
        <v>9166.6666666666661</v>
      </c>
      <c r="BH175" s="27">
        <f t="shared" si="47"/>
        <v>9166.6666666666661</v>
      </c>
      <c r="BI175" s="27">
        <f t="shared" si="47"/>
        <v>9166.6666666666661</v>
      </c>
      <c r="BJ175" s="27">
        <f t="shared" si="47"/>
        <v>9166.6666666666661</v>
      </c>
      <c r="BK175" s="27">
        <f t="shared" si="47"/>
        <v>9166.6666666666661</v>
      </c>
      <c r="BL175" s="27">
        <f t="shared" si="47"/>
        <v>9166.6666666666661</v>
      </c>
      <c r="BM175" s="27">
        <f t="shared" si="47"/>
        <v>9166.6666666666661</v>
      </c>
      <c r="BN175" s="27">
        <f t="shared" si="47"/>
        <v>9166.6666666666661</v>
      </c>
      <c r="BO175" s="27">
        <f t="shared" si="47"/>
        <v>9166.6666666666661</v>
      </c>
    </row>
    <row r="176" spans="1:67" x14ac:dyDescent="0.15">
      <c r="A176" s="50" t="s">
        <v>766</v>
      </c>
      <c r="G176" s="27">
        <f>'COSM-BONUS_CWS'!E72</f>
        <v>0</v>
      </c>
      <c r="H176" s="27">
        <f>'COSM-BONUS_CWS'!F72</f>
        <v>0</v>
      </c>
      <c r="I176" s="27">
        <f>'COSM-BONUS_CWS'!G72</f>
        <v>0</v>
      </c>
      <c r="J176" s="27">
        <f>'COSM-BONUS_CWS'!H72</f>
        <v>0</v>
      </c>
      <c r="K176" s="27">
        <f>'COSM-BONUS_CWS'!I72</f>
        <v>0</v>
      </c>
      <c r="L176" s="27">
        <f>'COSM-BONUS_CWS'!J72</f>
        <v>0</v>
      </c>
      <c r="M176" s="27">
        <f>'COSM-BONUS_CWS'!K72</f>
        <v>0</v>
      </c>
      <c r="N176" s="27">
        <f>'COSM-BONUS_CWS'!L72</f>
        <v>0</v>
      </c>
      <c r="O176" s="27">
        <f>'COSM-BONUS_CWS'!M72</f>
        <v>0</v>
      </c>
      <c r="P176" s="27">
        <f>'COSM-BONUS_CWS'!N72</f>
        <v>0</v>
      </c>
      <c r="Q176" s="27">
        <f>'COSM-BONUS_CWS'!O72</f>
        <v>0</v>
      </c>
      <c r="R176" s="27">
        <f>'COSM-BONUS_CWS'!P72</f>
        <v>0</v>
      </c>
      <c r="S176" s="27">
        <f>'COSM-BONUS_CWS'!Q72</f>
        <v>0</v>
      </c>
      <c r="T176" s="27">
        <f>'COSM-BONUS_CWS'!R72</f>
        <v>0</v>
      </c>
      <c r="U176" s="27">
        <f>'COSM-BONUS_CWS'!S72</f>
        <v>0</v>
      </c>
      <c r="V176" s="27">
        <f>'COSM-BONUS_CWS'!T72</f>
        <v>0</v>
      </c>
      <c r="W176" s="27">
        <f>'COSM-BONUS_CWS'!U72</f>
        <v>0</v>
      </c>
      <c r="X176" s="27">
        <f>'COSM-BONUS_CWS'!V72</f>
        <v>0</v>
      </c>
      <c r="Y176" s="27">
        <f>'COSM-BONUS_CWS'!W72</f>
        <v>0</v>
      </c>
      <c r="Z176" s="27">
        <f>'COSM-BONUS_CWS'!X72</f>
        <v>0</v>
      </c>
      <c r="AA176" s="27">
        <f>'COSM-BONUS_CWS'!Y72</f>
        <v>0</v>
      </c>
      <c r="AB176" s="27">
        <f>'COSM-BONUS_CWS'!Z72</f>
        <v>0</v>
      </c>
      <c r="AC176" s="27">
        <f>'COSM-BONUS_CWS'!AA72</f>
        <v>0</v>
      </c>
      <c r="AD176" s="27">
        <f>'COSM-BONUS_CWS'!AB72</f>
        <v>0</v>
      </c>
      <c r="AE176" s="27">
        <f>'COSM-BONUS_CWS'!AC72</f>
        <v>0</v>
      </c>
      <c r="AF176" s="27">
        <f>'COSM-BONUS_CWS'!AD72</f>
        <v>0</v>
      </c>
      <c r="AG176" s="27">
        <f>'COSM-BONUS_CWS'!AE72</f>
        <v>0</v>
      </c>
      <c r="AH176" s="27">
        <f>'COSM-BONUS_CWS'!AF72</f>
        <v>0</v>
      </c>
      <c r="AI176" s="27">
        <f>'COSM-BONUS_CWS'!AG72</f>
        <v>0</v>
      </c>
      <c r="AJ176" s="27">
        <f>'COSM-BONUS_CWS'!AH72</f>
        <v>0</v>
      </c>
      <c r="AK176" s="27">
        <f>'COSM-BONUS_CWS'!AI72</f>
        <v>0</v>
      </c>
      <c r="AL176" s="27">
        <f>'COSM-BONUS_CWS'!AJ72</f>
        <v>0</v>
      </c>
      <c r="AM176" s="27">
        <f>'COSM-BONUS_CWS'!AK72</f>
        <v>0</v>
      </c>
      <c r="AN176" s="27">
        <f>'COSM-BONUS_CWS'!AL72</f>
        <v>0</v>
      </c>
      <c r="AO176" s="27">
        <f>'COSM-BONUS_CWS'!AM72</f>
        <v>0</v>
      </c>
      <c r="AP176" s="27">
        <f>'COSM-BONUS_CWS'!AN72</f>
        <v>0</v>
      </c>
      <c r="AQ176" s="27">
        <f>'COSM-BONUS_CWS'!AO72</f>
        <v>0</v>
      </c>
      <c r="AR176" s="27">
        <f>'COSM-BONUS_CWS'!AP72</f>
        <v>2562.07708</v>
      </c>
      <c r="AS176" s="27">
        <f>'COSM-BONUS_CWS'!AQ72</f>
        <v>4087.2667500000002</v>
      </c>
      <c r="AT176" s="27">
        <f>'COSM-BONUS_CWS'!AR72</f>
        <v>4613.3167050000002</v>
      </c>
      <c r="AU176" s="27">
        <f>'COSM-BONUS_CWS'!AS72</f>
        <v>4613.3167050000002</v>
      </c>
      <c r="AV176" s="27">
        <f>'COSM-BONUS_CWS'!AT72</f>
        <v>5116.2490625000009</v>
      </c>
      <c r="AW176" s="27">
        <f>'COSM-BONUS_CWS'!AU72</f>
        <v>5116.2490625000009</v>
      </c>
      <c r="AX176" s="27">
        <f>'COSM-BONUS_CWS'!AV72</f>
        <v>5116.2490625000009</v>
      </c>
      <c r="AY176" s="27">
        <f>'COSM-BONUS_CWS'!AW72</f>
        <v>4615.8667050000004</v>
      </c>
      <c r="AZ176" s="27">
        <f>'COSM-BONUS_CWS'!AX72</f>
        <v>4618.4167050000005</v>
      </c>
      <c r="BA176" s="27">
        <f>'COSM-BONUS_CWS'!AY72</f>
        <v>4105.2917500000003</v>
      </c>
      <c r="BB176" s="27">
        <f>'COSM-BONUS_CWS'!AZ72</f>
        <v>3606.5343925000002</v>
      </c>
      <c r="BC176" s="27">
        <f>'COSM-BONUS_CWS'!BA72</f>
        <v>3092.9031875000001</v>
      </c>
      <c r="BD176" s="27">
        <f>'COSM-BONUS_CWS'!BB72</f>
        <v>4357.2210675000006</v>
      </c>
      <c r="BE176" s="27">
        <f>'COSM-BONUS_CWS'!BC72</f>
        <v>6969.0999580000007</v>
      </c>
      <c r="BF176" s="27">
        <f>'COSM-BONUS_CWS'!BD72</f>
        <v>7849.2241715</v>
      </c>
      <c r="BG176" s="27">
        <f>'COSM-BONUS_CWS'!BE72</f>
        <v>7849.2241715</v>
      </c>
      <c r="BH176" s="27">
        <f>'COSM-BONUS_CWS'!BF72</f>
        <v>8718.6171350000004</v>
      </c>
      <c r="BI176" s="27">
        <f>'COSM-BONUS_CWS'!BG72</f>
        <v>8718.6171350000004</v>
      </c>
      <c r="BJ176" s="27">
        <f>'COSM-BONUS_CWS'!BH72</f>
        <v>8718.6171350000004</v>
      </c>
      <c r="BK176" s="27">
        <f>'COSM-BONUS_CWS'!BI72</f>
        <v>7851.7741714999993</v>
      </c>
      <c r="BL176" s="27">
        <f>'COSM-BONUS_CWS'!BJ72</f>
        <v>7854.3241714999995</v>
      </c>
      <c r="BM176" s="27">
        <f>'COSM-BONUS_CWS'!BK72</f>
        <v>6987.1249580000003</v>
      </c>
      <c r="BN176" s="27">
        <f>'COSM-BONUS_CWS'!BL72</f>
        <v>6121.9069944999992</v>
      </c>
      <c r="BO176" s="27">
        <f>'COSM-BONUS_CWS'!BM72</f>
        <v>5254.2015310000006</v>
      </c>
    </row>
    <row r="177" spans="1:67" x14ac:dyDescent="0.15">
      <c r="A177" s="50" t="s">
        <v>63</v>
      </c>
      <c r="G177" s="27">
        <f t="shared" ref="G177:AL177" si="48">G175+G176</f>
        <v>0</v>
      </c>
      <c r="H177" s="27">
        <f t="shared" si="48"/>
        <v>0</v>
      </c>
      <c r="I177" s="27">
        <f t="shared" si="48"/>
        <v>0</v>
      </c>
      <c r="J177" s="27">
        <f t="shared" si="48"/>
        <v>0</v>
      </c>
      <c r="K177" s="27">
        <f t="shared" si="48"/>
        <v>0</v>
      </c>
      <c r="L177" s="27">
        <f t="shared" si="48"/>
        <v>0</v>
      </c>
      <c r="M177" s="27">
        <f t="shared" si="48"/>
        <v>0</v>
      </c>
      <c r="N177" s="27">
        <f t="shared" si="48"/>
        <v>0</v>
      </c>
      <c r="O177" s="27">
        <f t="shared" si="48"/>
        <v>0</v>
      </c>
      <c r="P177" s="27">
        <f t="shared" si="48"/>
        <v>0</v>
      </c>
      <c r="Q177" s="27">
        <f t="shared" si="48"/>
        <v>0</v>
      </c>
      <c r="R177" s="27">
        <f t="shared" si="48"/>
        <v>0</v>
      </c>
      <c r="S177" s="27">
        <f t="shared" si="48"/>
        <v>0</v>
      </c>
      <c r="T177" s="27">
        <f t="shared" si="48"/>
        <v>0</v>
      </c>
      <c r="U177" s="27">
        <f t="shared" si="48"/>
        <v>0</v>
      </c>
      <c r="V177" s="27">
        <f t="shared" si="48"/>
        <v>0</v>
      </c>
      <c r="W177" s="27">
        <f t="shared" si="48"/>
        <v>0</v>
      </c>
      <c r="X177" s="27">
        <f t="shared" si="48"/>
        <v>0</v>
      </c>
      <c r="Y177" s="27">
        <f t="shared" si="48"/>
        <v>0</v>
      </c>
      <c r="Z177" s="27">
        <f t="shared" si="48"/>
        <v>0</v>
      </c>
      <c r="AA177" s="27">
        <f t="shared" si="48"/>
        <v>0</v>
      </c>
      <c r="AB177" s="27">
        <f t="shared" si="48"/>
        <v>0</v>
      </c>
      <c r="AC177" s="27">
        <f t="shared" si="48"/>
        <v>0</v>
      </c>
      <c r="AD177" s="27">
        <f t="shared" si="48"/>
        <v>0</v>
      </c>
      <c r="AE177" s="27">
        <f t="shared" si="48"/>
        <v>0</v>
      </c>
      <c r="AF177" s="27">
        <f t="shared" si="48"/>
        <v>0</v>
      </c>
      <c r="AG177" s="27">
        <f t="shared" si="48"/>
        <v>0</v>
      </c>
      <c r="AH177" s="27">
        <f t="shared" si="48"/>
        <v>0</v>
      </c>
      <c r="AI177" s="27">
        <f t="shared" si="48"/>
        <v>0</v>
      </c>
      <c r="AJ177" s="27">
        <f t="shared" si="48"/>
        <v>0</v>
      </c>
      <c r="AK177" s="27">
        <f t="shared" si="48"/>
        <v>0</v>
      </c>
      <c r="AL177" s="27">
        <f t="shared" si="48"/>
        <v>0</v>
      </c>
      <c r="AM177" s="27">
        <f t="shared" ref="AM177:BO177" si="49">AM175+AM176</f>
        <v>0</v>
      </c>
      <c r="AN177" s="27">
        <f t="shared" si="49"/>
        <v>0</v>
      </c>
      <c r="AO177" s="27">
        <f t="shared" si="49"/>
        <v>0</v>
      </c>
      <c r="AP177" s="27">
        <f t="shared" si="49"/>
        <v>0</v>
      </c>
      <c r="AQ177" s="27">
        <f t="shared" si="49"/>
        <v>0</v>
      </c>
      <c r="AR177" s="27">
        <f t="shared" si="49"/>
        <v>10812.077079999999</v>
      </c>
      <c r="AS177" s="27">
        <f t="shared" si="49"/>
        <v>12337.266750000001</v>
      </c>
      <c r="AT177" s="27">
        <f t="shared" si="49"/>
        <v>12863.316705000001</v>
      </c>
      <c r="AU177" s="27">
        <f t="shared" si="49"/>
        <v>12863.316705000001</v>
      </c>
      <c r="AV177" s="27">
        <f t="shared" si="49"/>
        <v>13366.249062500001</v>
      </c>
      <c r="AW177" s="27">
        <f t="shared" si="49"/>
        <v>13366.249062500001</v>
      </c>
      <c r="AX177" s="27">
        <f t="shared" si="49"/>
        <v>13366.249062500001</v>
      </c>
      <c r="AY177" s="27">
        <f t="shared" si="49"/>
        <v>12865.866705</v>
      </c>
      <c r="AZ177" s="27">
        <f t="shared" si="49"/>
        <v>12868.416705</v>
      </c>
      <c r="BA177" s="27">
        <f t="shared" si="49"/>
        <v>12355.29175</v>
      </c>
      <c r="BB177" s="27">
        <f t="shared" si="49"/>
        <v>11856.5343925</v>
      </c>
      <c r="BC177" s="27">
        <f t="shared" si="49"/>
        <v>11342.9031875</v>
      </c>
      <c r="BD177" s="27">
        <f t="shared" si="49"/>
        <v>13523.887734166667</v>
      </c>
      <c r="BE177" s="27">
        <f t="shared" si="49"/>
        <v>16135.766624666667</v>
      </c>
      <c r="BF177" s="27">
        <f t="shared" si="49"/>
        <v>17015.890838166666</v>
      </c>
      <c r="BG177" s="27">
        <f t="shared" si="49"/>
        <v>17015.890838166666</v>
      </c>
      <c r="BH177" s="27">
        <f t="shared" si="49"/>
        <v>17885.283801666665</v>
      </c>
      <c r="BI177" s="27">
        <f t="shared" si="49"/>
        <v>17885.283801666665</v>
      </c>
      <c r="BJ177" s="27">
        <f t="shared" si="49"/>
        <v>17885.283801666665</v>
      </c>
      <c r="BK177" s="27">
        <f t="shared" si="49"/>
        <v>17018.440838166665</v>
      </c>
      <c r="BL177" s="27">
        <f t="shared" si="49"/>
        <v>17020.990838166665</v>
      </c>
      <c r="BM177" s="27">
        <f t="shared" si="49"/>
        <v>16153.791624666666</v>
      </c>
      <c r="BN177" s="27">
        <f t="shared" si="49"/>
        <v>15288.573661166665</v>
      </c>
      <c r="BO177" s="27">
        <f t="shared" si="49"/>
        <v>14420.868197666667</v>
      </c>
    </row>
    <row r="178" spans="1:67" x14ac:dyDescent="0.15">
      <c r="A178" s="50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</row>
    <row r="179" spans="1:67" x14ac:dyDescent="0.15">
      <c r="A179" s="35" t="s">
        <v>86</v>
      </c>
      <c r="G179" s="27">
        <f>G14*$C14</f>
        <v>0</v>
      </c>
      <c r="H179" s="27">
        <f>H14*$C14</f>
        <v>0</v>
      </c>
      <c r="I179" s="27">
        <f>I14*$C14</f>
        <v>0</v>
      </c>
      <c r="J179" s="27">
        <f>J14*$C14</f>
        <v>0</v>
      </c>
      <c r="K179" s="27">
        <f>K14*$C14</f>
        <v>0</v>
      </c>
      <c r="L179" s="27">
        <f>L14*$C14</f>
        <v>0</v>
      </c>
      <c r="M179" s="27">
        <f>M14*$C14</f>
        <v>0</v>
      </c>
      <c r="N179" s="27">
        <f>N14*$C14</f>
        <v>0</v>
      </c>
      <c r="O179" s="27">
        <f>O14*$C14</f>
        <v>0</v>
      </c>
      <c r="P179" s="27">
        <f>P14*$C14</f>
        <v>0</v>
      </c>
      <c r="Q179" s="27">
        <f>Q14*$C14</f>
        <v>0</v>
      </c>
      <c r="R179" s="27">
        <f>R14*$C14</f>
        <v>0</v>
      </c>
      <c r="S179" s="27">
        <f>S14*$C14</f>
        <v>0</v>
      </c>
      <c r="T179" s="27">
        <f>T14*$C14</f>
        <v>0</v>
      </c>
      <c r="U179" s="27">
        <f>U14*$C14</f>
        <v>0</v>
      </c>
      <c r="V179" s="27">
        <f>V14*$C14</f>
        <v>0</v>
      </c>
      <c r="W179" s="27">
        <f>W14*$C14</f>
        <v>0</v>
      </c>
      <c r="X179" s="27">
        <f>X14*$C14</f>
        <v>0</v>
      </c>
      <c r="Y179" s="27">
        <f>Y14*$C14</f>
        <v>0</v>
      </c>
      <c r="Z179" s="27">
        <f>Z14*$C14</f>
        <v>0</v>
      </c>
      <c r="AA179" s="27">
        <f>AA14*$C14</f>
        <v>0</v>
      </c>
      <c r="AB179" s="27">
        <f>AB14*$C14</f>
        <v>0</v>
      </c>
      <c r="AC179" s="27">
        <f>AC14*$C14</f>
        <v>0</v>
      </c>
      <c r="AD179" s="27">
        <f>AD14*$C14</f>
        <v>0</v>
      </c>
      <c r="AE179" s="27">
        <f>AE14*$C14</f>
        <v>0</v>
      </c>
      <c r="AF179" s="27">
        <f>AF14*$C14</f>
        <v>0</v>
      </c>
      <c r="AG179" s="27">
        <f>AG14*$C14</f>
        <v>0</v>
      </c>
      <c r="AH179" s="27">
        <f>AH14*$C14</f>
        <v>0</v>
      </c>
      <c r="AI179" s="27">
        <f>AI14*$C14</f>
        <v>0</v>
      </c>
      <c r="AJ179" s="27">
        <f>AJ14*$C14</f>
        <v>0</v>
      </c>
      <c r="AK179" s="27">
        <f>AK14*$C14</f>
        <v>0</v>
      </c>
      <c r="AL179" s="27">
        <f>AL14*$C14</f>
        <v>0</v>
      </c>
      <c r="AM179" s="27">
        <f>AM14*$C14</f>
        <v>0</v>
      </c>
      <c r="AN179" s="27">
        <f>AN14*$C14</f>
        <v>0</v>
      </c>
      <c r="AO179" s="27">
        <f>AO14*$C14</f>
        <v>0</v>
      </c>
      <c r="AP179" s="27">
        <f>AP14*$C14</f>
        <v>0</v>
      </c>
      <c r="AQ179" s="27">
        <f>AQ14*$C14</f>
        <v>0</v>
      </c>
      <c r="AR179" s="27">
        <f>AR14*$C14</f>
        <v>0</v>
      </c>
      <c r="AS179" s="27">
        <f>AS14*$C14</f>
        <v>0</v>
      </c>
      <c r="AT179" s="27">
        <f>AT14*$C14</f>
        <v>0</v>
      </c>
      <c r="AU179" s="27">
        <f>AU14*$C14</f>
        <v>0</v>
      </c>
      <c r="AV179" s="27">
        <f>AV14*$C14</f>
        <v>0</v>
      </c>
      <c r="AW179" s="27">
        <f>AW14*$C14</f>
        <v>0</v>
      </c>
      <c r="AX179" s="27">
        <f>AX14*$C14</f>
        <v>0</v>
      </c>
      <c r="AY179" s="27">
        <f>AY14*$C14</f>
        <v>0</v>
      </c>
      <c r="AZ179" s="27">
        <f>AZ14*$C14</f>
        <v>0</v>
      </c>
      <c r="BA179" s="27">
        <f>BA14*$C14</f>
        <v>0</v>
      </c>
      <c r="BB179" s="27">
        <f>BB14*$C14</f>
        <v>0</v>
      </c>
      <c r="BC179" s="27">
        <f>BC14*$C14</f>
        <v>0</v>
      </c>
      <c r="BD179" s="27">
        <f>BD14*$C14</f>
        <v>0</v>
      </c>
      <c r="BE179" s="27">
        <f>BE14*$C14</f>
        <v>0</v>
      </c>
      <c r="BF179" s="27">
        <f>BF14*$C14</f>
        <v>0</v>
      </c>
      <c r="BG179" s="27">
        <f>BG14*$C14</f>
        <v>0</v>
      </c>
      <c r="BH179" s="27">
        <f>BH14*$C14</f>
        <v>0</v>
      </c>
      <c r="BI179" s="27">
        <f>BI14*$C14</f>
        <v>0</v>
      </c>
      <c r="BJ179" s="27">
        <f>BJ14*$C14</f>
        <v>0</v>
      </c>
      <c r="BK179" s="27">
        <f>BK14*$C14</f>
        <v>0</v>
      </c>
      <c r="BL179" s="27">
        <f>BL14*$C14</f>
        <v>0</v>
      </c>
      <c r="BM179" s="27">
        <f>BM14*$C14</f>
        <v>0</v>
      </c>
      <c r="BN179" s="27">
        <f>BN14*$C14</f>
        <v>0</v>
      </c>
      <c r="BO179" s="27">
        <f>BO14*$C14</f>
        <v>0</v>
      </c>
    </row>
    <row r="180" spans="1:67" x14ac:dyDescent="0.15"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</row>
    <row r="181" spans="1:67" x14ac:dyDescent="0.15">
      <c r="A181" s="35" t="s">
        <v>135</v>
      </c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50" t="s">
        <v>75</v>
      </c>
      <c r="G182" s="27">
        <f>G16*$C16</f>
        <v>0</v>
      </c>
      <c r="H182" s="27">
        <f>H16*$C16</f>
        <v>0</v>
      </c>
      <c r="I182" s="27">
        <f>I16*$C16</f>
        <v>0</v>
      </c>
      <c r="J182" s="27">
        <f>J16*$C16</f>
        <v>0</v>
      </c>
      <c r="K182" s="27">
        <f>K16*$C16</f>
        <v>0</v>
      </c>
      <c r="L182" s="27">
        <f>L16*$C16</f>
        <v>0</v>
      </c>
      <c r="M182" s="27">
        <f>M16*$C16</f>
        <v>0</v>
      </c>
      <c r="N182" s="27">
        <f>N16*$C16</f>
        <v>0</v>
      </c>
      <c r="O182" s="27">
        <f>O16*$C16</f>
        <v>0</v>
      </c>
      <c r="P182" s="27">
        <f>P16*$C16</f>
        <v>0</v>
      </c>
      <c r="Q182" s="27">
        <f>Q16*$C16</f>
        <v>0</v>
      </c>
      <c r="R182" s="27">
        <f>R16*$C16</f>
        <v>0</v>
      </c>
      <c r="S182" s="27">
        <f>S16*$C16</f>
        <v>0</v>
      </c>
      <c r="T182" s="27">
        <f>T16*$C16</f>
        <v>0</v>
      </c>
      <c r="U182" s="27">
        <f>U16*$C16</f>
        <v>0</v>
      </c>
      <c r="V182" s="27">
        <f>V16*$C16</f>
        <v>0</v>
      </c>
      <c r="W182" s="27">
        <f>W16*$C16</f>
        <v>0</v>
      </c>
      <c r="X182" s="27">
        <f>X16*$C16</f>
        <v>0</v>
      </c>
      <c r="Y182" s="27">
        <f>Y16*$C16</f>
        <v>0</v>
      </c>
      <c r="Z182" s="27">
        <f>Z16*$C16</f>
        <v>0</v>
      </c>
      <c r="AA182" s="27">
        <f>AA16*$C16</f>
        <v>0</v>
      </c>
      <c r="AB182" s="27">
        <f>AB16*$C16</f>
        <v>0</v>
      </c>
      <c r="AC182" s="27">
        <f>AC16*$C16</f>
        <v>0</v>
      </c>
      <c r="AD182" s="27">
        <f>AD16*$C16</f>
        <v>0</v>
      </c>
      <c r="AE182" s="27">
        <f>AE16*$C16</f>
        <v>0</v>
      </c>
      <c r="AF182" s="27">
        <f>AF16*$C16</f>
        <v>12500</v>
      </c>
      <c r="AG182" s="27">
        <f>AG16*$C16</f>
        <v>12500</v>
      </c>
      <c r="AH182" s="27">
        <f>AH16*$C16</f>
        <v>12500</v>
      </c>
      <c r="AI182" s="27">
        <f>AI16*$C16</f>
        <v>12500</v>
      </c>
      <c r="AJ182" s="27">
        <f>AJ16*$C16</f>
        <v>12500</v>
      </c>
      <c r="AK182" s="27">
        <f>AK16*$C16</f>
        <v>12500</v>
      </c>
      <c r="AL182" s="27">
        <f>AL16*$C16</f>
        <v>12500</v>
      </c>
      <c r="AM182" s="27">
        <f>AM16*$C16</f>
        <v>12500</v>
      </c>
      <c r="AN182" s="27">
        <f>AN16*$C16</f>
        <v>12500</v>
      </c>
      <c r="AO182" s="27">
        <f>AO16*$C16</f>
        <v>12500</v>
      </c>
      <c r="AP182" s="27">
        <f>AP16*$C16</f>
        <v>12500</v>
      </c>
      <c r="AQ182" s="27">
        <f>AQ16*$C16</f>
        <v>12500</v>
      </c>
      <c r="AR182" s="27">
        <f>AR16*$C16</f>
        <v>12500</v>
      </c>
      <c r="AS182" s="27">
        <f>AS16*$C16</f>
        <v>12500</v>
      </c>
      <c r="AT182" s="27">
        <f>AT16*$C16</f>
        <v>12500</v>
      </c>
      <c r="AU182" s="27">
        <f>AU16*$C16</f>
        <v>12500</v>
      </c>
      <c r="AV182" s="27">
        <f>AV16*$C16</f>
        <v>12500</v>
      </c>
      <c r="AW182" s="27">
        <f>AW16*$C16</f>
        <v>12500</v>
      </c>
      <c r="AX182" s="27">
        <f>AX16*$C16</f>
        <v>12500</v>
      </c>
      <c r="AY182" s="27">
        <f>AY16*$C16</f>
        <v>12500</v>
      </c>
      <c r="AZ182" s="27">
        <f>AZ16*$C16</f>
        <v>12500</v>
      </c>
      <c r="BA182" s="27">
        <f>BA16*$C16</f>
        <v>12500</v>
      </c>
      <c r="BB182" s="27">
        <f>BB16*$C16</f>
        <v>12500</v>
      </c>
      <c r="BC182" s="27">
        <f>BC16*$C16</f>
        <v>12500</v>
      </c>
      <c r="BD182" s="27">
        <f>BD16*$C16</f>
        <v>12500</v>
      </c>
      <c r="BE182" s="27">
        <f>BE16*$C16</f>
        <v>12500</v>
      </c>
      <c r="BF182" s="27">
        <f>BF16*$C16</f>
        <v>12500</v>
      </c>
      <c r="BG182" s="27">
        <f>BG16*$C16</f>
        <v>12500</v>
      </c>
      <c r="BH182" s="27">
        <f>BH16*$C16</f>
        <v>12500</v>
      </c>
      <c r="BI182" s="27">
        <f>BI16*$C16</f>
        <v>12500</v>
      </c>
      <c r="BJ182" s="27">
        <f>BJ16*$C16</f>
        <v>12500</v>
      </c>
      <c r="BK182" s="27">
        <f>BK16*$C16</f>
        <v>12500</v>
      </c>
      <c r="BL182" s="27">
        <f>BL16*$C16</f>
        <v>12500</v>
      </c>
      <c r="BM182" s="27">
        <f>BM16*$C16</f>
        <v>12500</v>
      </c>
      <c r="BN182" s="27">
        <f>BN16*$C16</f>
        <v>12500</v>
      </c>
      <c r="BO182" s="27">
        <f>BO16*$C16</f>
        <v>12500</v>
      </c>
    </row>
    <row r="183" spans="1:67" x14ac:dyDescent="0.15">
      <c r="A183" s="50" t="s">
        <v>62</v>
      </c>
      <c r="G183" s="37">
        <f>STAFFPLAN_CWS!$B38</f>
        <v>0</v>
      </c>
      <c r="H183" s="37">
        <f>STAFFPLAN_CWS!$C38</f>
        <v>0</v>
      </c>
      <c r="I183" s="37">
        <f>STAFFPLAN_CWS!$C38</f>
        <v>0</v>
      </c>
      <c r="J183" s="37">
        <f>STAFFPLAN_CWS!$C38</f>
        <v>0</v>
      </c>
      <c r="K183" s="37">
        <f>STAFFPLAN_CWS!$C38</f>
        <v>0</v>
      </c>
      <c r="L183" s="37">
        <f>STAFFPLAN_CWS!$C38</f>
        <v>0</v>
      </c>
      <c r="M183" s="37">
        <f>STAFFPLAN_CWS!$C38</f>
        <v>0</v>
      </c>
      <c r="N183" s="37">
        <f>STAFFPLAN_CWS!$C38</f>
        <v>0</v>
      </c>
      <c r="O183" s="37">
        <f>STAFFPLAN_CWS!$C38</f>
        <v>0</v>
      </c>
      <c r="P183" s="37">
        <f>STAFFPLAN_CWS!$C38</f>
        <v>0</v>
      </c>
      <c r="Q183" s="37">
        <f>STAFFPLAN_CWS!$C38</f>
        <v>0</v>
      </c>
      <c r="R183" s="37">
        <f>STAFFPLAN_CWS!$C38</f>
        <v>0</v>
      </c>
      <c r="S183" s="37">
        <f>STAFFPLAN_CWS!$C38</f>
        <v>0</v>
      </c>
      <c r="T183" s="37">
        <f>STAFFPLAN_CWS!$D38</f>
        <v>0</v>
      </c>
      <c r="U183" s="37">
        <f>STAFFPLAN_CWS!$D38</f>
        <v>0</v>
      </c>
      <c r="V183" s="37">
        <f>STAFFPLAN_CWS!$D38</f>
        <v>0</v>
      </c>
      <c r="W183" s="37">
        <f>STAFFPLAN_CWS!$D38</f>
        <v>0</v>
      </c>
      <c r="X183" s="37">
        <f>STAFFPLAN_CWS!$D38</f>
        <v>0</v>
      </c>
      <c r="Y183" s="37">
        <f>STAFFPLAN_CWS!$D38</f>
        <v>0</v>
      </c>
      <c r="Z183" s="37">
        <f>STAFFPLAN_CWS!$D38</f>
        <v>0</v>
      </c>
      <c r="AA183" s="37">
        <f>STAFFPLAN_CWS!$D38</f>
        <v>0</v>
      </c>
      <c r="AB183" s="37">
        <f>STAFFPLAN_CWS!$D38</f>
        <v>0</v>
      </c>
      <c r="AC183" s="37">
        <f>STAFFPLAN_CWS!$D38</f>
        <v>0</v>
      </c>
      <c r="AD183" s="37">
        <f>STAFFPLAN_CWS!$D38</f>
        <v>0</v>
      </c>
      <c r="AE183" s="37">
        <f>STAFFPLAN_CWS!$D38</f>
        <v>0</v>
      </c>
      <c r="AF183" s="24">
        <f>STAFFPLAN_CWS!$E38</f>
        <v>0.9</v>
      </c>
      <c r="AG183" s="24">
        <f>STAFFPLAN_CWS!$E38</f>
        <v>0.9</v>
      </c>
      <c r="AH183" s="24">
        <f>STAFFPLAN_CWS!$E38</f>
        <v>0.9</v>
      </c>
      <c r="AI183" s="24">
        <f>STAFFPLAN_CWS!$E38</f>
        <v>0.9</v>
      </c>
      <c r="AJ183" s="24">
        <f>STAFFPLAN_CWS!$E38</f>
        <v>0.9</v>
      </c>
      <c r="AK183" s="24">
        <f>STAFFPLAN_CWS!$E38</f>
        <v>0.9</v>
      </c>
      <c r="AL183" s="24">
        <f>STAFFPLAN_CWS!$E38</f>
        <v>0.9</v>
      </c>
      <c r="AM183" s="24">
        <f>STAFFPLAN_CWS!$E38</f>
        <v>0.9</v>
      </c>
      <c r="AN183" s="24">
        <f>STAFFPLAN_CWS!$E38</f>
        <v>0.9</v>
      </c>
      <c r="AO183" s="24">
        <f>STAFFPLAN_CWS!$E38</f>
        <v>0.9</v>
      </c>
      <c r="AP183" s="24">
        <f>STAFFPLAN_CWS!$E38</f>
        <v>0.9</v>
      </c>
      <c r="AQ183" s="24">
        <f>STAFFPLAN_CWS!$E38</f>
        <v>0.9</v>
      </c>
      <c r="AR183" s="24">
        <f>STAFFPLAN_CWS!$F38</f>
        <v>0.9</v>
      </c>
      <c r="AS183" s="24">
        <f>STAFFPLAN_CWS!$F38</f>
        <v>0.9</v>
      </c>
      <c r="AT183" s="24">
        <f>STAFFPLAN_CWS!$F38</f>
        <v>0.9</v>
      </c>
      <c r="AU183" s="24">
        <f>STAFFPLAN_CWS!$F38</f>
        <v>0.9</v>
      </c>
      <c r="AV183" s="24">
        <f>STAFFPLAN_CWS!$F38</f>
        <v>0.9</v>
      </c>
      <c r="AW183" s="24">
        <f>STAFFPLAN_CWS!$F38</f>
        <v>0.9</v>
      </c>
      <c r="AX183" s="24">
        <f>STAFFPLAN_CWS!$F38</f>
        <v>0.9</v>
      </c>
      <c r="AY183" s="24">
        <f>STAFFPLAN_CWS!$F38</f>
        <v>0.9</v>
      </c>
      <c r="AZ183" s="24">
        <f>STAFFPLAN_CWS!$F38</f>
        <v>0.9</v>
      </c>
      <c r="BA183" s="24">
        <f>STAFFPLAN_CWS!$F38</f>
        <v>0.9</v>
      </c>
      <c r="BB183" s="24">
        <f>STAFFPLAN_CWS!$F38</f>
        <v>0.9</v>
      </c>
      <c r="BC183" s="24">
        <f>STAFFPLAN_CWS!$F38</f>
        <v>0.9</v>
      </c>
      <c r="BD183" s="24">
        <f>STAFFPLAN_CWS!$G38</f>
        <v>1</v>
      </c>
      <c r="BE183" s="24">
        <f>STAFFPLAN_CWS!$G38</f>
        <v>1</v>
      </c>
      <c r="BF183" s="24">
        <f>STAFFPLAN_CWS!$G38</f>
        <v>1</v>
      </c>
      <c r="BG183" s="24">
        <f>STAFFPLAN_CWS!$G38</f>
        <v>1</v>
      </c>
      <c r="BH183" s="24">
        <f>STAFFPLAN_CWS!$G38</f>
        <v>1</v>
      </c>
      <c r="BI183" s="24">
        <f>STAFFPLAN_CWS!$G38</f>
        <v>1</v>
      </c>
      <c r="BJ183" s="24">
        <f>STAFFPLAN_CWS!$G38</f>
        <v>1</v>
      </c>
      <c r="BK183" s="24">
        <f>STAFFPLAN_CWS!$G38</f>
        <v>1</v>
      </c>
      <c r="BL183" s="24">
        <f>STAFFPLAN_CWS!$G38</f>
        <v>1</v>
      </c>
      <c r="BM183" s="24">
        <f>STAFFPLAN_CWS!$G38</f>
        <v>1</v>
      </c>
      <c r="BN183" s="24">
        <f>STAFFPLAN_CWS!$G38</f>
        <v>1</v>
      </c>
      <c r="BO183" s="24">
        <f>STAFFPLAN_CWS!$G38</f>
        <v>1</v>
      </c>
    </row>
    <row r="184" spans="1:67" x14ac:dyDescent="0.15">
      <c r="A184" s="50" t="s">
        <v>76</v>
      </c>
      <c r="G184" s="27">
        <f t="shared" ref="G184:AL184" si="50">G182*G183</f>
        <v>0</v>
      </c>
      <c r="H184" s="27">
        <f t="shared" si="50"/>
        <v>0</v>
      </c>
      <c r="I184" s="27">
        <f t="shared" si="50"/>
        <v>0</v>
      </c>
      <c r="J184" s="27">
        <f t="shared" si="50"/>
        <v>0</v>
      </c>
      <c r="K184" s="27">
        <f t="shared" si="50"/>
        <v>0</v>
      </c>
      <c r="L184" s="27">
        <f t="shared" si="50"/>
        <v>0</v>
      </c>
      <c r="M184" s="27">
        <f t="shared" si="50"/>
        <v>0</v>
      </c>
      <c r="N184" s="27">
        <f t="shared" si="50"/>
        <v>0</v>
      </c>
      <c r="O184" s="27">
        <f t="shared" si="50"/>
        <v>0</v>
      </c>
      <c r="P184" s="27">
        <f t="shared" si="50"/>
        <v>0</v>
      </c>
      <c r="Q184" s="27">
        <f t="shared" si="50"/>
        <v>0</v>
      </c>
      <c r="R184" s="27">
        <f t="shared" si="50"/>
        <v>0</v>
      </c>
      <c r="S184" s="27">
        <f t="shared" si="50"/>
        <v>0</v>
      </c>
      <c r="T184" s="27">
        <f t="shared" si="50"/>
        <v>0</v>
      </c>
      <c r="U184" s="27">
        <f t="shared" si="50"/>
        <v>0</v>
      </c>
      <c r="V184" s="27">
        <f t="shared" si="50"/>
        <v>0</v>
      </c>
      <c r="W184" s="27">
        <f t="shared" si="50"/>
        <v>0</v>
      </c>
      <c r="X184" s="27">
        <f t="shared" si="50"/>
        <v>0</v>
      </c>
      <c r="Y184" s="27">
        <f t="shared" si="50"/>
        <v>0</v>
      </c>
      <c r="Z184" s="27">
        <f t="shared" si="50"/>
        <v>0</v>
      </c>
      <c r="AA184" s="27">
        <f t="shared" si="50"/>
        <v>0</v>
      </c>
      <c r="AB184" s="27">
        <f t="shared" si="50"/>
        <v>0</v>
      </c>
      <c r="AC184" s="27">
        <f t="shared" si="50"/>
        <v>0</v>
      </c>
      <c r="AD184" s="27">
        <f t="shared" si="50"/>
        <v>0</v>
      </c>
      <c r="AE184" s="27">
        <f t="shared" si="50"/>
        <v>0</v>
      </c>
      <c r="AF184" s="27">
        <f t="shared" si="50"/>
        <v>11250</v>
      </c>
      <c r="AG184" s="27">
        <f t="shared" si="50"/>
        <v>11250</v>
      </c>
      <c r="AH184" s="27">
        <f t="shared" si="50"/>
        <v>11250</v>
      </c>
      <c r="AI184" s="27">
        <f t="shared" si="50"/>
        <v>11250</v>
      </c>
      <c r="AJ184" s="27">
        <f t="shared" si="50"/>
        <v>11250</v>
      </c>
      <c r="AK184" s="27">
        <f t="shared" si="50"/>
        <v>11250</v>
      </c>
      <c r="AL184" s="27">
        <f t="shared" si="50"/>
        <v>11250</v>
      </c>
      <c r="AM184" s="27">
        <f t="shared" ref="AM184:BO184" si="51">AM182*AM183</f>
        <v>11250</v>
      </c>
      <c r="AN184" s="27">
        <f t="shared" si="51"/>
        <v>11250</v>
      </c>
      <c r="AO184" s="27">
        <f t="shared" si="51"/>
        <v>11250</v>
      </c>
      <c r="AP184" s="27">
        <f t="shared" si="51"/>
        <v>11250</v>
      </c>
      <c r="AQ184" s="27">
        <f t="shared" si="51"/>
        <v>11250</v>
      </c>
      <c r="AR184" s="27">
        <f t="shared" si="51"/>
        <v>11250</v>
      </c>
      <c r="AS184" s="27">
        <f t="shared" si="51"/>
        <v>11250</v>
      </c>
      <c r="AT184" s="27">
        <f t="shared" si="51"/>
        <v>11250</v>
      </c>
      <c r="AU184" s="27">
        <f t="shared" si="51"/>
        <v>11250</v>
      </c>
      <c r="AV184" s="27">
        <f t="shared" si="51"/>
        <v>11250</v>
      </c>
      <c r="AW184" s="27">
        <f t="shared" si="51"/>
        <v>11250</v>
      </c>
      <c r="AX184" s="27">
        <f t="shared" si="51"/>
        <v>11250</v>
      </c>
      <c r="AY184" s="27">
        <f t="shared" si="51"/>
        <v>11250</v>
      </c>
      <c r="AZ184" s="27">
        <f t="shared" si="51"/>
        <v>11250</v>
      </c>
      <c r="BA184" s="27">
        <f t="shared" si="51"/>
        <v>11250</v>
      </c>
      <c r="BB184" s="27">
        <f t="shared" si="51"/>
        <v>11250</v>
      </c>
      <c r="BC184" s="27">
        <f t="shared" si="51"/>
        <v>11250</v>
      </c>
      <c r="BD184" s="27">
        <f t="shared" si="51"/>
        <v>12500</v>
      </c>
      <c r="BE184" s="27">
        <f t="shared" si="51"/>
        <v>12500</v>
      </c>
      <c r="BF184" s="27">
        <f t="shared" si="51"/>
        <v>12500</v>
      </c>
      <c r="BG184" s="27">
        <f t="shared" si="51"/>
        <v>12500</v>
      </c>
      <c r="BH184" s="27">
        <f t="shared" si="51"/>
        <v>12500</v>
      </c>
      <c r="BI184" s="27">
        <f t="shared" si="51"/>
        <v>12500</v>
      </c>
      <c r="BJ184" s="27">
        <f t="shared" si="51"/>
        <v>12500</v>
      </c>
      <c r="BK184" s="27">
        <f t="shared" si="51"/>
        <v>12500</v>
      </c>
      <c r="BL184" s="27">
        <f t="shared" si="51"/>
        <v>12500</v>
      </c>
      <c r="BM184" s="27">
        <f t="shared" si="51"/>
        <v>12500</v>
      </c>
      <c r="BN184" s="27">
        <f t="shared" si="51"/>
        <v>12500</v>
      </c>
      <c r="BO184" s="27">
        <f t="shared" si="51"/>
        <v>12500</v>
      </c>
    </row>
    <row r="185" spans="1:67" x14ac:dyDescent="0.15">
      <c r="A185" s="50" t="s">
        <v>766</v>
      </c>
      <c r="G185" s="27">
        <f>'COSM-BONUS_CWS'!E73</f>
        <v>0</v>
      </c>
      <c r="H185" s="27">
        <f>'COSM-BONUS_CWS'!F73</f>
        <v>0</v>
      </c>
      <c r="I185" s="27">
        <f>'COSM-BONUS_CWS'!G73</f>
        <v>0</v>
      </c>
      <c r="J185" s="27">
        <f>'COSM-BONUS_CWS'!H73</f>
        <v>0</v>
      </c>
      <c r="K185" s="27">
        <f>'COSM-BONUS_CWS'!I73</f>
        <v>0</v>
      </c>
      <c r="L185" s="27">
        <f>'COSM-BONUS_CWS'!J73</f>
        <v>0</v>
      </c>
      <c r="M185" s="27">
        <f>'COSM-BONUS_CWS'!K73</f>
        <v>0</v>
      </c>
      <c r="N185" s="27">
        <f>'COSM-BONUS_CWS'!L73</f>
        <v>0</v>
      </c>
      <c r="O185" s="27">
        <f>'COSM-BONUS_CWS'!M73</f>
        <v>0</v>
      </c>
      <c r="P185" s="27">
        <f>'COSM-BONUS_CWS'!N73</f>
        <v>0</v>
      </c>
      <c r="Q185" s="27">
        <f>'COSM-BONUS_CWS'!O73</f>
        <v>0</v>
      </c>
      <c r="R185" s="27">
        <f>'COSM-BONUS_CWS'!P73</f>
        <v>0</v>
      </c>
      <c r="S185" s="27">
        <f>'COSM-BONUS_CWS'!Q73</f>
        <v>0</v>
      </c>
      <c r="T185" s="27">
        <f>'COSM-BONUS_CWS'!R73</f>
        <v>0</v>
      </c>
      <c r="U185" s="27">
        <f>'COSM-BONUS_CWS'!S73</f>
        <v>0</v>
      </c>
      <c r="V185" s="27">
        <f>'COSM-BONUS_CWS'!T73</f>
        <v>0</v>
      </c>
      <c r="W185" s="27">
        <f>'COSM-BONUS_CWS'!U73</f>
        <v>0</v>
      </c>
      <c r="X185" s="27">
        <f>'COSM-BONUS_CWS'!V73</f>
        <v>0</v>
      </c>
      <c r="Y185" s="27">
        <f>'COSM-BONUS_CWS'!W73</f>
        <v>0</v>
      </c>
      <c r="Z185" s="27">
        <f>'COSM-BONUS_CWS'!X73</f>
        <v>0</v>
      </c>
      <c r="AA185" s="27">
        <f>'COSM-BONUS_CWS'!Y73</f>
        <v>0</v>
      </c>
      <c r="AB185" s="27">
        <f>'COSM-BONUS_CWS'!Z73</f>
        <v>0</v>
      </c>
      <c r="AC185" s="27">
        <f>'COSM-BONUS_CWS'!AA73</f>
        <v>0</v>
      </c>
      <c r="AD185" s="27">
        <f>'COSM-BONUS_CWS'!AB73</f>
        <v>0</v>
      </c>
      <c r="AE185" s="27">
        <f>'COSM-BONUS_CWS'!AC73</f>
        <v>0</v>
      </c>
      <c r="AF185" s="27">
        <f>'COSM-BONUS_CWS'!AD73</f>
        <v>1517.0422222222221</v>
      </c>
      <c r="AG185" s="27">
        <f>'COSM-BONUS_CWS'!AE73</f>
        <v>2425.2286666666673</v>
      </c>
      <c r="AH185" s="27">
        <f>'COSM-BONUS_CWS'!AF73</f>
        <v>2737.2468333333331</v>
      </c>
      <c r="AI185" s="27">
        <f>'COSM-BONUS_CWS'!AG73</f>
        <v>2737.2468333333331</v>
      </c>
      <c r="AJ185" s="27">
        <f>'COSM-BONUS_CWS'!AH73</f>
        <v>3039.1677777777777</v>
      </c>
      <c r="AK185" s="27">
        <f>'COSM-BONUS_CWS'!AI73</f>
        <v>3039.1677777777777</v>
      </c>
      <c r="AL185" s="27">
        <f>'COSM-BONUS_CWS'!AJ73</f>
        <v>3039.1677777777777</v>
      </c>
      <c r="AM185" s="27">
        <f>'COSM-BONUS_CWS'!AK73</f>
        <v>2739.7885000000001</v>
      </c>
      <c r="AN185" s="27">
        <f>'COSM-BONUS_CWS'!AL73</f>
        <v>2742.3301666666666</v>
      </c>
      <c r="AO185" s="27">
        <f>'COSM-BONUS_CWS'!AM73</f>
        <v>2443.1592222222225</v>
      </c>
      <c r="AP185" s="27">
        <f>'COSM-BONUS_CWS'!AN73</f>
        <v>2145.8493888888893</v>
      </c>
      <c r="AQ185" s="27">
        <f>'COSM-BONUS_CWS'!AO73</f>
        <v>1846.1471944444445</v>
      </c>
      <c r="AR185" s="27">
        <f>'COSM-BONUS_CWS'!AP73</f>
        <v>2562.07708</v>
      </c>
      <c r="AS185" s="27">
        <f>'COSM-BONUS_CWS'!AQ73</f>
        <v>4087.2667500000002</v>
      </c>
      <c r="AT185" s="27">
        <f>'COSM-BONUS_CWS'!AR73</f>
        <v>4613.3167050000002</v>
      </c>
      <c r="AU185" s="27">
        <f>'COSM-BONUS_CWS'!AS73</f>
        <v>4613.3167050000002</v>
      </c>
      <c r="AV185" s="27">
        <f>'COSM-BONUS_CWS'!AT73</f>
        <v>5116.2490625000009</v>
      </c>
      <c r="AW185" s="27">
        <f>'COSM-BONUS_CWS'!AU73</f>
        <v>5116.2490625000009</v>
      </c>
      <c r="AX185" s="27">
        <f>'COSM-BONUS_CWS'!AV73</f>
        <v>5116.2490625000009</v>
      </c>
      <c r="AY185" s="27">
        <f>'COSM-BONUS_CWS'!AW73</f>
        <v>4615.8667050000004</v>
      </c>
      <c r="AZ185" s="27">
        <f>'COSM-BONUS_CWS'!AX73</f>
        <v>4618.4167050000005</v>
      </c>
      <c r="BA185" s="27">
        <f>'COSM-BONUS_CWS'!AY73</f>
        <v>4105.2917500000003</v>
      </c>
      <c r="BB185" s="27">
        <f>'COSM-BONUS_CWS'!AZ73</f>
        <v>3606.5343925000002</v>
      </c>
      <c r="BC185" s="27">
        <f>'COSM-BONUS_CWS'!BA73</f>
        <v>3092.9031875000001</v>
      </c>
      <c r="BD185" s="27">
        <f>'COSM-BONUS_CWS'!BB73</f>
        <v>4357.2210675000006</v>
      </c>
      <c r="BE185" s="27">
        <f>'COSM-BONUS_CWS'!BC73</f>
        <v>6969.0999580000007</v>
      </c>
      <c r="BF185" s="27">
        <f>'COSM-BONUS_CWS'!BD73</f>
        <v>7849.2241715</v>
      </c>
      <c r="BG185" s="27">
        <f>'COSM-BONUS_CWS'!BE73</f>
        <v>7849.2241715</v>
      </c>
      <c r="BH185" s="27">
        <f>'COSM-BONUS_CWS'!BF73</f>
        <v>8718.6171350000004</v>
      </c>
      <c r="BI185" s="27">
        <f>'COSM-BONUS_CWS'!BG73</f>
        <v>8718.6171350000004</v>
      </c>
      <c r="BJ185" s="27">
        <f>'COSM-BONUS_CWS'!BH73</f>
        <v>8718.6171350000004</v>
      </c>
      <c r="BK185" s="27">
        <f>'COSM-BONUS_CWS'!BI73</f>
        <v>7851.7741714999993</v>
      </c>
      <c r="BL185" s="27">
        <f>'COSM-BONUS_CWS'!BJ73</f>
        <v>7854.3241714999995</v>
      </c>
      <c r="BM185" s="27">
        <f>'COSM-BONUS_CWS'!BK73</f>
        <v>6987.1249580000003</v>
      </c>
      <c r="BN185" s="27">
        <f>'COSM-BONUS_CWS'!BL73</f>
        <v>6121.9069944999992</v>
      </c>
      <c r="BO185" s="27">
        <f>'COSM-BONUS_CWS'!BM73</f>
        <v>5254.2015310000006</v>
      </c>
    </row>
    <row r="186" spans="1:67" x14ac:dyDescent="0.15">
      <c r="A186" s="50" t="s">
        <v>63</v>
      </c>
      <c r="G186" s="27">
        <f t="shared" ref="G186:AL186" si="52">G184+G185</f>
        <v>0</v>
      </c>
      <c r="H186" s="27">
        <f t="shared" si="52"/>
        <v>0</v>
      </c>
      <c r="I186" s="27">
        <f t="shared" si="52"/>
        <v>0</v>
      </c>
      <c r="J186" s="27">
        <f t="shared" si="52"/>
        <v>0</v>
      </c>
      <c r="K186" s="27">
        <f t="shared" si="52"/>
        <v>0</v>
      </c>
      <c r="L186" s="27">
        <f t="shared" si="52"/>
        <v>0</v>
      </c>
      <c r="M186" s="27">
        <f t="shared" si="52"/>
        <v>0</v>
      </c>
      <c r="N186" s="27">
        <f t="shared" si="52"/>
        <v>0</v>
      </c>
      <c r="O186" s="27">
        <f t="shared" si="52"/>
        <v>0</v>
      </c>
      <c r="P186" s="27">
        <f t="shared" si="52"/>
        <v>0</v>
      </c>
      <c r="Q186" s="27">
        <f t="shared" si="52"/>
        <v>0</v>
      </c>
      <c r="R186" s="27">
        <f t="shared" si="52"/>
        <v>0</v>
      </c>
      <c r="S186" s="27">
        <f t="shared" si="52"/>
        <v>0</v>
      </c>
      <c r="T186" s="27">
        <f t="shared" si="52"/>
        <v>0</v>
      </c>
      <c r="U186" s="27">
        <f t="shared" si="52"/>
        <v>0</v>
      </c>
      <c r="V186" s="27">
        <f t="shared" si="52"/>
        <v>0</v>
      </c>
      <c r="W186" s="27">
        <f t="shared" si="52"/>
        <v>0</v>
      </c>
      <c r="X186" s="27">
        <f t="shared" si="52"/>
        <v>0</v>
      </c>
      <c r="Y186" s="27">
        <f t="shared" si="52"/>
        <v>0</v>
      </c>
      <c r="Z186" s="27">
        <f t="shared" si="52"/>
        <v>0</v>
      </c>
      <c r="AA186" s="27">
        <f t="shared" si="52"/>
        <v>0</v>
      </c>
      <c r="AB186" s="27">
        <f t="shared" si="52"/>
        <v>0</v>
      </c>
      <c r="AC186" s="27">
        <f t="shared" si="52"/>
        <v>0</v>
      </c>
      <c r="AD186" s="27">
        <f t="shared" si="52"/>
        <v>0</v>
      </c>
      <c r="AE186" s="27">
        <f t="shared" si="52"/>
        <v>0</v>
      </c>
      <c r="AF186" s="27">
        <f t="shared" si="52"/>
        <v>12767.042222222222</v>
      </c>
      <c r="AG186" s="27">
        <f t="shared" si="52"/>
        <v>13675.228666666668</v>
      </c>
      <c r="AH186" s="27">
        <f t="shared" si="52"/>
        <v>13987.246833333333</v>
      </c>
      <c r="AI186" s="27">
        <f t="shared" si="52"/>
        <v>13987.246833333333</v>
      </c>
      <c r="AJ186" s="27">
        <f t="shared" si="52"/>
        <v>14289.167777777777</v>
      </c>
      <c r="AK186" s="27">
        <f t="shared" si="52"/>
        <v>14289.167777777777</v>
      </c>
      <c r="AL186" s="27">
        <f t="shared" si="52"/>
        <v>14289.167777777777</v>
      </c>
      <c r="AM186" s="27">
        <f t="shared" ref="AM186:BO186" si="53">AM184+AM185</f>
        <v>13989.788500000001</v>
      </c>
      <c r="AN186" s="27">
        <f t="shared" si="53"/>
        <v>13992.330166666667</v>
      </c>
      <c r="AO186" s="27">
        <f t="shared" si="53"/>
        <v>13693.159222222223</v>
      </c>
      <c r="AP186" s="27">
        <f t="shared" si="53"/>
        <v>13395.84938888889</v>
      </c>
      <c r="AQ186" s="27">
        <f t="shared" si="53"/>
        <v>13096.147194444444</v>
      </c>
      <c r="AR186" s="27">
        <f t="shared" si="53"/>
        <v>13812.077079999999</v>
      </c>
      <c r="AS186" s="27">
        <f t="shared" si="53"/>
        <v>15337.266750000001</v>
      </c>
      <c r="AT186" s="27">
        <f t="shared" si="53"/>
        <v>15863.316705000001</v>
      </c>
      <c r="AU186" s="27">
        <f t="shared" si="53"/>
        <v>15863.316705000001</v>
      </c>
      <c r="AV186" s="27">
        <f t="shared" si="53"/>
        <v>16366.249062500001</v>
      </c>
      <c r="AW186" s="27">
        <f t="shared" si="53"/>
        <v>16366.249062500001</v>
      </c>
      <c r="AX186" s="27">
        <f t="shared" si="53"/>
        <v>16366.249062500001</v>
      </c>
      <c r="AY186" s="27">
        <f t="shared" si="53"/>
        <v>15865.866705</v>
      </c>
      <c r="AZ186" s="27">
        <f t="shared" si="53"/>
        <v>15868.416705</v>
      </c>
      <c r="BA186" s="27">
        <f t="shared" si="53"/>
        <v>15355.29175</v>
      </c>
      <c r="BB186" s="27">
        <f t="shared" si="53"/>
        <v>14856.5343925</v>
      </c>
      <c r="BC186" s="27">
        <f t="shared" si="53"/>
        <v>14342.9031875</v>
      </c>
      <c r="BD186" s="27">
        <f t="shared" si="53"/>
        <v>16857.221067500002</v>
      </c>
      <c r="BE186" s="27">
        <f t="shared" si="53"/>
        <v>19469.099957999999</v>
      </c>
      <c r="BF186" s="27">
        <f t="shared" si="53"/>
        <v>20349.224171499998</v>
      </c>
      <c r="BG186" s="27">
        <f t="shared" si="53"/>
        <v>20349.224171499998</v>
      </c>
      <c r="BH186" s="27">
        <f t="shared" si="53"/>
        <v>21218.617135</v>
      </c>
      <c r="BI186" s="27">
        <f t="shared" si="53"/>
        <v>21218.617135</v>
      </c>
      <c r="BJ186" s="27">
        <f t="shared" si="53"/>
        <v>21218.617135</v>
      </c>
      <c r="BK186" s="27">
        <f t="shared" si="53"/>
        <v>20351.774171500001</v>
      </c>
      <c r="BL186" s="27">
        <f t="shared" si="53"/>
        <v>20354.3241715</v>
      </c>
      <c r="BM186" s="27">
        <f t="shared" si="53"/>
        <v>19487.124958</v>
      </c>
      <c r="BN186" s="27">
        <f t="shared" si="53"/>
        <v>18621.906994500001</v>
      </c>
      <c r="BO186" s="27">
        <f t="shared" si="53"/>
        <v>17754.201530999999</v>
      </c>
    </row>
    <row r="187" spans="1:67" x14ac:dyDescent="0.15">
      <c r="A187" s="50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</row>
    <row r="188" spans="1:67" x14ac:dyDescent="0.15">
      <c r="A188" s="35" t="s">
        <v>86</v>
      </c>
      <c r="G188" s="27">
        <f>G17*$C17</f>
        <v>0</v>
      </c>
      <c r="H188" s="27">
        <f>H17*$C17</f>
        <v>0</v>
      </c>
      <c r="I188" s="27">
        <f>I17*$C17</f>
        <v>0</v>
      </c>
      <c r="J188" s="27">
        <f>J17*$C17</f>
        <v>0</v>
      </c>
      <c r="K188" s="27">
        <f>K17*$C17</f>
        <v>0</v>
      </c>
      <c r="L188" s="27">
        <f>L17*$C17</f>
        <v>0</v>
      </c>
      <c r="M188" s="27">
        <f>M17*$C17</f>
        <v>0</v>
      </c>
      <c r="N188" s="27">
        <f>N17*$C17</f>
        <v>0</v>
      </c>
      <c r="O188" s="27">
        <f>O17*$C17</f>
        <v>0</v>
      </c>
      <c r="P188" s="27">
        <f>P17*$C17</f>
        <v>0</v>
      </c>
      <c r="Q188" s="27">
        <f>Q17*$C17</f>
        <v>0</v>
      </c>
      <c r="R188" s="27">
        <f>R17*$C17</f>
        <v>0</v>
      </c>
      <c r="S188" s="27">
        <f>S17*$C17</f>
        <v>0</v>
      </c>
      <c r="T188" s="27">
        <f>T17*$C17</f>
        <v>0</v>
      </c>
      <c r="U188" s="27">
        <f>U17*$C17</f>
        <v>0</v>
      </c>
      <c r="V188" s="27">
        <f>V17*$C17</f>
        <v>0</v>
      </c>
      <c r="W188" s="27">
        <f>W17*$C17</f>
        <v>0</v>
      </c>
      <c r="X188" s="27">
        <f>X17*$C17</f>
        <v>0</v>
      </c>
      <c r="Y188" s="27">
        <f>Y17*$C17</f>
        <v>0</v>
      </c>
      <c r="Z188" s="27">
        <f>Z17*$C17</f>
        <v>0</v>
      </c>
      <c r="AA188" s="27">
        <f>AA17*$C17</f>
        <v>0</v>
      </c>
      <c r="AB188" s="27">
        <f>AB17*$C17</f>
        <v>0</v>
      </c>
      <c r="AC188" s="27">
        <f>AC17*$C17</f>
        <v>0</v>
      </c>
      <c r="AD188" s="27">
        <f>AD17*$C17</f>
        <v>0</v>
      </c>
      <c r="AE188" s="27">
        <f>AE17*$C17</f>
        <v>0</v>
      </c>
      <c r="AF188" s="27">
        <f>AF17*$C17</f>
        <v>0</v>
      </c>
      <c r="AG188" s="27">
        <f>AG17*$C17</f>
        <v>0</v>
      </c>
      <c r="AH188" s="27">
        <f>AH17*$C17</f>
        <v>0</v>
      </c>
      <c r="AI188" s="27">
        <f>AI17*$C17</f>
        <v>0</v>
      </c>
      <c r="AJ188" s="27">
        <f>AJ17*$C17</f>
        <v>0</v>
      </c>
      <c r="AK188" s="27">
        <f>AK17*$C17</f>
        <v>0</v>
      </c>
      <c r="AL188" s="27">
        <f>AL17*$C17</f>
        <v>0</v>
      </c>
      <c r="AM188" s="27">
        <f>AM17*$C17</f>
        <v>0</v>
      </c>
      <c r="AN188" s="27">
        <f>AN17*$C17</f>
        <v>0</v>
      </c>
      <c r="AO188" s="27">
        <f>AO17*$C17</f>
        <v>0</v>
      </c>
      <c r="AP188" s="27">
        <f>AP17*$C17</f>
        <v>0</v>
      </c>
      <c r="AQ188" s="27">
        <f>AQ17*$C17</f>
        <v>0</v>
      </c>
      <c r="AR188" s="27">
        <f>AR17*$C17</f>
        <v>0</v>
      </c>
      <c r="AS188" s="27">
        <f>AS17*$C17</f>
        <v>0</v>
      </c>
      <c r="AT188" s="27">
        <f>AT17*$C17</f>
        <v>0</v>
      </c>
      <c r="AU188" s="27">
        <f>AU17*$C17</f>
        <v>0</v>
      </c>
      <c r="AV188" s="27">
        <f>AV17*$C17</f>
        <v>0</v>
      </c>
      <c r="AW188" s="27">
        <f>AW17*$C17</f>
        <v>0</v>
      </c>
      <c r="AX188" s="27">
        <f>AX17*$C17</f>
        <v>0</v>
      </c>
      <c r="AY188" s="27">
        <f>AY17*$C17</f>
        <v>0</v>
      </c>
      <c r="AZ188" s="27">
        <f>AZ17*$C17</f>
        <v>0</v>
      </c>
      <c r="BA188" s="27">
        <f>BA17*$C17</f>
        <v>0</v>
      </c>
      <c r="BB188" s="27">
        <f>BB17*$C17</f>
        <v>0</v>
      </c>
      <c r="BC188" s="27">
        <f>BC17*$C17</f>
        <v>0</v>
      </c>
      <c r="BD188" s="27">
        <f>BD17*$C17</f>
        <v>0</v>
      </c>
      <c r="BE188" s="27">
        <f>BE17*$C17</f>
        <v>0</v>
      </c>
      <c r="BF188" s="27">
        <f>BF17*$C17</f>
        <v>0</v>
      </c>
      <c r="BG188" s="27">
        <f>BG17*$C17</f>
        <v>0</v>
      </c>
      <c r="BH188" s="27">
        <f>BH17*$C17</f>
        <v>0</v>
      </c>
      <c r="BI188" s="27">
        <f>BI17*$C17</f>
        <v>0</v>
      </c>
      <c r="BJ188" s="27">
        <f>BJ17*$C17</f>
        <v>0</v>
      </c>
      <c r="BK188" s="27">
        <f>BK17*$C17</f>
        <v>0</v>
      </c>
      <c r="BL188" s="27">
        <f>BL17*$C17</f>
        <v>0</v>
      </c>
      <c r="BM188" s="27">
        <f>BM17*$C17</f>
        <v>0</v>
      </c>
      <c r="BN188" s="27">
        <f>BN17*$C17</f>
        <v>0</v>
      </c>
      <c r="BO188" s="27">
        <f>BO17*$C17</f>
        <v>0</v>
      </c>
    </row>
    <row r="189" spans="1:67" x14ac:dyDescent="0.15"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</row>
    <row r="190" spans="1:67" x14ac:dyDescent="0.15">
      <c r="A190" s="35" t="s">
        <v>34</v>
      </c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50" t="s">
        <v>75</v>
      </c>
      <c r="G191" s="27">
        <f>G19*$C19</f>
        <v>5625</v>
      </c>
      <c r="H191" s="27">
        <f>H19*$C19</f>
        <v>11250</v>
      </c>
      <c r="I191" s="27">
        <f>I19*$C19</f>
        <v>11250</v>
      </c>
      <c r="J191" s="27">
        <f>J19*$C19</f>
        <v>11250</v>
      </c>
      <c r="K191" s="27">
        <f>K19*$C19</f>
        <v>11250</v>
      </c>
      <c r="L191" s="27">
        <f>L19*$C19</f>
        <v>11250</v>
      </c>
      <c r="M191" s="27">
        <f>M19*$C19</f>
        <v>11250</v>
      </c>
      <c r="N191" s="27">
        <f>N19*$C19</f>
        <v>11250</v>
      </c>
      <c r="O191" s="27">
        <f>O19*$C19</f>
        <v>11250</v>
      </c>
      <c r="P191" s="27">
        <f>P19*$C19</f>
        <v>11250</v>
      </c>
      <c r="Q191" s="27">
        <f>Q19*$C19</f>
        <v>11250</v>
      </c>
      <c r="R191" s="27">
        <f>R19*$C19</f>
        <v>11250</v>
      </c>
      <c r="S191" s="27">
        <f>S19*$C19</f>
        <v>11250</v>
      </c>
      <c r="T191" s="27">
        <f>T19*$C19</f>
        <v>11250</v>
      </c>
      <c r="U191" s="27">
        <f>U19*$C19</f>
        <v>11250</v>
      </c>
      <c r="V191" s="27">
        <f>V19*$C19</f>
        <v>11250</v>
      </c>
      <c r="W191" s="27">
        <f>W19*$C19</f>
        <v>11250</v>
      </c>
      <c r="X191" s="27">
        <f>X19*$C19</f>
        <v>11250</v>
      </c>
      <c r="Y191" s="27">
        <f>Y19*$C19</f>
        <v>11250</v>
      </c>
      <c r="Z191" s="27">
        <f>Z19*$C19</f>
        <v>11250</v>
      </c>
      <c r="AA191" s="27">
        <f>AA19*$C19</f>
        <v>11250</v>
      </c>
      <c r="AB191" s="27">
        <f>AB19*$C19</f>
        <v>11250</v>
      </c>
      <c r="AC191" s="27">
        <f>AC19*$C19</f>
        <v>11250</v>
      </c>
      <c r="AD191" s="27">
        <f>AD19*$C19</f>
        <v>11250</v>
      </c>
      <c r="AE191" s="27">
        <f>AE19*$C19</f>
        <v>11250</v>
      </c>
      <c r="AF191" s="27">
        <f>AF19*$C19</f>
        <v>11250</v>
      </c>
      <c r="AG191" s="27">
        <f>AG19*$C19</f>
        <v>11250</v>
      </c>
      <c r="AH191" s="27">
        <f>AH19*$C19</f>
        <v>11250</v>
      </c>
      <c r="AI191" s="27">
        <f>AI19*$C19</f>
        <v>11250</v>
      </c>
      <c r="AJ191" s="27">
        <f>AJ19*$C19</f>
        <v>11250</v>
      </c>
      <c r="AK191" s="27">
        <f>AK19*$C19</f>
        <v>11250</v>
      </c>
      <c r="AL191" s="27">
        <f>AL19*$C19</f>
        <v>11250</v>
      </c>
      <c r="AM191" s="27">
        <f>AM19*$C19</f>
        <v>11250</v>
      </c>
      <c r="AN191" s="27">
        <f>AN19*$C19</f>
        <v>11250</v>
      </c>
      <c r="AO191" s="27">
        <f>AO19*$C19</f>
        <v>11250</v>
      </c>
      <c r="AP191" s="27">
        <f>AP19*$C19</f>
        <v>11250</v>
      </c>
      <c r="AQ191" s="27">
        <f>AQ19*$C19</f>
        <v>11250</v>
      </c>
      <c r="AR191" s="27">
        <f>AR19*$C19</f>
        <v>11250</v>
      </c>
      <c r="AS191" s="27">
        <f>AS19*$C19</f>
        <v>11250</v>
      </c>
      <c r="AT191" s="27">
        <f>AT19*$C19</f>
        <v>11250</v>
      </c>
      <c r="AU191" s="27">
        <f>AU19*$C19</f>
        <v>11250</v>
      </c>
      <c r="AV191" s="27">
        <f>AV19*$C19</f>
        <v>11250</v>
      </c>
      <c r="AW191" s="27">
        <f>AW19*$C19</f>
        <v>11250</v>
      </c>
      <c r="AX191" s="27">
        <f>AX19*$C19</f>
        <v>11250</v>
      </c>
      <c r="AY191" s="27">
        <f>AY19*$C19</f>
        <v>11250</v>
      </c>
      <c r="AZ191" s="27">
        <f>AZ19*$C19</f>
        <v>11250</v>
      </c>
      <c r="BA191" s="27">
        <f>BA19*$C19</f>
        <v>11250</v>
      </c>
      <c r="BB191" s="27">
        <f>BB19*$C19</f>
        <v>11250</v>
      </c>
      <c r="BC191" s="27">
        <f>BC19*$C19</f>
        <v>11250</v>
      </c>
      <c r="BD191" s="27">
        <f>BD19*$C19</f>
        <v>11250</v>
      </c>
      <c r="BE191" s="27">
        <f>BE19*$C19</f>
        <v>11250</v>
      </c>
      <c r="BF191" s="27">
        <f>BF19*$C19</f>
        <v>11250</v>
      </c>
      <c r="BG191" s="27">
        <f>BG19*$C19</f>
        <v>11250</v>
      </c>
      <c r="BH191" s="27">
        <f>BH19*$C19</f>
        <v>11250</v>
      </c>
      <c r="BI191" s="27">
        <f>BI19*$C19</f>
        <v>11250</v>
      </c>
      <c r="BJ191" s="27">
        <f>BJ19*$C19</f>
        <v>11250</v>
      </c>
      <c r="BK191" s="27">
        <f>BK19*$C19</f>
        <v>11250</v>
      </c>
      <c r="BL191" s="27">
        <f>BL19*$C19</f>
        <v>11250</v>
      </c>
      <c r="BM191" s="27">
        <f>BM19*$C19</f>
        <v>11250</v>
      </c>
      <c r="BN191" s="27">
        <f>BN19*$C19</f>
        <v>11250</v>
      </c>
      <c r="BO191" s="27">
        <f>BO19*$C19</f>
        <v>11250</v>
      </c>
    </row>
    <row r="192" spans="1:67" x14ac:dyDescent="0.15">
      <c r="A192" s="50" t="s">
        <v>62</v>
      </c>
      <c r="G192" s="24">
        <f>STAFFPLAN_CWS!$B42</f>
        <v>0.6</v>
      </c>
      <c r="H192" s="24">
        <f>STAFFPLAN_CWS!$C42</f>
        <v>0.6</v>
      </c>
      <c r="I192" s="24">
        <f>STAFFPLAN_CWS!$C42</f>
        <v>0.6</v>
      </c>
      <c r="J192" s="24">
        <f>STAFFPLAN_CWS!$C42</f>
        <v>0.6</v>
      </c>
      <c r="K192" s="24">
        <f>STAFFPLAN_CWS!$C42</f>
        <v>0.6</v>
      </c>
      <c r="L192" s="24">
        <f>STAFFPLAN_CWS!$C42</f>
        <v>0.6</v>
      </c>
      <c r="M192" s="24">
        <f>STAFFPLAN_CWS!$C42</f>
        <v>0.6</v>
      </c>
      <c r="N192" s="24">
        <f>STAFFPLAN_CWS!$C42</f>
        <v>0.6</v>
      </c>
      <c r="O192" s="24">
        <f>STAFFPLAN_CWS!$C42</f>
        <v>0.6</v>
      </c>
      <c r="P192" s="24">
        <f>STAFFPLAN_CWS!$C42</f>
        <v>0.6</v>
      </c>
      <c r="Q192" s="24">
        <f>STAFFPLAN_CWS!$C42</f>
        <v>0.6</v>
      </c>
      <c r="R192" s="24">
        <f>STAFFPLAN_CWS!$C42</f>
        <v>0.6</v>
      </c>
      <c r="S192" s="24">
        <f>STAFFPLAN_CWS!$C42</f>
        <v>0.6</v>
      </c>
      <c r="T192" s="24">
        <f>STAFFPLAN_CWS!$D42</f>
        <v>0.7</v>
      </c>
      <c r="U192" s="24">
        <f>STAFFPLAN_CWS!$D42</f>
        <v>0.7</v>
      </c>
      <c r="V192" s="24">
        <f>STAFFPLAN_CWS!$D42</f>
        <v>0.7</v>
      </c>
      <c r="W192" s="24">
        <f>STAFFPLAN_CWS!$D42</f>
        <v>0.7</v>
      </c>
      <c r="X192" s="24">
        <f>STAFFPLAN_CWS!$D42</f>
        <v>0.7</v>
      </c>
      <c r="Y192" s="24">
        <f>STAFFPLAN_CWS!$D42</f>
        <v>0.7</v>
      </c>
      <c r="Z192" s="24">
        <f>STAFFPLAN_CWS!$D42</f>
        <v>0.7</v>
      </c>
      <c r="AA192" s="24">
        <f>STAFFPLAN_CWS!$D42</f>
        <v>0.7</v>
      </c>
      <c r="AB192" s="24">
        <f>STAFFPLAN_CWS!$D42</f>
        <v>0.7</v>
      </c>
      <c r="AC192" s="24">
        <f>STAFFPLAN_CWS!$D42</f>
        <v>0.7</v>
      </c>
      <c r="AD192" s="24">
        <f>STAFFPLAN_CWS!$D42</f>
        <v>0.7</v>
      </c>
      <c r="AE192" s="24">
        <f>STAFFPLAN_CWS!$D42</f>
        <v>0.7</v>
      </c>
      <c r="AF192" s="24">
        <f>STAFFPLAN_CWS!$E42</f>
        <v>0.8</v>
      </c>
      <c r="AG192" s="24">
        <f>STAFFPLAN_CWS!$E42</f>
        <v>0.8</v>
      </c>
      <c r="AH192" s="24">
        <f>STAFFPLAN_CWS!$E42</f>
        <v>0.8</v>
      </c>
      <c r="AI192" s="24">
        <f>STAFFPLAN_CWS!$E42</f>
        <v>0.8</v>
      </c>
      <c r="AJ192" s="24">
        <f>STAFFPLAN_CWS!$E42</f>
        <v>0.8</v>
      </c>
      <c r="AK192" s="24">
        <f>STAFFPLAN_CWS!$E42</f>
        <v>0.8</v>
      </c>
      <c r="AL192" s="24">
        <f>STAFFPLAN_CWS!$E42</f>
        <v>0.8</v>
      </c>
      <c r="AM192" s="24">
        <f>STAFFPLAN_CWS!$E42</f>
        <v>0.8</v>
      </c>
      <c r="AN192" s="24">
        <f>STAFFPLAN_CWS!$E42</f>
        <v>0.8</v>
      </c>
      <c r="AO192" s="24">
        <f>STAFFPLAN_CWS!$E42</f>
        <v>0.8</v>
      </c>
      <c r="AP192" s="24">
        <f>STAFFPLAN_CWS!$E42</f>
        <v>0.8</v>
      </c>
      <c r="AQ192" s="24">
        <f>STAFFPLAN_CWS!$E42</f>
        <v>0.8</v>
      </c>
      <c r="AR192" s="24">
        <f>STAFFPLAN_CWS!$F42</f>
        <v>0.9</v>
      </c>
      <c r="AS192" s="24">
        <f>STAFFPLAN_CWS!$F42</f>
        <v>0.9</v>
      </c>
      <c r="AT192" s="24">
        <f>STAFFPLAN_CWS!$F42</f>
        <v>0.9</v>
      </c>
      <c r="AU192" s="24">
        <f>STAFFPLAN_CWS!$F42</f>
        <v>0.9</v>
      </c>
      <c r="AV192" s="24">
        <f>STAFFPLAN_CWS!$F42</f>
        <v>0.9</v>
      </c>
      <c r="AW192" s="24">
        <f>STAFFPLAN_CWS!$F42</f>
        <v>0.9</v>
      </c>
      <c r="AX192" s="24">
        <f>STAFFPLAN_CWS!$F42</f>
        <v>0.9</v>
      </c>
      <c r="AY192" s="24">
        <f>STAFFPLAN_CWS!$F42</f>
        <v>0.9</v>
      </c>
      <c r="AZ192" s="24">
        <f>STAFFPLAN_CWS!$F42</f>
        <v>0.9</v>
      </c>
      <c r="BA192" s="24">
        <f>STAFFPLAN_CWS!$F42</f>
        <v>0.9</v>
      </c>
      <c r="BB192" s="24">
        <f>STAFFPLAN_CWS!$F42</f>
        <v>0.9</v>
      </c>
      <c r="BC192" s="24">
        <f>STAFFPLAN_CWS!$F42</f>
        <v>0.9</v>
      </c>
      <c r="BD192" s="24">
        <f>STAFFPLAN_CWS!$G42</f>
        <v>1</v>
      </c>
      <c r="BE192" s="24">
        <f>STAFFPLAN_CWS!$G42</f>
        <v>1</v>
      </c>
      <c r="BF192" s="24">
        <f>STAFFPLAN_CWS!$G42</f>
        <v>1</v>
      </c>
      <c r="BG192" s="24">
        <f>STAFFPLAN_CWS!$G42</f>
        <v>1</v>
      </c>
      <c r="BH192" s="24">
        <f>STAFFPLAN_CWS!$G42</f>
        <v>1</v>
      </c>
      <c r="BI192" s="24">
        <f>STAFFPLAN_CWS!$G42</f>
        <v>1</v>
      </c>
      <c r="BJ192" s="24">
        <f>STAFFPLAN_CWS!$G42</f>
        <v>1</v>
      </c>
      <c r="BK192" s="24">
        <f>STAFFPLAN_CWS!$G42</f>
        <v>1</v>
      </c>
      <c r="BL192" s="24">
        <f>STAFFPLAN_CWS!$G42</f>
        <v>1</v>
      </c>
      <c r="BM192" s="24">
        <f>STAFFPLAN_CWS!$G42</f>
        <v>1</v>
      </c>
      <c r="BN192" s="24">
        <f>STAFFPLAN_CWS!$G42</f>
        <v>1</v>
      </c>
      <c r="BO192" s="24">
        <f>STAFFPLAN_CWS!$G42</f>
        <v>1</v>
      </c>
    </row>
    <row r="193" spans="1:67" x14ac:dyDescent="0.15">
      <c r="A193" s="50" t="s">
        <v>76</v>
      </c>
      <c r="G193" s="27">
        <f t="shared" ref="G193:AL193" si="54">G191*G192</f>
        <v>3375</v>
      </c>
      <c r="H193" s="27">
        <f t="shared" si="54"/>
        <v>6750</v>
      </c>
      <c r="I193" s="27">
        <f t="shared" si="54"/>
        <v>6750</v>
      </c>
      <c r="J193" s="27">
        <f t="shared" si="54"/>
        <v>6750</v>
      </c>
      <c r="K193" s="27">
        <f t="shared" si="54"/>
        <v>6750</v>
      </c>
      <c r="L193" s="27">
        <f t="shared" si="54"/>
        <v>6750</v>
      </c>
      <c r="M193" s="27">
        <f t="shared" si="54"/>
        <v>6750</v>
      </c>
      <c r="N193" s="27">
        <f t="shared" si="54"/>
        <v>6750</v>
      </c>
      <c r="O193" s="27">
        <f t="shared" si="54"/>
        <v>6750</v>
      </c>
      <c r="P193" s="27">
        <f t="shared" si="54"/>
        <v>6750</v>
      </c>
      <c r="Q193" s="27">
        <f t="shared" si="54"/>
        <v>6750</v>
      </c>
      <c r="R193" s="27">
        <f t="shared" si="54"/>
        <v>6750</v>
      </c>
      <c r="S193" s="27">
        <f t="shared" si="54"/>
        <v>6750</v>
      </c>
      <c r="T193" s="27">
        <f t="shared" si="54"/>
        <v>7874.9999999999991</v>
      </c>
      <c r="U193" s="27">
        <f t="shared" si="54"/>
        <v>7874.9999999999991</v>
      </c>
      <c r="V193" s="27">
        <f t="shared" si="54"/>
        <v>7874.9999999999991</v>
      </c>
      <c r="W193" s="27">
        <f t="shared" si="54"/>
        <v>7874.9999999999991</v>
      </c>
      <c r="X193" s="27">
        <f t="shared" si="54"/>
        <v>7874.9999999999991</v>
      </c>
      <c r="Y193" s="27">
        <f t="shared" si="54"/>
        <v>7874.9999999999991</v>
      </c>
      <c r="Z193" s="27">
        <f t="shared" si="54"/>
        <v>7874.9999999999991</v>
      </c>
      <c r="AA193" s="27">
        <f t="shared" si="54"/>
        <v>7874.9999999999991</v>
      </c>
      <c r="AB193" s="27">
        <f t="shared" si="54"/>
        <v>7874.9999999999991</v>
      </c>
      <c r="AC193" s="27">
        <f t="shared" si="54"/>
        <v>7874.9999999999991</v>
      </c>
      <c r="AD193" s="27">
        <f t="shared" si="54"/>
        <v>7874.9999999999991</v>
      </c>
      <c r="AE193" s="27">
        <f t="shared" si="54"/>
        <v>7874.9999999999991</v>
      </c>
      <c r="AF193" s="27">
        <f t="shared" si="54"/>
        <v>9000</v>
      </c>
      <c r="AG193" s="27">
        <f t="shared" si="54"/>
        <v>9000</v>
      </c>
      <c r="AH193" s="27">
        <f t="shared" si="54"/>
        <v>9000</v>
      </c>
      <c r="AI193" s="27">
        <f t="shared" si="54"/>
        <v>9000</v>
      </c>
      <c r="AJ193" s="27">
        <f t="shared" si="54"/>
        <v>9000</v>
      </c>
      <c r="AK193" s="27">
        <f t="shared" si="54"/>
        <v>9000</v>
      </c>
      <c r="AL193" s="27">
        <f t="shared" si="54"/>
        <v>9000</v>
      </c>
      <c r="AM193" s="27">
        <f t="shared" ref="AM193:BO193" si="55">AM191*AM192</f>
        <v>9000</v>
      </c>
      <c r="AN193" s="27">
        <f t="shared" si="55"/>
        <v>9000</v>
      </c>
      <c r="AO193" s="27">
        <f t="shared" si="55"/>
        <v>9000</v>
      </c>
      <c r="AP193" s="27">
        <f t="shared" si="55"/>
        <v>9000</v>
      </c>
      <c r="AQ193" s="27">
        <f t="shared" si="55"/>
        <v>9000</v>
      </c>
      <c r="AR193" s="27">
        <f t="shared" si="55"/>
        <v>10125</v>
      </c>
      <c r="AS193" s="27">
        <f t="shared" si="55"/>
        <v>10125</v>
      </c>
      <c r="AT193" s="27">
        <f t="shared" si="55"/>
        <v>10125</v>
      </c>
      <c r="AU193" s="27">
        <f t="shared" si="55"/>
        <v>10125</v>
      </c>
      <c r="AV193" s="27">
        <f t="shared" si="55"/>
        <v>10125</v>
      </c>
      <c r="AW193" s="27">
        <f t="shared" si="55"/>
        <v>10125</v>
      </c>
      <c r="AX193" s="27">
        <f t="shared" si="55"/>
        <v>10125</v>
      </c>
      <c r="AY193" s="27">
        <f t="shared" si="55"/>
        <v>10125</v>
      </c>
      <c r="AZ193" s="27">
        <f t="shared" si="55"/>
        <v>10125</v>
      </c>
      <c r="BA193" s="27">
        <f t="shared" si="55"/>
        <v>10125</v>
      </c>
      <c r="BB193" s="27">
        <f t="shared" si="55"/>
        <v>10125</v>
      </c>
      <c r="BC193" s="27">
        <f t="shared" si="55"/>
        <v>10125</v>
      </c>
      <c r="BD193" s="27">
        <f t="shared" si="55"/>
        <v>11250</v>
      </c>
      <c r="BE193" s="27">
        <f t="shared" si="55"/>
        <v>11250</v>
      </c>
      <c r="BF193" s="27">
        <f t="shared" si="55"/>
        <v>11250</v>
      </c>
      <c r="BG193" s="27">
        <f t="shared" si="55"/>
        <v>11250</v>
      </c>
      <c r="BH193" s="27">
        <f t="shared" si="55"/>
        <v>11250</v>
      </c>
      <c r="BI193" s="27">
        <f t="shared" si="55"/>
        <v>11250</v>
      </c>
      <c r="BJ193" s="27">
        <f t="shared" si="55"/>
        <v>11250</v>
      </c>
      <c r="BK193" s="27">
        <f t="shared" si="55"/>
        <v>11250</v>
      </c>
      <c r="BL193" s="27">
        <f t="shared" si="55"/>
        <v>11250</v>
      </c>
      <c r="BM193" s="27">
        <f t="shared" si="55"/>
        <v>11250</v>
      </c>
      <c r="BN193" s="27">
        <f t="shared" si="55"/>
        <v>11250</v>
      </c>
      <c r="BO193" s="27">
        <f t="shared" si="55"/>
        <v>11250</v>
      </c>
    </row>
    <row r="194" spans="1:67" x14ac:dyDescent="0.15">
      <c r="A194" s="50" t="s">
        <v>766</v>
      </c>
      <c r="G194" s="27">
        <f>'COSM-BONUS_CWS'!E74</f>
        <v>0</v>
      </c>
      <c r="H194" s="27">
        <f>'COSM-BONUS_CWS'!F74</f>
        <v>0</v>
      </c>
      <c r="I194" s="27">
        <f>'COSM-BONUS_CWS'!G74</f>
        <v>0</v>
      </c>
      <c r="J194" s="27">
        <f>'COSM-BONUS_CWS'!H74</f>
        <v>0</v>
      </c>
      <c r="K194" s="27">
        <f>'COSM-BONUS_CWS'!I74</f>
        <v>0</v>
      </c>
      <c r="L194" s="27">
        <f>'COSM-BONUS_CWS'!J74</f>
        <v>0</v>
      </c>
      <c r="M194" s="27">
        <f>'COSM-BONUS_CWS'!K74</f>
        <v>0</v>
      </c>
      <c r="N194" s="27">
        <f>'COSM-BONUS_CWS'!L74</f>
        <v>0</v>
      </c>
      <c r="O194" s="27">
        <f>'COSM-BONUS_CWS'!M74</f>
        <v>0</v>
      </c>
      <c r="P194" s="27">
        <f>'COSM-BONUS_CWS'!N74</f>
        <v>0</v>
      </c>
      <c r="Q194" s="27">
        <f>'COSM-BONUS_CWS'!O74</f>
        <v>98.550000000000011</v>
      </c>
      <c r="R194" s="27">
        <f>'COSM-BONUS_CWS'!P74</f>
        <v>98.550000000000011</v>
      </c>
      <c r="S194" s="27">
        <f>'COSM-BONUS_CWS'!Q74</f>
        <v>189.5625</v>
      </c>
      <c r="T194" s="27">
        <f>'COSM-BONUS_CWS'!R74</f>
        <v>360.59857142857152</v>
      </c>
      <c r="U194" s="27">
        <f>'COSM-BONUS_CWS'!S74</f>
        <v>484.95214285714292</v>
      </c>
      <c r="V194" s="27">
        <f>'COSM-BONUS_CWS'!T74</f>
        <v>969.90428571428583</v>
      </c>
      <c r="W194" s="27">
        <f>'COSM-BONUS_CWS'!U74</f>
        <v>848.6662500000001</v>
      </c>
      <c r="X194" s="27">
        <f>'COSM-BONUS_CWS'!V74</f>
        <v>848.6662500000001</v>
      </c>
      <c r="Y194" s="27">
        <f>'COSM-BONUS_CWS'!W74</f>
        <v>848.6662500000001</v>
      </c>
      <c r="Z194" s="27">
        <f>'COSM-BONUS_CWS'!X74</f>
        <v>848.6662500000001</v>
      </c>
      <c r="AA194" s="27">
        <f>'COSM-BONUS_CWS'!Y74</f>
        <v>957.47562500000004</v>
      </c>
      <c r="AB194" s="27">
        <f>'COSM-BONUS_CWS'!Z74</f>
        <v>1066.2850000000001</v>
      </c>
      <c r="AC194" s="27">
        <f>'COSM-BONUS_CWS'!AA74</f>
        <v>1069.0975000000001</v>
      </c>
      <c r="AD194" s="27">
        <f>'COSM-BONUS_CWS'!AB74</f>
        <v>1275.8704687500001</v>
      </c>
      <c r="AE194" s="27">
        <f>'COSM-BONUS_CWS'!AC74</f>
        <v>1278.1556250000001</v>
      </c>
      <c r="AF194" s="27">
        <f>'COSM-BONUS_CWS'!AD74</f>
        <v>1517.0422222222221</v>
      </c>
      <c r="AG194" s="27">
        <f>'COSM-BONUS_CWS'!AE74</f>
        <v>2425.2286666666673</v>
      </c>
      <c r="AH194" s="27">
        <f>'COSM-BONUS_CWS'!AF74</f>
        <v>2737.2468333333331</v>
      </c>
      <c r="AI194" s="27">
        <f>'COSM-BONUS_CWS'!AG74</f>
        <v>2737.2468333333331</v>
      </c>
      <c r="AJ194" s="27">
        <f>'COSM-BONUS_CWS'!AH74</f>
        <v>3039.1677777777777</v>
      </c>
      <c r="AK194" s="27">
        <f>'COSM-BONUS_CWS'!AI74</f>
        <v>3039.1677777777777</v>
      </c>
      <c r="AL194" s="27">
        <f>'COSM-BONUS_CWS'!AJ74</f>
        <v>3039.1677777777777</v>
      </c>
      <c r="AM194" s="27">
        <f>'COSM-BONUS_CWS'!AK74</f>
        <v>2739.7885000000001</v>
      </c>
      <c r="AN194" s="27">
        <f>'COSM-BONUS_CWS'!AL74</f>
        <v>2742.3301666666666</v>
      </c>
      <c r="AO194" s="27">
        <f>'COSM-BONUS_CWS'!AM74</f>
        <v>2443.1592222222225</v>
      </c>
      <c r="AP194" s="27">
        <f>'COSM-BONUS_CWS'!AN74</f>
        <v>2145.8493888888893</v>
      </c>
      <c r="AQ194" s="27">
        <f>'COSM-BONUS_CWS'!AO74</f>
        <v>1846.1471944444445</v>
      </c>
      <c r="AR194" s="27">
        <f>'COSM-BONUS_CWS'!AP74</f>
        <v>2562.07708</v>
      </c>
      <c r="AS194" s="27">
        <f>'COSM-BONUS_CWS'!AQ74</f>
        <v>4087.2667500000002</v>
      </c>
      <c r="AT194" s="27">
        <f>'COSM-BONUS_CWS'!AR74</f>
        <v>4613.3167050000002</v>
      </c>
      <c r="AU194" s="27">
        <f>'COSM-BONUS_CWS'!AS74</f>
        <v>4613.3167050000002</v>
      </c>
      <c r="AV194" s="27">
        <f>'COSM-BONUS_CWS'!AT74</f>
        <v>5116.2490625000009</v>
      </c>
      <c r="AW194" s="27">
        <f>'COSM-BONUS_CWS'!AU74</f>
        <v>5116.2490625000009</v>
      </c>
      <c r="AX194" s="27">
        <f>'COSM-BONUS_CWS'!AV74</f>
        <v>5116.2490625000009</v>
      </c>
      <c r="AY194" s="27">
        <f>'COSM-BONUS_CWS'!AW74</f>
        <v>4615.8667050000004</v>
      </c>
      <c r="AZ194" s="27">
        <f>'COSM-BONUS_CWS'!AX74</f>
        <v>4618.4167050000005</v>
      </c>
      <c r="BA194" s="27">
        <f>'COSM-BONUS_CWS'!AY74</f>
        <v>4105.2917500000003</v>
      </c>
      <c r="BB194" s="27">
        <f>'COSM-BONUS_CWS'!AZ74</f>
        <v>3606.5343925000002</v>
      </c>
      <c r="BC194" s="27">
        <f>'COSM-BONUS_CWS'!BA74</f>
        <v>3092.9031875000001</v>
      </c>
      <c r="BD194" s="27">
        <f>'COSM-BONUS_CWS'!BB74</f>
        <v>4357.2210675000006</v>
      </c>
      <c r="BE194" s="27">
        <f>'COSM-BONUS_CWS'!BC74</f>
        <v>6969.0999580000007</v>
      </c>
      <c r="BF194" s="27">
        <f>'COSM-BONUS_CWS'!BD74</f>
        <v>7849.2241715</v>
      </c>
      <c r="BG194" s="27">
        <f>'COSM-BONUS_CWS'!BE74</f>
        <v>7849.2241715</v>
      </c>
      <c r="BH194" s="27">
        <f>'COSM-BONUS_CWS'!BF74</f>
        <v>8718.6171350000004</v>
      </c>
      <c r="BI194" s="27">
        <f>'COSM-BONUS_CWS'!BG74</f>
        <v>8718.6171350000004</v>
      </c>
      <c r="BJ194" s="27">
        <f>'COSM-BONUS_CWS'!BH74</f>
        <v>8718.6171350000004</v>
      </c>
      <c r="BK194" s="27">
        <f>'COSM-BONUS_CWS'!BI74</f>
        <v>7851.7741714999993</v>
      </c>
      <c r="BL194" s="27">
        <f>'COSM-BONUS_CWS'!BJ74</f>
        <v>7854.3241714999995</v>
      </c>
      <c r="BM194" s="27">
        <f>'COSM-BONUS_CWS'!BK74</f>
        <v>6987.1249580000003</v>
      </c>
      <c r="BN194" s="27">
        <f>'COSM-BONUS_CWS'!BL74</f>
        <v>6121.9069944999992</v>
      </c>
      <c r="BO194" s="27">
        <f>'COSM-BONUS_CWS'!BM74</f>
        <v>5254.2015310000006</v>
      </c>
    </row>
    <row r="195" spans="1:67" x14ac:dyDescent="0.15">
      <c r="A195" s="50" t="s">
        <v>63</v>
      </c>
      <c r="G195" s="27">
        <f t="shared" ref="G195:AL195" si="56">G193+G194</f>
        <v>3375</v>
      </c>
      <c r="H195" s="27">
        <f t="shared" si="56"/>
        <v>6750</v>
      </c>
      <c r="I195" s="27">
        <f t="shared" si="56"/>
        <v>6750</v>
      </c>
      <c r="J195" s="27">
        <f t="shared" si="56"/>
        <v>6750</v>
      </c>
      <c r="K195" s="27">
        <f t="shared" si="56"/>
        <v>6750</v>
      </c>
      <c r="L195" s="27">
        <f t="shared" si="56"/>
        <v>6750</v>
      </c>
      <c r="M195" s="27">
        <f t="shared" si="56"/>
        <v>6750</v>
      </c>
      <c r="N195" s="27">
        <f t="shared" si="56"/>
        <v>6750</v>
      </c>
      <c r="O195" s="27">
        <f t="shared" si="56"/>
        <v>6750</v>
      </c>
      <c r="P195" s="27">
        <f t="shared" si="56"/>
        <v>6750</v>
      </c>
      <c r="Q195" s="27">
        <f t="shared" si="56"/>
        <v>6848.55</v>
      </c>
      <c r="R195" s="27">
        <f t="shared" si="56"/>
        <v>6848.55</v>
      </c>
      <c r="S195" s="27">
        <f t="shared" si="56"/>
        <v>6939.5625</v>
      </c>
      <c r="T195" s="27">
        <f t="shared" si="56"/>
        <v>8235.5985714285707</v>
      </c>
      <c r="U195" s="27">
        <f t="shared" si="56"/>
        <v>8359.9521428571425</v>
      </c>
      <c r="V195" s="27">
        <f t="shared" si="56"/>
        <v>8844.9042857142849</v>
      </c>
      <c r="W195" s="27">
        <f t="shared" si="56"/>
        <v>8723.6662499999984</v>
      </c>
      <c r="X195" s="27">
        <f t="shared" si="56"/>
        <v>8723.6662499999984</v>
      </c>
      <c r="Y195" s="27">
        <f t="shared" si="56"/>
        <v>8723.6662499999984</v>
      </c>
      <c r="Z195" s="27">
        <f t="shared" si="56"/>
        <v>8723.6662499999984</v>
      </c>
      <c r="AA195" s="27">
        <f t="shared" si="56"/>
        <v>8832.4756249999991</v>
      </c>
      <c r="AB195" s="27">
        <f t="shared" si="56"/>
        <v>8941.2849999999999</v>
      </c>
      <c r="AC195" s="27">
        <f t="shared" si="56"/>
        <v>8944.0974999999999</v>
      </c>
      <c r="AD195" s="27">
        <f t="shared" si="56"/>
        <v>9150.8704687499994</v>
      </c>
      <c r="AE195" s="27">
        <f t="shared" si="56"/>
        <v>9153.1556249999994</v>
      </c>
      <c r="AF195" s="27">
        <f t="shared" si="56"/>
        <v>10517.042222222222</v>
      </c>
      <c r="AG195" s="27">
        <f t="shared" si="56"/>
        <v>11425.228666666668</v>
      </c>
      <c r="AH195" s="27">
        <f t="shared" si="56"/>
        <v>11737.246833333333</v>
      </c>
      <c r="AI195" s="27">
        <f t="shared" si="56"/>
        <v>11737.246833333333</v>
      </c>
      <c r="AJ195" s="27">
        <f t="shared" si="56"/>
        <v>12039.167777777777</v>
      </c>
      <c r="AK195" s="27">
        <f t="shared" si="56"/>
        <v>12039.167777777777</v>
      </c>
      <c r="AL195" s="27">
        <f t="shared" si="56"/>
        <v>12039.167777777777</v>
      </c>
      <c r="AM195" s="27">
        <f t="shared" ref="AM195:BO195" si="57">AM193+AM194</f>
        <v>11739.788500000001</v>
      </c>
      <c r="AN195" s="27">
        <f t="shared" si="57"/>
        <v>11742.330166666667</v>
      </c>
      <c r="AO195" s="27">
        <f t="shared" si="57"/>
        <v>11443.159222222223</v>
      </c>
      <c r="AP195" s="27">
        <f t="shared" si="57"/>
        <v>11145.84938888889</v>
      </c>
      <c r="AQ195" s="27">
        <f t="shared" si="57"/>
        <v>10846.147194444444</v>
      </c>
      <c r="AR195" s="27">
        <f t="shared" si="57"/>
        <v>12687.077079999999</v>
      </c>
      <c r="AS195" s="27">
        <f t="shared" si="57"/>
        <v>14212.266750000001</v>
      </c>
      <c r="AT195" s="27">
        <f t="shared" si="57"/>
        <v>14738.316705000001</v>
      </c>
      <c r="AU195" s="27">
        <f t="shared" si="57"/>
        <v>14738.316705000001</v>
      </c>
      <c r="AV195" s="27">
        <f t="shared" si="57"/>
        <v>15241.249062500001</v>
      </c>
      <c r="AW195" s="27">
        <f t="shared" si="57"/>
        <v>15241.249062500001</v>
      </c>
      <c r="AX195" s="27">
        <f t="shared" si="57"/>
        <v>15241.249062500001</v>
      </c>
      <c r="AY195" s="27">
        <f t="shared" si="57"/>
        <v>14740.866705</v>
      </c>
      <c r="AZ195" s="27">
        <f t="shared" si="57"/>
        <v>14743.416705</v>
      </c>
      <c r="BA195" s="27">
        <f t="shared" si="57"/>
        <v>14230.29175</v>
      </c>
      <c r="BB195" s="27">
        <f t="shared" si="57"/>
        <v>13731.5343925</v>
      </c>
      <c r="BC195" s="27">
        <f t="shared" si="57"/>
        <v>13217.9031875</v>
      </c>
      <c r="BD195" s="27">
        <f t="shared" si="57"/>
        <v>15607.221067500001</v>
      </c>
      <c r="BE195" s="27">
        <f t="shared" si="57"/>
        <v>18219.099957999999</v>
      </c>
      <c r="BF195" s="27">
        <f t="shared" si="57"/>
        <v>19099.224171499998</v>
      </c>
      <c r="BG195" s="27">
        <f t="shared" si="57"/>
        <v>19099.224171499998</v>
      </c>
      <c r="BH195" s="27">
        <f t="shared" si="57"/>
        <v>19968.617135</v>
      </c>
      <c r="BI195" s="27">
        <f t="shared" si="57"/>
        <v>19968.617135</v>
      </c>
      <c r="BJ195" s="27">
        <f t="shared" si="57"/>
        <v>19968.617135</v>
      </c>
      <c r="BK195" s="27">
        <f t="shared" si="57"/>
        <v>19101.774171500001</v>
      </c>
      <c r="BL195" s="27">
        <f t="shared" si="57"/>
        <v>19104.3241715</v>
      </c>
      <c r="BM195" s="27">
        <f t="shared" si="57"/>
        <v>18237.124958</v>
      </c>
      <c r="BN195" s="27">
        <f t="shared" si="57"/>
        <v>17371.906994500001</v>
      </c>
      <c r="BO195" s="27">
        <f t="shared" si="57"/>
        <v>16504.201530999999</v>
      </c>
    </row>
    <row r="196" spans="1:67" x14ac:dyDescent="0.15">
      <c r="A196" s="50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</row>
    <row r="197" spans="1:67" x14ac:dyDescent="0.15">
      <c r="A197" s="35" t="s">
        <v>86</v>
      </c>
      <c r="G197" s="27">
        <f>G20*$C20</f>
        <v>0</v>
      </c>
      <c r="H197" s="27">
        <f>H20*$C20</f>
        <v>0</v>
      </c>
      <c r="I197" s="27">
        <f>I20*$C20</f>
        <v>0</v>
      </c>
      <c r="J197" s="27">
        <f>J20*$C20</f>
        <v>0</v>
      </c>
      <c r="K197" s="27">
        <f>K20*$C20</f>
        <v>0</v>
      </c>
      <c r="L197" s="27">
        <f>L20*$C20</f>
        <v>0</v>
      </c>
      <c r="M197" s="27">
        <f>M20*$C20</f>
        <v>0</v>
      </c>
      <c r="N197" s="27">
        <f>N20*$C20</f>
        <v>0</v>
      </c>
      <c r="O197" s="27">
        <f>O20*$C20</f>
        <v>0</v>
      </c>
      <c r="P197" s="27">
        <f>P20*$C20</f>
        <v>0</v>
      </c>
      <c r="Q197" s="27">
        <f>Q20*$C20</f>
        <v>0</v>
      </c>
      <c r="R197" s="27">
        <f>R20*$C20</f>
        <v>0</v>
      </c>
      <c r="S197" s="27">
        <f>S20*$C20</f>
        <v>0</v>
      </c>
      <c r="T197" s="27">
        <f>T20*$C20</f>
        <v>0</v>
      </c>
      <c r="U197" s="27">
        <f>U20*$C20</f>
        <v>0</v>
      </c>
      <c r="V197" s="27">
        <f>V20*$C20</f>
        <v>0</v>
      </c>
      <c r="W197" s="27">
        <f>W20*$C20</f>
        <v>0</v>
      </c>
      <c r="X197" s="27">
        <f>X20*$C20</f>
        <v>0</v>
      </c>
      <c r="Y197" s="27">
        <f>Y20*$C20</f>
        <v>0</v>
      </c>
      <c r="Z197" s="27">
        <f>Z20*$C20</f>
        <v>0</v>
      </c>
      <c r="AA197" s="27">
        <f>AA20*$C20</f>
        <v>0</v>
      </c>
      <c r="AB197" s="27">
        <f>AB20*$C20</f>
        <v>0</v>
      </c>
      <c r="AC197" s="27">
        <f>AC20*$C20</f>
        <v>0</v>
      </c>
      <c r="AD197" s="27">
        <f>AD20*$C20</f>
        <v>0</v>
      </c>
      <c r="AE197" s="27">
        <f>AE20*$C20</f>
        <v>0</v>
      </c>
      <c r="AF197" s="27">
        <f>AF20*$C20</f>
        <v>0</v>
      </c>
      <c r="AG197" s="27">
        <f>AG20*$C20</f>
        <v>0</v>
      </c>
      <c r="AH197" s="27">
        <f>AH20*$C20</f>
        <v>0</v>
      </c>
      <c r="AI197" s="27">
        <f>AI20*$C20</f>
        <v>0</v>
      </c>
      <c r="AJ197" s="27">
        <f>AJ20*$C20</f>
        <v>0</v>
      </c>
      <c r="AK197" s="27">
        <f>AK20*$C20</f>
        <v>0</v>
      </c>
      <c r="AL197" s="27">
        <f>AL20*$C20</f>
        <v>0</v>
      </c>
      <c r="AM197" s="27">
        <f>AM20*$C20</f>
        <v>0</v>
      </c>
      <c r="AN197" s="27">
        <f>AN20*$C20</f>
        <v>0</v>
      </c>
      <c r="AO197" s="27">
        <f>AO20*$C20</f>
        <v>0</v>
      </c>
      <c r="AP197" s="27">
        <f>AP20*$C20</f>
        <v>0</v>
      </c>
      <c r="AQ197" s="27">
        <f>AQ20*$C20</f>
        <v>0</v>
      </c>
      <c r="AR197" s="27">
        <f>AR20*$C20</f>
        <v>0</v>
      </c>
      <c r="AS197" s="27">
        <f>AS20*$C20</f>
        <v>0</v>
      </c>
      <c r="AT197" s="27">
        <f>AT20*$C20</f>
        <v>0</v>
      </c>
      <c r="AU197" s="27">
        <f>AU20*$C20</f>
        <v>0</v>
      </c>
      <c r="AV197" s="27">
        <f>AV20*$C20</f>
        <v>0</v>
      </c>
      <c r="AW197" s="27">
        <f>AW20*$C20</f>
        <v>0</v>
      </c>
      <c r="AX197" s="27">
        <f>AX20*$C20</f>
        <v>0</v>
      </c>
      <c r="AY197" s="27">
        <f>AY20*$C20</f>
        <v>0</v>
      </c>
      <c r="AZ197" s="27">
        <f>AZ20*$C20</f>
        <v>0</v>
      </c>
      <c r="BA197" s="27">
        <f>BA20*$C20</f>
        <v>0</v>
      </c>
      <c r="BB197" s="27">
        <f>BB20*$C20</f>
        <v>0</v>
      </c>
      <c r="BC197" s="27">
        <f>BC20*$C20</f>
        <v>0</v>
      </c>
      <c r="BD197" s="27">
        <f>BD20*$C20</f>
        <v>0</v>
      </c>
      <c r="BE197" s="27">
        <f>BE20*$C20</f>
        <v>0</v>
      </c>
      <c r="BF197" s="27">
        <f>BF20*$C20</f>
        <v>0</v>
      </c>
      <c r="BG197" s="27">
        <f>BG20*$C20</f>
        <v>0</v>
      </c>
      <c r="BH197" s="27">
        <f>BH20*$C20</f>
        <v>0</v>
      </c>
      <c r="BI197" s="27">
        <f>BI20*$C20</f>
        <v>0</v>
      </c>
      <c r="BJ197" s="27">
        <f>BJ20*$C20</f>
        <v>0</v>
      </c>
      <c r="BK197" s="27">
        <f>BK20*$C20</f>
        <v>0</v>
      </c>
      <c r="BL197" s="27">
        <f>BL20*$C20</f>
        <v>0</v>
      </c>
      <c r="BM197" s="27">
        <f>BM20*$C20</f>
        <v>0</v>
      </c>
      <c r="BN197" s="27">
        <f>BN20*$C20</f>
        <v>0</v>
      </c>
      <c r="BO197" s="27">
        <f>BO20*$C20</f>
        <v>0</v>
      </c>
    </row>
    <row r="198" spans="1:67" x14ac:dyDescent="0.15"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</row>
    <row r="199" spans="1:67" x14ac:dyDescent="0.15">
      <c r="A199" s="35" t="s">
        <v>121</v>
      </c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50" t="s">
        <v>75</v>
      </c>
      <c r="G200" s="27">
        <f>G22*$C22</f>
        <v>0</v>
      </c>
      <c r="H200" s="27">
        <f>H22*$C22</f>
        <v>0</v>
      </c>
      <c r="I200" s="27">
        <f>I22*$C22</f>
        <v>0</v>
      </c>
      <c r="J200" s="27">
        <f>J22*$C22</f>
        <v>0</v>
      </c>
      <c r="K200" s="27">
        <f>K22*$C22</f>
        <v>0</v>
      </c>
      <c r="L200" s="27">
        <f>L22*$C22</f>
        <v>0</v>
      </c>
      <c r="M200" s="27">
        <f>M22*$C22</f>
        <v>0</v>
      </c>
      <c r="N200" s="27">
        <f>N22*$C22</f>
        <v>0</v>
      </c>
      <c r="O200" s="27">
        <f>O22*$C22</f>
        <v>0</v>
      </c>
      <c r="P200" s="27">
        <f>P22*$C22</f>
        <v>0</v>
      </c>
      <c r="Q200" s="27">
        <f>Q22*$C22</f>
        <v>0</v>
      </c>
      <c r="R200" s="27">
        <f>R22*$C22</f>
        <v>0</v>
      </c>
      <c r="S200" s="27">
        <f>S22*$C22</f>
        <v>0</v>
      </c>
      <c r="T200" s="27">
        <f>T22*$C22</f>
        <v>0</v>
      </c>
      <c r="U200" s="27">
        <f>U22*$C22</f>
        <v>0</v>
      </c>
      <c r="V200" s="27">
        <f>V22*$C22</f>
        <v>0</v>
      </c>
      <c r="W200" s="27">
        <f>W22*$C22</f>
        <v>0</v>
      </c>
      <c r="X200" s="27">
        <f>X22*$C22</f>
        <v>0</v>
      </c>
      <c r="Y200" s="27">
        <f>Y22*$C22</f>
        <v>0</v>
      </c>
      <c r="Z200" s="27">
        <f>Z22*$C22</f>
        <v>0</v>
      </c>
      <c r="AA200" s="27">
        <f>AA22*$C22</f>
        <v>0</v>
      </c>
      <c r="AB200" s="27">
        <f>AB22*$C22</f>
        <v>0</v>
      </c>
      <c r="AC200" s="27">
        <f>AC22*$C22</f>
        <v>0</v>
      </c>
      <c r="AD200" s="27">
        <f>AD22*$C22</f>
        <v>0</v>
      </c>
      <c r="AE200" s="27">
        <f>AE22*$C22</f>
        <v>0</v>
      </c>
      <c r="AF200" s="27">
        <f>AF22*$C22</f>
        <v>3333.3333333333335</v>
      </c>
      <c r="AG200" s="27">
        <f>AG22*$C22</f>
        <v>3333.3333333333335</v>
      </c>
      <c r="AH200" s="27">
        <f>AH22*$C22</f>
        <v>3333.3333333333335</v>
      </c>
      <c r="AI200" s="27">
        <f>AI22*$C22</f>
        <v>3333.3333333333335</v>
      </c>
      <c r="AJ200" s="27">
        <f>AJ22*$C22</f>
        <v>3333.3333333333335</v>
      </c>
      <c r="AK200" s="27">
        <f>AK22*$C22</f>
        <v>3333.3333333333335</v>
      </c>
      <c r="AL200" s="27">
        <f>AL22*$C22</f>
        <v>3333.3333333333335</v>
      </c>
      <c r="AM200" s="27">
        <f>AM22*$C22</f>
        <v>3333.3333333333335</v>
      </c>
      <c r="AN200" s="27">
        <f>AN22*$C22</f>
        <v>3333.3333333333335</v>
      </c>
      <c r="AO200" s="27">
        <f>AO22*$C22</f>
        <v>3333.3333333333335</v>
      </c>
      <c r="AP200" s="27">
        <f>AP22*$C22</f>
        <v>3333.3333333333335</v>
      </c>
      <c r="AQ200" s="27">
        <f>AQ22*$C22</f>
        <v>3333.3333333333335</v>
      </c>
      <c r="AR200" s="27">
        <f>AR22*$C22</f>
        <v>6666.666666666667</v>
      </c>
      <c r="AS200" s="27">
        <f>AS22*$C22</f>
        <v>6666.666666666667</v>
      </c>
      <c r="AT200" s="27">
        <f>AT22*$C22</f>
        <v>6666.666666666667</v>
      </c>
      <c r="AU200" s="27">
        <f>AU22*$C22</f>
        <v>6666.666666666667</v>
      </c>
      <c r="AV200" s="27">
        <f>AV22*$C22</f>
        <v>6666.666666666667</v>
      </c>
      <c r="AW200" s="27">
        <f>AW22*$C22</f>
        <v>6666.666666666667</v>
      </c>
      <c r="AX200" s="27">
        <f>AX22*$C22</f>
        <v>6666.666666666667</v>
      </c>
      <c r="AY200" s="27">
        <f>AY22*$C22</f>
        <v>6666.666666666667</v>
      </c>
      <c r="AZ200" s="27">
        <f>AZ22*$C22</f>
        <v>6666.666666666667</v>
      </c>
      <c r="BA200" s="27">
        <f>BA22*$C22</f>
        <v>6666.666666666667</v>
      </c>
      <c r="BB200" s="27">
        <f>BB22*$C22</f>
        <v>6666.666666666667</v>
      </c>
      <c r="BC200" s="27">
        <f>BC22*$C22</f>
        <v>6666.666666666667</v>
      </c>
      <c r="BD200" s="27">
        <f>BD22*$C22</f>
        <v>6666.666666666667</v>
      </c>
      <c r="BE200" s="27">
        <f>BE22*$C22</f>
        <v>6666.666666666667</v>
      </c>
      <c r="BF200" s="27">
        <f>BF22*$C22</f>
        <v>6666.666666666667</v>
      </c>
      <c r="BG200" s="27">
        <f>BG22*$C22</f>
        <v>6666.666666666667</v>
      </c>
      <c r="BH200" s="27">
        <f>BH22*$C22</f>
        <v>6666.666666666667</v>
      </c>
      <c r="BI200" s="27">
        <f>BI22*$C22</f>
        <v>6666.666666666667</v>
      </c>
      <c r="BJ200" s="27">
        <f>BJ22*$C22</f>
        <v>6666.666666666667</v>
      </c>
      <c r="BK200" s="27">
        <f>BK22*$C22</f>
        <v>6666.666666666667</v>
      </c>
      <c r="BL200" s="27">
        <f>BL22*$C22</f>
        <v>6666.666666666667</v>
      </c>
      <c r="BM200" s="27">
        <f>BM22*$C22</f>
        <v>6666.666666666667</v>
      </c>
      <c r="BN200" s="27">
        <f>BN22*$C22</f>
        <v>6666.666666666667</v>
      </c>
      <c r="BO200" s="27">
        <f>BO22*$C22</f>
        <v>6666.666666666667</v>
      </c>
    </row>
    <row r="201" spans="1:67" x14ac:dyDescent="0.15">
      <c r="A201" s="50" t="s">
        <v>62</v>
      </c>
      <c r="G201" s="24">
        <f>STAFFPLAN_CWS!$B46</f>
        <v>0</v>
      </c>
      <c r="H201" s="24">
        <f>STAFFPLAN_CWS!$C46</f>
        <v>0</v>
      </c>
      <c r="I201" s="24">
        <f>STAFFPLAN_CWS!$C46</f>
        <v>0</v>
      </c>
      <c r="J201" s="24">
        <f>STAFFPLAN_CWS!$C46</f>
        <v>0</v>
      </c>
      <c r="K201" s="24">
        <f>STAFFPLAN_CWS!$C46</f>
        <v>0</v>
      </c>
      <c r="L201" s="24">
        <f>STAFFPLAN_CWS!$C46</f>
        <v>0</v>
      </c>
      <c r="M201" s="24">
        <f>STAFFPLAN_CWS!$C46</f>
        <v>0</v>
      </c>
      <c r="N201" s="24">
        <f>STAFFPLAN_CWS!$C46</f>
        <v>0</v>
      </c>
      <c r="O201" s="24">
        <f>STAFFPLAN_CWS!$C46</f>
        <v>0</v>
      </c>
      <c r="P201" s="24">
        <f>STAFFPLAN_CWS!$C46</f>
        <v>0</v>
      </c>
      <c r="Q201" s="24">
        <f>STAFFPLAN_CWS!$C46</f>
        <v>0</v>
      </c>
      <c r="R201" s="24">
        <f>STAFFPLAN_CWS!$C46</f>
        <v>0</v>
      </c>
      <c r="S201" s="24">
        <f>STAFFPLAN_CWS!$C46</f>
        <v>0</v>
      </c>
      <c r="T201" s="24">
        <f>STAFFPLAN_CWS!$D46</f>
        <v>0</v>
      </c>
      <c r="U201" s="24">
        <f>STAFFPLAN_CWS!$D46</f>
        <v>0</v>
      </c>
      <c r="V201" s="24">
        <f>STAFFPLAN_CWS!$D46</f>
        <v>0</v>
      </c>
      <c r="W201" s="24">
        <f>STAFFPLAN_CWS!$D46</f>
        <v>0</v>
      </c>
      <c r="X201" s="24">
        <f>STAFFPLAN_CWS!$D46</f>
        <v>0</v>
      </c>
      <c r="Y201" s="24">
        <f>STAFFPLAN_CWS!$D46</f>
        <v>0</v>
      </c>
      <c r="Z201" s="24">
        <f>STAFFPLAN_CWS!$D46</f>
        <v>0</v>
      </c>
      <c r="AA201" s="24">
        <f>STAFFPLAN_CWS!$D46</f>
        <v>0</v>
      </c>
      <c r="AB201" s="24">
        <f>STAFFPLAN_CWS!$D46</f>
        <v>0</v>
      </c>
      <c r="AC201" s="24">
        <f>STAFFPLAN_CWS!$D46</f>
        <v>0</v>
      </c>
      <c r="AD201" s="24">
        <f>STAFFPLAN_CWS!$D46</f>
        <v>0</v>
      </c>
      <c r="AE201" s="24">
        <f>STAFFPLAN_CWS!$D46</f>
        <v>0</v>
      </c>
      <c r="AF201" s="24">
        <f>STAFFPLAN_CWS!$E46</f>
        <v>1</v>
      </c>
      <c r="AG201" s="24">
        <f>STAFFPLAN_CWS!$E46</f>
        <v>1</v>
      </c>
      <c r="AH201" s="24">
        <f>STAFFPLAN_CWS!$E46</f>
        <v>1</v>
      </c>
      <c r="AI201" s="24">
        <f>STAFFPLAN_CWS!$E46</f>
        <v>1</v>
      </c>
      <c r="AJ201" s="24">
        <f>STAFFPLAN_CWS!$E46</f>
        <v>1</v>
      </c>
      <c r="AK201" s="24">
        <f>STAFFPLAN_CWS!$E46</f>
        <v>1</v>
      </c>
      <c r="AL201" s="24">
        <f>STAFFPLAN_CWS!$E46</f>
        <v>1</v>
      </c>
      <c r="AM201" s="24">
        <f>STAFFPLAN_CWS!$E46</f>
        <v>1</v>
      </c>
      <c r="AN201" s="24">
        <f>STAFFPLAN_CWS!$E46</f>
        <v>1</v>
      </c>
      <c r="AO201" s="24">
        <f>STAFFPLAN_CWS!$E46</f>
        <v>1</v>
      </c>
      <c r="AP201" s="24">
        <f>STAFFPLAN_CWS!$E46</f>
        <v>1</v>
      </c>
      <c r="AQ201" s="24">
        <f>STAFFPLAN_CWS!$E46</f>
        <v>1</v>
      </c>
      <c r="AR201" s="24">
        <f>STAFFPLAN_CWS!$F46</f>
        <v>1</v>
      </c>
      <c r="AS201" s="24">
        <f>STAFFPLAN_CWS!$F46</f>
        <v>1</v>
      </c>
      <c r="AT201" s="24">
        <f>STAFFPLAN_CWS!$F46</f>
        <v>1</v>
      </c>
      <c r="AU201" s="24">
        <f>STAFFPLAN_CWS!$F46</f>
        <v>1</v>
      </c>
      <c r="AV201" s="24">
        <f>STAFFPLAN_CWS!$F46</f>
        <v>1</v>
      </c>
      <c r="AW201" s="24">
        <f>STAFFPLAN_CWS!$F46</f>
        <v>1</v>
      </c>
      <c r="AX201" s="24">
        <f>STAFFPLAN_CWS!$F46</f>
        <v>1</v>
      </c>
      <c r="AY201" s="24">
        <f>STAFFPLAN_CWS!$F46</f>
        <v>1</v>
      </c>
      <c r="AZ201" s="24">
        <f>STAFFPLAN_CWS!$F46</f>
        <v>1</v>
      </c>
      <c r="BA201" s="24">
        <f>STAFFPLAN_CWS!$F46</f>
        <v>1</v>
      </c>
      <c r="BB201" s="24">
        <f>STAFFPLAN_CWS!$F46</f>
        <v>1</v>
      </c>
      <c r="BC201" s="24">
        <f>STAFFPLAN_CWS!$F46</f>
        <v>1</v>
      </c>
      <c r="BD201" s="24">
        <f>STAFFPLAN_CWS!$G46</f>
        <v>1</v>
      </c>
      <c r="BE201" s="24">
        <f>STAFFPLAN_CWS!$G46</f>
        <v>1</v>
      </c>
      <c r="BF201" s="24">
        <f>STAFFPLAN_CWS!$G46</f>
        <v>1</v>
      </c>
      <c r="BG201" s="24">
        <f>STAFFPLAN_CWS!$G46</f>
        <v>1</v>
      </c>
      <c r="BH201" s="24">
        <f>STAFFPLAN_CWS!$G46</f>
        <v>1</v>
      </c>
      <c r="BI201" s="24">
        <f>STAFFPLAN_CWS!$G46</f>
        <v>1</v>
      </c>
      <c r="BJ201" s="24">
        <f>STAFFPLAN_CWS!$G46</f>
        <v>1</v>
      </c>
      <c r="BK201" s="24">
        <f>STAFFPLAN_CWS!$G46</f>
        <v>1</v>
      </c>
      <c r="BL201" s="24">
        <f>STAFFPLAN_CWS!$G46</f>
        <v>1</v>
      </c>
      <c r="BM201" s="24">
        <f>STAFFPLAN_CWS!$G46</f>
        <v>1</v>
      </c>
      <c r="BN201" s="24">
        <f>STAFFPLAN_CWS!$G46</f>
        <v>1</v>
      </c>
      <c r="BO201" s="24">
        <f>STAFFPLAN_CWS!$G46</f>
        <v>1</v>
      </c>
    </row>
    <row r="202" spans="1:67" x14ac:dyDescent="0.15">
      <c r="A202" s="50" t="s">
        <v>76</v>
      </c>
      <c r="G202" s="27">
        <f t="shared" ref="G202:AL202" si="58">G200*G201</f>
        <v>0</v>
      </c>
      <c r="H202" s="27">
        <f t="shared" si="58"/>
        <v>0</v>
      </c>
      <c r="I202" s="27">
        <f t="shared" si="58"/>
        <v>0</v>
      </c>
      <c r="J202" s="27">
        <f t="shared" si="58"/>
        <v>0</v>
      </c>
      <c r="K202" s="27">
        <f t="shared" si="58"/>
        <v>0</v>
      </c>
      <c r="L202" s="27">
        <f t="shared" si="58"/>
        <v>0</v>
      </c>
      <c r="M202" s="27">
        <f t="shared" si="58"/>
        <v>0</v>
      </c>
      <c r="N202" s="27">
        <f t="shared" si="58"/>
        <v>0</v>
      </c>
      <c r="O202" s="27">
        <f t="shared" si="58"/>
        <v>0</v>
      </c>
      <c r="P202" s="27">
        <f t="shared" si="58"/>
        <v>0</v>
      </c>
      <c r="Q202" s="27">
        <f t="shared" si="58"/>
        <v>0</v>
      </c>
      <c r="R202" s="27">
        <f t="shared" si="58"/>
        <v>0</v>
      </c>
      <c r="S202" s="27">
        <f t="shared" si="58"/>
        <v>0</v>
      </c>
      <c r="T202" s="27">
        <f t="shared" si="58"/>
        <v>0</v>
      </c>
      <c r="U202" s="27">
        <f t="shared" si="58"/>
        <v>0</v>
      </c>
      <c r="V202" s="27">
        <f t="shared" si="58"/>
        <v>0</v>
      </c>
      <c r="W202" s="27">
        <f t="shared" si="58"/>
        <v>0</v>
      </c>
      <c r="X202" s="27">
        <f t="shared" si="58"/>
        <v>0</v>
      </c>
      <c r="Y202" s="27">
        <f t="shared" si="58"/>
        <v>0</v>
      </c>
      <c r="Z202" s="27">
        <f t="shared" si="58"/>
        <v>0</v>
      </c>
      <c r="AA202" s="27">
        <f t="shared" si="58"/>
        <v>0</v>
      </c>
      <c r="AB202" s="27">
        <f t="shared" si="58"/>
        <v>0</v>
      </c>
      <c r="AC202" s="27">
        <f t="shared" si="58"/>
        <v>0</v>
      </c>
      <c r="AD202" s="27">
        <f t="shared" si="58"/>
        <v>0</v>
      </c>
      <c r="AE202" s="27">
        <f t="shared" si="58"/>
        <v>0</v>
      </c>
      <c r="AF202" s="27">
        <f t="shared" si="58"/>
        <v>3333.3333333333335</v>
      </c>
      <c r="AG202" s="27">
        <f t="shared" si="58"/>
        <v>3333.3333333333335</v>
      </c>
      <c r="AH202" s="27">
        <f t="shared" si="58"/>
        <v>3333.3333333333335</v>
      </c>
      <c r="AI202" s="27">
        <f t="shared" si="58"/>
        <v>3333.3333333333335</v>
      </c>
      <c r="AJ202" s="27">
        <f t="shared" si="58"/>
        <v>3333.3333333333335</v>
      </c>
      <c r="AK202" s="27">
        <f t="shared" si="58"/>
        <v>3333.3333333333335</v>
      </c>
      <c r="AL202" s="27">
        <f t="shared" si="58"/>
        <v>3333.3333333333335</v>
      </c>
      <c r="AM202" s="27">
        <f t="shared" ref="AM202:BO202" si="59">AM200*AM201</f>
        <v>3333.3333333333335</v>
      </c>
      <c r="AN202" s="27">
        <f t="shared" si="59"/>
        <v>3333.3333333333335</v>
      </c>
      <c r="AO202" s="27">
        <f t="shared" si="59"/>
        <v>3333.3333333333335</v>
      </c>
      <c r="AP202" s="27">
        <f t="shared" si="59"/>
        <v>3333.3333333333335</v>
      </c>
      <c r="AQ202" s="27">
        <f t="shared" si="59"/>
        <v>3333.3333333333335</v>
      </c>
      <c r="AR202" s="27">
        <f t="shared" si="59"/>
        <v>6666.666666666667</v>
      </c>
      <c r="AS202" s="27">
        <f t="shared" si="59"/>
        <v>6666.666666666667</v>
      </c>
      <c r="AT202" s="27">
        <f t="shared" si="59"/>
        <v>6666.666666666667</v>
      </c>
      <c r="AU202" s="27">
        <f t="shared" si="59"/>
        <v>6666.666666666667</v>
      </c>
      <c r="AV202" s="27">
        <f t="shared" si="59"/>
        <v>6666.666666666667</v>
      </c>
      <c r="AW202" s="27">
        <f t="shared" si="59"/>
        <v>6666.666666666667</v>
      </c>
      <c r="AX202" s="27">
        <f t="shared" si="59"/>
        <v>6666.666666666667</v>
      </c>
      <c r="AY202" s="27">
        <f t="shared" si="59"/>
        <v>6666.666666666667</v>
      </c>
      <c r="AZ202" s="27">
        <f t="shared" si="59"/>
        <v>6666.666666666667</v>
      </c>
      <c r="BA202" s="27">
        <f t="shared" si="59"/>
        <v>6666.666666666667</v>
      </c>
      <c r="BB202" s="27">
        <f t="shared" si="59"/>
        <v>6666.666666666667</v>
      </c>
      <c r="BC202" s="27">
        <f t="shared" si="59"/>
        <v>6666.666666666667</v>
      </c>
      <c r="BD202" s="27">
        <f t="shared" si="59"/>
        <v>6666.666666666667</v>
      </c>
      <c r="BE202" s="27">
        <f t="shared" si="59"/>
        <v>6666.666666666667</v>
      </c>
      <c r="BF202" s="27">
        <f t="shared" si="59"/>
        <v>6666.666666666667</v>
      </c>
      <c r="BG202" s="27">
        <f t="shared" si="59"/>
        <v>6666.666666666667</v>
      </c>
      <c r="BH202" s="27">
        <f t="shared" si="59"/>
        <v>6666.666666666667</v>
      </c>
      <c r="BI202" s="27">
        <f t="shared" si="59"/>
        <v>6666.666666666667</v>
      </c>
      <c r="BJ202" s="27">
        <f t="shared" si="59"/>
        <v>6666.666666666667</v>
      </c>
      <c r="BK202" s="27">
        <f t="shared" si="59"/>
        <v>6666.666666666667</v>
      </c>
      <c r="BL202" s="27">
        <f t="shared" si="59"/>
        <v>6666.666666666667</v>
      </c>
      <c r="BM202" s="27">
        <f t="shared" si="59"/>
        <v>6666.666666666667</v>
      </c>
      <c r="BN202" s="27">
        <f t="shared" si="59"/>
        <v>6666.666666666667</v>
      </c>
      <c r="BO202" s="27">
        <f t="shared" si="59"/>
        <v>6666.666666666667</v>
      </c>
    </row>
    <row r="203" spans="1:67" x14ac:dyDescent="0.15">
      <c r="A203" s="50" t="s">
        <v>766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27">
        <v>0</v>
      </c>
      <c r="AQ203" s="27">
        <v>0</v>
      </c>
      <c r="AR203" s="27">
        <v>0</v>
      </c>
      <c r="AS203" s="27">
        <v>0</v>
      </c>
      <c r="AT203" s="27">
        <v>0</v>
      </c>
      <c r="AU203" s="27">
        <v>0</v>
      </c>
      <c r="AV203" s="27">
        <v>0</v>
      </c>
      <c r="AW203" s="27">
        <v>0</v>
      </c>
      <c r="AX203" s="27">
        <v>0</v>
      </c>
      <c r="AY203" s="27">
        <v>0</v>
      </c>
      <c r="AZ203" s="27">
        <v>0</v>
      </c>
      <c r="BA203" s="27">
        <v>0</v>
      </c>
      <c r="BB203" s="27">
        <v>0</v>
      </c>
      <c r="BC203" s="27">
        <v>0</v>
      </c>
      <c r="BD203" s="27">
        <v>0</v>
      </c>
      <c r="BE203" s="27">
        <v>0</v>
      </c>
      <c r="BF203" s="27">
        <v>0</v>
      </c>
      <c r="BG203" s="27">
        <v>0</v>
      </c>
      <c r="BH203" s="27">
        <v>0</v>
      </c>
      <c r="BI203" s="27">
        <v>0</v>
      </c>
      <c r="BJ203" s="27">
        <v>0</v>
      </c>
      <c r="BK203" s="27">
        <v>0</v>
      </c>
      <c r="BL203" s="27">
        <v>0</v>
      </c>
      <c r="BM203" s="27">
        <v>0</v>
      </c>
      <c r="BN203" s="27">
        <v>0</v>
      </c>
      <c r="BO203" s="27">
        <v>0</v>
      </c>
    </row>
    <row r="204" spans="1:67" x14ac:dyDescent="0.15">
      <c r="A204" s="50" t="s">
        <v>63</v>
      </c>
      <c r="G204" s="27">
        <f t="shared" ref="G204:AL204" si="60">G202+G203</f>
        <v>0</v>
      </c>
      <c r="H204" s="27">
        <f t="shared" si="60"/>
        <v>0</v>
      </c>
      <c r="I204" s="27">
        <f t="shared" si="60"/>
        <v>0</v>
      </c>
      <c r="J204" s="27">
        <f t="shared" si="60"/>
        <v>0</v>
      </c>
      <c r="K204" s="27">
        <f t="shared" si="60"/>
        <v>0</v>
      </c>
      <c r="L204" s="27">
        <f t="shared" si="60"/>
        <v>0</v>
      </c>
      <c r="M204" s="27">
        <f t="shared" si="60"/>
        <v>0</v>
      </c>
      <c r="N204" s="27">
        <f t="shared" si="60"/>
        <v>0</v>
      </c>
      <c r="O204" s="27">
        <f t="shared" si="60"/>
        <v>0</v>
      </c>
      <c r="P204" s="27">
        <f t="shared" si="60"/>
        <v>0</v>
      </c>
      <c r="Q204" s="27">
        <f t="shared" si="60"/>
        <v>0</v>
      </c>
      <c r="R204" s="27">
        <f t="shared" si="60"/>
        <v>0</v>
      </c>
      <c r="S204" s="27">
        <f t="shared" si="60"/>
        <v>0</v>
      </c>
      <c r="T204" s="27">
        <f t="shared" si="60"/>
        <v>0</v>
      </c>
      <c r="U204" s="27">
        <f t="shared" si="60"/>
        <v>0</v>
      </c>
      <c r="V204" s="27">
        <f t="shared" si="60"/>
        <v>0</v>
      </c>
      <c r="W204" s="27">
        <f t="shared" si="60"/>
        <v>0</v>
      </c>
      <c r="X204" s="27">
        <f t="shared" si="60"/>
        <v>0</v>
      </c>
      <c r="Y204" s="27">
        <f t="shared" si="60"/>
        <v>0</v>
      </c>
      <c r="Z204" s="27">
        <f t="shared" si="60"/>
        <v>0</v>
      </c>
      <c r="AA204" s="27">
        <f t="shared" si="60"/>
        <v>0</v>
      </c>
      <c r="AB204" s="27">
        <f t="shared" si="60"/>
        <v>0</v>
      </c>
      <c r="AC204" s="27">
        <f t="shared" si="60"/>
        <v>0</v>
      </c>
      <c r="AD204" s="27">
        <f t="shared" si="60"/>
        <v>0</v>
      </c>
      <c r="AE204" s="27">
        <f t="shared" si="60"/>
        <v>0</v>
      </c>
      <c r="AF204" s="27">
        <f t="shared" si="60"/>
        <v>3333.3333333333335</v>
      </c>
      <c r="AG204" s="27">
        <f t="shared" si="60"/>
        <v>3333.3333333333335</v>
      </c>
      <c r="AH204" s="27">
        <f t="shared" si="60"/>
        <v>3333.3333333333335</v>
      </c>
      <c r="AI204" s="27">
        <f t="shared" si="60"/>
        <v>3333.3333333333335</v>
      </c>
      <c r="AJ204" s="27">
        <f t="shared" si="60"/>
        <v>3333.3333333333335</v>
      </c>
      <c r="AK204" s="27">
        <f t="shared" si="60"/>
        <v>3333.3333333333335</v>
      </c>
      <c r="AL204" s="27">
        <f t="shared" si="60"/>
        <v>3333.3333333333335</v>
      </c>
      <c r="AM204" s="27">
        <f t="shared" ref="AM204:BO204" si="61">AM202+AM203</f>
        <v>3333.3333333333335</v>
      </c>
      <c r="AN204" s="27">
        <f t="shared" si="61"/>
        <v>3333.3333333333335</v>
      </c>
      <c r="AO204" s="27">
        <f t="shared" si="61"/>
        <v>3333.3333333333335</v>
      </c>
      <c r="AP204" s="27">
        <f t="shared" si="61"/>
        <v>3333.3333333333335</v>
      </c>
      <c r="AQ204" s="27">
        <f t="shared" si="61"/>
        <v>3333.3333333333335</v>
      </c>
      <c r="AR204" s="27">
        <f t="shared" si="61"/>
        <v>6666.666666666667</v>
      </c>
      <c r="AS204" s="27">
        <f t="shared" si="61"/>
        <v>6666.666666666667</v>
      </c>
      <c r="AT204" s="27">
        <f t="shared" si="61"/>
        <v>6666.666666666667</v>
      </c>
      <c r="AU204" s="27">
        <f t="shared" si="61"/>
        <v>6666.666666666667</v>
      </c>
      <c r="AV204" s="27">
        <f t="shared" si="61"/>
        <v>6666.666666666667</v>
      </c>
      <c r="AW204" s="27">
        <f t="shared" si="61"/>
        <v>6666.666666666667</v>
      </c>
      <c r="AX204" s="27">
        <f t="shared" si="61"/>
        <v>6666.666666666667</v>
      </c>
      <c r="AY204" s="27">
        <f t="shared" si="61"/>
        <v>6666.666666666667</v>
      </c>
      <c r="AZ204" s="27">
        <f t="shared" si="61"/>
        <v>6666.666666666667</v>
      </c>
      <c r="BA204" s="27">
        <f t="shared" si="61"/>
        <v>6666.666666666667</v>
      </c>
      <c r="BB204" s="27">
        <f t="shared" si="61"/>
        <v>6666.666666666667</v>
      </c>
      <c r="BC204" s="27">
        <f t="shared" si="61"/>
        <v>6666.666666666667</v>
      </c>
      <c r="BD204" s="27">
        <f t="shared" si="61"/>
        <v>6666.666666666667</v>
      </c>
      <c r="BE204" s="27">
        <f t="shared" si="61"/>
        <v>6666.666666666667</v>
      </c>
      <c r="BF204" s="27">
        <f t="shared" si="61"/>
        <v>6666.666666666667</v>
      </c>
      <c r="BG204" s="27">
        <f t="shared" si="61"/>
        <v>6666.666666666667</v>
      </c>
      <c r="BH204" s="27">
        <f t="shared" si="61"/>
        <v>6666.666666666667</v>
      </c>
      <c r="BI204" s="27">
        <f t="shared" si="61"/>
        <v>6666.666666666667</v>
      </c>
      <c r="BJ204" s="27">
        <f t="shared" si="61"/>
        <v>6666.666666666667</v>
      </c>
      <c r="BK204" s="27">
        <f t="shared" si="61"/>
        <v>6666.666666666667</v>
      </c>
      <c r="BL204" s="27">
        <f t="shared" si="61"/>
        <v>6666.666666666667</v>
      </c>
      <c r="BM204" s="27">
        <f t="shared" si="61"/>
        <v>6666.666666666667</v>
      </c>
      <c r="BN204" s="27">
        <f t="shared" si="61"/>
        <v>6666.666666666667</v>
      </c>
      <c r="BO204" s="27">
        <f t="shared" si="61"/>
        <v>6666.666666666667</v>
      </c>
    </row>
    <row r="205" spans="1:67" x14ac:dyDescent="0.15">
      <c r="A205" s="50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</row>
    <row r="206" spans="1:67" x14ac:dyDescent="0.15">
      <c r="A206" s="35" t="s">
        <v>86</v>
      </c>
      <c r="G206" s="27">
        <f>G23*$C23</f>
        <v>0</v>
      </c>
      <c r="H206" s="27">
        <f>H23*$C23</f>
        <v>0</v>
      </c>
      <c r="I206" s="27">
        <f>I23*$C23</f>
        <v>0</v>
      </c>
      <c r="J206" s="27">
        <f>J23*$C23</f>
        <v>0</v>
      </c>
      <c r="K206" s="27">
        <f>K23*$C23</f>
        <v>0</v>
      </c>
      <c r="L206" s="27">
        <f>L23*$C23</f>
        <v>0</v>
      </c>
      <c r="M206" s="27">
        <f>M23*$C23</f>
        <v>0</v>
      </c>
      <c r="N206" s="27">
        <f>N23*$C23</f>
        <v>0</v>
      </c>
      <c r="O206" s="27">
        <f>O23*$C23</f>
        <v>0</v>
      </c>
      <c r="P206" s="27">
        <f>P23*$C23</f>
        <v>0</v>
      </c>
      <c r="Q206" s="27">
        <f>Q23*$C23</f>
        <v>0</v>
      </c>
      <c r="R206" s="27">
        <f>R23*$C23</f>
        <v>0</v>
      </c>
      <c r="S206" s="27">
        <f>S23*$C23</f>
        <v>0</v>
      </c>
      <c r="T206" s="27">
        <f>T23*$C23</f>
        <v>0</v>
      </c>
      <c r="U206" s="27">
        <f>U23*$C23</f>
        <v>0</v>
      </c>
      <c r="V206" s="27">
        <f>V23*$C23</f>
        <v>0</v>
      </c>
      <c r="W206" s="27">
        <f>W23*$C23</f>
        <v>0</v>
      </c>
      <c r="X206" s="27">
        <f>X23*$C23</f>
        <v>0</v>
      </c>
      <c r="Y206" s="27">
        <f>Y23*$C23</f>
        <v>0</v>
      </c>
      <c r="Z206" s="27">
        <f>Z23*$C23</f>
        <v>0</v>
      </c>
      <c r="AA206" s="27">
        <f>AA23*$C23</f>
        <v>0</v>
      </c>
      <c r="AB206" s="27">
        <f>AB23*$C23</f>
        <v>0</v>
      </c>
      <c r="AC206" s="27">
        <f>AC23*$C23</f>
        <v>0</v>
      </c>
      <c r="AD206" s="27">
        <f>AD23*$C23</f>
        <v>0</v>
      </c>
      <c r="AE206" s="27">
        <f>AE23*$C23</f>
        <v>0</v>
      </c>
      <c r="AF206" s="27">
        <f>AF23*$C23</f>
        <v>0</v>
      </c>
      <c r="AG206" s="27">
        <f>AG23*$C23</f>
        <v>0</v>
      </c>
      <c r="AH206" s="27">
        <f>AH23*$C23</f>
        <v>0</v>
      </c>
      <c r="AI206" s="27">
        <f>AI23*$C23</f>
        <v>0</v>
      </c>
      <c r="AJ206" s="27">
        <f>AJ23*$C23</f>
        <v>0</v>
      </c>
      <c r="AK206" s="27">
        <f>AK23*$C23</f>
        <v>0</v>
      </c>
      <c r="AL206" s="27">
        <f>AL23*$C23</f>
        <v>0</v>
      </c>
      <c r="AM206" s="27">
        <f>AM23*$C23</f>
        <v>0</v>
      </c>
      <c r="AN206" s="27">
        <f>AN23*$C23</f>
        <v>0</v>
      </c>
      <c r="AO206" s="27">
        <f>AO23*$C23</f>
        <v>0</v>
      </c>
      <c r="AP206" s="27">
        <f>AP23*$C23</f>
        <v>0</v>
      </c>
      <c r="AQ206" s="27">
        <f>AQ23*$C23</f>
        <v>0</v>
      </c>
      <c r="AR206" s="27">
        <f>AR23*$C23</f>
        <v>0</v>
      </c>
      <c r="AS206" s="27">
        <f>AS23*$C23</f>
        <v>0</v>
      </c>
      <c r="AT206" s="27">
        <f>AT23*$C23</f>
        <v>0</v>
      </c>
      <c r="AU206" s="27">
        <f>AU23*$C23</f>
        <v>0</v>
      </c>
      <c r="AV206" s="27">
        <f>AV23*$C23</f>
        <v>0</v>
      </c>
      <c r="AW206" s="27">
        <f>AW23*$C23</f>
        <v>0</v>
      </c>
      <c r="AX206" s="27">
        <f>AX23*$C23</f>
        <v>0</v>
      </c>
      <c r="AY206" s="27">
        <f>AY23*$C23</f>
        <v>0</v>
      </c>
      <c r="AZ206" s="27">
        <f>AZ23*$C23</f>
        <v>0</v>
      </c>
      <c r="BA206" s="27">
        <f>BA23*$C23</f>
        <v>0</v>
      </c>
      <c r="BB206" s="27">
        <f>BB23*$C23</f>
        <v>0</v>
      </c>
      <c r="BC206" s="27">
        <f>BC23*$C23</f>
        <v>0</v>
      </c>
      <c r="BD206" s="27">
        <f>BD23*$C23</f>
        <v>0</v>
      </c>
      <c r="BE206" s="27">
        <f>BE23*$C23</f>
        <v>0</v>
      </c>
      <c r="BF206" s="27">
        <f>BF23*$C23</f>
        <v>0</v>
      </c>
      <c r="BG206" s="27">
        <f>BG23*$C23</f>
        <v>0</v>
      </c>
      <c r="BH206" s="27">
        <f>BH23*$C23</f>
        <v>0</v>
      </c>
      <c r="BI206" s="27">
        <f>BI23*$C23</f>
        <v>0</v>
      </c>
      <c r="BJ206" s="27">
        <f>BJ23*$C23</f>
        <v>0</v>
      </c>
      <c r="BK206" s="27">
        <f>BK23*$C23</f>
        <v>0</v>
      </c>
      <c r="BL206" s="27">
        <f>BL23*$C23</f>
        <v>0</v>
      </c>
      <c r="BM206" s="27">
        <f>BM23*$C23</f>
        <v>0</v>
      </c>
      <c r="BN206" s="27">
        <f>BN23*$C23</f>
        <v>0</v>
      </c>
      <c r="BO206" s="27">
        <f>BO23*$C23</f>
        <v>0</v>
      </c>
    </row>
    <row r="207" spans="1:67" x14ac:dyDescent="0.15"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</row>
    <row r="208" spans="1:67" x14ac:dyDescent="0.15">
      <c r="A208" s="14" t="s">
        <v>122</v>
      </c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50" t="s">
        <v>76</v>
      </c>
      <c r="G209" s="27">
        <f t="shared" ref="G209:AL209" si="62">G202+G193+G175+G166+G184</f>
        <v>7750</v>
      </c>
      <c r="H209" s="27">
        <f t="shared" si="62"/>
        <v>15500</v>
      </c>
      <c r="I209" s="27">
        <f t="shared" si="62"/>
        <v>15500</v>
      </c>
      <c r="J209" s="27">
        <f t="shared" si="62"/>
        <v>15500</v>
      </c>
      <c r="K209" s="27">
        <f t="shared" si="62"/>
        <v>15500</v>
      </c>
      <c r="L209" s="27">
        <f t="shared" si="62"/>
        <v>15500</v>
      </c>
      <c r="M209" s="27">
        <f t="shared" si="62"/>
        <v>15500</v>
      </c>
      <c r="N209" s="27">
        <f t="shared" si="62"/>
        <v>15500</v>
      </c>
      <c r="O209" s="27">
        <f t="shared" si="62"/>
        <v>15500</v>
      </c>
      <c r="P209" s="27">
        <f t="shared" si="62"/>
        <v>15500</v>
      </c>
      <c r="Q209" s="27">
        <f t="shared" si="62"/>
        <v>15500</v>
      </c>
      <c r="R209" s="27">
        <f t="shared" si="62"/>
        <v>15500</v>
      </c>
      <c r="S209" s="27">
        <f t="shared" si="62"/>
        <v>15500</v>
      </c>
      <c r="T209" s="27">
        <f t="shared" si="62"/>
        <v>18083.333333333332</v>
      </c>
      <c r="U209" s="27">
        <f t="shared" si="62"/>
        <v>18083.333333333332</v>
      </c>
      <c r="V209" s="27">
        <f t="shared" si="62"/>
        <v>18083.333333333332</v>
      </c>
      <c r="W209" s="27">
        <f t="shared" si="62"/>
        <v>18083.333333333332</v>
      </c>
      <c r="X209" s="27">
        <f t="shared" si="62"/>
        <v>18083.333333333332</v>
      </c>
      <c r="Y209" s="27">
        <f t="shared" si="62"/>
        <v>18083.333333333332</v>
      </c>
      <c r="Z209" s="27">
        <f t="shared" si="62"/>
        <v>18083.333333333332</v>
      </c>
      <c r="AA209" s="27">
        <f t="shared" si="62"/>
        <v>18083.333333333332</v>
      </c>
      <c r="AB209" s="27">
        <f t="shared" si="62"/>
        <v>18083.333333333332</v>
      </c>
      <c r="AC209" s="27">
        <f t="shared" si="62"/>
        <v>18083.333333333332</v>
      </c>
      <c r="AD209" s="27">
        <f t="shared" si="62"/>
        <v>18083.333333333332</v>
      </c>
      <c r="AE209" s="27">
        <f t="shared" si="62"/>
        <v>18083.333333333332</v>
      </c>
      <c r="AF209" s="27">
        <f t="shared" si="62"/>
        <v>35250</v>
      </c>
      <c r="AG209" s="27">
        <f t="shared" si="62"/>
        <v>35250</v>
      </c>
      <c r="AH209" s="27">
        <f t="shared" si="62"/>
        <v>35250</v>
      </c>
      <c r="AI209" s="27">
        <f t="shared" si="62"/>
        <v>35250</v>
      </c>
      <c r="AJ209" s="27">
        <f t="shared" si="62"/>
        <v>35250</v>
      </c>
      <c r="AK209" s="27">
        <f t="shared" si="62"/>
        <v>35250</v>
      </c>
      <c r="AL209" s="27">
        <f t="shared" si="62"/>
        <v>35250</v>
      </c>
      <c r="AM209" s="27">
        <f t="shared" ref="AM209:BO209" si="63">AM202+AM193+AM175+AM166+AM184</f>
        <v>35250</v>
      </c>
      <c r="AN209" s="27">
        <f t="shared" si="63"/>
        <v>35250</v>
      </c>
      <c r="AO209" s="27">
        <f t="shared" si="63"/>
        <v>35250</v>
      </c>
      <c r="AP209" s="27">
        <f t="shared" si="63"/>
        <v>35250</v>
      </c>
      <c r="AQ209" s="27">
        <f t="shared" si="63"/>
        <v>35250</v>
      </c>
      <c r="AR209" s="27">
        <f t="shared" si="63"/>
        <v>49416.666666666672</v>
      </c>
      <c r="AS209" s="27">
        <f t="shared" si="63"/>
        <v>49416.666666666672</v>
      </c>
      <c r="AT209" s="27">
        <f t="shared" si="63"/>
        <v>49416.666666666672</v>
      </c>
      <c r="AU209" s="27">
        <f t="shared" si="63"/>
        <v>49416.666666666672</v>
      </c>
      <c r="AV209" s="27">
        <f t="shared" si="63"/>
        <v>49416.666666666672</v>
      </c>
      <c r="AW209" s="27">
        <f t="shared" si="63"/>
        <v>49416.666666666672</v>
      </c>
      <c r="AX209" s="27">
        <f t="shared" si="63"/>
        <v>49416.666666666672</v>
      </c>
      <c r="AY209" s="27">
        <f t="shared" si="63"/>
        <v>49416.666666666672</v>
      </c>
      <c r="AZ209" s="27">
        <f t="shared" si="63"/>
        <v>49416.666666666672</v>
      </c>
      <c r="BA209" s="27">
        <f t="shared" si="63"/>
        <v>49416.666666666672</v>
      </c>
      <c r="BB209" s="27">
        <f t="shared" si="63"/>
        <v>49416.666666666672</v>
      </c>
      <c r="BC209" s="27">
        <f t="shared" si="63"/>
        <v>49416.666666666672</v>
      </c>
      <c r="BD209" s="27">
        <f t="shared" si="63"/>
        <v>54166.666666666672</v>
      </c>
      <c r="BE209" s="27">
        <f t="shared" si="63"/>
        <v>54166.666666666672</v>
      </c>
      <c r="BF209" s="27">
        <f t="shared" si="63"/>
        <v>54166.666666666672</v>
      </c>
      <c r="BG209" s="27">
        <f t="shared" si="63"/>
        <v>54166.666666666672</v>
      </c>
      <c r="BH209" s="27">
        <f t="shared" si="63"/>
        <v>54166.666666666672</v>
      </c>
      <c r="BI209" s="27">
        <f t="shared" si="63"/>
        <v>54166.666666666672</v>
      </c>
      <c r="BJ209" s="27">
        <f t="shared" si="63"/>
        <v>54166.666666666672</v>
      </c>
      <c r="BK209" s="27">
        <f t="shared" si="63"/>
        <v>54166.666666666672</v>
      </c>
      <c r="BL209" s="27">
        <f t="shared" si="63"/>
        <v>54166.666666666672</v>
      </c>
      <c r="BM209" s="27">
        <f t="shared" si="63"/>
        <v>54166.666666666672</v>
      </c>
      <c r="BN209" s="27">
        <f t="shared" si="63"/>
        <v>54166.666666666672</v>
      </c>
      <c r="BO209" s="27">
        <f t="shared" si="63"/>
        <v>54166.666666666672</v>
      </c>
    </row>
    <row r="210" spans="1:68" x14ac:dyDescent="0.15">
      <c r="A210" s="50" t="s">
        <v>766</v>
      </c>
      <c r="G210" s="27">
        <f t="shared" ref="G210:AL210" si="64">G203+G194+G176+G167+G185</f>
        <v>0</v>
      </c>
      <c r="H210" s="27">
        <f t="shared" si="64"/>
        <v>0</v>
      </c>
      <c r="I210" s="27">
        <f t="shared" si="64"/>
        <v>0</v>
      </c>
      <c r="J210" s="27">
        <f t="shared" si="64"/>
        <v>0</v>
      </c>
      <c r="K210" s="27">
        <f t="shared" si="64"/>
        <v>0</v>
      </c>
      <c r="L210" s="27">
        <f t="shared" si="64"/>
        <v>0</v>
      </c>
      <c r="M210" s="27">
        <f t="shared" si="64"/>
        <v>0</v>
      </c>
      <c r="N210" s="27">
        <f t="shared" si="64"/>
        <v>0</v>
      </c>
      <c r="O210" s="27">
        <f t="shared" si="64"/>
        <v>0</v>
      </c>
      <c r="P210" s="27">
        <f t="shared" si="64"/>
        <v>0</v>
      </c>
      <c r="Q210" s="27">
        <f t="shared" si="64"/>
        <v>197.10000000000002</v>
      </c>
      <c r="R210" s="27">
        <f t="shared" si="64"/>
        <v>197.10000000000002</v>
      </c>
      <c r="S210" s="27">
        <f t="shared" si="64"/>
        <v>379.125</v>
      </c>
      <c r="T210" s="27">
        <f t="shared" si="64"/>
        <v>721.19714285714304</v>
      </c>
      <c r="U210" s="27">
        <f t="shared" si="64"/>
        <v>969.90428571428583</v>
      </c>
      <c r="V210" s="27">
        <f t="shared" si="64"/>
        <v>1939.8085714285717</v>
      </c>
      <c r="W210" s="27">
        <f t="shared" si="64"/>
        <v>1697.3325000000002</v>
      </c>
      <c r="X210" s="27">
        <f t="shared" si="64"/>
        <v>1697.3325000000002</v>
      </c>
      <c r="Y210" s="27">
        <f t="shared" si="64"/>
        <v>1697.3325000000002</v>
      </c>
      <c r="Z210" s="27">
        <f t="shared" si="64"/>
        <v>1697.3325000000002</v>
      </c>
      <c r="AA210" s="27">
        <f t="shared" si="64"/>
        <v>1914.9512500000001</v>
      </c>
      <c r="AB210" s="27">
        <f t="shared" si="64"/>
        <v>2132.5700000000002</v>
      </c>
      <c r="AC210" s="27">
        <f t="shared" si="64"/>
        <v>2138.1950000000002</v>
      </c>
      <c r="AD210" s="27">
        <f t="shared" si="64"/>
        <v>2551.7409375000002</v>
      </c>
      <c r="AE210" s="27">
        <f t="shared" si="64"/>
        <v>2556.3112500000002</v>
      </c>
      <c r="AF210" s="27">
        <f t="shared" si="64"/>
        <v>4551.1266666666661</v>
      </c>
      <c r="AG210" s="27">
        <f t="shared" si="64"/>
        <v>7275.6860000000015</v>
      </c>
      <c r="AH210" s="27">
        <f t="shared" si="64"/>
        <v>8211.7404999999999</v>
      </c>
      <c r="AI210" s="27">
        <f t="shared" si="64"/>
        <v>8211.7404999999999</v>
      </c>
      <c r="AJ210" s="27">
        <f t="shared" si="64"/>
        <v>9117.503333333334</v>
      </c>
      <c r="AK210" s="27">
        <f t="shared" si="64"/>
        <v>9117.503333333334</v>
      </c>
      <c r="AL210" s="27">
        <f t="shared" si="64"/>
        <v>9117.503333333334</v>
      </c>
      <c r="AM210" s="27">
        <f t="shared" ref="AM210:BO210" si="65">AM203+AM194+AM176+AM167+AM185</f>
        <v>8219.3654999999999</v>
      </c>
      <c r="AN210" s="27">
        <f t="shared" si="65"/>
        <v>8226.9904999999999</v>
      </c>
      <c r="AO210" s="27">
        <f t="shared" si="65"/>
        <v>7329.4776666666676</v>
      </c>
      <c r="AP210" s="27">
        <f t="shared" si="65"/>
        <v>6437.5481666666674</v>
      </c>
      <c r="AQ210" s="27">
        <f t="shared" si="65"/>
        <v>5538.4415833333333</v>
      </c>
      <c r="AR210" s="27">
        <f t="shared" si="65"/>
        <v>10248.30832</v>
      </c>
      <c r="AS210" s="27">
        <f t="shared" si="65"/>
        <v>16349.067000000001</v>
      </c>
      <c r="AT210" s="27">
        <f t="shared" si="65"/>
        <v>18453.266820000001</v>
      </c>
      <c r="AU210" s="27">
        <f t="shared" si="65"/>
        <v>18453.266820000001</v>
      </c>
      <c r="AV210" s="27">
        <f t="shared" si="65"/>
        <v>20464.996250000004</v>
      </c>
      <c r="AW210" s="27">
        <f t="shared" si="65"/>
        <v>20464.996250000004</v>
      </c>
      <c r="AX210" s="27">
        <f t="shared" si="65"/>
        <v>20464.996250000004</v>
      </c>
      <c r="AY210" s="27">
        <f t="shared" si="65"/>
        <v>18463.466820000001</v>
      </c>
      <c r="AZ210" s="27">
        <f t="shared" si="65"/>
        <v>18473.666820000002</v>
      </c>
      <c r="BA210" s="27">
        <f t="shared" si="65"/>
        <v>16421.167000000001</v>
      </c>
      <c r="BB210" s="27">
        <f t="shared" si="65"/>
        <v>14426.137570000001</v>
      </c>
      <c r="BC210" s="27">
        <f t="shared" si="65"/>
        <v>12371.61275</v>
      </c>
      <c r="BD210" s="27">
        <f t="shared" si="65"/>
        <v>17428.884270000002</v>
      </c>
      <c r="BE210" s="27">
        <f t="shared" si="65"/>
        <v>27876.399832000003</v>
      </c>
      <c r="BF210" s="27">
        <f t="shared" si="65"/>
        <v>31396.896686</v>
      </c>
      <c r="BG210" s="27">
        <f t="shared" si="65"/>
        <v>31396.896686</v>
      </c>
      <c r="BH210" s="27">
        <f t="shared" si="65"/>
        <v>34874.468540000002</v>
      </c>
      <c r="BI210" s="27">
        <f t="shared" si="65"/>
        <v>34874.468540000002</v>
      </c>
      <c r="BJ210" s="27">
        <f t="shared" si="65"/>
        <v>34874.468540000002</v>
      </c>
      <c r="BK210" s="27">
        <f t="shared" si="65"/>
        <v>31407.096685999997</v>
      </c>
      <c r="BL210" s="27">
        <f t="shared" si="65"/>
        <v>31417.296685999998</v>
      </c>
      <c r="BM210" s="27">
        <f t="shared" si="65"/>
        <v>27948.499832000001</v>
      </c>
      <c r="BN210" s="27">
        <f t="shared" si="65"/>
        <v>24487.627977999997</v>
      </c>
      <c r="BO210" s="27">
        <f t="shared" si="65"/>
        <v>21016.806124000002</v>
      </c>
    </row>
    <row r="211" spans="1:68" x14ac:dyDescent="0.15">
      <c r="A211" s="50" t="s">
        <v>63</v>
      </c>
      <c r="G211" s="27">
        <f t="shared" ref="G211:AL211" si="66">G209+G210</f>
        <v>7750</v>
      </c>
      <c r="H211" s="27">
        <f t="shared" si="66"/>
        <v>15500</v>
      </c>
      <c r="I211" s="27">
        <f t="shared" si="66"/>
        <v>15500</v>
      </c>
      <c r="J211" s="27">
        <f t="shared" si="66"/>
        <v>15500</v>
      </c>
      <c r="K211" s="27">
        <f t="shared" si="66"/>
        <v>15500</v>
      </c>
      <c r="L211" s="27">
        <f t="shared" si="66"/>
        <v>15500</v>
      </c>
      <c r="M211" s="27">
        <f t="shared" si="66"/>
        <v>15500</v>
      </c>
      <c r="N211" s="27">
        <f t="shared" si="66"/>
        <v>15500</v>
      </c>
      <c r="O211" s="27">
        <f t="shared" si="66"/>
        <v>15500</v>
      </c>
      <c r="P211" s="27">
        <f t="shared" si="66"/>
        <v>15500</v>
      </c>
      <c r="Q211" s="27">
        <f t="shared" si="66"/>
        <v>15697.1</v>
      </c>
      <c r="R211" s="27">
        <f t="shared" si="66"/>
        <v>15697.1</v>
      </c>
      <c r="S211" s="27">
        <f t="shared" si="66"/>
        <v>15879.125</v>
      </c>
      <c r="T211" s="27">
        <f t="shared" si="66"/>
        <v>18804.530476190474</v>
      </c>
      <c r="U211" s="27">
        <f t="shared" si="66"/>
        <v>19053.237619047617</v>
      </c>
      <c r="V211" s="27">
        <f t="shared" si="66"/>
        <v>20023.141904761906</v>
      </c>
      <c r="W211" s="27">
        <f t="shared" si="66"/>
        <v>19780.665833333333</v>
      </c>
      <c r="X211" s="27">
        <f t="shared" si="66"/>
        <v>19780.665833333333</v>
      </c>
      <c r="Y211" s="27">
        <f t="shared" si="66"/>
        <v>19780.665833333333</v>
      </c>
      <c r="Z211" s="27">
        <f t="shared" si="66"/>
        <v>19780.665833333333</v>
      </c>
      <c r="AA211" s="27">
        <f t="shared" si="66"/>
        <v>19998.284583333334</v>
      </c>
      <c r="AB211" s="27">
        <f t="shared" si="66"/>
        <v>20215.903333333332</v>
      </c>
      <c r="AC211" s="27">
        <f t="shared" si="66"/>
        <v>20221.528333333332</v>
      </c>
      <c r="AD211" s="27">
        <f t="shared" si="66"/>
        <v>20635.074270833331</v>
      </c>
      <c r="AE211" s="27">
        <f t="shared" si="66"/>
        <v>20639.644583333331</v>
      </c>
      <c r="AF211" s="27">
        <f t="shared" si="66"/>
        <v>39801.126666666663</v>
      </c>
      <c r="AG211" s="27">
        <f t="shared" si="66"/>
        <v>42525.686000000002</v>
      </c>
      <c r="AH211" s="27">
        <f t="shared" si="66"/>
        <v>43461.7405</v>
      </c>
      <c r="AI211" s="27">
        <f t="shared" si="66"/>
        <v>43461.7405</v>
      </c>
      <c r="AJ211" s="27">
        <f t="shared" si="66"/>
        <v>44367.503333333334</v>
      </c>
      <c r="AK211" s="27">
        <f t="shared" si="66"/>
        <v>44367.503333333334</v>
      </c>
      <c r="AL211" s="27">
        <f t="shared" si="66"/>
        <v>44367.503333333334</v>
      </c>
      <c r="AM211" s="27">
        <f t="shared" ref="AM211:BO211" si="67">AM209+AM210</f>
        <v>43469.3655</v>
      </c>
      <c r="AN211" s="27">
        <f t="shared" si="67"/>
        <v>43476.9905</v>
      </c>
      <c r="AO211" s="27">
        <f t="shared" si="67"/>
        <v>42579.477666666666</v>
      </c>
      <c r="AP211" s="27">
        <f t="shared" si="67"/>
        <v>41687.548166666667</v>
      </c>
      <c r="AQ211" s="27">
        <f t="shared" si="67"/>
        <v>40788.441583333333</v>
      </c>
      <c r="AR211" s="27">
        <f t="shared" si="67"/>
        <v>59664.974986666668</v>
      </c>
      <c r="AS211" s="27">
        <f t="shared" si="67"/>
        <v>65765.733666666667</v>
      </c>
      <c r="AT211" s="27">
        <f t="shared" si="67"/>
        <v>67869.933486666676</v>
      </c>
      <c r="AU211" s="27">
        <f t="shared" si="67"/>
        <v>67869.933486666676</v>
      </c>
      <c r="AV211" s="27">
        <f t="shared" si="67"/>
        <v>69881.662916666683</v>
      </c>
      <c r="AW211" s="27">
        <f t="shared" si="67"/>
        <v>69881.662916666683</v>
      </c>
      <c r="AX211" s="27">
        <f t="shared" si="67"/>
        <v>69881.662916666683</v>
      </c>
      <c r="AY211" s="27">
        <f t="shared" si="67"/>
        <v>67880.133486666673</v>
      </c>
      <c r="AZ211" s="27">
        <f t="shared" si="67"/>
        <v>67890.33348666667</v>
      </c>
      <c r="BA211" s="27">
        <f t="shared" si="67"/>
        <v>65837.833666666673</v>
      </c>
      <c r="BB211" s="27">
        <f t="shared" si="67"/>
        <v>63842.80423666667</v>
      </c>
      <c r="BC211" s="27">
        <f t="shared" si="67"/>
        <v>61788.279416666672</v>
      </c>
      <c r="BD211" s="27">
        <f t="shared" si="67"/>
        <v>71595.550936666667</v>
      </c>
      <c r="BE211" s="27">
        <f t="shared" si="67"/>
        <v>82043.066498666682</v>
      </c>
      <c r="BF211" s="27">
        <f t="shared" si="67"/>
        <v>85563.563352666679</v>
      </c>
      <c r="BG211" s="27">
        <f t="shared" si="67"/>
        <v>85563.563352666679</v>
      </c>
      <c r="BH211" s="27">
        <f t="shared" si="67"/>
        <v>89041.135206666673</v>
      </c>
      <c r="BI211" s="27">
        <f t="shared" si="67"/>
        <v>89041.135206666673</v>
      </c>
      <c r="BJ211" s="27">
        <f t="shared" si="67"/>
        <v>89041.135206666673</v>
      </c>
      <c r="BK211" s="27">
        <f t="shared" si="67"/>
        <v>85573.763352666661</v>
      </c>
      <c r="BL211" s="27">
        <f t="shared" si="67"/>
        <v>85583.963352666673</v>
      </c>
      <c r="BM211" s="27">
        <f t="shared" si="67"/>
        <v>82115.166498666673</v>
      </c>
      <c r="BN211" s="27">
        <f t="shared" si="67"/>
        <v>78654.294644666661</v>
      </c>
      <c r="BO211" s="27">
        <f t="shared" si="67"/>
        <v>75183.472790666681</v>
      </c>
      <c r="BP211" s="41">
        <f t="shared" ref="BP211:BP216" si="68">SUM(H211:BO211)</f>
        <v>2736896.7195908339</v>
      </c>
    </row>
    <row r="212" spans="1:68" s="40" customFormat="1" x14ac:dyDescent="0.15">
      <c r="A212" s="50"/>
      <c r="C212" s="22"/>
      <c r="D212" s="42"/>
      <c r="E212" s="42"/>
      <c r="F212" s="42" t="s">
        <v>64</v>
      </c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>
        <f>SUM(H211:S211)</f>
        <v>186773.32500000001</v>
      </c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>
        <f>SUM(T211:AE211)</f>
        <v>238714.00843749999</v>
      </c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>
        <f>SUM(AF211:AQ211)</f>
        <v>514354.62708333333</v>
      </c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>
        <f>SUM(AR211:BC211)</f>
        <v>798054.94867000019</v>
      </c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>
        <f>SUM(BD211:BO211)</f>
        <v>998999.81039999984</v>
      </c>
      <c r="BP212" s="41">
        <f t="shared" si="68"/>
        <v>2736896.7195908334</v>
      </c>
    </row>
    <row r="213" spans="1:68" x14ac:dyDescent="0.15">
      <c r="A213" s="14" t="s">
        <v>87</v>
      </c>
      <c r="F213" s="42"/>
      <c r="G213" s="27">
        <f t="shared" ref="G213:AL213" si="69">G206+G197+G179+G170+G188</f>
        <v>0</v>
      </c>
      <c r="H213" s="27">
        <f t="shared" si="69"/>
        <v>0</v>
      </c>
      <c r="I213" s="27">
        <f t="shared" si="69"/>
        <v>0</v>
      </c>
      <c r="J213" s="27">
        <f t="shared" si="69"/>
        <v>0</v>
      </c>
      <c r="K213" s="27">
        <f t="shared" si="69"/>
        <v>0</v>
      </c>
      <c r="L213" s="27">
        <f t="shared" si="69"/>
        <v>0</v>
      </c>
      <c r="M213" s="27">
        <f t="shared" si="69"/>
        <v>0</v>
      </c>
      <c r="N213" s="27">
        <f t="shared" si="69"/>
        <v>0</v>
      </c>
      <c r="O213" s="27">
        <f t="shared" si="69"/>
        <v>0</v>
      </c>
      <c r="P213" s="27">
        <f t="shared" si="69"/>
        <v>0</v>
      </c>
      <c r="Q213" s="27">
        <f t="shared" si="69"/>
        <v>0</v>
      </c>
      <c r="R213" s="27">
        <f t="shared" si="69"/>
        <v>0</v>
      </c>
      <c r="S213" s="27">
        <f t="shared" si="69"/>
        <v>0</v>
      </c>
      <c r="T213" s="27">
        <f t="shared" si="69"/>
        <v>0</v>
      </c>
      <c r="U213" s="27">
        <f t="shared" si="69"/>
        <v>0</v>
      </c>
      <c r="V213" s="27">
        <f t="shared" si="69"/>
        <v>0</v>
      </c>
      <c r="W213" s="27">
        <f t="shared" si="69"/>
        <v>0</v>
      </c>
      <c r="X213" s="27">
        <f t="shared" si="69"/>
        <v>0</v>
      </c>
      <c r="Y213" s="27">
        <f t="shared" si="69"/>
        <v>0</v>
      </c>
      <c r="Z213" s="27">
        <f t="shared" si="69"/>
        <v>0</v>
      </c>
      <c r="AA213" s="27">
        <f t="shared" si="69"/>
        <v>0</v>
      </c>
      <c r="AB213" s="27">
        <f t="shared" si="69"/>
        <v>0</v>
      </c>
      <c r="AC213" s="27">
        <f t="shared" si="69"/>
        <v>0</v>
      </c>
      <c r="AD213" s="27">
        <f t="shared" si="69"/>
        <v>0</v>
      </c>
      <c r="AE213" s="27">
        <f t="shared" si="69"/>
        <v>0</v>
      </c>
      <c r="AF213" s="27">
        <f t="shared" si="69"/>
        <v>0</v>
      </c>
      <c r="AG213" s="27">
        <f t="shared" si="69"/>
        <v>0</v>
      </c>
      <c r="AH213" s="27">
        <f t="shared" si="69"/>
        <v>0</v>
      </c>
      <c r="AI213" s="27">
        <f t="shared" si="69"/>
        <v>0</v>
      </c>
      <c r="AJ213" s="27">
        <f t="shared" si="69"/>
        <v>0</v>
      </c>
      <c r="AK213" s="27">
        <f t="shared" si="69"/>
        <v>0</v>
      </c>
      <c r="AL213" s="27">
        <f t="shared" si="69"/>
        <v>0</v>
      </c>
      <c r="AM213" s="27">
        <f t="shared" ref="AM213:BO213" si="70">AM206+AM197+AM179+AM170+AM188</f>
        <v>0</v>
      </c>
      <c r="AN213" s="27">
        <f t="shared" si="70"/>
        <v>0</v>
      </c>
      <c r="AO213" s="27">
        <f t="shared" si="70"/>
        <v>0</v>
      </c>
      <c r="AP213" s="27">
        <f t="shared" si="70"/>
        <v>0</v>
      </c>
      <c r="AQ213" s="27">
        <f t="shared" si="70"/>
        <v>0</v>
      </c>
      <c r="AR213" s="27">
        <f t="shared" si="70"/>
        <v>0</v>
      </c>
      <c r="AS213" s="27">
        <f t="shared" si="70"/>
        <v>0</v>
      </c>
      <c r="AT213" s="27">
        <f t="shared" si="70"/>
        <v>0</v>
      </c>
      <c r="AU213" s="27">
        <f t="shared" si="70"/>
        <v>0</v>
      </c>
      <c r="AV213" s="27">
        <f t="shared" si="70"/>
        <v>0</v>
      </c>
      <c r="AW213" s="27">
        <f t="shared" si="70"/>
        <v>0</v>
      </c>
      <c r="AX213" s="27">
        <f t="shared" si="70"/>
        <v>0</v>
      </c>
      <c r="AY213" s="27">
        <f t="shared" si="70"/>
        <v>0</v>
      </c>
      <c r="AZ213" s="27">
        <f t="shared" si="70"/>
        <v>0</v>
      </c>
      <c r="BA213" s="27">
        <f t="shared" si="70"/>
        <v>0</v>
      </c>
      <c r="BB213" s="27">
        <f t="shared" si="70"/>
        <v>0</v>
      </c>
      <c r="BC213" s="27">
        <f t="shared" si="70"/>
        <v>0</v>
      </c>
      <c r="BD213" s="27">
        <f t="shared" si="70"/>
        <v>0</v>
      </c>
      <c r="BE213" s="27">
        <f t="shared" si="70"/>
        <v>0</v>
      </c>
      <c r="BF213" s="27">
        <f t="shared" si="70"/>
        <v>0</v>
      </c>
      <c r="BG213" s="27">
        <f t="shared" si="70"/>
        <v>0</v>
      </c>
      <c r="BH213" s="27">
        <f t="shared" si="70"/>
        <v>0</v>
      </c>
      <c r="BI213" s="27">
        <f t="shared" si="70"/>
        <v>0</v>
      </c>
      <c r="BJ213" s="27">
        <f t="shared" si="70"/>
        <v>0</v>
      </c>
      <c r="BK213" s="27">
        <f t="shared" si="70"/>
        <v>0</v>
      </c>
      <c r="BL213" s="27">
        <f t="shared" si="70"/>
        <v>0</v>
      </c>
      <c r="BM213" s="27">
        <f t="shared" si="70"/>
        <v>0</v>
      </c>
      <c r="BN213" s="27">
        <f t="shared" si="70"/>
        <v>0</v>
      </c>
      <c r="BO213" s="27">
        <f t="shared" si="70"/>
        <v>0</v>
      </c>
      <c r="BP213" s="41">
        <f t="shared" si="68"/>
        <v>0</v>
      </c>
    </row>
    <row r="214" spans="1:68" s="40" customFormat="1" x14ac:dyDescent="0.15">
      <c r="A214" s="14"/>
      <c r="C214" s="22"/>
      <c r="D214" s="42"/>
      <c r="E214" s="42"/>
      <c r="F214" s="42" t="s">
        <v>64</v>
      </c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>
        <f>SUM(H213:S213)</f>
        <v>0</v>
      </c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>
        <f>SUM(T213:AE213)</f>
        <v>0</v>
      </c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>
        <f>SUM(AF213:AQ213)</f>
        <v>0</v>
      </c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>
        <f>SUM(AR213:BC213)</f>
        <v>0</v>
      </c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>
        <f>SUM(BD213:BO213)</f>
        <v>0</v>
      </c>
      <c r="BP214" s="41">
        <f t="shared" si="68"/>
        <v>0</v>
      </c>
    </row>
    <row r="215" spans="1:68" x14ac:dyDescent="0.15">
      <c r="A215" s="14" t="str">
        <f>A8&amp;" TOTAL BASIS"</f>
        <v>Exec TOTAL BASIS</v>
      </c>
      <c r="F215" s="42"/>
      <c r="G215" s="27">
        <f t="shared" ref="G215:AL215" si="71">G213+G211</f>
        <v>7750</v>
      </c>
      <c r="H215" s="27">
        <f t="shared" si="71"/>
        <v>15500</v>
      </c>
      <c r="I215" s="27">
        <f t="shared" si="71"/>
        <v>15500</v>
      </c>
      <c r="J215" s="27">
        <f t="shared" si="71"/>
        <v>15500</v>
      </c>
      <c r="K215" s="27">
        <f t="shared" si="71"/>
        <v>15500</v>
      </c>
      <c r="L215" s="27">
        <f t="shared" si="71"/>
        <v>15500</v>
      </c>
      <c r="M215" s="27">
        <f t="shared" si="71"/>
        <v>15500</v>
      </c>
      <c r="N215" s="27">
        <f t="shared" si="71"/>
        <v>15500</v>
      </c>
      <c r="O215" s="27">
        <f t="shared" si="71"/>
        <v>15500</v>
      </c>
      <c r="P215" s="27">
        <f t="shared" si="71"/>
        <v>15500</v>
      </c>
      <c r="Q215" s="27">
        <f t="shared" si="71"/>
        <v>15697.1</v>
      </c>
      <c r="R215" s="27">
        <f t="shared" si="71"/>
        <v>15697.1</v>
      </c>
      <c r="S215" s="27">
        <f t="shared" si="71"/>
        <v>15879.125</v>
      </c>
      <c r="T215" s="27">
        <f t="shared" si="71"/>
        <v>18804.530476190474</v>
      </c>
      <c r="U215" s="27">
        <f t="shared" si="71"/>
        <v>19053.237619047617</v>
      </c>
      <c r="V215" s="27">
        <f t="shared" si="71"/>
        <v>20023.141904761906</v>
      </c>
      <c r="W215" s="27">
        <f t="shared" si="71"/>
        <v>19780.665833333333</v>
      </c>
      <c r="X215" s="27">
        <f t="shared" si="71"/>
        <v>19780.665833333333</v>
      </c>
      <c r="Y215" s="27">
        <f t="shared" si="71"/>
        <v>19780.665833333333</v>
      </c>
      <c r="Z215" s="27">
        <f t="shared" si="71"/>
        <v>19780.665833333333</v>
      </c>
      <c r="AA215" s="27">
        <f t="shared" si="71"/>
        <v>19998.284583333334</v>
      </c>
      <c r="AB215" s="27">
        <f t="shared" si="71"/>
        <v>20215.903333333332</v>
      </c>
      <c r="AC215" s="27">
        <f t="shared" si="71"/>
        <v>20221.528333333332</v>
      </c>
      <c r="AD215" s="27">
        <f t="shared" si="71"/>
        <v>20635.074270833331</v>
      </c>
      <c r="AE215" s="27">
        <f t="shared" si="71"/>
        <v>20639.644583333331</v>
      </c>
      <c r="AF215" s="27">
        <f t="shared" si="71"/>
        <v>39801.126666666663</v>
      </c>
      <c r="AG215" s="27">
        <f t="shared" si="71"/>
        <v>42525.686000000002</v>
      </c>
      <c r="AH215" s="27">
        <f t="shared" si="71"/>
        <v>43461.7405</v>
      </c>
      <c r="AI215" s="27">
        <f t="shared" si="71"/>
        <v>43461.7405</v>
      </c>
      <c r="AJ215" s="27">
        <f t="shared" si="71"/>
        <v>44367.503333333334</v>
      </c>
      <c r="AK215" s="27">
        <f t="shared" si="71"/>
        <v>44367.503333333334</v>
      </c>
      <c r="AL215" s="27">
        <f t="shared" si="71"/>
        <v>44367.503333333334</v>
      </c>
      <c r="AM215" s="27">
        <f t="shared" ref="AM215:BO215" si="72">AM213+AM211</f>
        <v>43469.3655</v>
      </c>
      <c r="AN215" s="27">
        <f t="shared" si="72"/>
        <v>43476.9905</v>
      </c>
      <c r="AO215" s="27">
        <f t="shared" si="72"/>
        <v>42579.477666666666</v>
      </c>
      <c r="AP215" s="27">
        <f t="shared" si="72"/>
        <v>41687.548166666667</v>
      </c>
      <c r="AQ215" s="27">
        <f t="shared" si="72"/>
        <v>40788.441583333333</v>
      </c>
      <c r="AR215" s="27">
        <f t="shared" si="72"/>
        <v>59664.974986666668</v>
      </c>
      <c r="AS215" s="27">
        <f t="shared" si="72"/>
        <v>65765.733666666667</v>
      </c>
      <c r="AT215" s="27">
        <f t="shared" si="72"/>
        <v>67869.933486666676</v>
      </c>
      <c r="AU215" s="27">
        <f t="shared" si="72"/>
        <v>67869.933486666676</v>
      </c>
      <c r="AV215" s="27">
        <f t="shared" si="72"/>
        <v>69881.662916666683</v>
      </c>
      <c r="AW215" s="27">
        <f t="shared" si="72"/>
        <v>69881.662916666683</v>
      </c>
      <c r="AX215" s="27">
        <f t="shared" si="72"/>
        <v>69881.662916666683</v>
      </c>
      <c r="AY215" s="27">
        <f t="shared" si="72"/>
        <v>67880.133486666673</v>
      </c>
      <c r="AZ215" s="27">
        <f t="shared" si="72"/>
        <v>67890.33348666667</v>
      </c>
      <c r="BA215" s="27">
        <f t="shared" si="72"/>
        <v>65837.833666666673</v>
      </c>
      <c r="BB215" s="27">
        <f t="shared" si="72"/>
        <v>63842.80423666667</v>
      </c>
      <c r="BC215" s="27">
        <f t="shared" si="72"/>
        <v>61788.279416666672</v>
      </c>
      <c r="BD215" s="27">
        <f t="shared" si="72"/>
        <v>71595.550936666667</v>
      </c>
      <c r="BE215" s="27">
        <f t="shared" si="72"/>
        <v>82043.066498666682</v>
      </c>
      <c r="BF215" s="27">
        <f t="shared" si="72"/>
        <v>85563.563352666679</v>
      </c>
      <c r="BG215" s="27">
        <f t="shared" si="72"/>
        <v>85563.563352666679</v>
      </c>
      <c r="BH215" s="27">
        <f t="shared" si="72"/>
        <v>89041.135206666673</v>
      </c>
      <c r="BI215" s="27">
        <f t="shared" si="72"/>
        <v>89041.135206666673</v>
      </c>
      <c r="BJ215" s="27">
        <f t="shared" si="72"/>
        <v>89041.135206666673</v>
      </c>
      <c r="BK215" s="27">
        <f t="shared" si="72"/>
        <v>85573.763352666661</v>
      </c>
      <c r="BL215" s="27">
        <f t="shared" si="72"/>
        <v>85583.963352666673</v>
      </c>
      <c r="BM215" s="27">
        <f t="shared" si="72"/>
        <v>82115.166498666673</v>
      </c>
      <c r="BN215" s="27">
        <f t="shared" si="72"/>
        <v>78654.294644666661</v>
      </c>
      <c r="BO215" s="27">
        <f t="shared" si="72"/>
        <v>75183.472790666681</v>
      </c>
      <c r="BP215" s="41">
        <f t="shared" si="68"/>
        <v>2736896.7195908339</v>
      </c>
    </row>
    <row r="216" spans="1:68" s="40" customFormat="1" x14ac:dyDescent="0.15">
      <c r="A216" s="35"/>
      <c r="C216" s="22"/>
      <c r="D216" s="42"/>
      <c r="E216" s="42"/>
      <c r="F216" s="42" t="s">
        <v>64</v>
      </c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>
        <f>SUM(H215:S215)</f>
        <v>186773.32500000001</v>
      </c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>
        <f>SUM(T215:AE215)</f>
        <v>238714.00843749999</v>
      </c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>
        <f>SUM(AF215:AQ215)</f>
        <v>514354.62708333333</v>
      </c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>
        <f>SUM(AR215:BC215)</f>
        <v>798054.94867000019</v>
      </c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>
        <f>SUM(BD215:BO215)</f>
        <v>998999.81039999984</v>
      </c>
      <c r="BP216" s="41">
        <f t="shared" si="68"/>
        <v>2736896.7195908334</v>
      </c>
    </row>
    <row r="217" spans="1:68" x14ac:dyDescent="0.15">
      <c r="A217" s="14" t="s">
        <v>81</v>
      </c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</row>
    <row r="218" spans="1:68" x14ac:dyDescent="0.15"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A219" s="33" t="s">
        <v>11</v>
      </c>
      <c r="B219" s="13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50" t="s">
        <v>12</v>
      </c>
      <c r="B220" s="34">
        <f>STAFFPLAN_CWS!C177</f>
        <v>6.2E-2</v>
      </c>
      <c r="G220" s="27">
        <f>G211*STAFFPLAN_CWS!$B177</f>
        <v>480.5</v>
      </c>
      <c r="H220" s="27">
        <f>H211*STAFFPLAN_CWS!$C177</f>
        <v>961</v>
      </c>
      <c r="I220" s="27">
        <f>I211*STAFFPLAN_CWS!$C177</f>
        <v>961</v>
      </c>
      <c r="J220" s="27">
        <f>J211*STAFFPLAN_CWS!$C177</f>
        <v>961</v>
      </c>
      <c r="K220" s="27">
        <f>K211*STAFFPLAN_CWS!$C177</f>
        <v>961</v>
      </c>
      <c r="L220" s="27">
        <f>L211*STAFFPLAN_CWS!$C177</f>
        <v>961</v>
      </c>
      <c r="M220" s="27">
        <f>M211*STAFFPLAN_CWS!$C177</f>
        <v>961</v>
      </c>
      <c r="N220" s="27">
        <f>N211*STAFFPLAN_CWS!$C177</f>
        <v>961</v>
      </c>
      <c r="O220" s="27">
        <f>O211*STAFFPLAN_CWS!$C177</f>
        <v>961</v>
      </c>
      <c r="P220" s="27">
        <f>P211*STAFFPLAN_CWS!$C177</f>
        <v>961</v>
      </c>
      <c r="Q220" s="27">
        <f>Q211*STAFFPLAN_CWS!$C177</f>
        <v>973.22019999999998</v>
      </c>
      <c r="R220" s="27">
        <f>R211*STAFFPLAN_CWS!$C177</f>
        <v>973.22019999999998</v>
      </c>
      <c r="S220" s="27">
        <f>S211*STAFFPLAN_CWS!$D177</f>
        <v>984.50575000000003</v>
      </c>
      <c r="T220" s="27">
        <f>T211*STAFFPLAN_CWS!$D177</f>
        <v>1165.8808895238094</v>
      </c>
      <c r="U220" s="27">
        <f>U211*STAFFPLAN_CWS!$D177</f>
        <v>1181.3007323809522</v>
      </c>
      <c r="V220" s="27">
        <f>V211*STAFFPLAN_CWS!$D177</f>
        <v>1241.4347980952382</v>
      </c>
      <c r="W220" s="27">
        <f>W211*STAFFPLAN_CWS!$D177</f>
        <v>1226.4012816666666</v>
      </c>
      <c r="X220" s="27">
        <f>X211*STAFFPLAN_CWS!$D177</f>
        <v>1226.4012816666666</v>
      </c>
      <c r="Y220" s="27">
        <f>Y211*STAFFPLAN_CWS!$D177</f>
        <v>1226.4012816666666</v>
      </c>
      <c r="Z220" s="27">
        <f>Z211*STAFFPLAN_CWS!$D177</f>
        <v>1226.4012816666666</v>
      </c>
      <c r="AA220" s="27">
        <f>AA211*STAFFPLAN_CWS!$D177</f>
        <v>1239.8936441666667</v>
      </c>
      <c r="AB220" s="27">
        <f>AB211*STAFFPLAN_CWS!$D177</f>
        <v>1253.3860066666666</v>
      </c>
      <c r="AC220" s="27">
        <f>AC211*STAFFPLAN_CWS!$D177</f>
        <v>1253.7347566666665</v>
      </c>
      <c r="AD220" s="27">
        <f>AD211*STAFFPLAN_CWS!$D177</f>
        <v>1279.3746047916666</v>
      </c>
      <c r="AE220" s="27">
        <f>AE211*STAFFPLAN_CWS!$D177</f>
        <v>1279.6579641666665</v>
      </c>
      <c r="AF220" s="27">
        <f>AF211*STAFFPLAN_CWS!$E177</f>
        <v>2467.6698533333333</v>
      </c>
      <c r="AG220" s="27">
        <f>AG211*STAFFPLAN_CWS!$E177</f>
        <v>2636.5925320000001</v>
      </c>
      <c r="AH220" s="27">
        <f>AH211*STAFFPLAN_CWS!$E177</f>
        <v>2694.627911</v>
      </c>
      <c r="AI220" s="27">
        <f>AI211*STAFFPLAN_CWS!$E177</f>
        <v>2694.627911</v>
      </c>
      <c r="AJ220" s="27">
        <f>AJ211*STAFFPLAN_CWS!$E177</f>
        <v>2750.7852066666669</v>
      </c>
      <c r="AK220" s="27">
        <f>AK211*STAFFPLAN_CWS!$E177</f>
        <v>2750.7852066666669</v>
      </c>
      <c r="AL220" s="27">
        <f>AL211*STAFFPLAN_CWS!$E177</f>
        <v>2750.7852066666669</v>
      </c>
      <c r="AM220" s="27">
        <f>AM211*STAFFPLAN_CWS!$E177</f>
        <v>2695.1006609999999</v>
      </c>
      <c r="AN220" s="27">
        <f>AN211*STAFFPLAN_CWS!$E177</f>
        <v>2695.5734109999999</v>
      </c>
      <c r="AO220" s="27">
        <f>AO211*STAFFPLAN_CWS!$E177</f>
        <v>2639.9276153333331</v>
      </c>
      <c r="AP220" s="27">
        <f>AP211*STAFFPLAN_CWS!$E177</f>
        <v>2584.6279863333334</v>
      </c>
      <c r="AQ220" s="27">
        <f>AQ211*STAFFPLAN_CWS!$E177</f>
        <v>2528.8833781666667</v>
      </c>
      <c r="AR220" s="27">
        <f>AR211*STAFFPLAN_CWS!$F177</f>
        <v>3699.2284491733335</v>
      </c>
      <c r="AS220" s="27">
        <f>AS211*STAFFPLAN_CWS!$F177</f>
        <v>4077.4754873333331</v>
      </c>
      <c r="AT220" s="27">
        <f>AT211*STAFFPLAN_CWS!$F177</f>
        <v>4207.9358761733338</v>
      </c>
      <c r="AU220" s="27">
        <f>AU211*STAFFPLAN_CWS!$F177</f>
        <v>4207.9358761733338</v>
      </c>
      <c r="AV220" s="27">
        <f>AV211*STAFFPLAN_CWS!$F177</f>
        <v>4332.6631008333343</v>
      </c>
      <c r="AW220" s="27">
        <f>AW211*STAFFPLAN_CWS!$F177</f>
        <v>4332.6631008333343</v>
      </c>
      <c r="AX220" s="27">
        <f>AX211*STAFFPLAN_CWS!$F177</f>
        <v>4332.6631008333343</v>
      </c>
      <c r="AY220" s="27">
        <f>AY211*STAFFPLAN_CWS!$F177</f>
        <v>4208.5682761733333</v>
      </c>
      <c r="AZ220" s="27">
        <f>AZ211*STAFFPLAN_CWS!$F177</f>
        <v>4209.2006761733337</v>
      </c>
      <c r="BA220" s="27">
        <f>BA211*STAFFPLAN_CWS!$F177</f>
        <v>4081.9456873333338</v>
      </c>
      <c r="BB220" s="27">
        <f>BB211*STAFFPLAN_CWS!$F177</f>
        <v>3958.2538626733335</v>
      </c>
      <c r="BC220" s="27">
        <f>BC211*STAFFPLAN_CWS!$F177</f>
        <v>3830.8733238333334</v>
      </c>
      <c r="BD220" s="27">
        <f>BD211*STAFFPLAN_CWS!$G177</f>
        <v>4438.9241580733333</v>
      </c>
      <c r="BE220" s="27">
        <f>BE211*STAFFPLAN_CWS!$G177</f>
        <v>5086.6701229173341</v>
      </c>
      <c r="BF220" s="27">
        <f>BF211*STAFFPLAN_CWS!$G177</f>
        <v>5304.9409278653338</v>
      </c>
      <c r="BG220" s="27">
        <f>BG211*STAFFPLAN_CWS!$G177</f>
        <v>5304.9409278653338</v>
      </c>
      <c r="BH220" s="27">
        <f>BH211*STAFFPLAN_CWS!$G177</f>
        <v>5520.5503828133333</v>
      </c>
      <c r="BI220" s="27">
        <f>BI211*STAFFPLAN_CWS!$G177</f>
        <v>5520.5503828133333</v>
      </c>
      <c r="BJ220" s="27">
        <f>BJ211*STAFFPLAN_CWS!$G177</f>
        <v>5520.5503828133333</v>
      </c>
      <c r="BK220" s="27">
        <f>BK211*STAFFPLAN_CWS!$G177</f>
        <v>5305.5733278653333</v>
      </c>
      <c r="BL220" s="27">
        <f>BL211*STAFFPLAN_CWS!$G177</f>
        <v>5306.2057278653338</v>
      </c>
      <c r="BM220" s="27">
        <f>BM211*STAFFPLAN_CWS!$G177</f>
        <v>5091.1403229173338</v>
      </c>
      <c r="BN220" s="27">
        <f>BN211*STAFFPLAN_CWS!$G177</f>
        <v>4876.5662679693332</v>
      </c>
      <c r="BO220" s="27">
        <f>BO211*STAFFPLAN_CWS!$G177</f>
        <v>4661.3753130213345</v>
      </c>
    </row>
    <row r="221" spans="1:68" x14ac:dyDescent="0.15">
      <c r="A221" s="50" t="s">
        <v>23</v>
      </c>
      <c r="B221" s="34">
        <f>STAFFPLAN_CWS!C178</f>
        <v>1.4500000000000001E-2</v>
      </c>
      <c r="G221" s="27">
        <f>G211*STAFFPLAN_CWS!$B178</f>
        <v>112.375</v>
      </c>
      <c r="H221" s="27">
        <f>H211*STAFFPLAN_CWS!$C178</f>
        <v>224.75</v>
      </c>
      <c r="I221" s="27">
        <f>I211*STAFFPLAN_CWS!$C178</f>
        <v>224.75</v>
      </c>
      <c r="J221" s="27">
        <f>J211*STAFFPLAN_CWS!$C178</f>
        <v>224.75</v>
      </c>
      <c r="K221" s="27">
        <f>K211*STAFFPLAN_CWS!$C178</f>
        <v>224.75</v>
      </c>
      <c r="L221" s="27">
        <f>L211*STAFFPLAN_CWS!$C178</f>
        <v>224.75</v>
      </c>
      <c r="M221" s="27">
        <f>M211*STAFFPLAN_CWS!$C178</f>
        <v>224.75</v>
      </c>
      <c r="N221" s="27">
        <f>N211*STAFFPLAN_CWS!$C178</f>
        <v>224.75</v>
      </c>
      <c r="O221" s="27">
        <f>O211*STAFFPLAN_CWS!$C178</f>
        <v>224.75</v>
      </c>
      <c r="P221" s="27">
        <f>P211*STAFFPLAN_CWS!$C178</f>
        <v>224.75</v>
      </c>
      <c r="Q221" s="27">
        <f>Q211*STAFFPLAN_CWS!$C178</f>
        <v>227.60795000000002</v>
      </c>
      <c r="R221" s="27">
        <f>R211*STAFFPLAN_CWS!$C178</f>
        <v>227.60795000000002</v>
      </c>
      <c r="S221" s="27">
        <f>S211*STAFFPLAN_CWS!$D178</f>
        <v>230.24731250000002</v>
      </c>
      <c r="T221" s="27">
        <f>T211*STAFFPLAN_CWS!$D178</f>
        <v>272.6656919047619</v>
      </c>
      <c r="U221" s="27">
        <f>U211*STAFFPLAN_CWS!$D178</f>
        <v>276.27194547619047</v>
      </c>
      <c r="V221" s="27">
        <f>V211*STAFFPLAN_CWS!$D178</f>
        <v>290.33555761904762</v>
      </c>
      <c r="W221" s="27">
        <f>W211*STAFFPLAN_CWS!$D178</f>
        <v>286.81965458333332</v>
      </c>
      <c r="X221" s="27">
        <f>X211*STAFFPLAN_CWS!$D178</f>
        <v>286.81965458333332</v>
      </c>
      <c r="Y221" s="27">
        <f>Y211*STAFFPLAN_CWS!$D178</f>
        <v>286.81965458333332</v>
      </c>
      <c r="Z221" s="27">
        <f>Z211*STAFFPLAN_CWS!$D178</f>
        <v>286.81965458333332</v>
      </c>
      <c r="AA221" s="27">
        <f>AA211*STAFFPLAN_CWS!$D178</f>
        <v>289.97512645833336</v>
      </c>
      <c r="AB221" s="27">
        <f>AB211*STAFFPLAN_CWS!$D178</f>
        <v>293.13059833333335</v>
      </c>
      <c r="AC221" s="27">
        <f>AC211*STAFFPLAN_CWS!$D178</f>
        <v>293.21216083333331</v>
      </c>
      <c r="AD221" s="27">
        <f>AD211*STAFFPLAN_CWS!$D178</f>
        <v>299.2085769270833</v>
      </c>
      <c r="AE221" s="27">
        <f>AE211*STAFFPLAN_CWS!$D178</f>
        <v>299.27484645833329</v>
      </c>
      <c r="AF221" s="27">
        <f>AF211*STAFFPLAN_CWS!$E178</f>
        <v>577.1163366666666</v>
      </c>
      <c r="AG221" s="27">
        <f>AG211*STAFFPLAN_CWS!$E178</f>
        <v>616.62244700000008</v>
      </c>
      <c r="AH221" s="27">
        <f>AH211*STAFFPLAN_CWS!$E178</f>
        <v>630.19523724999999</v>
      </c>
      <c r="AI221" s="27">
        <f>AI211*STAFFPLAN_CWS!$E178</f>
        <v>630.19523724999999</v>
      </c>
      <c r="AJ221" s="27">
        <f>AJ211*STAFFPLAN_CWS!$E178</f>
        <v>643.32879833333334</v>
      </c>
      <c r="AK221" s="27">
        <f>AK211*STAFFPLAN_CWS!$E178</f>
        <v>643.32879833333334</v>
      </c>
      <c r="AL221" s="27">
        <f>AL211*STAFFPLAN_CWS!$E178</f>
        <v>643.32879833333334</v>
      </c>
      <c r="AM221" s="27">
        <f>AM211*STAFFPLAN_CWS!$E178</f>
        <v>630.30579975000001</v>
      </c>
      <c r="AN221" s="27">
        <f>AN211*STAFFPLAN_CWS!$E178</f>
        <v>630.41636225000002</v>
      </c>
      <c r="AO221" s="27">
        <f>AO211*STAFFPLAN_CWS!$E178</f>
        <v>617.40242616666671</v>
      </c>
      <c r="AP221" s="27">
        <f>AP211*STAFFPLAN_CWS!$E178</f>
        <v>604.46944841666675</v>
      </c>
      <c r="AQ221" s="27">
        <f>AQ211*STAFFPLAN_CWS!$E178</f>
        <v>591.43240295833334</v>
      </c>
      <c r="AR221" s="27">
        <f>AR211*STAFFPLAN_CWS!$F178</f>
        <v>865.14213730666677</v>
      </c>
      <c r="AS221" s="27">
        <f>AS211*STAFFPLAN_CWS!$F178</f>
        <v>953.60313816666667</v>
      </c>
      <c r="AT221" s="27">
        <f>AT211*STAFFPLAN_CWS!$F178</f>
        <v>984.11403555666686</v>
      </c>
      <c r="AU221" s="27">
        <f>AU211*STAFFPLAN_CWS!$F178</f>
        <v>984.11403555666686</v>
      </c>
      <c r="AV221" s="27">
        <f>AV211*STAFFPLAN_CWS!$F178</f>
        <v>1013.2841122916669</v>
      </c>
      <c r="AW221" s="27">
        <f>AW211*STAFFPLAN_CWS!$F178</f>
        <v>1013.2841122916669</v>
      </c>
      <c r="AX221" s="27">
        <f>AX211*STAFFPLAN_CWS!$F178</f>
        <v>1013.2841122916669</v>
      </c>
      <c r="AY221" s="27">
        <f>AY211*STAFFPLAN_CWS!$F178</f>
        <v>984.2619355566668</v>
      </c>
      <c r="AZ221" s="27">
        <f>AZ211*STAFFPLAN_CWS!$F178</f>
        <v>984.40983555666674</v>
      </c>
      <c r="BA221" s="27">
        <f>BA211*STAFFPLAN_CWS!$F178</f>
        <v>954.64858816666685</v>
      </c>
      <c r="BB221" s="27">
        <f>BB211*STAFFPLAN_CWS!$F178</f>
        <v>925.72066143166671</v>
      </c>
      <c r="BC221" s="27">
        <f>BC211*STAFFPLAN_CWS!$F178</f>
        <v>895.93005154166678</v>
      </c>
      <c r="BD221" s="27">
        <f>BD211*STAFFPLAN_CWS!$G178</f>
        <v>1038.1354885816668</v>
      </c>
      <c r="BE221" s="27">
        <f>BE211*STAFFPLAN_CWS!$G178</f>
        <v>1189.6244642306669</v>
      </c>
      <c r="BF221" s="27">
        <f>BF211*STAFFPLAN_CWS!$G178</f>
        <v>1240.671668613667</v>
      </c>
      <c r="BG221" s="27">
        <f>BG211*STAFFPLAN_CWS!$G178</f>
        <v>1240.671668613667</v>
      </c>
      <c r="BH221" s="27">
        <f>BH211*STAFFPLAN_CWS!$G178</f>
        <v>1291.0964604966669</v>
      </c>
      <c r="BI221" s="27">
        <f>BI211*STAFFPLAN_CWS!$G178</f>
        <v>1291.0964604966669</v>
      </c>
      <c r="BJ221" s="27">
        <f>BJ211*STAFFPLAN_CWS!$G178</f>
        <v>1291.0964604966669</v>
      </c>
      <c r="BK221" s="27">
        <f>BK211*STAFFPLAN_CWS!$G178</f>
        <v>1240.8195686136667</v>
      </c>
      <c r="BL221" s="27">
        <f>BL211*STAFFPLAN_CWS!$G178</f>
        <v>1240.9674686136668</v>
      </c>
      <c r="BM221" s="27">
        <f>BM211*STAFFPLAN_CWS!$G178</f>
        <v>1190.6699142306668</v>
      </c>
      <c r="BN221" s="27">
        <f>BN211*STAFFPLAN_CWS!$G178</f>
        <v>1140.4872723476667</v>
      </c>
      <c r="BO221" s="27">
        <f>BO211*STAFFPLAN_CWS!$G178</f>
        <v>1090.160355464667</v>
      </c>
    </row>
    <row r="222" spans="1:68" x14ac:dyDescent="0.15">
      <c r="A222" s="50" t="s">
        <v>13</v>
      </c>
      <c r="B222" s="34">
        <f>STAFFPLAN_CWS!C179</f>
        <v>5.4999999999999997E-3</v>
      </c>
      <c r="G222" s="27">
        <f>G211*STAFFPLAN_CWS!$B179</f>
        <v>42.625</v>
      </c>
      <c r="H222" s="27">
        <f>H211*STAFFPLAN_CWS!$C179</f>
        <v>85.25</v>
      </c>
      <c r="I222" s="27">
        <f>I211*STAFFPLAN_CWS!$C179</f>
        <v>85.25</v>
      </c>
      <c r="J222" s="27">
        <f>J211*STAFFPLAN_CWS!$C179</f>
        <v>85.25</v>
      </c>
      <c r="K222" s="27">
        <f>K211*STAFFPLAN_CWS!$C179</f>
        <v>85.25</v>
      </c>
      <c r="L222" s="27">
        <f>L211*STAFFPLAN_CWS!$C179</f>
        <v>85.25</v>
      </c>
      <c r="M222" s="27">
        <f>M211*STAFFPLAN_CWS!$C179</f>
        <v>85.25</v>
      </c>
      <c r="N222" s="27">
        <f>N211*STAFFPLAN_CWS!$C179</f>
        <v>85.25</v>
      </c>
      <c r="O222" s="27">
        <f>O211*STAFFPLAN_CWS!$C179</f>
        <v>85.25</v>
      </c>
      <c r="P222" s="27">
        <f>P211*STAFFPLAN_CWS!$C179</f>
        <v>85.25</v>
      </c>
      <c r="Q222" s="27">
        <f>Q211*STAFFPLAN_CWS!$C179</f>
        <v>86.334049999999991</v>
      </c>
      <c r="R222" s="27">
        <f>R211*STAFFPLAN_CWS!$C179</f>
        <v>86.334049999999991</v>
      </c>
      <c r="S222" s="27">
        <f>S211*STAFFPLAN_CWS!$D179</f>
        <v>87.335187499999989</v>
      </c>
      <c r="T222" s="27">
        <f>T211*STAFFPLAN_CWS!$D179</f>
        <v>103.4249176190476</v>
      </c>
      <c r="U222" s="27">
        <f>U211*STAFFPLAN_CWS!$D179</f>
        <v>104.79280690476189</v>
      </c>
      <c r="V222" s="27">
        <f>V211*STAFFPLAN_CWS!$D179</f>
        <v>110.12728047619048</v>
      </c>
      <c r="W222" s="27">
        <f>W211*STAFFPLAN_CWS!$D179</f>
        <v>108.79366208333332</v>
      </c>
      <c r="X222" s="27">
        <f>X211*STAFFPLAN_CWS!$D179</f>
        <v>108.79366208333332</v>
      </c>
      <c r="Y222" s="27">
        <f>Y211*STAFFPLAN_CWS!$D179</f>
        <v>108.79366208333332</v>
      </c>
      <c r="Z222" s="27">
        <f>Z211*STAFFPLAN_CWS!$D179</f>
        <v>108.79366208333332</v>
      </c>
      <c r="AA222" s="27">
        <f>AA211*STAFFPLAN_CWS!$D179</f>
        <v>109.99056520833334</v>
      </c>
      <c r="AB222" s="27">
        <f>AB211*STAFFPLAN_CWS!$D179</f>
        <v>111.18746833333331</v>
      </c>
      <c r="AC222" s="27">
        <f>AC211*STAFFPLAN_CWS!$D179</f>
        <v>111.21840583333332</v>
      </c>
      <c r="AD222" s="27">
        <f>AD211*STAFFPLAN_CWS!$D179</f>
        <v>113.49290848958331</v>
      </c>
      <c r="AE222" s="27">
        <f>AE211*STAFFPLAN_CWS!$D179</f>
        <v>113.51804520833332</v>
      </c>
      <c r="AF222" s="27">
        <f>AF211*STAFFPLAN_CWS!$E179</f>
        <v>218.90619666666663</v>
      </c>
      <c r="AG222" s="27">
        <f>AG211*STAFFPLAN_CWS!$E179</f>
        <v>233.89127299999998</v>
      </c>
      <c r="AH222" s="27">
        <f>AH211*STAFFPLAN_CWS!$E179</f>
        <v>239.03957274999999</v>
      </c>
      <c r="AI222" s="27">
        <f>AI211*STAFFPLAN_CWS!$E179</f>
        <v>239.03957274999999</v>
      </c>
      <c r="AJ222" s="27">
        <f>AJ211*STAFFPLAN_CWS!$E179</f>
        <v>244.02126833333332</v>
      </c>
      <c r="AK222" s="27">
        <f>AK211*STAFFPLAN_CWS!$E179</f>
        <v>244.02126833333332</v>
      </c>
      <c r="AL222" s="27">
        <f>AL211*STAFFPLAN_CWS!$E179</f>
        <v>244.02126833333332</v>
      </c>
      <c r="AM222" s="27">
        <f>AM211*STAFFPLAN_CWS!$E179</f>
        <v>239.08151024999998</v>
      </c>
      <c r="AN222" s="27">
        <f>AN211*STAFFPLAN_CWS!$E179</f>
        <v>239.12344775</v>
      </c>
      <c r="AO222" s="27">
        <f>AO211*STAFFPLAN_CWS!$E179</f>
        <v>234.18712716666664</v>
      </c>
      <c r="AP222" s="27">
        <f>AP211*STAFFPLAN_CWS!$E179</f>
        <v>229.28151491666665</v>
      </c>
      <c r="AQ222" s="27">
        <f>AQ211*STAFFPLAN_CWS!$E179</f>
        <v>224.33642870833333</v>
      </c>
      <c r="AR222" s="27">
        <f>AR211*STAFFPLAN_CWS!$F179</f>
        <v>328.15736242666668</v>
      </c>
      <c r="AS222" s="27">
        <f>AS211*STAFFPLAN_CWS!$F179</f>
        <v>361.71153516666664</v>
      </c>
      <c r="AT222" s="27">
        <f>AT211*STAFFPLAN_CWS!$F179</f>
        <v>373.28463417666671</v>
      </c>
      <c r="AU222" s="27">
        <f>AU211*STAFFPLAN_CWS!$F179</f>
        <v>373.28463417666671</v>
      </c>
      <c r="AV222" s="27">
        <f>AV211*STAFFPLAN_CWS!$F179</f>
        <v>384.34914604166676</v>
      </c>
      <c r="AW222" s="27">
        <f>AW211*STAFFPLAN_CWS!$F179</f>
        <v>384.34914604166676</v>
      </c>
      <c r="AX222" s="27">
        <f>AX211*STAFFPLAN_CWS!$F179</f>
        <v>384.34914604166676</v>
      </c>
      <c r="AY222" s="27">
        <f>AY211*STAFFPLAN_CWS!$F179</f>
        <v>373.34073417666667</v>
      </c>
      <c r="AZ222" s="27">
        <f>AZ211*STAFFPLAN_CWS!$F179</f>
        <v>373.39683417666669</v>
      </c>
      <c r="BA222" s="27">
        <f>BA211*STAFFPLAN_CWS!$F179</f>
        <v>362.10808516666668</v>
      </c>
      <c r="BB222" s="27">
        <f>BB211*STAFFPLAN_CWS!$F179</f>
        <v>351.13542330166666</v>
      </c>
      <c r="BC222" s="27">
        <f>BC211*STAFFPLAN_CWS!$F179</f>
        <v>339.8355367916667</v>
      </c>
      <c r="BD222" s="27">
        <f>BD211*STAFFPLAN_CWS!$G179</f>
        <v>393.77553015166666</v>
      </c>
      <c r="BE222" s="27">
        <f>BE211*STAFFPLAN_CWS!$G179</f>
        <v>451.23686574266674</v>
      </c>
      <c r="BF222" s="27">
        <f>BF211*STAFFPLAN_CWS!$G179</f>
        <v>470.59959843966669</v>
      </c>
      <c r="BG222" s="27">
        <f>BG211*STAFFPLAN_CWS!$G179</f>
        <v>470.59959843966669</v>
      </c>
      <c r="BH222" s="27">
        <f>BH211*STAFFPLAN_CWS!$G179</f>
        <v>489.72624363666665</v>
      </c>
      <c r="BI222" s="27">
        <f>BI211*STAFFPLAN_CWS!$G179</f>
        <v>489.72624363666665</v>
      </c>
      <c r="BJ222" s="27">
        <f>BJ211*STAFFPLAN_CWS!$G179</f>
        <v>489.72624363666665</v>
      </c>
      <c r="BK222" s="27">
        <f>BK211*STAFFPLAN_CWS!$G179</f>
        <v>470.65569843966659</v>
      </c>
      <c r="BL222" s="27">
        <f>BL211*STAFFPLAN_CWS!$G179</f>
        <v>470.71179843966667</v>
      </c>
      <c r="BM222" s="27">
        <f>BM211*STAFFPLAN_CWS!$G179</f>
        <v>451.63341574266667</v>
      </c>
      <c r="BN222" s="27">
        <f>BN211*STAFFPLAN_CWS!$G179</f>
        <v>432.59862054566662</v>
      </c>
      <c r="BO222" s="27">
        <f>BO211*STAFFPLAN_CWS!$G179</f>
        <v>413.50910034866672</v>
      </c>
    </row>
    <row r="223" spans="1:68" x14ac:dyDescent="0.15">
      <c r="A223" s="50" t="s">
        <v>14</v>
      </c>
      <c r="B223" s="34">
        <f>STAFFPLAN_CWS!C180</f>
        <v>3.1E-2</v>
      </c>
      <c r="G223" s="27">
        <f>(G25*833.333333333333)*STAFFPLAN_CWS!$B180</f>
        <v>25.833333333333325</v>
      </c>
      <c r="H223" s="27">
        <f>(H25*833.333333333333)*STAFFPLAN_CWS!$C180</f>
        <v>51.66666666666665</v>
      </c>
      <c r="I223" s="27">
        <f>(I25*833.333333333333)*STAFFPLAN_CWS!$C180</f>
        <v>51.66666666666665</v>
      </c>
      <c r="J223" s="27">
        <f>(J25*833.333333333333)*STAFFPLAN_CWS!$C180</f>
        <v>51.66666666666665</v>
      </c>
      <c r="K223" s="27">
        <f>(K25*833.333333333333)*STAFFPLAN_CWS!$C180</f>
        <v>51.66666666666665</v>
      </c>
      <c r="L223" s="27">
        <f>(L25*833.333333333333)*STAFFPLAN_CWS!$C180</f>
        <v>51.66666666666665</v>
      </c>
      <c r="M223" s="27">
        <f>(M25*833.333333333333)*STAFFPLAN_CWS!$C180</f>
        <v>51.66666666666665</v>
      </c>
      <c r="N223" s="27">
        <f>(N25*833.333333333333)*STAFFPLAN_CWS!$C180</f>
        <v>51.66666666666665</v>
      </c>
      <c r="O223" s="27">
        <f>(O25*833.333333333333)*STAFFPLAN_CWS!$C180</f>
        <v>51.66666666666665</v>
      </c>
      <c r="P223" s="27">
        <f>(P25*833.333333333333)*STAFFPLAN_CWS!$C180</f>
        <v>51.66666666666665</v>
      </c>
      <c r="Q223" s="27">
        <f>(Q25*833.333333333333)*STAFFPLAN_CWS!$C180</f>
        <v>51.66666666666665</v>
      </c>
      <c r="R223" s="27">
        <f>(R25*833.333333333333)*STAFFPLAN_CWS!$C180</f>
        <v>51.66666666666665</v>
      </c>
      <c r="S223" s="27">
        <f>(S25*833.333333333333)*STAFFPLAN_CWS!$D180</f>
        <v>51.66666666666665</v>
      </c>
      <c r="T223" s="27">
        <f>(T25*833.333333333333)*STAFFPLAN_CWS!$D180</f>
        <v>51.66666666666665</v>
      </c>
      <c r="U223" s="27">
        <f>(U25*833.333333333333)*STAFFPLAN_CWS!$D180</f>
        <v>51.66666666666665</v>
      </c>
      <c r="V223" s="27">
        <f>(V25*833.333333333333)*STAFFPLAN_CWS!$D180</f>
        <v>51.66666666666665</v>
      </c>
      <c r="W223" s="27">
        <f>(W25*833.333333333333)*STAFFPLAN_CWS!$D180</f>
        <v>51.66666666666665</v>
      </c>
      <c r="X223" s="27">
        <f>(X25*833.333333333333)*STAFFPLAN_CWS!$D180</f>
        <v>51.66666666666665</v>
      </c>
      <c r="Y223" s="27">
        <f>(Y25*833.333333333333)*STAFFPLAN_CWS!$D180</f>
        <v>51.66666666666665</v>
      </c>
      <c r="Z223" s="27">
        <f>(Z25*833.333333333333)*STAFFPLAN_CWS!$D180</f>
        <v>51.66666666666665</v>
      </c>
      <c r="AA223" s="27">
        <f>(AA25*833.333333333333)*STAFFPLAN_CWS!$D180</f>
        <v>51.66666666666665</v>
      </c>
      <c r="AB223" s="27">
        <f>(AB25*833.333333333333)*STAFFPLAN_CWS!$D180</f>
        <v>51.66666666666665</v>
      </c>
      <c r="AC223" s="27">
        <f>(AC25*833.333333333333)*STAFFPLAN_CWS!$D180</f>
        <v>51.66666666666665</v>
      </c>
      <c r="AD223" s="27">
        <f>(AD25*833.333333333333)*STAFFPLAN_CWS!$D180</f>
        <v>51.66666666666665</v>
      </c>
      <c r="AE223" s="27">
        <f>(AE25*833.333333333333)*STAFFPLAN_CWS!$D180</f>
        <v>51.66666666666665</v>
      </c>
      <c r="AF223" s="27">
        <f>(AF25*833.333333333333)*STAFFPLAN_CWS!$E180</f>
        <v>103.3333333333333</v>
      </c>
      <c r="AG223" s="27">
        <f>(AG25*833.333333333333)*STAFFPLAN_CWS!$E180</f>
        <v>103.3333333333333</v>
      </c>
      <c r="AH223" s="27">
        <f>(AH25*833.333333333333)*STAFFPLAN_CWS!$E180</f>
        <v>103.3333333333333</v>
      </c>
      <c r="AI223" s="27">
        <f>(AI25*833.333333333333)*STAFFPLAN_CWS!$E180</f>
        <v>103.3333333333333</v>
      </c>
      <c r="AJ223" s="27">
        <f>(AJ25*833.333333333333)*STAFFPLAN_CWS!$E180</f>
        <v>103.3333333333333</v>
      </c>
      <c r="AK223" s="27">
        <f>(AK25*833.333333333333)*STAFFPLAN_CWS!$E180</f>
        <v>103.3333333333333</v>
      </c>
      <c r="AL223" s="27">
        <f>(AL25*833.333333333333)*STAFFPLAN_CWS!$E180</f>
        <v>103.3333333333333</v>
      </c>
      <c r="AM223" s="27">
        <f>(AM25*833.333333333333)*STAFFPLAN_CWS!$E180</f>
        <v>103.3333333333333</v>
      </c>
      <c r="AN223" s="27">
        <f>(AN25*833.333333333333)*STAFFPLAN_CWS!$E180</f>
        <v>103.3333333333333</v>
      </c>
      <c r="AO223" s="27">
        <f>(AO25*833.333333333333)*STAFFPLAN_CWS!$E180</f>
        <v>103.3333333333333</v>
      </c>
      <c r="AP223" s="27">
        <f>(AP25*833.333333333333)*STAFFPLAN_CWS!$E180</f>
        <v>103.3333333333333</v>
      </c>
      <c r="AQ223" s="27">
        <f>(AQ25*833.333333333333)*STAFFPLAN_CWS!$E180</f>
        <v>103.3333333333333</v>
      </c>
      <c r="AR223" s="27">
        <f>(AR25*833.333333333333)*STAFFPLAN_CWS!$F180</f>
        <v>154.99999999999994</v>
      </c>
      <c r="AS223" s="27">
        <f>(AS25*833.333333333333)*STAFFPLAN_CWS!$F180</f>
        <v>154.99999999999994</v>
      </c>
      <c r="AT223" s="27">
        <f>(AT25*833.333333333333)*STAFFPLAN_CWS!$F180</f>
        <v>154.99999999999994</v>
      </c>
      <c r="AU223" s="27">
        <f>(AU25*833.333333333333)*STAFFPLAN_CWS!$F180</f>
        <v>154.99999999999994</v>
      </c>
      <c r="AV223" s="27">
        <f>(AV25*833.333333333333)*STAFFPLAN_CWS!$F180</f>
        <v>154.99999999999994</v>
      </c>
      <c r="AW223" s="27">
        <f>(AW25*833.333333333333)*STAFFPLAN_CWS!$F180</f>
        <v>154.99999999999994</v>
      </c>
      <c r="AX223" s="27">
        <f>(AX25*833.333333333333)*STAFFPLAN_CWS!$F180</f>
        <v>154.99999999999994</v>
      </c>
      <c r="AY223" s="27">
        <f>(AY25*833.333333333333)*STAFFPLAN_CWS!$F180</f>
        <v>154.99999999999994</v>
      </c>
      <c r="AZ223" s="27">
        <f>(AZ25*833.333333333333)*STAFFPLAN_CWS!$F180</f>
        <v>154.99999999999994</v>
      </c>
      <c r="BA223" s="27">
        <f>(BA25*833.333333333333)*STAFFPLAN_CWS!$F180</f>
        <v>154.99999999999994</v>
      </c>
      <c r="BB223" s="27">
        <f>(BB25*833.333333333333)*STAFFPLAN_CWS!$F180</f>
        <v>154.99999999999994</v>
      </c>
      <c r="BC223" s="27">
        <f>(BC25*833.333333333333)*STAFFPLAN_CWS!$F180</f>
        <v>154.99999999999994</v>
      </c>
      <c r="BD223" s="27">
        <f>(BD25*833.333333333333)*STAFFPLAN_CWS!$G180</f>
        <v>154.99999999999994</v>
      </c>
      <c r="BE223" s="27">
        <f>(BE25*833.333333333333)*STAFFPLAN_CWS!$G180</f>
        <v>154.99999999999994</v>
      </c>
      <c r="BF223" s="27">
        <f>(BF25*833.333333333333)*STAFFPLAN_CWS!$G180</f>
        <v>154.99999999999994</v>
      </c>
      <c r="BG223" s="27">
        <f>(BG25*833.333333333333)*STAFFPLAN_CWS!$G180</f>
        <v>154.99999999999994</v>
      </c>
      <c r="BH223" s="27">
        <f>(BH25*833.333333333333)*STAFFPLAN_CWS!$G180</f>
        <v>154.99999999999994</v>
      </c>
      <c r="BI223" s="27">
        <f>(BI25*833.333333333333)*STAFFPLAN_CWS!$G180</f>
        <v>154.99999999999994</v>
      </c>
      <c r="BJ223" s="27">
        <f>(BJ25*833.333333333333)*STAFFPLAN_CWS!$G180</f>
        <v>154.99999999999994</v>
      </c>
      <c r="BK223" s="27">
        <f>(BK25*833.333333333333)*STAFFPLAN_CWS!$G180</f>
        <v>154.99999999999994</v>
      </c>
      <c r="BL223" s="27">
        <f>(BL25*833.333333333333)*STAFFPLAN_CWS!$G180</f>
        <v>154.99999999999994</v>
      </c>
      <c r="BM223" s="27">
        <f>(BM25*833.333333333333)*STAFFPLAN_CWS!$G180</f>
        <v>154.99999999999994</v>
      </c>
      <c r="BN223" s="27">
        <f>(BN25*833.333333333333)*STAFFPLAN_CWS!$G180</f>
        <v>154.99999999999994</v>
      </c>
      <c r="BO223" s="27">
        <f>(BO25*833.333333333333)*STAFFPLAN_CWS!$G180</f>
        <v>154.99999999999994</v>
      </c>
    </row>
    <row r="224" spans="1:68" x14ac:dyDescent="0.15">
      <c r="A224" s="50" t="s">
        <v>15</v>
      </c>
      <c r="B224" s="34">
        <f>STAFFPLAN_CWS!C181</f>
        <v>8.0000000000000002E-3</v>
      </c>
      <c r="G224" s="27">
        <f>G211*STAFFPLAN_CWS!$B181</f>
        <v>62</v>
      </c>
      <c r="H224" s="27">
        <f>H211*STAFFPLAN_CWS!$C181</f>
        <v>124</v>
      </c>
      <c r="I224" s="27">
        <f>I211*STAFFPLAN_CWS!$C181</f>
        <v>124</v>
      </c>
      <c r="J224" s="27">
        <f>J211*STAFFPLAN_CWS!$C181</f>
        <v>124</v>
      </c>
      <c r="K224" s="27">
        <f>K211*STAFFPLAN_CWS!$C181</f>
        <v>124</v>
      </c>
      <c r="L224" s="27">
        <f>L211*STAFFPLAN_CWS!$C181</f>
        <v>124</v>
      </c>
      <c r="M224" s="27">
        <f>M211*STAFFPLAN_CWS!$C181</f>
        <v>124</v>
      </c>
      <c r="N224" s="27">
        <f>N211*STAFFPLAN_CWS!$C181</f>
        <v>124</v>
      </c>
      <c r="O224" s="27">
        <f>O211*STAFFPLAN_CWS!$C181</f>
        <v>124</v>
      </c>
      <c r="P224" s="27">
        <f>P211*STAFFPLAN_CWS!$C181</f>
        <v>124</v>
      </c>
      <c r="Q224" s="27">
        <f>Q211*STAFFPLAN_CWS!$C181</f>
        <v>125.57680000000001</v>
      </c>
      <c r="R224" s="27">
        <f>R211*STAFFPLAN_CWS!$C181</f>
        <v>125.57680000000001</v>
      </c>
      <c r="S224" s="27">
        <f>S211*STAFFPLAN_CWS!$D181</f>
        <v>127.033</v>
      </c>
      <c r="T224" s="27">
        <f>T211*STAFFPLAN_CWS!$D181</f>
        <v>150.4362438095238</v>
      </c>
      <c r="U224" s="27">
        <f>U211*STAFFPLAN_CWS!$D181</f>
        <v>152.42590095238094</v>
      </c>
      <c r="V224" s="27">
        <f>V211*STAFFPLAN_CWS!$D181</f>
        <v>160.18513523809526</v>
      </c>
      <c r="W224" s="27">
        <f>W211*STAFFPLAN_CWS!$D181</f>
        <v>158.24532666666667</v>
      </c>
      <c r="X224" s="27">
        <f>X211*STAFFPLAN_CWS!$D181</f>
        <v>158.24532666666667</v>
      </c>
      <c r="Y224" s="27">
        <f>Y211*STAFFPLAN_CWS!$D181</f>
        <v>158.24532666666667</v>
      </c>
      <c r="Z224" s="27">
        <f>Z211*STAFFPLAN_CWS!$D181</f>
        <v>158.24532666666667</v>
      </c>
      <c r="AA224" s="27">
        <f>AA211*STAFFPLAN_CWS!$D181</f>
        <v>159.98627666666667</v>
      </c>
      <c r="AB224" s="27">
        <f>AB211*STAFFPLAN_CWS!$D181</f>
        <v>161.72722666666667</v>
      </c>
      <c r="AC224" s="27">
        <f>AC211*STAFFPLAN_CWS!$D181</f>
        <v>161.77222666666665</v>
      </c>
      <c r="AD224" s="27">
        <f>AD211*STAFFPLAN_CWS!$D181</f>
        <v>165.08059416666666</v>
      </c>
      <c r="AE224" s="27">
        <f>AE211*STAFFPLAN_CWS!$D181</f>
        <v>165.11715666666666</v>
      </c>
      <c r="AF224" s="27">
        <f>AF211*STAFFPLAN_CWS!$E181</f>
        <v>318.40901333333329</v>
      </c>
      <c r="AG224" s="27">
        <f>AG211*STAFFPLAN_CWS!$E181</f>
        <v>340.205488</v>
      </c>
      <c r="AH224" s="27">
        <f>AH211*STAFFPLAN_CWS!$E181</f>
        <v>347.69392399999998</v>
      </c>
      <c r="AI224" s="27">
        <f>AI211*STAFFPLAN_CWS!$E181</f>
        <v>347.69392399999998</v>
      </c>
      <c r="AJ224" s="27">
        <f>AJ211*STAFFPLAN_CWS!$E181</f>
        <v>354.94002666666665</v>
      </c>
      <c r="AK224" s="27">
        <f>AK211*STAFFPLAN_CWS!$E181</f>
        <v>354.94002666666665</v>
      </c>
      <c r="AL224" s="27">
        <f>AL211*STAFFPLAN_CWS!$E181</f>
        <v>354.94002666666665</v>
      </c>
      <c r="AM224" s="27">
        <f>AM211*STAFFPLAN_CWS!$E181</f>
        <v>347.75492400000002</v>
      </c>
      <c r="AN224" s="27">
        <f>AN211*STAFFPLAN_CWS!$E181</f>
        <v>347.815924</v>
      </c>
      <c r="AO224" s="27">
        <f>AO211*STAFFPLAN_CWS!$E181</f>
        <v>340.63582133333335</v>
      </c>
      <c r="AP224" s="27">
        <f>AP211*STAFFPLAN_CWS!$E181</f>
        <v>333.50038533333333</v>
      </c>
      <c r="AQ224" s="27">
        <f>AQ211*STAFFPLAN_CWS!$E181</f>
        <v>326.30753266666665</v>
      </c>
      <c r="AR224" s="27">
        <f>AR211*STAFFPLAN_CWS!$F181</f>
        <v>477.31979989333337</v>
      </c>
      <c r="AS224" s="27">
        <f>AS211*STAFFPLAN_CWS!$F181</f>
        <v>526.1258693333333</v>
      </c>
      <c r="AT224" s="27">
        <f>AT211*STAFFPLAN_CWS!$F181</f>
        <v>542.95946789333345</v>
      </c>
      <c r="AU224" s="27">
        <f>AU211*STAFFPLAN_CWS!$F181</f>
        <v>542.95946789333345</v>
      </c>
      <c r="AV224" s="27">
        <f>AV211*STAFFPLAN_CWS!$F181</f>
        <v>559.05330333333347</v>
      </c>
      <c r="AW224" s="27">
        <f>AW211*STAFFPLAN_CWS!$F181</f>
        <v>559.05330333333347</v>
      </c>
      <c r="AX224" s="27">
        <f>AX211*STAFFPLAN_CWS!$F181</f>
        <v>559.05330333333347</v>
      </c>
      <c r="AY224" s="27">
        <f>AY211*STAFFPLAN_CWS!$F181</f>
        <v>543.04106789333343</v>
      </c>
      <c r="AZ224" s="27">
        <f>AZ211*STAFFPLAN_CWS!$F181</f>
        <v>543.12266789333341</v>
      </c>
      <c r="BA224" s="27">
        <f>BA211*STAFFPLAN_CWS!$F181</f>
        <v>526.70266933333335</v>
      </c>
      <c r="BB224" s="27">
        <f>BB211*STAFFPLAN_CWS!$F181</f>
        <v>510.74243389333338</v>
      </c>
      <c r="BC224" s="27">
        <f>BC211*STAFFPLAN_CWS!$F181</f>
        <v>494.3062353333334</v>
      </c>
      <c r="BD224" s="27">
        <f>BD211*STAFFPLAN_CWS!$G181</f>
        <v>572.76440749333335</v>
      </c>
      <c r="BE224" s="27">
        <f>BE211*STAFFPLAN_CWS!$G181</f>
        <v>656.34453198933352</v>
      </c>
      <c r="BF224" s="27">
        <f>BF211*STAFFPLAN_CWS!$G181</f>
        <v>684.50850682133341</v>
      </c>
      <c r="BG224" s="27">
        <f>BG211*STAFFPLAN_CWS!$G181</f>
        <v>684.50850682133341</v>
      </c>
      <c r="BH224" s="27">
        <f>BH211*STAFFPLAN_CWS!$G181</f>
        <v>712.32908165333345</v>
      </c>
      <c r="BI224" s="27">
        <f>BI211*STAFFPLAN_CWS!$G181</f>
        <v>712.32908165333345</v>
      </c>
      <c r="BJ224" s="27">
        <f>BJ211*STAFFPLAN_CWS!$G181</f>
        <v>712.32908165333345</v>
      </c>
      <c r="BK224" s="27">
        <f>BK211*STAFFPLAN_CWS!$G181</f>
        <v>684.59010682133328</v>
      </c>
      <c r="BL224" s="27">
        <f>BL211*STAFFPLAN_CWS!$G181</f>
        <v>684.67170682133337</v>
      </c>
      <c r="BM224" s="27">
        <f>BM211*STAFFPLAN_CWS!$G181</f>
        <v>656.92133198933345</v>
      </c>
      <c r="BN224" s="27">
        <f>BN211*STAFFPLAN_CWS!$G181</f>
        <v>629.23435715733331</v>
      </c>
      <c r="BO224" s="27">
        <f>BO211*STAFFPLAN_CWS!$G181</f>
        <v>601.46778232533347</v>
      </c>
    </row>
    <row r="225" spans="1:68" x14ac:dyDescent="0.15">
      <c r="A225" s="14" t="s">
        <v>4</v>
      </c>
      <c r="G225" s="27">
        <f>SUM(G220:G224)</f>
        <v>723.33333333333337</v>
      </c>
      <c r="H225" s="27">
        <f t="shared" ref="H225:BO225" si="73">SUM(H220:H224)</f>
        <v>1446.6666666666667</v>
      </c>
      <c r="I225" s="27">
        <f t="shared" si="73"/>
        <v>1446.6666666666667</v>
      </c>
      <c r="J225" s="27">
        <f t="shared" si="73"/>
        <v>1446.6666666666667</v>
      </c>
      <c r="K225" s="27">
        <f t="shared" si="73"/>
        <v>1446.6666666666667</v>
      </c>
      <c r="L225" s="27">
        <f t="shared" si="73"/>
        <v>1446.6666666666667</v>
      </c>
      <c r="M225" s="27">
        <f t="shared" si="73"/>
        <v>1446.6666666666667</v>
      </c>
      <c r="N225" s="27">
        <f t="shared" si="73"/>
        <v>1446.6666666666667</v>
      </c>
      <c r="O225" s="27">
        <f t="shared" si="73"/>
        <v>1446.6666666666667</v>
      </c>
      <c r="P225" s="27">
        <f t="shared" si="73"/>
        <v>1446.6666666666667</v>
      </c>
      <c r="Q225" s="27">
        <f t="shared" si="73"/>
        <v>1464.4056666666668</v>
      </c>
      <c r="R225" s="27">
        <f t="shared" si="73"/>
        <v>1464.4056666666668</v>
      </c>
      <c r="S225" s="27">
        <f t="shared" si="73"/>
        <v>1480.7879166666667</v>
      </c>
      <c r="T225" s="27">
        <f t="shared" si="73"/>
        <v>1744.0744095238094</v>
      </c>
      <c r="U225" s="27">
        <f t="shared" si="73"/>
        <v>1766.4580523809523</v>
      </c>
      <c r="V225" s="27">
        <f t="shared" si="73"/>
        <v>1853.7494380952382</v>
      </c>
      <c r="W225" s="27">
        <f t="shared" si="73"/>
        <v>1831.9265916666666</v>
      </c>
      <c r="X225" s="27">
        <f t="shared" si="73"/>
        <v>1831.9265916666666</v>
      </c>
      <c r="Y225" s="27">
        <f t="shared" si="73"/>
        <v>1831.9265916666666</v>
      </c>
      <c r="Z225" s="27">
        <f t="shared" si="73"/>
        <v>1831.9265916666666</v>
      </c>
      <c r="AA225" s="27">
        <f t="shared" si="73"/>
        <v>1851.5122791666668</v>
      </c>
      <c r="AB225" s="27">
        <f t="shared" si="73"/>
        <v>1871.0979666666667</v>
      </c>
      <c r="AC225" s="27">
        <f t="shared" si="73"/>
        <v>1871.6042166666666</v>
      </c>
      <c r="AD225" s="27">
        <f t="shared" si="73"/>
        <v>1908.8233510416667</v>
      </c>
      <c r="AE225" s="27">
        <f t="shared" si="73"/>
        <v>1909.2346791666666</v>
      </c>
      <c r="AF225" s="27">
        <f t="shared" si="73"/>
        <v>3685.4347333333335</v>
      </c>
      <c r="AG225" s="27">
        <f t="shared" si="73"/>
        <v>3930.645073333334</v>
      </c>
      <c r="AH225" s="27">
        <f t="shared" si="73"/>
        <v>4014.8899783333336</v>
      </c>
      <c r="AI225" s="27">
        <f t="shared" si="73"/>
        <v>4014.8899783333336</v>
      </c>
      <c r="AJ225" s="27">
        <f t="shared" si="73"/>
        <v>4096.4086333333344</v>
      </c>
      <c r="AK225" s="27">
        <f t="shared" si="73"/>
        <v>4096.4086333333344</v>
      </c>
      <c r="AL225" s="27">
        <f t="shared" si="73"/>
        <v>4096.4086333333344</v>
      </c>
      <c r="AM225" s="27">
        <f t="shared" si="73"/>
        <v>4015.5762283333333</v>
      </c>
      <c r="AN225" s="27">
        <f t="shared" si="73"/>
        <v>4016.2624783333335</v>
      </c>
      <c r="AO225" s="27">
        <f t="shared" si="73"/>
        <v>3935.4863233333331</v>
      </c>
      <c r="AP225" s="27">
        <f t="shared" si="73"/>
        <v>3855.2126683333336</v>
      </c>
      <c r="AQ225" s="27">
        <f t="shared" si="73"/>
        <v>3774.2930758333337</v>
      </c>
      <c r="AR225" s="27">
        <f t="shared" si="73"/>
        <v>5524.8477488000008</v>
      </c>
      <c r="AS225" s="27">
        <f t="shared" si="73"/>
        <v>6073.9160300000003</v>
      </c>
      <c r="AT225" s="27">
        <f t="shared" si="73"/>
        <v>6263.2940138000013</v>
      </c>
      <c r="AU225" s="27">
        <f t="shared" si="73"/>
        <v>6263.2940138000013</v>
      </c>
      <c r="AV225" s="27">
        <f t="shared" si="73"/>
        <v>6444.3496625000016</v>
      </c>
      <c r="AW225" s="27">
        <f t="shared" si="73"/>
        <v>6444.3496625000016</v>
      </c>
      <c r="AX225" s="27">
        <f t="shared" si="73"/>
        <v>6444.3496625000016</v>
      </c>
      <c r="AY225" s="27">
        <f t="shared" si="73"/>
        <v>6264.2120138</v>
      </c>
      <c r="AZ225" s="27">
        <f t="shared" si="73"/>
        <v>6265.1300138000006</v>
      </c>
      <c r="BA225" s="27">
        <f t="shared" si="73"/>
        <v>6080.4050300000008</v>
      </c>
      <c r="BB225" s="27">
        <f t="shared" si="73"/>
        <v>5900.8523813000002</v>
      </c>
      <c r="BC225" s="27">
        <f t="shared" si="73"/>
        <v>5715.9451475000005</v>
      </c>
      <c r="BD225" s="27">
        <f t="shared" si="73"/>
        <v>6598.5995842999992</v>
      </c>
      <c r="BE225" s="27">
        <f t="shared" si="73"/>
        <v>7538.8759848800009</v>
      </c>
      <c r="BF225" s="27">
        <f t="shared" si="73"/>
        <v>7855.7207017400015</v>
      </c>
      <c r="BG225" s="27">
        <f t="shared" si="73"/>
        <v>7855.7207017400015</v>
      </c>
      <c r="BH225" s="27">
        <f t="shared" si="73"/>
        <v>8168.7021685999998</v>
      </c>
      <c r="BI225" s="27">
        <f t="shared" si="73"/>
        <v>8168.7021685999998</v>
      </c>
      <c r="BJ225" s="27">
        <f t="shared" si="73"/>
        <v>8168.7021685999998</v>
      </c>
      <c r="BK225" s="27">
        <f t="shared" si="73"/>
        <v>7856.6387017400002</v>
      </c>
      <c r="BL225" s="27">
        <f t="shared" si="73"/>
        <v>7857.5567017400008</v>
      </c>
      <c r="BM225" s="27">
        <f t="shared" si="73"/>
        <v>7545.3649848800005</v>
      </c>
      <c r="BN225" s="27">
        <f t="shared" si="73"/>
        <v>7233.8865180199991</v>
      </c>
      <c r="BO225" s="27">
        <f t="shared" si="73"/>
        <v>6921.5125511600017</v>
      </c>
      <c r="BP225" s="41">
        <f>SUM(H225:BO225)</f>
        <v>252520.70476317499</v>
      </c>
    </row>
    <row r="226" spans="1:68" x14ac:dyDescent="0.15">
      <c r="F226" s="42" t="s">
        <v>64</v>
      </c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>
        <f>SUM(H225:S225)</f>
        <v>17429.599249999999</v>
      </c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>
        <f>SUM(T225:AE225)</f>
        <v>22104.260759375004</v>
      </c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>
        <f>SUM(AF225:AQ225)</f>
        <v>47531.916437499989</v>
      </c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>
        <f>SUM(AR225:BC225)</f>
        <v>73684.945380300021</v>
      </c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>
        <f>SUM(BD225:BO225)</f>
        <v>91769.982936</v>
      </c>
      <c r="BP226" s="41">
        <f>SUM(H226:BO226)</f>
        <v>252520.70476317499</v>
      </c>
    </row>
    <row r="227" spans="1:68" x14ac:dyDescent="0.15">
      <c r="A227" s="35" t="s">
        <v>16</v>
      </c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</row>
    <row r="228" spans="1:68" x14ac:dyDescent="0.15">
      <c r="A228" s="50" t="s">
        <v>17</v>
      </c>
      <c r="B228" s="27">
        <f>STAFFPLAN_CWS!C183</f>
        <v>416.66666666666669</v>
      </c>
      <c r="G228" s="27"/>
      <c r="H228" s="27"/>
      <c r="I228" s="27"/>
      <c r="J228" s="27"/>
      <c r="K228" s="27">
        <f>H25*STAFFPLAN_CWS!$C183</f>
        <v>833.33333333333337</v>
      </c>
      <c r="L228" s="27">
        <f>I25*STAFFPLAN_CWS!$C183</f>
        <v>833.33333333333337</v>
      </c>
      <c r="M228" s="27">
        <f>J25*STAFFPLAN_CWS!$C183</f>
        <v>833.33333333333337</v>
      </c>
      <c r="N228" s="27">
        <f>K25*STAFFPLAN_CWS!$C183</f>
        <v>833.33333333333337</v>
      </c>
      <c r="O228" s="27">
        <f>L25*STAFFPLAN_CWS!$C183</f>
        <v>833.33333333333337</v>
      </c>
      <c r="P228" s="27">
        <f>M25*STAFFPLAN_CWS!$C183</f>
        <v>833.33333333333337</v>
      </c>
      <c r="Q228" s="27">
        <f>N25*STAFFPLAN_CWS!$C183</f>
        <v>833.33333333333337</v>
      </c>
      <c r="R228" s="27">
        <f>O25*STAFFPLAN_CWS!$C183</f>
        <v>833.33333333333337</v>
      </c>
      <c r="S228" s="27">
        <f>P25*STAFFPLAN_CWS!$C183</f>
        <v>833.33333333333337</v>
      </c>
      <c r="T228" s="27">
        <f>Q25*STAFFPLAN_CWS!$D183</f>
        <v>916.66666666666674</v>
      </c>
      <c r="U228" s="27">
        <f>R25*STAFFPLAN_CWS!$D183</f>
        <v>916.66666666666674</v>
      </c>
      <c r="V228" s="27">
        <f>S25*STAFFPLAN_CWS!$D183</f>
        <v>916.66666666666674</v>
      </c>
      <c r="W228" s="27">
        <f>T25*STAFFPLAN_CWS!$D183</f>
        <v>916.66666666666674</v>
      </c>
      <c r="X228" s="27">
        <f>U25*STAFFPLAN_CWS!$D183</f>
        <v>916.66666666666674</v>
      </c>
      <c r="Y228" s="27">
        <f>V25*STAFFPLAN_CWS!$D183</f>
        <v>916.66666666666674</v>
      </c>
      <c r="Z228" s="27">
        <f>W25*STAFFPLAN_CWS!$D183</f>
        <v>916.66666666666674</v>
      </c>
      <c r="AA228" s="27">
        <f>X25*STAFFPLAN_CWS!$D183</f>
        <v>916.66666666666674</v>
      </c>
      <c r="AB228" s="27">
        <f>Y25*STAFFPLAN_CWS!$D183</f>
        <v>916.66666666666674</v>
      </c>
      <c r="AC228" s="27">
        <f>Z25*STAFFPLAN_CWS!$D183</f>
        <v>916.66666666666674</v>
      </c>
      <c r="AD228" s="27">
        <f>AA25*STAFFPLAN_CWS!$D183</f>
        <v>916.66666666666674</v>
      </c>
      <c r="AE228" s="27">
        <f>AB25*STAFFPLAN_CWS!$D183</f>
        <v>916.66666666666674</v>
      </c>
      <c r="AF228" s="27">
        <f>AC25*STAFFPLAN_CWS!$E183</f>
        <v>1008.3333333333335</v>
      </c>
      <c r="AG228" s="27">
        <f>AD25*STAFFPLAN_CWS!$E183</f>
        <v>1008.3333333333335</v>
      </c>
      <c r="AH228" s="27">
        <f>AE25*STAFFPLAN_CWS!$E183</f>
        <v>1008.3333333333335</v>
      </c>
      <c r="AI228" s="27">
        <f>AF25*STAFFPLAN_CWS!$E183</f>
        <v>2016.666666666667</v>
      </c>
      <c r="AJ228" s="27">
        <f>AG25*STAFFPLAN_CWS!$E183</f>
        <v>2016.666666666667</v>
      </c>
      <c r="AK228" s="27">
        <f>AH25*STAFFPLAN_CWS!$E183</f>
        <v>2016.666666666667</v>
      </c>
      <c r="AL228" s="27">
        <f>AI25*STAFFPLAN_CWS!$E183</f>
        <v>2016.666666666667</v>
      </c>
      <c r="AM228" s="27">
        <f>AJ25*STAFFPLAN_CWS!$E183</f>
        <v>2016.666666666667</v>
      </c>
      <c r="AN228" s="27">
        <f>AK25*STAFFPLAN_CWS!$E183</f>
        <v>2016.666666666667</v>
      </c>
      <c r="AO228" s="27">
        <f>AL25*STAFFPLAN_CWS!$E183</f>
        <v>2016.666666666667</v>
      </c>
      <c r="AP228" s="27">
        <f>AM25*STAFFPLAN_CWS!$E183</f>
        <v>2016.666666666667</v>
      </c>
      <c r="AQ228" s="27">
        <f>AN25*STAFFPLAN_CWS!$E183</f>
        <v>2016.666666666667</v>
      </c>
      <c r="AR228" s="27">
        <f>AO25*STAFFPLAN_CWS!$F183</f>
        <v>2218.3333333333339</v>
      </c>
      <c r="AS228" s="27">
        <f>AP25*STAFFPLAN_CWS!$F183</f>
        <v>2218.3333333333339</v>
      </c>
      <c r="AT228" s="27">
        <f>AQ25*STAFFPLAN_CWS!$F183</f>
        <v>2218.3333333333339</v>
      </c>
      <c r="AU228" s="27">
        <f>AR25*STAFFPLAN_CWS!$F183</f>
        <v>3327.5000000000009</v>
      </c>
      <c r="AV228" s="27">
        <f>AS25*STAFFPLAN_CWS!$F183</f>
        <v>3327.5000000000009</v>
      </c>
      <c r="AW228" s="27">
        <f>AT25*STAFFPLAN_CWS!$F183</f>
        <v>3327.5000000000009</v>
      </c>
      <c r="AX228" s="27">
        <f>AU25*STAFFPLAN_CWS!$F183</f>
        <v>3327.5000000000009</v>
      </c>
      <c r="AY228" s="27">
        <f>AV25*STAFFPLAN_CWS!$F183</f>
        <v>3327.5000000000009</v>
      </c>
      <c r="AZ228" s="27">
        <f>AW25*STAFFPLAN_CWS!$F183</f>
        <v>3327.5000000000009</v>
      </c>
      <c r="BA228" s="27">
        <f>AX25*STAFFPLAN_CWS!$F183</f>
        <v>3327.5000000000009</v>
      </c>
      <c r="BB228" s="27">
        <f>AY25*STAFFPLAN_CWS!$F183</f>
        <v>3327.5000000000009</v>
      </c>
      <c r="BC228" s="27">
        <f>AZ25*STAFFPLAN_CWS!$F183</f>
        <v>3327.5000000000009</v>
      </c>
      <c r="BD228" s="27">
        <f>BA25*STAFFPLAN_CWS!$G183</f>
        <v>3660.2500000000009</v>
      </c>
      <c r="BE228" s="27">
        <f>BB25*STAFFPLAN_CWS!$G183</f>
        <v>3660.2500000000009</v>
      </c>
      <c r="BF228" s="27">
        <f>BC25*STAFFPLAN_CWS!$G183</f>
        <v>3660.2500000000009</v>
      </c>
      <c r="BG228" s="27">
        <f>BD25*STAFFPLAN_CWS!$G183</f>
        <v>3660.2500000000009</v>
      </c>
      <c r="BH228" s="27">
        <f>BE25*STAFFPLAN_CWS!$G183</f>
        <v>3660.2500000000009</v>
      </c>
      <c r="BI228" s="27">
        <f>BF25*STAFFPLAN_CWS!$G183</f>
        <v>3660.2500000000009</v>
      </c>
      <c r="BJ228" s="27">
        <f>BG25*STAFFPLAN_CWS!$G183</f>
        <v>3660.2500000000009</v>
      </c>
      <c r="BK228" s="27">
        <f>BH25*STAFFPLAN_CWS!$G183</f>
        <v>3660.2500000000009</v>
      </c>
      <c r="BL228" s="27">
        <f>BI25*STAFFPLAN_CWS!$G183</f>
        <v>3660.2500000000009</v>
      </c>
      <c r="BM228" s="27">
        <f>BJ25*STAFFPLAN_CWS!$G183</f>
        <v>3660.2500000000009</v>
      </c>
      <c r="BN228" s="27">
        <f>BK25*STAFFPLAN_CWS!$G183</f>
        <v>3660.2500000000009</v>
      </c>
      <c r="BO228" s="27">
        <f>BL25*STAFFPLAN_CWS!$G183</f>
        <v>3660.2500000000009</v>
      </c>
    </row>
    <row r="229" spans="1:68" x14ac:dyDescent="0.15">
      <c r="A229" s="50" t="s">
        <v>18</v>
      </c>
      <c r="B229" s="26">
        <f>STAFFPLAN_CWS!C182</f>
        <v>0.03</v>
      </c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>
        <f>H211*STAFFPLAN_CWS!$C182</f>
        <v>465</v>
      </c>
      <c r="T229" s="27">
        <f>I211*STAFFPLAN_CWS!$D182</f>
        <v>465</v>
      </c>
      <c r="U229" s="27">
        <f>J211*STAFFPLAN_CWS!$D182</f>
        <v>465</v>
      </c>
      <c r="V229" s="27">
        <f>K211*STAFFPLAN_CWS!$D182</f>
        <v>465</v>
      </c>
      <c r="W229" s="27">
        <f>L211*STAFFPLAN_CWS!$D182</f>
        <v>465</v>
      </c>
      <c r="X229" s="27">
        <f>M211*STAFFPLAN_CWS!$D182</f>
        <v>465</v>
      </c>
      <c r="Y229" s="27">
        <f>N211*STAFFPLAN_CWS!$D182</f>
        <v>465</v>
      </c>
      <c r="Z229" s="27">
        <f>O211*STAFFPLAN_CWS!$D182</f>
        <v>465</v>
      </c>
      <c r="AA229" s="27">
        <f>P211*STAFFPLAN_CWS!$D182</f>
        <v>465</v>
      </c>
      <c r="AB229" s="27">
        <f>Q211*STAFFPLAN_CWS!$D182</f>
        <v>470.91300000000001</v>
      </c>
      <c r="AC229" s="27">
        <f>R211*STAFFPLAN_CWS!$D182</f>
        <v>470.91300000000001</v>
      </c>
      <c r="AD229" s="27">
        <f>S211*STAFFPLAN_CWS!$D182</f>
        <v>476.37374999999997</v>
      </c>
      <c r="AE229" s="27">
        <f>T211*STAFFPLAN_CWS!$D182</f>
        <v>564.13591428571419</v>
      </c>
      <c r="AF229" s="27">
        <f>U211*STAFFPLAN_CWS!$E182</f>
        <v>571.59712857142847</v>
      </c>
      <c r="AG229" s="27">
        <f>V211*STAFFPLAN_CWS!$E182</f>
        <v>600.69425714285717</v>
      </c>
      <c r="AH229" s="27">
        <f>W211*STAFFPLAN_CWS!$E182</f>
        <v>593.41997499999991</v>
      </c>
      <c r="AI229" s="27">
        <f>X211*STAFFPLAN_CWS!$E182</f>
        <v>593.41997499999991</v>
      </c>
      <c r="AJ229" s="27">
        <f>Y211*STAFFPLAN_CWS!$E182</f>
        <v>593.41997499999991</v>
      </c>
      <c r="AK229" s="27">
        <f>Z211*STAFFPLAN_CWS!$E182</f>
        <v>593.41997499999991</v>
      </c>
      <c r="AL229" s="27">
        <f>AA211*STAFFPLAN_CWS!$E182</f>
        <v>599.94853750000004</v>
      </c>
      <c r="AM229" s="27">
        <f>AB211*STAFFPLAN_CWS!$E182</f>
        <v>606.47709999999995</v>
      </c>
      <c r="AN229" s="27">
        <f>AC211*STAFFPLAN_CWS!$E182</f>
        <v>606.64584999999988</v>
      </c>
      <c r="AO229" s="27">
        <f>AD211*STAFFPLAN_CWS!$E182</f>
        <v>619.05222812499994</v>
      </c>
      <c r="AP229" s="27">
        <f>AE211*STAFFPLAN_CWS!$E182</f>
        <v>619.18933749999985</v>
      </c>
      <c r="AQ229" s="27">
        <f>AF211*STAFFPLAN_CWS!$E182</f>
        <v>1194.0337999999999</v>
      </c>
      <c r="AR229" s="27">
        <f>AG211*STAFFPLAN_CWS!$F182</f>
        <v>1275.7705800000001</v>
      </c>
      <c r="AS229" s="27">
        <f>AH211*STAFFPLAN_CWS!$F182</f>
        <v>1303.8522149999999</v>
      </c>
      <c r="AT229" s="27">
        <f>AI211*STAFFPLAN_CWS!$F182</f>
        <v>1303.8522149999999</v>
      </c>
      <c r="AU229" s="27">
        <f>AJ211*STAFFPLAN_CWS!$F182</f>
        <v>1331.0251000000001</v>
      </c>
      <c r="AV229" s="27">
        <f>AK211*STAFFPLAN_CWS!$F182</f>
        <v>1331.0251000000001</v>
      </c>
      <c r="AW229" s="27">
        <f>AL211*STAFFPLAN_CWS!$F182</f>
        <v>1331.0251000000001</v>
      </c>
      <c r="AX229" s="27">
        <f>AM211*STAFFPLAN_CWS!$F182</f>
        <v>1304.0809649999999</v>
      </c>
      <c r="AY229" s="27">
        <f>AN211*STAFFPLAN_CWS!$F182</f>
        <v>1304.3097149999999</v>
      </c>
      <c r="AZ229" s="27">
        <f>AO211*STAFFPLAN_CWS!$F182</f>
        <v>1277.3843299999999</v>
      </c>
      <c r="BA229" s="27">
        <f>AP211*STAFFPLAN_CWS!$F182</f>
        <v>1250.6264449999999</v>
      </c>
      <c r="BB229" s="27">
        <f>AQ211*STAFFPLAN_CWS!$F182</f>
        <v>1223.6532474999999</v>
      </c>
      <c r="BC229" s="27">
        <f>AR211*STAFFPLAN_CWS!$F182</f>
        <v>1789.9492496</v>
      </c>
      <c r="BD229" s="27">
        <f>AS211*STAFFPLAN_CWS!$G182</f>
        <v>1972.97201</v>
      </c>
      <c r="BE229" s="27">
        <f>AT211*STAFFPLAN_CWS!$G182</f>
        <v>2036.0980046000002</v>
      </c>
      <c r="BF229" s="27">
        <f>AU211*STAFFPLAN_CWS!$G182</f>
        <v>2036.0980046000002</v>
      </c>
      <c r="BG229" s="27">
        <f>AV211*STAFFPLAN_CWS!$G182</f>
        <v>2096.4498875000004</v>
      </c>
      <c r="BH229" s="27">
        <f>AW211*STAFFPLAN_CWS!$G182</f>
        <v>2096.4498875000004</v>
      </c>
      <c r="BI229" s="27">
        <f>AX211*STAFFPLAN_CWS!$G182</f>
        <v>2096.4498875000004</v>
      </c>
      <c r="BJ229" s="27">
        <f>AY211*STAFFPLAN_CWS!$G182</f>
        <v>2036.4040046</v>
      </c>
      <c r="BK229" s="27">
        <f>AZ211*STAFFPLAN_CWS!$G182</f>
        <v>2036.7100046</v>
      </c>
      <c r="BL229" s="27">
        <f>BA211*STAFFPLAN_CWS!$G182</f>
        <v>1975.1350100000002</v>
      </c>
      <c r="BM229" s="27">
        <f>BB211*STAFFPLAN_CWS!$G182</f>
        <v>1915.2841271</v>
      </c>
      <c r="BN229" s="27">
        <f>BC211*STAFFPLAN_CWS!$G182</f>
        <v>1853.6483825</v>
      </c>
      <c r="BO229" s="27">
        <f>BD211*STAFFPLAN_CWS!$G182</f>
        <v>2147.8665280999999</v>
      </c>
    </row>
    <row r="230" spans="1:68" x14ac:dyDescent="0.15">
      <c r="A230" s="50"/>
      <c r="B230" s="26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</row>
    <row r="231" spans="1:68" x14ac:dyDescent="0.15">
      <c r="A231" s="35" t="s">
        <v>90</v>
      </c>
      <c r="G231" s="27">
        <f t="shared" ref="G231:AL231" si="74">G229+G228</f>
        <v>0</v>
      </c>
      <c r="H231" s="27">
        <f t="shared" si="74"/>
        <v>0</v>
      </c>
      <c r="I231" s="27">
        <f t="shared" si="74"/>
        <v>0</v>
      </c>
      <c r="J231" s="27">
        <f t="shared" si="74"/>
        <v>0</v>
      </c>
      <c r="K231" s="27">
        <f t="shared" si="74"/>
        <v>833.33333333333337</v>
      </c>
      <c r="L231" s="27">
        <f t="shared" si="74"/>
        <v>833.33333333333337</v>
      </c>
      <c r="M231" s="27">
        <f t="shared" si="74"/>
        <v>833.33333333333337</v>
      </c>
      <c r="N231" s="27">
        <f t="shared" si="74"/>
        <v>833.33333333333337</v>
      </c>
      <c r="O231" s="27">
        <f t="shared" si="74"/>
        <v>833.33333333333337</v>
      </c>
      <c r="P231" s="27">
        <f t="shared" si="74"/>
        <v>833.33333333333337</v>
      </c>
      <c r="Q231" s="27">
        <f t="shared" si="74"/>
        <v>833.33333333333337</v>
      </c>
      <c r="R231" s="27">
        <f t="shared" si="74"/>
        <v>833.33333333333337</v>
      </c>
      <c r="S231" s="27">
        <f t="shared" si="74"/>
        <v>1298.3333333333335</v>
      </c>
      <c r="T231" s="27">
        <f t="shared" si="74"/>
        <v>1381.6666666666667</v>
      </c>
      <c r="U231" s="27">
        <f t="shared" si="74"/>
        <v>1381.6666666666667</v>
      </c>
      <c r="V231" s="27">
        <f t="shared" si="74"/>
        <v>1381.6666666666667</v>
      </c>
      <c r="W231" s="27">
        <f t="shared" si="74"/>
        <v>1381.6666666666667</v>
      </c>
      <c r="X231" s="27">
        <f t="shared" si="74"/>
        <v>1381.6666666666667</v>
      </c>
      <c r="Y231" s="27">
        <f t="shared" si="74"/>
        <v>1381.6666666666667</v>
      </c>
      <c r="Z231" s="27">
        <f t="shared" si="74"/>
        <v>1381.6666666666667</v>
      </c>
      <c r="AA231" s="27">
        <f t="shared" si="74"/>
        <v>1381.6666666666667</v>
      </c>
      <c r="AB231" s="27">
        <f t="shared" si="74"/>
        <v>1387.5796666666668</v>
      </c>
      <c r="AC231" s="27">
        <f t="shared" si="74"/>
        <v>1387.5796666666668</v>
      </c>
      <c r="AD231" s="27">
        <f t="shared" si="74"/>
        <v>1393.0404166666667</v>
      </c>
      <c r="AE231" s="27">
        <f t="shared" si="74"/>
        <v>1480.802580952381</v>
      </c>
      <c r="AF231" s="27">
        <f t="shared" si="74"/>
        <v>1579.9304619047621</v>
      </c>
      <c r="AG231" s="27">
        <f t="shared" si="74"/>
        <v>1609.0275904761907</v>
      </c>
      <c r="AH231" s="27">
        <f t="shared" si="74"/>
        <v>1601.7533083333333</v>
      </c>
      <c r="AI231" s="27">
        <f t="shared" si="74"/>
        <v>2610.0866416666668</v>
      </c>
      <c r="AJ231" s="27">
        <f t="shared" si="74"/>
        <v>2610.0866416666668</v>
      </c>
      <c r="AK231" s="27">
        <f t="shared" si="74"/>
        <v>2610.0866416666668</v>
      </c>
      <c r="AL231" s="27">
        <f t="shared" si="74"/>
        <v>2616.6152041666669</v>
      </c>
      <c r="AM231" s="27">
        <f t="shared" ref="AM231:BO231" si="75">AM229+AM228</f>
        <v>2623.143766666667</v>
      </c>
      <c r="AN231" s="27">
        <f t="shared" si="75"/>
        <v>2623.3125166666669</v>
      </c>
      <c r="AO231" s="27">
        <f t="shared" si="75"/>
        <v>2635.718894791667</v>
      </c>
      <c r="AP231" s="27">
        <f t="shared" si="75"/>
        <v>2635.8560041666669</v>
      </c>
      <c r="AQ231" s="27">
        <f t="shared" si="75"/>
        <v>3210.7004666666671</v>
      </c>
      <c r="AR231" s="27">
        <f t="shared" si="75"/>
        <v>3494.1039133333343</v>
      </c>
      <c r="AS231" s="27">
        <f t="shared" si="75"/>
        <v>3522.1855483333338</v>
      </c>
      <c r="AT231" s="27">
        <f t="shared" si="75"/>
        <v>3522.1855483333338</v>
      </c>
      <c r="AU231" s="27">
        <f t="shared" si="75"/>
        <v>4658.5251000000007</v>
      </c>
      <c r="AV231" s="27">
        <f t="shared" si="75"/>
        <v>4658.5251000000007</v>
      </c>
      <c r="AW231" s="27">
        <f t="shared" si="75"/>
        <v>4658.5251000000007</v>
      </c>
      <c r="AX231" s="27">
        <f t="shared" si="75"/>
        <v>4631.580965000001</v>
      </c>
      <c r="AY231" s="27">
        <f t="shared" si="75"/>
        <v>4631.8097150000012</v>
      </c>
      <c r="AZ231" s="27">
        <f t="shared" si="75"/>
        <v>4604.8843300000008</v>
      </c>
      <c r="BA231" s="27">
        <f t="shared" si="75"/>
        <v>4578.1264450000008</v>
      </c>
      <c r="BB231" s="27">
        <f t="shared" si="75"/>
        <v>4551.1532475000004</v>
      </c>
      <c r="BC231" s="27">
        <f t="shared" si="75"/>
        <v>5117.4492496000012</v>
      </c>
      <c r="BD231" s="27">
        <f t="shared" si="75"/>
        <v>5633.2220100000013</v>
      </c>
      <c r="BE231" s="27">
        <f t="shared" si="75"/>
        <v>5696.3480046000013</v>
      </c>
      <c r="BF231" s="27">
        <f t="shared" si="75"/>
        <v>5696.3480046000013</v>
      </c>
      <c r="BG231" s="27">
        <f t="shared" si="75"/>
        <v>5756.6998875000008</v>
      </c>
      <c r="BH231" s="27">
        <f t="shared" si="75"/>
        <v>5756.6998875000008</v>
      </c>
      <c r="BI231" s="27">
        <f t="shared" si="75"/>
        <v>5756.6998875000008</v>
      </c>
      <c r="BJ231" s="27">
        <f t="shared" si="75"/>
        <v>5696.6540046000009</v>
      </c>
      <c r="BK231" s="27">
        <f t="shared" si="75"/>
        <v>5696.9600046000014</v>
      </c>
      <c r="BL231" s="27">
        <f t="shared" si="75"/>
        <v>5635.3850100000009</v>
      </c>
      <c r="BM231" s="27">
        <f t="shared" si="75"/>
        <v>5575.5341271000007</v>
      </c>
      <c r="BN231" s="27">
        <f t="shared" si="75"/>
        <v>5513.8983825000014</v>
      </c>
      <c r="BO231" s="27">
        <f t="shared" si="75"/>
        <v>5808.1165281000012</v>
      </c>
      <c r="BP231" s="41">
        <f>SUM(H231:BO231)</f>
        <v>174485.273803825</v>
      </c>
    </row>
    <row r="232" spans="1:68" x14ac:dyDescent="0.15">
      <c r="F232" s="42" t="s">
        <v>64</v>
      </c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>
        <f>SUM(H231:S231)</f>
        <v>7965</v>
      </c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>
        <f>SUM(T231:AE231)</f>
        <v>16702.335664285714</v>
      </c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>
        <f>SUM(AF231:AQ231)</f>
        <v>28966.318138839284</v>
      </c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>
        <f>SUM(AR231:BC231)</f>
        <v>52629.054262100013</v>
      </c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>
        <f>SUM(BD231:BO231)</f>
        <v>68222.565738600009</v>
      </c>
      <c r="BP232" s="41">
        <f>SUM(H232:BO232)</f>
        <v>174485.27380382502</v>
      </c>
    </row>
    <row r="233" spans="1:68" x14ac:dyDescent="0.15">
      <c r="A233" s="14" t="str">
        <f>A8&amp;" TOTAL Burden"</f>
        <v>Exec TOTAL Burden</v>
      </c>
      <c r="G233" s="27">
        <f t="shared" ref="G233:AL233" si="76">G231+G225+G215</f>
        <v>8473.3333333333339</v>
      </c>
      <c r="H233" s="27">
        <f t="shared" si="76"/>
        <v>16946.666666666668</v>
      </c>
      <c r="I233" s="27">
        <f t="shared" si="76"/>
        <v>16946.666666666668</v>
      </c>
      <c r="J233" s="27">
        <f t="shared" si="76"/>
        <v>16946.666666666668</v>
      </c>
      <c r="K233" s="27">
        <f t="shared" si="76"/>
        <v>17780</v>
      </c>
      <c r="L233" s="27">
        <f t="shared" si="76"/>
        <v>17780</v>
      </c>
      <c r="M233" s="27">
        <f t="shared" si="76"/>
        <v>17780</v>
      </c>
      <c r="N233" s="27">
        <f t="shared" si="76"/>
        <v>17780</v>
      </c>
      <c r="O233" s="27">
        <f t="shared" si="76"/>
        <v>17780</v>
      </c>
      <c r="P233" s="27">
        <f t="shared" si="76"/>
        <v>17780</v>
      </c>
      <c r="Q233" s="27">
        <f t="shared" si="76"/>
        <v>17994.839</v>
      </c>
      <c r="R233" s="27">
        <f t="shared" si="76"/>
        <v>17994.839</v>
      </c>
      <c r="S233" s="27">
        <f t="shared" si="76"/>
        <v>18658.24625</v>
      </c>
      <c r="T233" s="27">
        <f t="shared" si="76"/>
        <v>21930.271552380949</v>
      </c>
      <c r="U233" s="27">
        <f t="shared" si="76"/>
        <v>22201.362338095234</v>
      </c>
      <c r="V233" s="27">
        <f t="shared" si="76"/>
        <v>23258.558009523811</v>
      </c>
      <c r="W233" s="27">
        <f t="shared" si="76"/>
        <v>22994.259091666667</v>
      </c>
      <c r="X233" s="27">
        <f t="shared" si="76"/>
        <v>22994.259091666667</v>
      </c>
      <c r="Y233" s="27">
        <f t="shared" si="76"/>
        <v>22994.259091666667</v>
      </c>
      <c r="Z233" s="27">
        <f t="shared" si="76"/>
        <v>22994.259091666667</v>
      </c>
      <c r="AA233" s="27">
        <f t="shared" si="76"/>
        <v>23231.463529166667</v>
      </c>
      <c r="AB233" s="27">
        <f t="shared" si="76"/>
        <v>23474.580966666665</v>
      </c>
      <c r="AC233" s="27">
        <f t="shared" si="76"/>
        <v>23480.712216666667</v>
      </c>
      <c r="AD233" s="27">
        <f t="shared" si="76"/>
        <v>23936.938038541666</v>
      </c>
      <c r="AE233" s="27">
        <f t="shared" si="76"/>
        <v>24029.681843452378</v>
      </c>
      <c r="AF233" s="27">
        <f t="shared" si="76"/>
        <v>45066.49186190476</v>
      </c>
      <c r="AG233" s="27">
        <f t="shared" si="76"/>
        <v>48065.358663809529</v>
      </c>
      <c r="AH233" s="27">
        <f t="shared" si="76"/>
        <v>49078.383786666665</v>
      </c>
      <c r="AI233" s="27">
        <f t="shared" si="76"/>
        <v>50086.717120000001</v>
      </c>
      <c r="AJ233" s="27">
        <f t="shared" si="76"/>
        <v>51073.998608333335</v>
      </c>
      <c r="AK233" s="27">
        <f t="shared" si="76"/>
        <v>51073.998608333335</v>
      </c>
      <c r="AL233" s="27">
        <f t="shared" si="76"/>
        <v>51080.527170833331</v>
      </c>
      <c r="AM233" s="27">
        <f t="shared" ref="AM233:BO233" si="77">AM231+AM225+AM215</f>
        <v>50108.085494999999</v>
      </c>
      <c r="AN233" s="27">
        <f t="shared" si="77"/>
        <v>50116.565495000003</v>
      </c>
      <c r="AO233" s="27">
        <f t="shared" si="77"/>
        <v>49150.682884791662</v>
      </c>
      <c r="AP233" s="27">
        <f t="shared" si="77"/>
        <v>48178.616839166665</v>
      </c>
      <c r="AQ233" s="27">
        <f t="shared" si="77"/>
        <v>47773.435125833334</v>
      </c>
      <c r="AR233" s="27">
        <f t="shared" si="77"/>
        <v>68683.926648799999</v>
      </c>
      <c r="AS233" s="27">
        <f t="shared" si="77"/>
        <v>75361.835244999995</v>
      </c>
      <c r="AT233" s="27">
        <f t="shared" si="77"/>
        <v>77655.413048800008</v>
      </c>
      <c r="AU233" s="27">
        <f t="shared" si="77"/>
        <v>78791.752600466672</v>
      </c>
      <c r="AV233" s="27">
        <f t="shared" si="77"/>
        <v>80984.537679166679</v>
      </c>
      <c r="AW233" s="27">
        <f t="shared" si="77"/>
        <v>80984.537679166679</v>
      </c>
      <c r="AX233" s="27">
        <f t="shared" si="77"/>
        <v>80957.593544166681</v>
      </c>
      <c r="AY233" s="27">
        <f t="shared" si="77"/>
        <v>78776.155215466672</v>
      </c>
      <c r="AZ233" s="27">
        <f t="shared" si="77"/>
        <v>78760.347830466664</v>
      </c>
      <c r="BA233" s="27">
        <f t="shared" si="77"/>
        <v>76496.365141666669</v>
      </c>
      <c r="BB233" s="27">
        <f t="shared" si="77"/>
        <v>74294.809865466668</v>
      </c>
      <c r="BC233" s="27">
        <f t="shared" si="77"/>
        <v>72621.673813766669</v>
      </c>
      <c r="BD233" s="27">
        <f t="shared" si="77"/>
        <v>83827.372530966662</v>
      </c>
      <c r="BE233" s="27">
        <f t="shared" si="77"/>
        <v>95278.290488146682</v>
      </c>
      <c r="BF233" s="27">
        <f t="shared" si="77"/>
        <v>99115.63205900669</v>
      </c>
      <c r="BG233" s="27">
        <f t="shared" si="77"/>
        <v>99175.983941906685</v>
      </c>
      <c r="BH233" s="27">
        <f t="shared" si="77"/>
        <v>102966.53726276668</v>
      </c>
      <c r="BI233" s="27">
        <f t="shared" si="77"/>
        <v>102966.53726276668</v>
      </c>
      <c r="BJ233" s="27">
        <f t="shared" si="77"/>
        <v>102906.49137986667</v>
      </c>
      <c r="BK233" s="27">
        <f t="shared" si="77"/>
        <v>99127.362059006671</v>
      </c>
      <c r="BL233" s="27">
        <f t="shared" si="77"/>
        <v>99076.905064406674</v>
      </c>
      <c r="BM233" s="27">
        <f t="shared" si="77"/>
        <v>95236.065610646678</v>
      </c>
      <c r="BN233" s="27">
        <f t="shared" si="77"/>
        <v>91402.079545186658</v>
      </c>
      <c r="BO233" s="27">
        <f t="shared" si="77"/>
        <v>87913.101869926686</v>
      </c>
      <c r="BP233" s="41">
        <f>SUM(H233:BO233)</f>
        <v>3163902.6981578339</v>
      </c>
    </row>
    <row r="234" spans="1:68" x14ac:dyDescent="0.15">
      <c r="F234" s="42" t="s">
        <v>64</v>
      </c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>
        <f>SUM(H233:S233)</f>
        <v>212167.92425000001</v>
      </c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>
        <f>SUM(T233:AE233)</f>
        <v>277520.60486116068</v>
      </c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>
        <f>SUM(AF233:AQ233)</f>
        <v>590852.86165967258</v>
      </c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>
        <f>SUM(AR233:BC233)</f>
        <v>924368.94831239991</v>
      </c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>
        <f>SUM(BD233:BO233)</f>
        <v>1158992.3590746003</v>
      </c>
      <c r="BP234" s="41">
        <f>SUM(H234:BO234)</f>
        <v>3163902.6981578334</v>
      </c>
    </row>
    <row r="235" spans="1:68" x14ac:dyDescent="0.15">
      <c r="A235" s="14" t="s">
        <v>114</v>
      </c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</row>
    <row r="236" spans="1:68" x14ac:dyDescent="0.15">
      <c r="A236" s="14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35" t="s">
        <v>19</v>
      </c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50" t="s">
        <v>75</v>
      </c>
      <c r="G238" s="27">
        <f t="shared" ref="G238:AL238" si="78">G35*$C35</f>
        <v>0</v>
      </c>
      <c r="H238" s="27">
        <f t="shared" si="78"/>
        <v>0</v>
      </c>
      <c r="I238" s="27">
        <f t="shared" si="78"/>
        <v>0</v>
      </c>
      <c r="J238" s="27">
        <f t="shared" si="78"/>
        <v>0</v>
      </c>
      <c r="K238" s="27">
        <f t="shared" si="78"/>
        <v>0</v>
      </c>
      <c r="L238" s="27">
        <f t="shared" si="78"/>
        <v>0</v>
      </c>
      <c r="M238" s="27">
        <f t="shared" si="78"/>
        <v>0</v>
      </c>
      <c r="N238" s="27">
        <f t="shared" si="78"/>
        <v>0</v>
      </c>
      <c r="O238" s="27">
        <f t="shared" si="78"/>
        <v>0</v>
      </c>
      <c r="P238" s="27">
        <f t="shared" si="78"/>
        <v>0</v>
      </c>
      <c r="Q238" s="27">
        <f t="shared" si="78"/>
        <v>0</v>
      </c>
      <c r="R238" s="27">
        <f t="shared" si="78"/>
        <v>0</v>
      </c>
      <c r="S238" s="27">
        <f t="shared" si="78"/>
        <v>0</v>
      </c>
      <c r="T238" s="27">
        <f t="shared" si="78"/>
        <v>0</v>
      </c>
      <c r="U238" s="27">
        <f t="shared" si="78"/>
        <v>0</v>
      </c>
      <c r="V238" s="27">
        <f t="shared" si="78"/>
        <v>0</v>
      </c>
      <c r="W238" s="27">
        <f t="shared" si="78"/>
        <v>0</v>
      </c>
      <c r="X238" s="27">
        <f t="shared" si="78"/>
        <v>0</v>
      </c>
      <c r="Y238" s="27">
        <f t="shared" si="78"/>
        <v>0</v>
      </c>
      <c r="Z238" s="27">
        <f t="shared" si="78"/>
        <v>0</v>
      </c>
      <c r="AA238" s="27">
        <f t="shared" si="78"/>
        <v>0</v>
      </c>
      <c r="AB238" s="27">
        <f t="shared" si="78"/>
        <v>0</v>
      </c>
      <c r="AC238" s="27">
        <f t="shared" si="78"/>
        <v>0</v>
      </c>
      <c r="AD238" s="27">
        <f t="shared" si="78"/>
        <v>0</v>
      </c>
      <c r="AE238" s="27">
        <f t="shared" si="78"/>
        <v>0</v>
      </c>
      <c r="AF238" s="27">
        <f t="shared" si="78"/>
        <v>7500</v>
      </c>
      <c r="AG238" s="27">
        <f t="shared" si="78"/>
        <v>7500</v>
      </c>
      <c r="AH238" s="27">
        <f t="shared" si="78"/>
        <v>7500</v>
      </c>
      <c r="AI238" s="27">
        <f t="shared" si="78"/>
        <v>7500</v>
      </c>
      <c r="AJ238" s="27">
        <f t="shared" si="78"/>
        <v>7500</v>
      </c>
      <c r="AK238" s="27">
        <f t="shared" si="78"/>
        <v>7500</v>
      </c>
      <c r="AL238" s="27">
        <f t="shared" si="78"/>
        <v>7500</v>
      </c>
      <c r="AM238" s="27">
        <f t="shared" ref="AM238:BO238" si="79">AM35*$C35</f>
        <v>7500</v>
      </c>
      <c r="AN238" s="27">
        <f t="shared" si="79"/>
        <v>7500</v>
      </c>
      <c r="AO238" s="27">
        <f t="shared" si="79"/>
        <v>7500</v>
      </c>
      <c r="AP238" s="27">
        <f t="shared" si="79"/>
        <v>7500</v>
      </c>
      <c r="AQ238" s="27">
        <f t="shared" si="79"/>
        <v>7500</v>
      </c>
      <c r="AR238" s="27">
        <f t="shared" si="79"/>
        <v>7500</v>
      </c>
      <c r="AS238" s="27">
        <f t="shared" si="79"/>
        <v>7500</v>
      </c>
      <c r="AT238" s="27">
        <f t="shared" si="79"/>
        <v>7500</v>
      </c>
      <c r="AU238" s="27">
        <f t="shared" si="79"/>
        <v>7500</v>
      </c>
      <c r="AV238" s="27">
        <f t="shared" si="79"/>
        <v>7500</v>
      </c>
      <c r="AW238" s="27">
        <f t="shared" si="79"/>
        <v>7500</v>
      </c>
      <c r="AX238" s="27">
        <f t="shared" si="79"/>
        <v>7500</v>
      </c>
      <c r="AY238" s="27">
        <f t="shared" si="79"/>
        <v>7500</v>
      </c>
      <c r="AZ238" s="27">
        <f t="shared" si="79"/>
        <v>7500</v>
      </c>
      <c r="BA238" s="27">
        <f t="shared" si="79"/>
        <v>7500</v>
      </c>
      <c r="BB238" s="27">
        <f t="shared" si="79"/>
        <v>7500</v>
      </c>
      <c r="BC238" s="27">
        <f t="shared" si="79"/>
        <v>7500</v>
      </c>
      <c r="BD238" s="27">
        <f t="shared" si="79"/>
        <v>7500</v>
      </c>
      <c r="BE238" s="27">
        <f t="shared" si="79"/>
        <v>7500</v>
      </c>
      <c r="BF238" s="27">
        <f t="shared" si="79"/>
        <v>7500</v>
      </c>
      <c r="BG238" s="27">
        <f t="shared" si="79"/>
        <v>7500</v>
      </c>
      <c r="BH238" s="27">
        <f t="shared" si="79"/>
        <v>7500</v>
      </c>
      <c r="BI238" s="27">
        <f t="shared" si="79"/>
        <v>7500</v>
      </c>
      <c r="BJ238" s="27">
        <f t="shared" si="79"/>
        <v>7500</v>
      </c>
      <c r="BK238" s="27">
        <f t="shared" si="79"/>
        <v>7500</v>
      </c>
      <c r="BL238" s="27">
        <f t="shared" si="79"/>
        <v>7500</v>
      </c>
      <c r="BM238" s="27">
        <f t="shared" si="79"/>
        <v>7500</v>
      </c>
      <c r="BN238" s="27">
        <f t="shared" si="79"/>
        <v>7500</v>
      </c>
      <c r="BO238" s="27">
        <f t="shared" si="79"/>
        <v>7500</v>
      </c>
    </row>
    <row r="239" spans="1:68" x14ac:dyDescent="0.15">
      <c r="A239" s="50" t="s">
        <v>62</v>
      </c>
      <c r="G239" s="24">
        <f>STAFFPLAN_CWS!$B56</f>
        <v>0</v>
      </c>
      <c r="H239" s="24">
        <f>STAFFPLAN_CWS!$C56</f>
        <v>0</v>
      </c>
      <c r="I239" s="24">
        <f>STAFFPLAN_CWS!$C56</f>
        <v>0</v>
      </c>
      <c r="J239" s="24">
        <f>STAFFPLAN_CWS!$C56</f>
        <v>0</v>
      </c>
      <c r="K239" s="24">
        <f>STAFFPLAN_CWS!$C56</f>
        <v>0</v>
      </c>
      <c r="L239" s="24">
        <f>STAFFPLAN_CWS!$C56</f>
        <v>0</v>
      </c>
      <c r="M239" s="24">
        <f>STAFFPLAN_CWS!$C56</f>
        <v>0</v>
      </c>
      <c r="N239" s="24">
        <f>STAFFPLAN_CWS!$C56</f>
        <v>0</v>
      </c>
      <c r="O239" s="24">
        <f>STAFFPLAN_CWS!$C56</f>
        <v>0</v>
      </c>
      <c r="P239" s="24">
        <f>STAFFPLAN_CWS!$C56</f>
        <v>0</v>
      </c>
      <c r="Q239" s="24">
        <f>STAFFPLAN_CWS!$C56</f>
        <v>0</v>
      </c>
      <c r="R239" s="24">
        <f>STAFFPLAN_CWS!$C56</f>
        <v>0</v>
      </c>
      <c r="S239" s="24">
        <f>STAFFPLAN_CWS!$C56</f>
        <v>0</v>
      </c>
      <c r="T239" s="24">
        <f>STAFFPLAN_CWS!$D56</f>
        <v>0</v>
      </c>
      <c r="U239" s="24">
        <f>STAFFPLAN_CWS!$D56</f>
        <v>0</v>
      </c>
      <c r="V239" s="24">
        <f>STAFFPLAN_CWS!$D56</f>
        <v>0</v>
      </c>
      <c r="W239" s="24">
        <f>STAFFPLAN_CWS!$D56</f>
        <v>0</v>
      </c>
      <c r="X239" s="24">
        <f>STAFFPLAN_CWS!$D56</f>
        <v>0</v>
      </c>
      <c r="Y239" s="24">
        <f>STAFFPLAN_CWS!$D56</f>
        <v>0</v>
      </c>
      <c r="Z239" s="24">
        <f>STAFFPLAN_CWS!$D56</f>
        <v>0</v>
      </c>
      <c r="AA239" s="24">
        <f>STAFFPLAN_CWS!$D56</f>
        <v>0</v>
      </c>
      <c r="AB239" s="24">
        <f>STAFFPLAN_CWS!$D56</f>
        <v>0</v>
      </c>
      <c r="AC239" s="24">
        <f>STAFFPLAN_CWS!$D56</f>
        <v>0</v>
      </c>
      <c r="AD239" s="24">
        <f>STAFFPLAN_CWS!$D56</f>
        <v>0</v>
      </c>
      <c r="AE239" s="24">
        <f>STAFFPLAN_CWS!$D56</f>
        <v>0</v>
      </c>
      <c r="AF239" s="24">
        <f>STAFFPLAN_CWS!$E56</f>
        <v>0.8</v>
      </c>
      <c r="AG239" s="24">
        <f>STAFFPLAN_CWS!$E56</f>
        <v>0.8</v>
      </c>
      <c r="AH239" s="24">
        <f>STAFFPLAN_CWS!$E56</f>
        <v>0.8</v>
      </c>
      <c r="AI239" s="24">
        <f>STAFFPLAN_CWS!$E56</f>
        <v>0.8</v>
      </c>
      <c r="AJ239" s="24">
        <f>STAFFPLAN_CWS!$E56</f>
        <v>0.8</v>
      </c>
      <c r="AK239" s="24">
        <f>STAFFPLAN_CWS!$E56</f>
        <v>0.8</v>
      </c>
      <c r="AL239" s="24">
        <f>STAFFPLAN_CWS!$E56</f>
        <v>0.8</v>
      </c>
      <c r="AM239" s="24">
        <f>STAFFPLAN_CWS!$E56</f>
        <v>0.8</v>
      </c>
      <c r="AN239" s="24">
        <f>STAFFPLAN_CWS!$E56</f>
        <v>0.8</v>
      </c>
      <c r="AO239" s="24">
        <f>STAFFPLAN_CWS!$E56</f>
        <v>0.8</v>
      </c>
      <c r="AP239" s="24">
        <f>STAFFPLAN_CWS!$E56</f>
        <v>0.8</v>
      </c>
      <c r="AQ239" s="24">
        <f>STAFFPLAN_CWS!$E56</f>
        <v>0.8</v>
      </c>
      <c r="AR239" s="24">
        <f>STAFFPLAN_CWS!$F56</f>
        <v>0.9</v>
      </c>
      <c r="AS239" s="24">
        <f>STAFFPLAN_CWS!$F56</f>
        <v>0.9</v>
      </c>
      <c r="AT239" s="24">
        <f>STAFFPLAN_CWS!$F56</f>
        <v>0.9</v>
      </c>
      <c r="AU239" s="24">
        <f>STAFFPLAN_CWS!$F56</f>
        <v>0.9</v>
      </c>
      <c r="AV239" s="24">
        <f>STAFFPLAN_CWS!$F56</f>
        <v>0.9</v>
      </c>
      <c r="AW239" s="24">
        <f>STAFFPLAN_CWS!$F56</f>
        <v>0.9</v>
      </c>
      <c r="AX239" s="24">
        <f>STAFFPLAN_CWS!$F56</f>
        <v>0.9</v>
      </c>
      <c r="AY239" s="24">
        <f>STAFFPLAN_CWS!$F56</f>
        <v>0.9</v>
      </c>
      <c r="AZ239" s="24">
        <f>STAFFPLAN_CWS!$F56</f>
        <v>0.9</v>
      </c>
      <c r="BA239" s="24">
        <f>STAFFPLAN_CWS!$F56</f>
        <v>0.9</v>
      </c>
      <c r="BB239" s="24">
        <f>STAFFPLAN_CWS!$F56</f>
        <v>0.9</v>
      </c>
      <c r="BC239" s="24">
        <f>STAFFPLAN_CWS!$F56</f>
        <v>0.9</v>
      </c>
      <c r="BD239" s="24">
        <f>STAFFPLAN_CWS!$G56</f>
        <v>1</v>
      </c>
      <c r="BE239" s="24">
        <f>STAFFPLAN_CWS!$G56</f>
        <v>1</v>
      </c>
      <c r="BF239" s="24">
        <f>STAFFPLAN_CWS!$G56</f>
        <v>1</v>
      </c>
      <c r="BG239" s="24">
        <f>STAFFPLAN_CWS!$G56</f>
        <v>1</v>
      </c>
      <c r="BH239" s="24">
        <f>STAFFPLAN_CWS!$G56</f>
        <v>1</v>
      </c>
      <c r="BI239" s="24">
        <f>STAFFPLAN_CWS!$G56</f>
        <v>1</v>
      </c>
      <c r="BJ239" s="24">
        <f>STAFFPLAN_CWS!$G56</f>
        <v>1</v>
      </c>
      <c r="BK239" s="24">
        <f>STAFFPLAN_CWS!$G56</f>
        <v>1</v>
      </c>
      <c r="BL239" s="24">
        <f>STAFFPLAN_CWS!$G56</f>
        <v>1</v>
      </c>
      <c r="BM239" s="24">
        <f>STAFFPLAN_CWS!$G56</f>
        <v>1</v>
      </c>
      <c r="BN239" s="24">
        <f>STAFFPLAN_CWS!$G56</f>
        <v>1</v>
      </c>
      <c r="BO239" s="24">
        <f>STAFFPLAN_CWS!$G56</f>
        <v>1</v>
      </c>
    </row>
    <row r="240" spans="1:68" x14ac:dyDescent="0.15">
      <c r="A240" s="50" t="s">
        <v>76</v>
      </c>
      <c r="G240" s="27">
        <f t="shared" ref="G240:AL240" si="80">G238*G239</f>
        <v>0</v>
      </c>
      <c r="H240" s="27">
        <f t="shared" si="80"/>
        <v>0</v>
      </c>
      <c r="I240" s="27">
        <f t="shared" si="80"/>
        <v>0</v>
      </c>
      <c r="J240" s="27">
        <f t="shared" si="80"/>
        <v>0</v>
      </c>
      <c r="K240" s="27">
        <f t="shared" si="80"/>
        <v>0</v>
      </c>
      <c r="L240" s="27">
        <f t="shared" si="80"/>
        <v>0</v>
      </c>
      <c r="M240" s="27">
        <f t="shared" si="80"/>
        <v>0</v>
      </c>
      <c r="N240" s="27">
        <f t="shared" si="80"/>
        <v>0</v>
      </c>
      <c r="O240" s="27">
        <f t="shared" si="80"/>
        <v>0</v>
      </c>
      <c r="P240" s="27">
        <f t="shared" si="80"/>
        <v>0</v>
      </c>
      <c r="Q240" s="27">
        <f t="shared" si="80"/>
        <v>0</v>
      </c>
      <c r="R240" s="27">
        <f t="shared" si="80"/>
        <v>0</v>
      </c>
      <c r="S240" s="27">
        <f t="shared" si="80"/>
        <v>0</v>
      </c>
      <c r="T240" s="27">
        <f t="shared" si="80"/>
        <v>0</v>
      </c>
      <c r="U240" s="27">
        <f t="shared" si="80"/>
        <v>0</v>
      </c>
      <c r="V240" s="27">
        <f t="shared" si="80"/>
        <v>0</v>
      </c>
      <c r="W240" s="27">
        <f t="shared" si="80"/>
        <v>0</v>
      </c>
      <c r="X240" s="27">
        <f t="shared" si="80"/>
        <v>0</v>
      </c>
      <c r="Y240" s="27">
        <f t="shared" si="80"/>
        <v>0</v>
      </c>
      <c r="Z240" s="27">
        <f t="shared" si="80"/>
        <v>0</v>
      </c>
      <c r="AA240" s="27">
        <f t="shared" si="80"/>
        <v>0</v>
      </c>
      <c r="AB240" s="27">
        <f t="shared" si="80"/>
        <v>0</v>
      </c>
      <c r="AC240" s="27">
        <f t="shared" si="80"/>
        <v>0</v>
      </c>
      <c r="AD240" s="27">
        <f t="shared" si="80"/>
        <v>0</v>
      </c>
      <c r="AE240" s="27">
        <f t="shared" si="80"/>
        <v>0</v>
      </c>
      <c r="AF240" s="27">
        <f t="shared" si="80"/>
        <v>6000</v>
      </c>
      <c r="AG240" s="27">
        <f t="shared" si="80"/>
        <v>6000</v>
      </c>
      <c r="AH240" s="27">
        <f t="shared" si="80"/>
        <v>6000</v>
      </c>
      <c r="AI240" s="27">
        <f t="shared" si="80"/>
        <v>6000</v>
      </c>
      <c r="AJ240" s="27">
        <f t="shared" si="80"/>
        <v>6000</v>
      </c>
      <c r="AK240" s="27">
        <f t="shared" si="80"/>
        <v>6000</v>
      </c>
      <c r="AL240" s="27">
        <f t="shared" si="80"/>
        <v>6000</v>
      </c>
      <c r="AM240" s="27">
        <f t="shared" ref="AM240:BO240" si="81">AM238*AM239</f>
        <v>6000</v>
      </c>
      <c r="AN240" s="27">
        <f t="shared" si="81"/>
        <v>6000</v>
      </c>
      <c r="AO240" s="27">
        <f t="shared" si="81"/>
        <v>6000</v>
      </c>
      <c r="AP240" s="27">
        <f t="shared" si="81"/>
        <v>6000</v>
      </c>
      <c r="AQ240" s="27">
        <f t="shared" si="81"/>
        <v>6000</v>
      </c>
      <c r="AR240" s="27">
        <f t="shared" si="81"/>
        <v>6750</v>
      </c>
      <c r="AS240" s="27">
        <f t="shared" si="81"/>
        <v>6750</v>
      </c>
      <c r="AT240" s="27">
        <f t="shared" si="81"/>
        <v>6750</v>
      </c>
      <c r="AU240" s="27">
        <f t="shared" si="81"/>
        <v>6750</v>
      </c>
      <c r="AV240" s="27">
        <f t="shared" si="81"/>
        <v>6750</v>
      </c>
      <c r="AW240" s="27">
        <f t="shared" si="81"/>
        <v>6750</v>
      </c>
      <c r="AX240" s="27">
        <f t="shared" si="81"/>
        <v>6750</v>
      </c>
      <c r="AY240" s="27">
        <f t="shared" si="81"/>
        <v>6750</v>
      </c>
      <c r="AZ240" s="27">
        <f t="shared" si="81"/>
        <v>6750</v>
      </c>
      <c r="BA240" s="27">
        <f t="shared" si="81"/>
        <v>6750</v>
      </c>
      <c r="BB240" s="27">
        <f t="shared" si="81"/>
        <v>6750</v>
      </c>
      <c r="BC240" s="27">
        <f t="shared" si="81"/>
        <v>6750</v>
      </c>
      <c r="BD240" s="27">
        <f t="shared" si="81"/>
        <v>7500</v>
      </c>
      <c r="BE240" s="27">
        <f t="shared" si="81"/>
        <v>7500</v>
      </c>
      <c r="BF240" s="27">
        <f t="shared" si="81"/>
        <v>7500</v>
      </c>
      <c r="BG240" s="27">
        <f t="shared" si="81"/>
        <v>7500</v>
      </c>
      <c r="BH240" s="27">
        <f t="shared" si="81"/>
        <v>7500</v>
      </c>
      <c r="BI240" s="27">
        <f t="shared" si="81"/>
        <v>7500</v>
      </c>
      <c r="BJ240" s="27">
        <f t="shared" si="81"/>
        <v>7500</v>
      </c>
      <c r="BK240" s="27">
        <f t="shared" si="81"/>
        <v>7500</v>
      </c>
      <c r="BL240" s="27">
        <f t="shared" si="81"/>
        <v>7500</v>
      </c>
      <c r="BM240" s="27">
        <f t="shared" si="81"/>
        <v>7500</v>
      </c>
      <c r="BN240" s="27">
        <f t="shared" si="81"/>
        <v>7500</v>
      </c>
      <c r="BO240" s="27">
        <f t="shared" si="81"/>
        <v>7500</v>
      </c>
    </row>
    <row r="241" spans="1:67" x14ac:dyDescent="0.15">
      <c r="A241" s="50" t="s">
        <v>766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  <c r="T241" s="27">
        <v>0</v>
      </c>
      <c r="U241" s="27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0</v>
      </c>
      <c r="AI241" s="27">
        <v>0</v>
      </c>
      <c r="AJ241" s="27">
        <v>0</v>
      </c>
      <c r="AK241" s="27">
        <v>0</v>
      </c>
      <c r="AL241" s="27">
        <v>0</v>
      </c>
      <c r="AM241" s="27">
        <v>0</v>
      </c>
      <c r="AN241" s="27">
        <v>0</v>
      </c>
      <c r="AO241" s="27">
        <v>0</v>
      </c>
      <c r="AP241" s="27">
        <v>0</v>
      </c>
      <c r="AQ241" s="27">
        <v>0</v>
      </c>
      <c r="AR241" s="27">
        <v>0</v>
      </c>
      <c r="AS241" s="27">
        <v>0</v>
      </c>
      <c r="AT241" s="27">
        <v>0</v>
      </c>
      <c r="AU241" s="27">
        <v>0</v>
      </c>
      <c r="AV241" s="27">
        <v>0</v>
      </c>
      <c r="AW241" s="27">
        <v>0</v>
      </c>
      <c r="AX241" s="27">
        <v>0</v>
      </c>
      <c r="AY241" s="27">
        <v>0</v>
      </c>
      <c r="AZ241" s="27">
        <v>0</v>
      </c>
      <c r="BA241" s="27">
        <v>0</v>
      </c>
      <c r="BB241" s="27">
        <v>0</v>
      </c>
      <c r="BC241" s="27">
        <v>0</v>
      </c>
      <c r="BD241" s="27">
        <v>0</v>
      </c>
      <c r="BE241" s="27">
        <v>0</v>
      </c>
      <c r="BF241" s="27">
        <v>0</v>
      </c>
      <c r="BG241" s="27">
        <v>0</v>
      </c>
      <c r="BH241" s="27">
        <v>0</v>
      </c>
      <c r="BI241" s="27">
        <v>0</v>
      </c>
      <c r="BJ241" s="27">
        <v>0</v>
      </c>
      <c r="BK241" s="27">
        <v>0</v>
      </c>
      <c r="BL241" s="27">
        <v>0</v>
      </c>
      <c r="BM241" s="27">
        <v>0</v>
      </c>
      <c r="BN241" s="27">
        <v>0</v>
      </c>
      <c r="BO241" s="27">
        <v>0</v>
      </c>
    </row>
    <row r="242" spans="1:67" x14ac:dyDescent="0.15">
      <c r="A242" s="50" t="s">
        <v>63</v>
      </c>
      <c r="G242" s="27">
        <f t="shared" ref="G242:AL242" si="82">G240+G241</f>
        <v>0</v>
      </c>
      <c r="H242" s="27">
        <f t="shared" si="82"/>
        <v>0</v>
      </c>
      <c r="I242" s="27">
        <f t="shared" si="82"/>
        <v>0</v>
      </c>
      <c r="J242" s="27">
        <f t="shared" si="82"/>
        <v>0</v>
      </c>
      <c r="K242" s="27">
        <f t="shared" si="82"/>
        <v>0</v>
      </c>
      <c r="L242" s="27">
        <f t="shared" si="82"/>
        <v>0</v>
      </c>
      <c r="M242" s="27">
        <f t="shared" si="82"/>
        <v>0</v>
      </c>
      <c r="N242" s="27">
        <f t="shared" si="82"/>
        <v>0</v>
      </c>
      <c r="O242" s="27">
        <f t="shared" si="82"/>
        <v>0</v>
      </c>
      <c r="P242" s="27">
        <f t="shared" si="82"/>
        <v>0</v>
      </c>
      <c r="Q242" s="27">
        <f t="shared" si="82"/>
        <v>0</v>
      </c>
      <c r="R242" s="27">
        <f t="shared" si="82"/>
        <v>0</v>
      </c>
      <c r="S242" s="27">
        <f t="shared" si="82"/>
        <v>0</v>
      </c>
      <c r="T242" s="27">
        <f t="shared" si="82"/>
        <v>0</v>
      </c>
      <c r="U242" s="27">
        <f t="shared" si="82"/>
        <v>0</v>
      </c>
      <c r="V242" s="27">
        <f t="shared" si="82"/>
        <v>0</v>
      </c>
      <c r="W242" s="27">
        <f t="shared" si="82"/>
        <v>0</v>
      </c>
      <c r="X242" s="27">
        <f t="shared" si="82"/>
        <v>0</v>
      </c>
      <c r="Y242" s="27">
        <f t="shared" si="82"/>
        <v>0</v>
      </c>
      <c r="Z242" s="27">
        <f t="shared" si="82"/>
        <v>0</v>
      </c>
      <c r="AA242" s="27">
        <f t="shared" si="82"/>
        <v>0</v>
      </c>
      <c r="AB242" s="27">
        <f t="shared" si="82"/>
        <v>0</v>
      </c>
      <c r="AC242" s="27">
        <f t="shared" si="82"/>
        <v>0</v>
      </c>
      <c r="AD242" s="27">
        <f t="shared" si="82"/>
        <v>0</v>
      </c>
      <c r="AE242" s="27">
        <f t="shared" si="82"/>
        <v>0</v>
      </c>
      <c r="AF242" s="27">
        <f t="shared" si="82"/>
        <v>6000</v>
      </c>
      <c r="AG242" s="27">
        <f t="shared" si="82"/>
        <v>6000</v>
      </c>
      <c r="AH242" s="27">
        <f t="shared" si="82"/>
        <v>6000</v>
      </c>
      <c r="AI242" s="27">
        <f t="shared" si="82"/>
        <v>6000</v>
      </c>
      <c r="AJ242" s="27">
        <f t="shared" si="82"/>
        <v>6000</v>
      </c>
      <c r="AK242" s="27">
        <f t="shared" si="82"/>
        <v>6000</v>
      </c>
      <c r="AL242" s="27">
        <f t="shared" si="82"/>
        <v>6000</v>
      </c>
      <c r="AM242" s="27">
        <f t="shared" ref="AM242:BO242" si="83">AM240+AM241</f>
        <v>6000</v>
      </c>
      <c r="AN242" s="27">
        <f t="shared" si="83"/>
        <v>6000</v>
      </c>
      <c r="AO242" s="27">
        <f t="shared" si="83"/>
        <v>6000</v>
      </c>
      <c r="AP242" s="27">
        <f t="shared" si="83"/>
        <v>6000</v>
      </c>
      <c r="AQ242" s="27">
        <f t="shared" si="83"/>
        <v>6000</v>
      </c>
      <c r="AR242" s="27">
        <f t="shared" si="83"/>
        <v>6750</v>
      </c>
      <c r="AS242" s="27">
        <f t="shared" si="83"/>
        <v>6750</v>
      </c>
      <c r="AT242" s="27">
        <f t="shared" si="83"/>
        <v>6750</v>
      </c>
      <c r="AU242" s="27">
        <f t="shared" si="83"/>
        <v>6750</v>
      </c>
      <c r="AV242" s="27">
        <f t="shared" si="83"/>
        <v>6750</v>
      </c>
      <c r="AW242" s="27">
        <f t="shared" si="83"/>
        <v>6750</v>
      </c>
      <c r="AX242" s="27">
        <f t="shared" si="83"/>
        <v>6750</v>
      </c>
      <c r="AY242" s="27">
        <f t="shared" si="83"/>
        <v>6750</v>
      </c>
      <c r="AZ242" s="27">
        <f t="shared" si="83"/>
        <v>6750</v>
      </c>
      <c r="BA242" s="27">
        <f t="shared" si="83"/>
        <v>6750</v>
      </c>
      <c r="BB242" s="27">
        <f t="shared" si="83"/>
        <v>6750</v>
      </c>
      <c r="BC242" s="27">
        <f t="shared" si="83"/>
        <v>6750</v>
      </c>
      <c r="BD242" s="27">
        <f t="shared" si="83"/>
        <v>7500</v>
      </c>
      <c r="BE242" s="27">
        <f t="shared" si="83"/>
        <v>7500</v>
      </c>
      <c r="BF242" s="27">
        <f t="shared" si="83"/>
        <v>7500</v>
      </c>
      <c r="BG242" s="27">
        <f t="shared" si="83"/>
        <v>7500</v>
      </c>
      <c r="BH242" s="27">
        <f t="shared" si="83"/>
        <v>7500</v>
      </c>
      <c r="BI242" s="27">
        <f t="shared" si="83"/>
        <v>7500</v>
      </c>
      <c r="BJ242" s="27">
        <f t="shared" si="83"/>
        <v>7500</v>
      </c>
      <c r="BK242" s="27">
        <f t="shared" si="83"/>
        <v>7500</v>
      </c>
      <c r="BL242" s="27">
        <f t="shared" si="83"/>
        <v>7500</v>
      </c>
      <c r="BM242" s="27">
        <f t="shared" si="83"/>
        <v>7500</v>
      </c>
      <c r="BN242" s="27">
        <f t="shared" si="83"/>
        <v>7500</v>
      </c>
      <c r="BO242" s="27">
        <f t="shared" si="83"/>
        <v>7500</v>
      </c>
    </row>
    <row r="243" spans="1:67" x14ac:dyDescent="0.15">
      <c r="A243" s="50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</row>
    <row r="244" spans="1:67" x14ac:dyDescent="0.15">
      <c r="A244" s="35" t="s">
        <v>86</v>
      </c>
      <c r="G244" s="27">
        <f t="shared" ref="G244:AL244" si="84">G36*$C36</f>
        <v>0</v>
      </c>
      <c r="H244" s="27">
        <f t="shared" si="84"/>
        <v>0</v>
      </c>
      <c r="I244" s="27">
        <f t="shared" si="84"/>
        <v>0</v>
      </c>
      <c r="J244" s="27">
        <f t="shared" si="84"/>
        <v>0</v>
      </c>
      <c r="K244" s="27">
        <f t="shared" si="84"/>
        <v>0</v>
      </c>
      <c r="L244" s="27">
        <f t="shared" si="84"/>
        <v>0</v>
      </c>
      <c r="M244" s="27">
        <f t="shared" si="84"/>
        <v>0</v>
      </c>
      <c r="N244" s="27">
        <f t="shared" si="84"/>
        <v>0</v>
      </c>
      <c r="O244" s="27">
        <f t="shared" si="84"/>
        <v>0</v>
      </c>
      <c r="P244" s="27">
        <f t="shared" si="84"/>
        <v>0</v>
      </c>
      <c r="Q244" s="27">
        <f t="shared" si="84"/>
        <v>0</v>
      </c>
      <c r="R244" s="27">
        <f t="shared" si="84"/>
        <v>0</v>
      </c>
      <c r="S244" s="27">
        <f t="shared" si="84"/>
        <v>0</v>
      </c>
      <c r="T244" s="27">
        <f t="shared" si="84"/>
        <v>0</v>
      </c>
      <c r="U244" s="27">
        <f t="shared" si="84"/>
        <v>0</v>
      </c>
      <c r="V244" s="27">
        <f t="shared" si="84"/>
        <v>0</v>
      </c>
      <c r="W244" s="27">
        <f t="shared" si="84"/>
        <v>0</v>
      </c>
      <c r="X244" s="27">
        <f t="shared" si="84"/>
        <v>0</v>
      </c>
      <c r="Y244" s="27">
        <f t="shared" si="84"/>
        <v>0</v>
      </c>
      <c r="Z244" s="27">
        <f t="shared" si="84"/>
        <v>0</v>
      </c>
      <c r="AA244" s="27">
        <f t="shared" si="84"/>
        <v>0</v>
      </c>
      <c r="AB244" s="27">
        <f t="shared" si="84"/>
        <v>0</v>
      </c>
      <c r="AC244" s="27">
        <f t="shared" si="84"/>
        <v>0</v>
      </c>
      <c r="AD244" s="27">
        <f t="shared" si="84"/>
        <v>0</v>
      </c>
      <c r="AE244" s="27">
        <f t="shared" si="84"/>
        <v>0</v>
      </c>
      <c r="AF244" s="27">
        <f t="shared" si="84"/>
        <v>0</v>
      </c>
      <c r="AG244" s="27">
        <f t="shared" si="84"/>
        <v>0</v>
      </c>
      <c r="AH244" s="27">
        <f t="shared" si="84"/>
        <v>0</v>
      </c>
      <c r="AI244" s="27">
        <f t="shared" si="84"/>
        <v>0</v>
      </c>
      <c r="AJ244" s="27">
        <f t="shared" si="84"/>
        <v>0</v>
      </c>
      <c r="AK244" s="27">
        <f t="shared" si="84"/>
        <v>0</v>
      </c>
      <c r="AL244" s="27">
        <f t="shared" si="84"/>
        <v>0</v>
      </c>
      <c r="AM244" s="27">
        <f t="shared" ref="AM244:BO244" si="85">AM36*$C36</f>
        <v>0</v>
      </c>
      <c r="AN244" s="27">
        <f t="shared" si="85"/>
        <v>0</v>
      </c>
      <c r="AO244" s="27">
        <f t="shared" si="85"/>
        <v>0</v>
      </c>
      <c r="AP244" s="27">
        <f t="shared" si="85"/>
        <v>0</v>
      </c>
      <c r="AQ244" s="27">
        <f t="shared" si="85"/>
        <v>0</v>
      </c>
      <c r="AR244" s="27">
        <f t="shared" si="85"/>
        <v>0</v>
      </c>
      <c r="AS244" s="27">
        <f t="shared" si="85"/>
        <v>0</v>
      </c>
      <c r="AT244" s="27">
        <f t="shared" si="85"/>
        <v>0</v>
      </c>
      <c r="AU244" s="27">
        <f t="shared" si="85"/>
        <v>0</v>
      </c>
      <c r="AV244" s="27">
        <f t="shared" si="85"/>
        <v>0</v>
      </c>
      <c r="AW244" s="27">
        <f t="shared" si="85"/>
        <v>0</v>
      </c>
      <c r="AX244" s="27">
        <f t="shared" si="85"/>
        <v>0</v>
      </c>
      <c r="AY244" s="27">
        <f t="shared" si="85"/>
        <v>0</v>
      </c>
      <c r="AZ244" s="27">
        <f t="shared" si="85"/>
        <v>0</v>
      </c>
      <c r="BA244" s="27">
        <f t="shared" si="85"/>
        <v>0</v>
      </c>
      <c r="BB244" s="27">
        <f t="shared" si="85"/>
        <v>0</v>
      </c>
      <c r="BC244" s="27">
        <f t="shared" si="85"/>
        <v>0</v>
      </c>
      <c r="BD244" s="27">
        <f t="shared" si="85"/>
        <v>0</v>
      </c>
      <c r="BE244" s="27">
        <f t="shared" si="85"/>
        <v>0</v>
      </c>
      <c r="BF244" s="27">
        <f t="shared" si="85"/>
        <v>0</v>
      </c>
      <c r="BG244" s="27">
        <f t="shared" si="85"/>
        <v>0</v>
      </c>
      <c r="BH244" s="27">
        <f t="shared" si="85"/>
        <v>0</v>
      </c>
      <c r="BI244" s="27">
        <f t="shared" si="85"/>
        <v>0</v>
      </c>
      <c r="BJ244" s="27">
        <f t="shared" si="85"/>
        <v>0</v>
      </c>
      <c r="BK244" s="27">
        <f t="shared" si="85"/>
        <v>0</v>
      </c>
      <c r="BL244" s="27">
        <f t="shared" si="85"/>
        <v>0</v>
      </c>
      <c r="BM244" s="27">
        <f t="shared" si="85"/>
        <v>0</v>
      </c>
      <c r="BN244" s="27">
        <f t="shared" si="85"/>
        <v>0</v>
      </c>
      <c r="BO244" s="27">
        <f t="shared" si="85"/>
        <v>0</v>
      </c>
    </row>
    <row r="245" spans="1:67" x14ac:dyDescent="0.15"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</row>
    <row r="246" spans="1:67" x14ac:dyDescent="0.15">
      <c r="A246" s="35" t="s">
        <v>20</v>
      </c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50" t="s">
        <v>75</v>
      </c>
      <c r="G247" s="27">
        <f t="shared" ref="G247:AL247" si="86">G38*$C38</f>
        <v>0</v>
      </c>
      <c r="H247" s="27">
        <f t="shared" si="86"/>
        <v>0</v>
      </c>
      <c r="I247" s="27">
        <f t="shared" si="86"/>
        <v>0</v>
      </c>
      <c r="J247" s="27">
        <f t="shared" si="86"/>
        <v>0</v>
      </c>
      <c r="K247" s="27">
        <f t="shared" si="86"/>
        <v>0</v>
      </c>
      <c r="L247" s="27">
        <f t="shared" si="86"/>
        <v>0</v>
      </c>
      <c r="M247" s="27">
        <f t="shared" si="86"/>
        <v>0</v>
      </c>
      <c r="N247" s="27">
        <f t="shared" si="86"/>
        <v>0</v>
      </c>
      <c r="O247" s="27">
        <f t="shared" si="86"/>
        <v>0</v>
      </c>
      <c r="P247" s="27">
        <f t="shared" si="86"/>
        <v>0</v>
      </c>
      <c r="Q247" s="27">
        <f t="shared" si="86"/>
        <v>0</v>
      </c>
      <c r="R247" s="27">
        <f t="shared" si="86"/>
        <v>0</v>
      </c>
      <c r="S247" s="27">
        <f t="shared" si="86"/>
        <v>0</v>
      </c>
      <c r="T247" s="27">
        <f t="shared" si="86"/>
        <v>6250</v>
      </c>
      <c r="U247" s="27">
        <f t="shared" si="86"/>
        <v>6250</v>
      </c>
      <c r="V247" s="27">
        <f t="shared" si="86"/>
        <v>6250</v>
      </c>
      <c r="W247" s="27">
        <f t="shared" si="86"/>
        <v>6250</v>
      </c>
      <c r="X247" s="27">
        <f t="shared" si="86"/>
        <v>6250</v>
      </c>
      <c r="Y247" s="27">
        <f t="shared" si="86"/>
        <v>6250</v>
      </c>
      <c r="Z247" s="27">
        <f t="shared" si="86"/>
        <v>6250</v>
      </c>
      <c r="AA247" s="27">
        <f t="shared" si="86"/>
        <v>6250</v>
      </c>
      <c r="AB247" s="27">
        <f t="shared" si="86"/>
        <v>6250</v>
      </c>
      <c r="AC247" s="27">
        <f t="shared" si="86"/>
        <v>6250</v>
      </c>
      <c r="AD247" s="27">
        <f t="shared" si="86"/>
        <v>6250</v>
      </c>
      <c r="AE247" s="27">
        <f t="shared" si="86"/>
        <v>6250</v>
      </c>
      <c r="AF247" s="27">
        <f t="shared" si="86"/>
        <v>6250</v>
      </c>
      <c r="AG247" s="27">
        <f t="shared" si="86"/>
        <v>6250</v>
      </c>
      <c r="AH247" s="27">
        <f t="shared" si="86"/>
        <v>6250</v>
      </c>
      <c r="AI247" s="27">
        <f t="shared" si="86"/>
        <v>6250</v>
      </c>
      <c r="AJ247" s="27">
        <f t="shared" si="86"/>
        <v>6250</v>
      </c>
      <c r="AK247" s="27">
        <f t="shared" si="86"/>
        <v>6250</v>
      </c>
      <c r="AL247" s="27">
        <f t="shared" si="86"/>
        <v>6250</v>
      </c>
      <c r="AM247" s="27">
        <f t="shared" ref="AM247:BO247" si="87">AM38*$C38</f>
        <v>6250</v>
      </c>
      <c r="AN247" s="27">
        <f t="shared" si="87"/>
        <v>6250</v>
      </c>
      <c r="AO247" s="27">
        <f t="shared" si="87"/>
        <v>6250</v>
      </c>
      <c r="AP247" s="27">
        <f t="shared" si="87"/>
        <v>6250</v>
      </c>
      <c r="AQ247" s="27">
        <f t="shared" si="87"/>
        <v>6250</v>
      </c>
      <c r="AR247" s="27">
        <f t="shared" si="87"/>
        <v>6250</v>
      </c>
      <c r="AS247" s="27">
        <f t="shared" si="87"/>
        <v>6250</v>
      </c>
      <c r="AT247" s="27">
        <f t="shared" si="87"/>
        <v>6250</v>
      </c>
      <c r="AU247" s="27">
        <f t="shared" si="87"/>
        <v>6250</v>
      </c>
      <c r="AV247" s="27">
        <f t="shared" si="87"/>
        <v>6250</v>
      </c>
      <c r="AW247" s="27">
        <f t="shared" si="87"/>
        <v>6250</v>
      </c>
      <c r="AX247" s="27">
        <f t="shared" si="87"/>
        <v>6250</v>
      </c>
      <c r="AY247" s="27">
        <f t="shared" si="87"/>
        <v>6250</v>
      </c>
      <c r="AZ247" s="27">
        <f t="shared" si="87"/>
        <v>6250</v>
      </c>
      <c r="BA247" s="27">
        <f t="shared" si="87"/>
        <v>6250</v>
      </c>
      <c r="BB247" s="27">
        <f t="shared" si="87"/>
        <v>6250</v>
      </c>
      <c r="BC247" s="27">
        <f t="shared" si="87"/>
        <v>6250</v>
      </c>
      <c r="BD247" s="27">
        <f t="shared" si="87"/>
        <v>6250</v>
      </c>
      <c r="BE247" s="27">
        <f t="shared" si="87"/>
        <v>6250</v>
      </c>
      <c r="BF247" s="27">
        <f t="shared" si="87"/>
        <v>6250</v>
      </c>
      <c r="BG247" s="27">
        <f t="shared" si="87"/>
        <v>6250</v>
      </c>
      <c r="BH247" s="27">
        <f t="shared" si="87"/>
        <v>6250</v>
      </c>
      <c r="BI247" s="27">
        <f t="shared" si="87"/>
        <v>6250</v>
      </c>
      <c r="BJ247" s="27">
        <f t="shared" si="87"/>
        <v>6250</v>
      </c>
      <c r="BK247" s="27">
        <f t="shared" si="87"/>
        <v>6250</v>
      </c>
      <c r="BL247" s="27">
        <f t="shared" si="87"/>
        <v>6250</v>
      </c>
      <c r="BM247" s="27">
        <f t="shared" si="87"/>
        <v>6250</v>
      </c>
      <c r="BN247" s="27">
        <f t="shared" si="87"/>
        <v>6250</v>
      </c>
      <c r="BO247" s="27">
        <f t="shared" si="87"/>
        <v>6250</v>
      </c>
    </row>
    <row r="248" spans="1:67" x14ac:dyDescent="0.15">
      <c r="A248" s="50" t="s">
        <v>62</v>
      </c>
      <c r="G248" s="24">
        <f>STAFFPLAN_CWS!$B60</f>
        <v>0</v>
      </c>
      <c r="H248" s="24">
        <f>STAFFPLAN_CWS!$C60</f>
        <v>0</v>
      </c>
      <c r="I248" s="24">
        <f>STAFFPLAN_CWS!$C60</f>
        <v>0</v>
      </c>
      <c r="J248" s="24">
        <f>STAFFPLAN_CWS!$C60</f>
        <v>0</v>
      </c>
      <c r="K248" s="24">
        <f>STAFFPLAN_CWS!$C60</f>
        <v>0</v>
      </c>
      <c r="L248" s="24">
        <f>STAFFPLAN_CWS!$C60</f>
        <v>0</v>
      </c>
      <c r="M248" s="24">
        <f>STAFFPLAN_CWS!$C60</f>
        <v>0</v>
      </c>
      <c r="N248" s="24">
        <f>STAFFPLAN_CWS!$C60</f>
        <v>0</v>
      </c>
      <c r="O248" s="24">
        <f>STAFFPLAN_CWS!$C60</f>
        <v>0</v>
      </c>
      <c r="P248" s="24">
        <f>STAFFPLAN_CWS!$C60</f>
        <v>0</v>
      </c>
      <c r="Q248" s="24">
        <f>STAFFPLAN_CWS!$C60</f>
        <v>0</v>
      </c>
      <c r="R248" s="24">
        <f>STAFFPLAN_CWS!$C60</f>
        <v>0</v>
      </c>
      <c r="S248" s="24">
        <f>STAFFPLAN_CWS!$C60</f>
        <v>0</v>
      </c>
      <c r="T248" s="24">
        <f>STAFFPLAN_CWS!$D60</f>
        <v>0.8</v>
      </c>
      <c r="U248" s="24">
        <f>STAFFPLAN_CWS!$D60</f>
        <v>0.8</v>
      </c>
      <c r="V248" s="24">
        <f>STAFFPLAN_CWS!$D60</f>
        <v>0.8</v>
      </c>
      <c r="W248" s="24">
        <f>STAFFPLAN_CWS!$D60</f>
        <v>0.8</v>
      </c>
      <c r="X248" s="24">
        <f>STAFFPLAN_CWS!$D60</f>
        <v>0.8</v>
      </c>
      <c r="Y248" s="24">
        <f>STAFFPLAN_CWS!$D60</f>
        <v>0.8</v>
      </c>
      <c r="Z248" s="24">
        <f>STAFFPLAN_CWS!$D60</f>
        <v>0.8</v>
      </c>
      <c r="AA248" s="24">
        <f>STAFFPLAN_CWS!$D60</f>
        <v>0.8</v>
      </c>
      <c r="AB248" s="24">
        <f>STAFFPLAN_CWS!$D60</f>
        <v>0.8</v>
      </c>
      <c r="AC248" s="24">
        <f>STAFFPLAN_CWS!$D60</f>
        <v>0.8</v>
      </c>
      <c r="AD248" s="24">
        <f>STAFFPLAN_CWS!$D60</f>
        <v>0.8</v>
      </c>
      <c r="AE248" s="24">
        <f>STAFFPLAN_CWS!$D60</f>
        <v>0.8</v>
      </c>
      <c r="AF248" s="24">
        <f>STAFFPLAN_CWS!$E60</f>
        <v>0.8</v>
      </c>
      <c r="AG248" s="24">
        <f>STAFFPLAN_CWS!$E60</f>
        <v>0.8</v>
      </c>
      <c r="AH248" s="24">
        <f>STAFFPLAN_CWS!$E60</f>
        <v>0.8</v>
      </c>
      <c r="AI248" s="24">
        <f>STAFFPLAN_CWS!$E60</f>
        <v>0.8</v>
      </c>
      <c r="AJ248" s="24">
        <f>STAFFPLAN_CWS!$E60</f>
        <v>0.8</v>
      </c>
      <c r="AK248" s="24">
        <f>STAFFPLAN_CWS!$E60</f>
        <v>0.8</v>
      </c>
      <c r="AL248" s="24">
        <f>STAFFPLAN_CWS!$E60</f>
        <v>0.8</v>
      </c>
      <c r="AM248" s="24">
        <f>STAFFPLAN_CWS!$E60</f>
        <v>0.8</v>
      </c>
      <c r="AN248" s="24">
        <f>STAFFPLAN_CWS!$E60</f>
        <v>0.8</v>
      </c>
      <c r="AO248" s="24">
        <f>STAFFPLAN_CWS!$E60</f>
        <v>0.8</v>
      </c>
      <c r="AP248" s="24">
        <f>STAFFPLAN_CWS!$E60</f>
        <v>0.8</v>
      </c>
      <c r="AQ248" s="24">
        <f>STAFFPLAN_CWS!$E60</f>
        <v>0.8</v>
      </c>
      <c r="AR248" s="24">
        <f>STAFFPLAN_CWS!$F60</f>
        <v>0.9</v>
      </c>
      <c r="AS248" s="24">
        <f>STAFFPLAN_CWS!$F60</f>
        <v>0.9</v>
      </c>
      <c r="AT248" s="24">
        <f>STAFFPLAN_CWS!$F60</f>
        <v>0.9</v>
      </c>
      <c r="AU248" s="24">
        <f>STAFFPLAN_CWS!$F60</f>
        <v>0.9</v>
      </c>
      <c r="AV248" s="24">
        <f>STAFFPLAN_CWS!$F60</f>
        <v>0.9</v>
      </c>
      <c r="AW248" s="24">
        <f>STAFFPLAN_CWS!$F60</f>
        <v>0.9</v>
      </c>
      <c r="AX248" s="24">
        <f>STAFFPLAN_CWS!$F60</f>
        <v>0.9</v>
      </c>
      <c r="AY248" s="24">
        <f>STAFFPLAN_CWS!$F60</f>
        <v>0.9</v>
      </c>
      <c r="AZ248" s="24">
        <f>STAFFPLAN_CWS!$F60</f>
        <v>0.9</v>
      </c>
      <c r="BA248" s="24">
        <f>STAFFPLAN_CWS!$F60</f>
        <v>0.9</v>
      </c>
      <c r="BB248" s="24">
        <f>STAFFPLAN_CWS!$F60</f>
        <v>0.9</v>
      </c>
      <c r="BC248" s="24">
        <f>STAFFPLAN_CWS!$F60</f>
        <v>0.9</v>
      </c>
      <c r="BD248" s="24">
        <f>STAFFPLAN_CWS!$G60</f>
        <v>1</v>
      </c>
      <c r="BE248" s="24">
        <f>STAFFPLAN_CWS!$G60</f>
        <v>1</v>
      </c>
      <c r="BF248" s="24">
        <f>STAFFPLAN_CWS!$G60</f>
        <v>1</v>
      </c>
      <c r="BG248" s="24">
        <f>STAFFPLAN_CWS!$G60</f>
        <v>1</v>
      </c>
      <c r="BH248" s="24">
        <f>STAFFPLAN_CWS!$G60</f>
        <v>1</v>
      </c>
      <c r="BI248" s="24">
        <f>STAFFPLAN_CWS!$G60</f>
        <v>1</v>
      </c>
      <c r="BJ248" s="24">
        <f>STAFFPLAN_CWS!$G60</f>
        <v>1</v>
      </c>
      <c r="BK248" s="24">
        <f>STAFFPLAN_CWS!$G60</f>
        <v>1</v>
      </c>
      <c r="BL248" s="24">
        <f>STAFFPLAN_CWS!$G60</f>
        <v>1</v>
      </c>
      <c r="BM248" s="24">
        <f>STAFFPLAN_CWS!$G60</f>
        <v>1</v>
      </c>
      <c r="BN248" s="24">
        <f>STAFFPLAN_CWS!$G60</f>
        <v>1</v>
      </c>
      <c r="BO248" s="24">
        <f>STAFFPLAN_CWS!$G60</f>
        <v>1</v>
      </c>
    </row>
    <row r="249" spans="1:67" x14ac:dyDescent="0.15">
      <c r="A249" s="50" t="s">
        <v>76</v>
      </c>
      <c r="G249" s="27">
        <f t="shared" ref="G249:AL249" si="88">G247*G59</f>
        <v>0</v>
      </c>
      <c r="H249" s="27">
        <f t="shared" si="88"/>
        <v>0</v>
      </c>
      <c r="I249" s="27">
        <f t="shared" si="88"/>
        <v>0</v>
      </c>
      <c r="J249" s="27">
        <f t="shared" si="88"/>
        <v>0</v>
      </c>
      <c r="K249" s="27">
        <f t="shared" si="88"/>
        <v>0</v>
      </c>
      <c r="L249" s="27">
        <f t="shared" si="88"/>
        <v>0</v>
      </c>
      <c r="M249" s="27">
        <f t="shared" si="88"/>
        <v>0</v>
      </c>
      <c r="N249" s="27">
        <f t="shared" si="88"/>
        <v>0</v>
      </c>
      <c r="O249" s="27">
        <f t="shared" si="88"/>
        <v>0</v>
      </c>
      <c r="P249" s="27">
        <f t="shared" si="88"/>
        <v>0</v>
      </c>
      <c r="Q249" s="27">
        <f t="shared" si="88"/>
        <v>0</v>
      </c>
      <c r="R249" s="27">
        <f t="shared" si="88"/>
        <v>0</v>
      </c>
      <c r="S249" s="27">
        <f t="shared" si="88"/>
        <v>0</v>
      </c>
      <c r="T249" s="27">
        <f t="shared" si="88"/>
        <v>0</v>
      </c>
      <c r="U249" s="27">
        <f t="shared" si="88"/>
        <v>0</v>
      </c>
      <c r="V249" s="27">
        <f t="shared" si="88"/>
        <v>0</v>
      </c>
      <c r="W249" s="27">
        <f t="shared" si="88"/>
        <v>0</v>
      </c>
      <c r="X249" s="27">
        <f t="shared" si="88"/>
        <v>0</v>
      </c>
      <c r="Y249" s="27">
        <f t="shared" si="88"/>
        <v>0</v>
      </c>
      <c r="Z249" s="27">
        <f t="shared" si="88"/>
        <v>0</v>
      </c>
      <c r="AA249" s="27">
        <f t="shared" si="88"/>
        <v>0</v>
      </c>
      <c r="AB249" s="27">
        <f t="shared" si="88"/>
        <v>0</v>
      </c>
      <c r="AC249" s="27">
        <f t="shared" si="88"/>
        <v>0</v>
      </c>
      <c r="AD249" s="27">
        <f t="shared" si="88"/>
        <v>0</v>
      </c>
      <c r="AE249" s="27">
        <f t="shared" si="88"/>
        <v>0</v>
      </c>
      <c r="AF249" s="27">
        <f t="shared" si="88"/>
        <v>0</v>
      </c>
      <c r="AG249" s="27">
        <f t="shared" si="88"/>
        <v>0</v>
      </c>
      <c r="AH249" s="27">
        <f t="shared" si="88"/>
        <v>0</v>
      </c>
      <c r="AI249" s="27">
        <f t="shared" si="88"/>
        <v>0</v>
      </c>
      <c r="AJ249" s="27">
        <f t="shared" si="88"/>
        <v>0</v>
      </c>
      <c r="AK249" s="27">
        <f t="shared" si="88"/>
        <v>0</v>
      </c>
      <c r="AL249" s="27">
        <f t="shared" si="88"/>
        <v>0</v>
      </c>
      <c r="AM249" s="27">
        <f t="shared" ref="AM249:BO249" si="89">AM247*AM59</f>
        <v>0</v>
      </c>
      <c r="AN249" s="27">
        <f t="shared" si="89"/>
        <v>0</v>
      </c>
      <c r="AO249" s="27">
        <f t="shared" si="89"/>
        <v>0</v>
      </c>
      <c r="AP249" s="27">
        <f t="shared" si="89"/>
        <v>0</v>
      </c>
      <c r="AQ249" s="27">
        <f t="shared" si="89"/>
        <v>0</v>
      </c>
      <c r="AR249" s="27">
        <f t="shared" si="89"/>
        <v>0</v>
      </c>
      <c r="AS249" s="27">
        <f t="shared" si="89"/>
        <v>0</v>
      </c>
      <c r="AT249" s="27">
        <f t="shared" si="89"/>
        <v>0</v>
      </c>
      <c r="AU249" s="27">
        <f t="shared" si="89"/>
        <v>0</v>
      </c>
      <c r="AV249" s="27">
        <f t="shared" si="89"/>
        <v>0</v>
      </c>
      <c r="AW249" s="27">
        <f t="shared" si="89"/>
        <v>0</v>
      </c>
      <c r="AX249" s="27">
        <f t="shared" si="89"/>
        <v>0</v>
      </c>
      <c r="AY249" s="27">
        <f t="shared" si="89"/>
        <v>0</v>
      </c>
      <c r="AZ249" s="27">
        <f t="shared" si="89"/>
        <v>0</v>
      </c>
      <c r="BA249" s="27">
        <f t="shared" si="89"/>
        <v>0</v>
      </c>
      <c r="BB249" s="27">
        <f t="shared" si="89"/>
        <v>0</v>
      </c>
      <c r="BC249" s="27">
        <f t="shared" si="89"/>
        <v>0</v>
      </c>
      <c r="BD249" s="27">
        <f t="shared" si="89"/>
        <v>0</v>
      </c>
      <c r="BE249" s="27">
        <f t="shared" si="89"/>
        <v>0</v>
      </c>
      <c r="BF249" s="27">
        <f t="shared" si="89"/>
        <v>0</v>
      </c>
      <c r="BG249" s="27">
        <f t="shared" si="89"/>
        <v>0</v>
      </c>
      <c r="BH249" s="27">
        <f t="shared" si="89"/>
        <v>0</v>
      </c>
      <c r="BI249" s="27">
        <f t="shared" si="89"/>
        <v>0</v>
      </c>
      <c r="BJ249" s="27">
        <f t="shared" si="89"/>
        <v>0</v>
      </c>
      <c r="BK249" s="27">
        <f t="shared" si="89"/>
        <v>0</v>
      </c>
      <c r="BL249" s="27">
        <f t="shared" si="89"/>
        <v>0</v>
      </c>
      <c r="BM249" s="27">
        <f t="shared" si="89"/>
        <v>0</v>
      </c>
      <c r="BN249" s="27">
        <f t="shared" si="89"/>
        <v>0</v>
      </c>
      <c r="BO249" s="27">
        <f t="shared" si="89"/>
        <v>0</v>
      </c>
    </row>
    <row r="250" spans="1:67" x14ac:dyDescent="0.15">
      <c r="A250" s="50" t="s">
        <v>766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0</v>
      </c>
      <c r="AU250" s="27">
        <v>0</v>
      </c>
      <c r="AV250" s="27">
        <v>0</v>
      </c>
      <c r="AW250" s="27">
        <v>0</v>
      </c>
      <c r="AX250" s="27">
        <v>0</v>
      </c>
      <c r="AY250" s="27">
        <v>0</v>
      </c>
      <c r="AZ250" s="27">
        <v>0</v>
      </c>
      <c r="BA250" s="27">
        <v>0</v>
      </c>
      <c r="BB250" s="27">
        <v>0</v>
      </c>
      <c r="BC250" s="27">
        <v>0</v>
      </c>
      <c r="BD250" s="27">
        <v>0</v>
      </c>
      <c r="BE250" s="27">
        <v>0</v>
      </c>
      <c r="BF250" s="27">
        <v>0</v>
      </c>
      <c r="BG250" s="27">
        <v>0</v>
      </c>
      <c r="BH250" s="27">
        <v>0</v>
      </c>
      <c r="BI250" s="27">
        <v>0</v>
      </c>
      <c r="BJ250" s="27">
        <v>0</v>
      </c>
      <c r="BK250" s="27">
        <v>0</v>
      </c>
      <c r="BL250" s="27">
        <v>0</v>
      </c>
      <c r="BM250" s="27">
        <v>0</v>
      </c>
      <c r="BN250" s="27">
        <v>0</v>
      </c>
      <c r="BO250" s="27">
        <v>0</v>
      </c>
    </row>
    <row r="251" spans="1:67" x14ac:dyDescent="0.15">
      <c r="A251" s="50" t="s">
        <v>63</v>
      </c>
      <c r="G251" s="27">
        <f t="shared" ref="G251:AL251" si="90">G249+G250</f>
        <v>0</v>
      </c>
      <c r="H251" s="27">
        <f t="shared" si="90"/>
        <v>0</v>
      </c>
      <c r="I251" s="27">
        <f t="shared" si="90"/>
        <v>0</v>
      </c>
      <c r="J251" s="27">
        <f t="shared" si="90"/>
        <v>0</v>
      </c>
      <c r="K251" s="27">
        <f t="shared" si="90"/>
        <v>0</v>
      </c>
      <c r="L251" s="27">
        <f t="shared" si="90"/>
        <v>0</v>
      </c>
      <c r="M251" s="27">
        <f t="shared" si="90"/>
        <v>0</v>
      </c>
      <c r="N251" s="27">
        <f t="shared" si="90"/>
        <v>0</v>
      </c>
      <c r="O251" s="27">
        <f t="shared" si="90"/>
        <v>0</v>
      </c>
      <c r="P251" s="27">
        <f t="shared" si="90"/>
        <v>0</v>
      </c>
      <c r="Q251" s="27">
        <f t="shared" si="90"/>
        <v>0</v>
      </c>
      <c r="R251" s="27">
        <f t="shared" si="90"/>
        <v>0</v>
      </c>
      <c r="S251" s="27">
        <f t="shared" si="90"/>
        <v>0</v>
      </c>
      <c r="T251" s="27">
        <f t="shared" si="90"/>
        <v>0</v>
      </c>
      <c r="U251" s="27">
        <f t="shared" si="90"/>
        <v>0</v>
      </c>
      <c r="V251" s="27">
        <f t="shared" si="90"/>
        <v>0</v>
      </c>
      <c r="W251" s="27">
        <f t="shared" si="90"/>
        <v>0</v>
      </c>
      <c r="X251" s="27">
        <f t="shared" si="90"/>
        <v>0</v>
      </c>
      <c r="Y251" s="27">
        <f t="shared" si="90"/>
        <v>0</v>
      </c>
      <c r="Z251" s="27">
        <f t="shared" si="90"/>
        <v>0</v>
      </c>
      <c r="AA251" s="27">
        <f t="shared" si="90"/>
        <v>0</v>
      </c>
      <c r="AB251" s="27">
        <f t="shared" si="90"/>
        <v>0</v>
      </c>
      <c r="AC251" s="27">
        <f t="shared" si="90"/>
        <v>0</v>
      </c>
      <c r="AD251" s="27">
        <f t="shared" si="90"/>
        <v>0</v>
      </c>
      <c r="AE251" s="27">
        <f t="shared" si="90"/>
        <v>0</v>
      </c>
      <c r="AF251" s="27">
        <f t="shared" si="90"/>
        <v>0</v>
      </c>
      <c r="AG251" s="27">
        <f t="shared" si="90"/>
        <v>0</v>
      </c>
      <c r="AH251" s="27">
        <f t="shared" si="90"/>
        <v>0</v>
      </c>
      <c r="AI251" s="27">
        <f t="shared" si="90"/>
        <v>0</v>
      </c>
      <c r="AJ251" s="27">
        <f t="shared" si="90"/>
        <v>0</v>
      </c>
      <c r="AK251" s="27">
        <f t="shared" si="90"/>
        <v>0</v>
      </c>
      <c r="AL251" s="27">
        <f t="shared" si="90"/>
        <v>0</v>
      </c>
      <c r="AM251" s="27">
        <f t="shared" ref="AM251:BO251" si="91">AM249+AM250</f>
        <v>0</v>
      </c>
      <c r="AN251" s="27">
        <f t="shared" si="91"/>
        <v>0</v>
      </c>
      <c r="AO251" s="27">
        <f t="shared" si="91"/>
        <v>0</v>
      </c>
      <c r="AP251" s="27">
        <f t="shared" si="91"/>
        <v>0</v>
      </c>
      <c r="AQ251" s="27">
        <f t="shared" si="91"/>
        <v>0</v>
      </c>
      <c r="AR251" s="27">
        <f t="shared" si="91"/>
        <v>0</v>
      </c>
      <c r="AS251" s="27">
        <f t="shared" si="91"/>
        <v>0</v>
      </c>
      <c r="AT251" s="27">
        <f t="shared" si="91"/>
        <v>0</v>
      </c>
      <c r="AU251" s="27">
        <f t="shared" si="91"/>
        <v>0</v>
      </c>
      <c r="AV251" s="27">
        <f t="shared" si="91"/>
        <v>0</v>
      </c>
      <c r="AW251" s="27">
        <f t="shared" si="91"/>
        <v>0</v>
      </c>
      <c r="AX251" s="27">
        <f t="shared" si="91"/>
        <v>0</v>
      </c>
      <c r="AY251" s="27">
        <f t="shared" si="91"/>
        <v>0</v>
      </c>
      <c r="AZ251" s="27">
        <f t="shared" si="91"/>
        <v>0</v>
      </c>
      <c r="BA251" s="27">
        <f t="shared" si="91"/>
        <v>0</v>
      </c>
      <c r="BB251" s="27">
        <f t="shared" si="91"/>
        <v>0</v>
      </c>
      <c r="BC251" s="27">
        <f t="shared" si="91"/>
        <v>0</v>
      </c>
      <c r="BD251" s="27">
        <f t="shared" si="91"/>
        <v>0</v>
      </c>
      <c r="BE251" s="27">
        <f t="shared" si="91"/>
        <v>0</v>
      </c>
      <c r="BF251" s="27">
        <f t="shared" si="91"/>
        <v>0</v>
      </c>
      <c r="BG251" s="27">
        <f t="shared" si="91"/>
        <v>0</v>
      </c>
      <c r="BH251" s="27">
        <f t="shared" si="91"/>
        <v>0</v>
      </c>
      <c r="BI251" s="27">
        <f t="shared" si="91"/>
        <v>0</v>
      </c>
      <c r="BJ251" s="27">
        <f t="shared" si="91"/>
        <v>0</v>
      </c>
      <c r="BK251" s="27">
        <f t="shared" si="91"/>
        <v>0</v>
      </c>
      <c r="BL251" s="27">
        <f t="shared" si="91"/>
        <v>0</v>
      </c>
      <c r="BM251" s="27">
        <f t="shared" si="91"/>
        <v>0</v>
      </c>
      <c r="BN251" s="27">
        <f t="shared" si="91"/>
        <v>0</v>
      </c>
      <c r="BO251" s="27">
        <f t="shared" si="91"/>
        <v>0</v>
      </c>
    </row>
    <row r="252" spans="1:67" x14ac:dyDescent="0.15">
      <c r="A252" s="50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</row>
    <row r="253" spans="1:67" x14ac:dyDescent="0.15">
      <c r="A253" s="35" t="s">
        <v>86</v>
      </c>
      <c r="G253" s="27">
        <f t="shared" ref="G253:AL253" si="92">G39*$C39</f>
        <v>0</v>
      </c>
      <c r="H253" s="27">
        <f t="shared" si="92"/>
        <v>2600</v>
      </c>
      <c r="I253" s="27">
        <f t="shared" si="92"/>
        <v>2600</v>
      </c>
      <c r="J253" s="27">
        <f t="shared" si="92"/>
        <v>2600</v>
      </c>
      <c r="K253" s="27">
        <f t="shared" si="92"/>
        <v>2600</v>
      </c>
      <c r="L253" s="27">
        <f t="shared" si="92"/>
        <v>2600</v>
      </c>
      <c r="M253" s="27">
        <f t="shared" si="92"/>
        <v>2600</v>
      </c>
      <c r="N253" s="27">
        <f t="shared" si="92"/>
        <v>2600</v>
      </c>
      <c r="O253" s="27">
        <f t="shared" si="92"/>
        <v>2600</v>
      </c>
      <c r="P253" s="27">
        <f t="shared" si="92"/>
        <v>2600</v>
      </c>
      <c r="Q253" s="27">
        <f t="shared" si="92"/>
        <v>2600</v>
      </c>
      <c r="R253" s="27">
        <f t="shared" si="92"/>
        <v>2600</v>
      </c>
      <c r="S253" s="27">
        <f t="shared" si="92"/>
        <v>2600</v>
      </c>
      <c r="T253" s="27">
        <f t="shared" si="92"/>
        <v>0</v>
      </c>
      <c r="U253" s="27">
        <f t="shared" si="92"/>
        <v>0</v>
      </c>
      <c r="V253" s="27">
        <f t="shared" si="92"/>
        <v>0</v>
      </c>
      <c r="W253" s="27">
        <f t="shared" si="92"/>
        <v>0</v>
      </c>
      <c r="X253" s="27">
        <f t="shared" si="92"/>
        <v>0</v>
      </c>
      <c r="Y253" s="27">
        <f t="shared" si="92"/>
        <v>0</v>
      </c>
      <c r="Z253" s="27">
        <f t="shared" si="92"/>
        <v>0</v>
      </c>
      <c r="AA253" s="27">
        <f t="shared" si="92"/>
        <v>0</v>
      </c>
      <c r="AB253" s="27">
        <f t="shared" si="92"/>
        <v>0</v>
      </c>
      <c r="AC253" s="27">
        <f t="shared" si="92"/>
        <v>0</v>
      </c>
      <c r="AD253" s="27">
        <f t="shared" si="92"/>
        <v>0</v>
      </c>
      <c r="AE253" s="27">
        <f t="shared" si="92"/>
        <v>0</v>
      </c>
      <c r="AF253" s="27">
        <f t="shared" si="92"/>
        <v>0</v>
      </c>
      <c r="AG253" s="27">
        <f t="shared" si="92"/>
        <v>0</v>
      </c>
      <c r="AH253" s="27">
        <f t="shared" si="92"/>
        <v>0</v>
      </c>
      <c r="AI253" s="27">
        <f t="shared" si="92"/>
        <v>0</v>
      </c>
      <c r="AJ253" s="27">
        <f t="shared" si="92"/>
        <v>0</v>
      </c>
      <c r="AK253" s="27">
        <f t="shared" si="92"/>
        <v>0</v>
      </c>
      <c r="AL253" s="27">
        <f t="shared" si="92"/>
        <v>0</v>
      </c>
      <c r="AM253" s="27">
        <f t="shared" ref="AM253:BO253" si="93">AM39*$C39</f>
        <v>0</v>
      </c>
      <c r="AN253" s="27">
        <f t="shared" si="93"/>
        <v>0</v>
      </c>
      <c r="AO253" s="27">
        <f t="shared" si="93"/>
        <v>0</v>
      </c>
      <c r="AP253" s="27">
        <f t="shared" si="93"/>
        <v>0</v>
      </c>
      <c r="AQ253" s="27">
        <f t="shared" si="93"/>
        <v>0</v>
      </c>
      <c r="AR253" s="27">
        <f t="shared" si="93"/>
        <v>0</v>
      </c>
      <c r="AS253" s="27">
        <f t="shared" si="93"/>
        <v>0</v>
      </c>
      <c r="AT253" s="27">
        <f t="shared" si="93"/>
        <v>0</v>
      </c>
      <c r="AU253" s="27">
        <f t="shared" si="93"/>
        <v>0</v>
      </c>
      <c r="AV253" s="27">
        <f t="shared" si="93"/>
        <v>0</v>
      </c>
      <c r="AW253" s="27">
        <f t="shared" si="93"/>
        <v>0</v>
      </c>
      <c r="AX253" s="27">
        <f t="shared" si="93"/>
        <v>0</v>
      </c>
      <c r="AY253" s="27">
        <f t="shared" si="93"/>
        <v>0</v>
      </c>
      <c r="AZ253" s="27">
        <f t="shared" si="93"/>
        <v>0</v>
      </c>
      <c r="BA253" s="27">
        <f t="shared" si="93"/>
        <v>0</v>
      </c>
      <c r="BB253" s="27">
        <f t="shared" si="93"/>
        <v>0</v>
      </c>
      <c r="BC253" s="27">
        <f t="shared" si="93"/>
        <v>0</v>
      </c>
      <c r="BD253" s="27">
        <f t="shared" si="93"/>
        <v>0</v>
      </c>
      <c r="BE253" s="27">
        <f t="shared" si="93"/>
        <v>0</v>
      </c>
      <c r="BF253" s="27">
        <f t="shared" si="93"/>
        <v>0</v>
      </c>
      <c r="BG253" s="27">
        <f t="shared" si="93"/>
        <v>0</v>
      </c>
      <c r="BH253" s="27">
        <f t="shared" si="93"/>
        <v>0</v>
      </c>
      <c r="BI253" s="27">
        <f t="shared" si="93"/>
        <v>0</v>
      </c>
      <c r="BJ253" s="27">
        <f t="shared" si="93"/>
        <v>0</v>
      </c>
      <c r="BK253" s="27">
        <f t="shared" si="93"/>
        <v>0</v>
      </c>
      <c r="BL253" s="27">
        <f t="shared" si="93"/>
        <v>0</v>
      </c>
      <c r="BM253" s="27">
        <f t="shared" si="93"/>
        <v>0</v>
      </c>
      <c r="BN253" s="27">
        <f t="shared" si="93"/>
        <v>0</v>
      </c>
      <c r="BO253" s="27">
        <f t="shared" si="93"/>
        <v>0</v>
      </c>
    </row>
    <row r="254" spans="1:67" x14ac:dyDescent="0.15"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</row>
    <row r="255" spans="1:67" x14ac:dyDescent="0.15">
      <c r="A255" s="35" t="s">
        <v>21</v>
      </c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50" t="s">
        <v>75</v>
      </c>
      <c r="G256" s="27">
        <f t="shared" ref="G256:AL256" si="94">G41*$C41</f>
        <v>0</v>
      </c>
      <c r="H256" s="27">
        <f t="shared" si="94"/>
        <v>0</v>
      </c>
      <c r="I256" s="27">
        <f t="shared" si="94"/>
        <v>0</v>
      </c>
      <c r="J256" s="27">
        <f t="shared" si="94"/>
        <v>0</v>
      </c>
      <c r="K256" s="27">
        <f t="shared" si="94"/>
        <v>0</v>
      </c>
      <c r="L256" s="27">
        <f t="shared" si="94"/>
        <v>0</v>
      </c>
      <c r="M256" s="27">
        <f t="shared" si="94"/>
        <v>0</v>
      </c>
      <c r="N256" s="27">
        <f t="shared" si="94"/>
        <v>0</v>
      </c>
      <c r="O256" s="27">
        <f t="shared" si="94"/>
        <v>0</v>
      </c>
      <c r="P256" s="27">
        <f t="shared" si="94"/>
        <v>0</v>
      </c>
      <c r="Q256" s="27">
        <f t="shared" si="94"/>
        <v>0</v>
      </c>
      <c r="R256" s="27">
        <f t="shared" si="94"/>
        <v>0</v>
      </c>
      <c r="S256" s="27">
        <f t="shared" si="94"/>
        <v>0</v>
      </c>
      <c r="T256" s="27">
        <f t="shared" si="94"/>
        <v>4166.666666666667</v>
      </c>
      <c r="U256" s="27">
        <f t="shared" si="94"/>
        <v>4166.666666666667</v>
      </c>
      <c r="V256" s="27">
        <f t="shared" si="94"/>
        <v>4166.666666666667</v>
      </c>
      <c r="W256" s="27">
        <f t="shared" si="94"/>
        <v>4166.666666666667</v>
      </c>
      <c r="X256" s="27">
        <f t="shared" si="94"/>
        <v>4166.666666666667</v>
      </c>
      <c r="Y256" s="27">
        <f t="shared" si="94"/>
        <v>4166.666666666667</v>
      </c>
      <c r="Z256" s="27">
        <f t="shared" si="94"/>
        <v>4166.666666666667</v>
      </c>
      <c r="AA256" s="27">
        <f t="shared" si="94"/>
        <v>4166.666666666667</v>
      </c>
      <c r="AB256" s="27">
        <f t="shared" si="94"/>
        <v>4166.666666666667</v>
      </c>
      <c r="AC256" s="27">
        <f t="shared" si="94"/>
        <v>4166.666666666667</v>
      </c>
      <c r="AD256" s="27">
        <f t="shared" si="94"/>
        <v>4166.666666666667</v>
      </c>
      <c r="AE256" s="27">
        <f t="shared" si="94"/>
        <v>4166.666666666667</v>
      </c>
      <c r="AF256" s="27">
        <f t="shared" si="94"/>
        <v>8333.3333333333339</v>
      </c>
      <c r="AG256" s="27">
        <f t="shared" si="94"/>
        <v>8333.3333333333339</v>
      </c>
      <c r="AH256" s="27">
        <f t="shared" si="94"/>
        <v>8333.3333333333339</v>
      </c>
      <c r="AI256" s="27">
        <f t="shared" si="94"/>
        <v>8333.3333333333339</v>
      </c>
      <c r="AJ256" s="27">
        <f t="shared" si="94"/>
        <v>8333.3333333333339</v>
      </c>
      <c r="AK256" s="27">
        <f t="shared" si="94"/>
        <v>8333.3333333333339</v>
      </c>
      <c r="AL256" s="27">
        <f t="shared" si="94"/>
        <v>8333.3333333333339</v>
      </c>
      <c r="AM256" s="27">
        <f t="shared" ref="AM256:BO256" si="95">AM41*$C41</f>
        <v>8333.3333333333339</v>
      </c>
      <c r="AN256" s="27">
        <f t="shared" si="95"/>
        <v>8333.3333333333339</v>
      </c>
      <c r="AO256" s="27">
        <f t="shared" si="95"/>
        <v>8333.3333333333339</v>
      </c>
      <c r="AP256" s="27">
        <f t="shared" si="95"/>
        <v>8333.3333333333339</v>
      </c>
      <c r="AQ256" s="27">
        <f t="shared" si="95"/>
        <v>8333.3333333333339</v>
      </c>
      <c r="AR256" s="27">
        <f t="shared" si="95"/>
        <v>12500</v>
      </c>
      <c r="AS256" s="27">
        <f t="shared" si="95"/>
        <v>12500</v>
      </c>
      <c r="AT256" s="27">
        <f t="shared" si="95"/>
        <v>12500</v>
      </c>
      <c r="AU256" s="27">
        <f t="shared" si="95"/>
        <v>12500</v>
      </c>
      <c r="AV256" s="27">
        <f t="shared" si="95"/>
        <v>12500</v>
      </c>
      <c r="AW256" s="27">
        <f t="shared" si="95"/>
        <v>12500</v>
      </c>
      <c r="AX256" s="27">
        <f t="shared" si="95"/>
        <v>12500</v>
      </c>
      <c r="AY256" s="27">
        <f t="shared" si="95"/>
        <v>12500</v>
      </c>
      <c r="AZ256" s="27">
        <f t="shared" si="95"/>
        <v>12500</v>
      </c>
      <c r="BA256" s="27">
        <f t="shared" si="95"/>
        <v>12500</v>
      </c>
      <c r="BB256" s="27">
        <f t="shared" si="95"/>
        <v>12500</v>
      </c>
      <c r="BC256" s="27">
        <f t="shared" si="95"/>
        <v>12500</v>
      </c>
      <c r="BD256" s="27">
        <f t="shared" si="95"/>
        <v>12500</v>
      </c>
      <c r="BE256" s="27">
        <f t="shared" si="95"/>
        <v>12500</v>
      </c>
      <c r="BF256" s="27">
        <f t="shared" si="95"/>
        <v>12500</v>
      </c>
      <c r="BG256" s="27">
        <f t="shared" si="95"/>
        <v>12500</v>
      </c>
      <c r="BH256" s="27">
        <f t="shared" si="95"/>
        <v>12500</v>
      </c>
      <c r="BI256" s="27">
        <f t="shared" si="95"/>
        <v>12500</v>
      </c>
      <c r="BJ256" s="27">
        <f t="shared" si="95"/>
        <v>12500</v>
      </c>
      <c r="BK256" s="27">
        <f t="shared" si="95"/>
        <v>12500</v>
      </c>
      <c r="BL256" s="27">
        <f t="shared" si="95"/>
        <v>12500</v>
      </c>
      <c r="BM256" s="27">
        <f t="shared" si="95"/>
        <v>12500</v>
      </c>
      <c r="BN256" s="27">
        <f t="shared" si="95"/>
        <v>12500</v>
      </c>
      <c r="BO256" s="27">
        <f t="shared" si="95"/>
        <v>12500</v>
      </c>
    </row>
    <row r="257" spans="1:67" x14ac:dyDescent="0.15">
      <c r="A257" s="50" t="s">
        <v>62</v>
      </c>
      <c r="G257" s="24">
        <f>STAFFPLAN_CWS!$B64</f>
        <v>0</v>
      </c>
      <c r="H257" s="24">
        <f>STAFFPLAN_CWS!$C64</f>
        <v>0</v>
      </c>
      <c r="I257" s="24">
        <f>STAFFPLAN_CWS!$C64</f>
        <v>0</v>
      </c>
      <c r="J257" s="24">
        <f>STAFFPLAN_CWS!$C64</f>
        <v>0</v>
      </c>
      <c r="K257" s="24">
        <f>STAFFPLAN_CWS!$C64</f>
        <v>0</v>
      </c>
      <c r="L257" s="24">
        <f>STAFFPLAN_CWS!$C64</f>
        <v>0</v>
      </c>
      <c r="M257" s="24">
        <f>STAFFPLAN_CWS!$C64</f>
        <v>0</v>
      </c>
      <c r="N257" s="24">
        <f>STAFFPLAN_CWS!$C64</f>
        <v>0</v>
      </c>
      <c r="O257" s="24">
        <f>STAFFPLAN_CWS!$C64</f>
        <v>0</v>
      </c>
      <c r="P257" s="24">
        <f>STAFFPLAN_CWS!$C64</f>
        <v>0</v>
      </c>
      <c r="Q257" s="24">
        <f>STAFFPLAN_CWS!$C64</f>
        <v>0</v>
      </c>
      <c r="R257" s="24">
        <f>STAFFPLAN_CWS!$C64</f>
        <v>0</v>
      </c>
      <c r="S257" s="24">
        <f>STAFFPLAN_CWS!$C64</f>
        <v>0</v>
      </c>
      <c r="T257" s="24">
        <f>STAFFPLAN_CWS!$D64</f>
        <v>1</v>
      </c>
      <c r="U257" s="24">
        <f>STAFFPLAN_CWS!$D64</f>
        <v>1</v>
      </c>
      <c r="V257" s="24">
        <f>STAFFPLAN_CWS!$D64</f>
        <v>1</v>
      </c>
      <c r="W257" s="24">
        <f>STAFFPLAN_CWS!$D64</f>
        <v>1</v>
      </c>
      <c r="X257" s="24">
        <f>STAFFPLAN_CWS!$D64</f>
        <v>1</v>
      </c>
      <c r="Y257" s="24">
        <f>STAFFPLAN_CWS!$D64</f>
        <v>1</v>
      </c>
      <c r="Z257" s="24">
        <f>STAFFPLAN_CWS!$D64</f>
        <v>1</v>
      </c>
      <c r="AA257" s="24">
        <f>STAFFPLAN_CWS!$D64</f>
        <v>1</v>
      </c>
      <c r="AB257" s="24">
        <f>STAFFPLAN_CWS!$D64</f>
        <v>1</v>
      </c>
      <c r="AC257" s="24">
        <f>STAFFPLAN_CWS!$D64</f>
        <v>1</v>
      </c>
      <c r="AD257" s="24">
        <f>STAFFPLAN_CWS!$D64</f>
        <v>1</v>
      </c>
      <c r="AE257" s="24">
        <f>STAFFPLAN_CWS!$D64</f>
        <v>1</v>
      </c>
      <c r="AF257" s="24">
        <f>STAFFPLAN_CWS!$E64</f>
        <v>1</v>
      </c>
      <c r="AG257" s="24">
        <f>STAFFPLAN_CWS!$E64</f>
        <v>1</v>
      </c>
      <c r="AH257" s="24">
        <f>STAFFPLAN_CWS!$E64</f>
        <v>1</v>
      </c>
      <c r="AI257" s="24">
        <f>STAFFPLAN_CWS!$E64</f>
        <v>1</v>
      </c>
      <c r="AJ257" s="24">
        <f>STAFFPLAN_CWS!$E64</f>
        <v>1</v>
      </c>
      <c r="AK257" s="24">
        <f>STAFFPLAN_CWS!$E64</f>
        <v>1</v>
      </c>
      <c r="AL257" s="24">
        <f>STAFFPLAN_CWS!$E64</f>
        <v>1</v>
      </c>
      <c r="AM257" s="24">
        <f>STAFFPLAN_CWS!$E64</f>
        <v>1</v>
      </c>
      <c r="AN257" s="24">
        <f>STAFFPLAN_CWS!$E64</f>
        <v>1</v>
      </c>
      <c r="AO257" s="24">
        <f>STAFFPLAN_CWS!$E64</f>
        <v>1</v>
      </c>
      <c r="AP257" s="24">
        <f>STAFFPLAN_CWS!$E64</f>
        <v>1</v>
      </c>
      <c r="AQ257" s="24">
        <f>STAFFPLAN_CWS!$E64</f>
        <v>1</v>
      </c>
      <c r="AR257" s="24">
        <f>STAFFPLAN_CWS!$F64</f>
        <v>1</v>
      </c>
      <c r="AS257" s="24">
        <f>STAFFPLAN_CWS!$F64</f>
        <v>1</v>
      </c>
      <c r="AT257" s="24">
        <f>STAFFPLAN_CWS!$F64</f>
        <v>1</v>
      </c>
      <c r="AU257" s="24">
        <f>STAFFPLAN_CWS!$F64</f>
        <v>1</v>
      </c>
      <c r="AV257" s="24">
        <f>STAFFPLAN_CWS!$F64</f>
        <v>1</v>
      </c>
      <c r="AW257" s="24">
        <f>STAFFPLAN_CWS!$F64</f>
        <v>1</v>
      </c>
      <c r="AX257" s="24">
        <f>STAFFPLAN_CWS!$F64</f>
        <v>1</v>
      </c>
      <c r="AY257" s="24">
        <f>STAFFPLAN_CWS!$F64</f>
        <v>1</v>
      </c>
      <c r="AZ257" s="24">
        <f>STAFFPLAN_CWS!$F64</f>
        <v>1</v>
      </c>
      <c r="BA257" s="24">
        <f>STAFFPLAN_CWS!$F64</f>
        <v>1</v>
      </c>
      <c r="BB257" s="24">
        <f>STAFFPLAN_CWS!$F64</f>
        <v>1</v>
      </c>
      <c r="BC257" s="24">
        <f>STAFFPLAN_CWS!$F64</f>
        <v>1</v>
      </c>
      <c r="BD257" s="24">
        <f>STAFFPLAN_CWS!$G64</f>
        <v>1</v>
      </c>
      <c r="BE257" s="24">
        <f>STAFFPLAN_CWS!$G64</f>
        <v>1</v>
      </c>
      <c r="BF257" s="24">
        <f>STAFFPLAN_CWS!$G64</f>
        <v>1</v>
      </c>
      <c r="BG257" s="24">
        <f>STAFFPLAN_CWS!$G64</f>
        <v>1</v>
      </c>
      <c r="BH257" s="24">
        <f>STAFFPLAN_CWS!$G64</f>
        <v>1</v>
      </c>
      <c r="BI257" s="24">
        <f>STAFFPLAN_CWS!$G64</f>
        <v>1</v>
      </c>
      <c r="BJ257" s="24">
        <f>STAFFPLAN_CWS!$G64</f>
        <v>1</v>
      </c>
      <c r="BK257" s="24">
        <f>STAFFPLAN_CWS!$G64</f>
        <v>1</v>
      </c>
      <c r="BL257" s="24">
        <f>STAFFPLAN_CWS!$G64</f>
        <v>1</v>
      </c>
      <c r="BM257" s="24">
        <f>STAFFPLAN_CWS!$G64</f>
        <v>1</v>
      </c>
      <c r="BN257" s="24">
        <f>STAFFPLAN_CWS!$G64</f>
        <v>1</v>
      </c>
      <c r="BO257" s="24">
        <f>STAFFPLAN_CWS!$G64</f>
        <v>1</v>
      </c>
    </row>
    <row r="258" spans="1:67" x14ac:dyDescent="0.15">
      <c r="A258" s="50" t="s">
        <v>76</v>
      </c>
      <c r="G258" s="27">
        <f t="shared" ref="G258:AL258" si="96">G256*G257</f>
        <v>0</v>
      </c>
      <c r="H258" s="27">
        <f t="shared" si="96"/>
        <v>0</v>
      </c>
      <c r="I258" s="27">
        <f t="shared" si="96"/>
        <v>0</v>
      </c>
      <c r="J258" s="27">
        <f t="shared" si="96"/>
        <v>0</v>
      </c>
      <c r="K258" s="27">
        <f t="shared" si="96"/>
        <v>0</v>
      </c>
      <c r="L258" s="27">
        <f t="shared" si="96"/>
        <v>0</v>
      </c>
      <c r="M258" s="27">
        <f t="shared" si="96"/>
        <v>0</v>
      </c>
      <c r="N258" s="27">
        <f t="shared" si="96"/>
        <v>0</v>
      </c>
      <c r="O258" s="27">
        <f t="shared" si="96"/>
        <v>0</v>
      </c>
      <c r="P258" s="27">
        <f t="shared" si="96"/>
        <v>0</v>
      </c>
      <c r="Q258" s="27">
        <f t="shared" si="96"/>
        <v>0</v>
      </c>
      <c r="R258" s="27">
        <f t="shared" si="96"/>
        <v>0</v>
      </c>
      <c r="S258" s="27">
        <f t="shared" si="96"/>
        <v>0</v>
      </c>
      <c r="T258" s="27">
        <f t="shared" si="96"/>
        <v>4166.666666666667</v>
      </c>
      <c r="U258" s="27">
        <f t="shared" si="96"/>
        <v>4166.666666666667</v>
      </c>
      <c r="V258" s="27">
        <f t="shared" si="96"/>
        <v>4166.666666666667</v>
      </c>
      <c r="W258" s="27">
        <f t="shared" si="96"/>
        <v>4166.666666666667</v>
      </c>
      <c r="X258" s="27">
        <f t="shared" si="96"/>
        <v>4166.666666666667</v>
      </c>
      <c r="Y258" s="27">
        <f t="shared" si="96"/>
        <v>4166.666666666667</v>
      </c>
      <c r="Z258" s="27">
        <f t="shared" si="96"/>
        <v>4166.666666666667</v>
      </c>
      <c r="AA258" s="27">
        <f t="shared" si="96"/>
        <v>4166.666666666667</v>
      </c>
      <c r="AB258" s="27">
        <f t="shared" si="96"/>
        <v>4166.666666666667</v>
      </c>
      <c r="AC258" s="27">
        <f t="shared" si="96"/>
        <v>4166.666666666667</v>
      </c>
      <c r="AD258" s="27">
        <f t="shared" si="96"/>
        <v>4166.666666666667</v>
      </c>
      <c r="AE258" s="27">
        <f t="shared" si="96"/>
        <v>4166.666666666667</v>
      </c>
      <c r="AF258" s="27">
        <f t="shared" si="96"/>
        <v>8333.3333333333339</v>
      </c>
      <c r="AG258" s="27">
        <f t="shared" si="96"/>
        <v>8333.3333333333339</v>
      </c>
      <c r="AH258" s="27">
        <f t="shared" si="96"/>
        <v>8333.3333333333339</v>
      </c>
      <c r="AI258" s="27">
        <f t="shared" si="96"/>
        <v>8333.3333333333339</v>
      </c>
      <c r="AJ258" s="27">
        <f t="shared" si="96"/>
        <v>8333.3333333333339</v>
      </c>
      <c r="AK258" s="27">
        <f t="shared" si="96"/>
        <v>8333.3333333333339</v>
      </c>
      <c r="AL258" s="27">
        <f t="shared" si="96"/>
        <v>8333.3333333333339</v>
      </c>
      <c r="AM258" s="27">
        <f t="shared" ref="AM258:BO258" si="97">AM256*AM257</f>
        <v>8333.3333333333339</v>
      </c>
      <c r="AN258" s="27">
        <f t="shared" si="97"/>
        <v>8333.3333333333339</v>
      </c>
      <c r="AO258" s="27">
        <f t="shared" si="97"/>
        <v>8333.3333333333339</v>
      </c>
      <c r="AP258" s="27">
        <f t="shared" si="97"/>
        <v>8333.3333333333339</v>
      </c>
      <c r="AQ258" s="27">
        <f t="shared" si="97"/>
        <v>8333.3333333333339</v>
      </c>
      <c r="AR258" s="27">
        <f t="shared" si="97"/>
        <v>12500</v>
      </c>
      <c r="AS258" s="27">
        <f t="shared" si="97"/>
        <v>12500</v>
      </c>
      <c r="AT258" s="27">
        <f t="shared" si="97"/>
        <v>12500</v>
      </c>
      <c r="AU258" s="27">
        <f t="shared" si="97"/>
        <v>12500</v>
      </c>
      <c r="AV258" s="27">
        <f t="shared" si="97"/>
        <v>12500</v>
      </c>
      <c r="AW258" s="27">
        <f t="shared" si="97"/>
        <v>12500</v>
      </c>
      <c r="AX258" s="27">
        <f t="shared" si="97"/>
        <v>12500</v>
      </c>
      <c r="AY258" s="27">
        <f t="shared" si="97"/>
        <v>12500</v>
      </c>
      <c r="AZ258" s="27">
        <f t="shared" si="97"/>
        <v>12500</v>
      </c>
      <c r="BA258" s="27">
        <f t="shared" si="97"/>
        <v>12500</v>
      </c>
      <c r="BB258" s="27">
        <f t="shared" si="97"/>
        <v>12500</v>
      </c>
      <c r="BC258" s="27">
        <f t="shared" si="97"/>
        <v>12500</v>
      </c>
      <c r="BD258" s="27">
        <f t="shared" si="97"/>
        <v>12500</v>
      </c>
      <c r="BE258" s="27">
        <f t="shared" si="97"/>
        <v>12500</v>
      </c>
      <c r="BF258" s="27">
        <f t="shared" si="97"/>
        <v>12500</v>
      </c>
      <c r="BG258" s="27">
        <f t="shared" si="97"/>
        <v>12500</v>
      </c>
      <c r="BH258" s="27">
        <f t="shared" si="97"/>
        <v>12500</v>
      </c>
      <c r="BI258" s="27">
        <f t="shared" si="97"/>
        <v>12500</v>
      </c>
      <c r="BJ258" s="27">
        <f t="shared" si="97"/>
        <v>12500</v>
      </c>
      <c r="BK258" s="27">
        <f t="shared" si="97"/>
        <v>12500</v>
      </c>
      <c r="BL258" s="27">
        <f t="shared" si="97"/>
        <v>12500</v>
      </c>
      <c r="BM258" s="27">
        <f t="shared" si="97"/>
        <v>12500</v>
      </c>
      <c r="BN258" s="27">
        <f t="shared" si="97"/>
        <v>12500</v>
      </c>
      <c r="BO258" s="27">
        <f t="shared" si="97"/>
        <v>12500</v>
      </c>
    </row>
    <row r="259" spans="1:67" x14ac:dyDescent="0.15">
      <c r="A259" s="50" t="s">
        <v>766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  <c r="T259" s="27">
        <v>0</v>
      </c>
      <c r="U259" s="27">
        <v>0</v>
      </c>
      <c r="V259" s="27">
        <v>0</v>
      </c>
      <c r="W259" s="27">
        <v>0</v>
      </c>
      <c r="X259" s="27">
        <v>0</v>
      </c>
      <c r="Y259" s="27">
        <v>0</v>
      </c>
      <c r="Z259" s="27">
        <v>0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0</v>
      </c>
      <c r="AP259" s="27">
        <v>0</v>
      </c>
      <c r="AQ259" s="27">
        <v>0</v>
      </c>
      <c r="AR259" s="27">
        <v>0</v>
      </c>
      <c r="AS259" s="27">
        <v>0</v>
      </c>
      <c r="AT259" s="27">
        <v>0</v>
      </c>
      <c r="AU259" s="27">
        <v>0</v>
      </c>
      <c r="AV259" s="27">
        <v>0</v>
      </c>
      <c r="AW259" s="27">
        <v>0</v>
      </c>
      <c r="AX259" s="27">
        <v>0</v>
      </c>
      <c r="AY259" s="27">
        <v>0</v>
      </c>
      <c r="AZ259" s="27">
        <v>0</v>
      </c>
      <c r="BA259" s="27">
        <v>0</v>
      </c>
      <c r="BB259" s="27">
        <v>0</v>
      </c>
      <c r="BC259" s="27">
        <v>0</v>
      </c>
      <c r="BD259" s="27">
        <v>0</v>
      </c>
      <c r="BE259" s="27">
        <v>0</v>
      </c>
      <c r="BF259" s="27">
        <v>0</v>
      </c>
      <c r="BG259" s="27">
        <v>0</v>
      </c>
      <c r="BH259" s="27">
        <v>0</v>
      </c>
      <c r="BI259" s="27">
        <v>0</v>
      </c>
      <c r="BJ259" s="27">
        <v>0</v>
      </c>
      <c r="BK259" s="27">
        <v>0</v>
      </c>
      <c r="BL259" s="27">
        <v>0</v>
      </c>
      <c r="BM259" s="27">
        <v>0</v>
      </c>
      <c r="BN259" s="27">
        <v>0</v>
      </c>
      <c r="BO259" s="27">
        <v>0</v>
      </c>
    </row>
    <row r="260" spans="1:67" x14ac:dyDescent="0.15">
      <c r="A260" s="50" t="s">
        <v>63</v>
      </c>
      <c r="G260" s="27">
        <f t="shared" ref="G260:AL260" si="98">G258+G259</f>
        <v>0</v>
      </c>
      <c r="H260" s="27">
        <f t="shared" si="98"/>
        <v>0</v>
      </c>
      <c r="I260" s="27">
        <f t="shared" si="98"/>
        <v>0</v>
      </c>
      <c r="J260" s="27">
        <f t="shared" si="98"/>
        <v>0</v>
      </c>
      <c r="K260" s="27">
        <f t="shared" si="98"/>
        <v>0</v>
      </c>
      <c r="L260" s="27">
        <f t="shared" si="98"/>
        <v>0</v>
      </c>
      <c r="M260" s="27">
        <f t="shared" si="98"/>
        <v>0</v>
      </c>
      <c r="N260" s="27">
        <f t="shared" si="98"/>
        <v>0</v>
      </c>
      <c r="O260" s="27">
        <f t="shared" si="98"/>
        <v>0</v>
      </c>
      <c r="P260" s="27">
        <f t="shared" si="98"/>
        <v>0</v>
      </c>
      <c r="Q260" s="27">
        <f t="shared" si="98"/>
        <v>0</v>
      </c>
      <c r="R260" s="27">
        <f t="shared" si="98"/>
        <v>0</v>
      </c>
      <c r="S260" s="27">
        <f t="shared" si="98"/>
        <v>0</v>
      </c>
      <c r="T260" s="27">
        <f t="shared" si="98"/>
        <v>4166.666666666667</v>
      </c>
      <c r="U260" s="27">
        <f t="shared" si="98"/>
        <v>4166.666666666667</v>
      </c>
      <c r="V260" s="27">
        <f t="shared" si="98"/>
        <v>4166.666666666667</v>
      </c>
      <c r="W260" s="27">
        <f t="shared" si="98"/>
        <v>4166.666666666667</v>
      </c>
      <c r="X260" s="27">
        <f t="shared" si="98"/>
        <v>4166.666666666667</v>
      </c>
      <c r="Y260" s="27">
        <f t="shared" si="98"/>
        <v>4166.666666666667</v>
      </c>
      <c r="Z260" s="27">
        <f t="shared" si="98"/>
        <v>4166.666666666667</v>
      </c>
      <c r="AA260" s="27">
        <f t="shared" si="98"/>
        <v>4166.666666666667</v>
      </c>
      <c r="AB260" s="27">
        <f t="shared" si="98"/>
        <v>4166.666666666667</v>
      </c>
      <c r="AC260" s="27">
        <f t="shared" si="98"/>
        <v>4166.666666666667</v>
      </c>
      <c r="AD260" s="27">
        <f t="shared" si="98"/>
        <v>4166.666666666667</v>
      </c>
      <c r="AE260" s="27">
        <f t="shared" si="98"/>
        <v>4166.666666666667</v>
      </c>
      <c r="AF260" s="27">
        <f t="shared" si="98"/>
        <v>8333.3333333333339</v>
      </c>
      <c r="AG260" s="27">
        <f t="shared" si="98"/>
        <v>8333.3333333333339</v>
      </c>
      <c r="AH260" s="27">
        <f t="shared" si="98"/>
        <v>8333.3333333333339</v>
      </c>
      <c r="AI260" s="27">
        <f t="shared" si="98"/>
        <v>8333.3333333333339</v>
      </c>
      <c r="AJ260" s="27">
        <f t="shared" si="98"/>
        <v>8333.3333333333339</v>
      </c>
      <c r="AK260" s="27">
        <f t="shared" si="98"/>
        <v>8333.3333333333339</v>
      </c>
      <c r="AL260" s="27">
        <f t="shared" si="98"/>
        <v>8333.3333333333339</v>
      </c>
      <c r="AM260" s="27">
        <f t="shared" ref="AM260:BO260" si="99">AM258+AM259</f>
        <v>8333.3333333333339</v>
      </c>
      <c r="AN260" s="27">
        <f t="shared" si="99"/>
        <v>8333.3333333333339</v>
      </c>
      <c r="AO260" s="27">
        <f t="shared" si="99"/>
        <v>8333.3333333333339</v>
      </c>
      <c r="AP260" s="27">
        <f t="shared" si="99"/>
        <v>8333.3333333333339</v>
      </c>
      <c r="AQ260" s="27">
        <f t="shared" si="99"/>
        <v>8333.3333333333339</v>
      </c>
      <c r="AR260" s="27">
        <f t="shared" si="99"/>
        <v>12500</v>
      </c>
      <c r="AS260" s="27">
        <f t="shared" si="99"/>
        <v>12500</v>
      </c>
      <c r="AT260" s="27">
        <f t="shared" si="99"/>
        <v>12500</v>
      </c>
      <c r="AU260" s="27">
        <f t="shared" si="99"/>
        <v>12500</v>
      </c>
      <c r="AV260" s="27">
        <f t="shared" si="99"/>
        <v>12500</v>
      </c>
      <c r="AW260" s="27">
        <f t="shared" si="99"/>
        <v>12500</v>
      </c>
      <c r="AX260" s="27">
        <f t="shared" si="99"/>
        <v>12500</v>
      </c>
      <c r="AY260" s="27">
        <f t="shared" si="99"/>
        <v>12500</v>
      </c>
      <c r="AZ260" s="27">
        <f t="shared" si="99"/>
        <v>12500</v>
      </c>
      <c r="BA260" s="27">
        <f t="shared" si="99"/>
        <v>12500</v>
      </c>
      <c r="BB260" s="27">
        <f t="shared" si="99"/>
        <v>12500</v>
      </c>
      <c r="BC260" s="27">
        <f t="shared" si="99"/>
        <v>12500</v>
      </c>
      <c r="BD260" s="27">
        <f t="shared" si="99"/>
        <v>12500</v>
      </c>
      <c r="BE260" s="27">
        <f t="shared" si="99"/>
        <v>12500</v>
      </c>
      <c r="BF260" s="27">
        <f t="shared" si="99"/>
        <v>12500</v>
      </c>
      <c r="BG260" s="27">
        <f t="shared" si="99"/>
        <v>12500</v>
      </c>
      <c r="BH260" s="27">
        <f t="shared" si="99"/>
        <v>12500</v>
      </c>
      <c r="BI260" s="27">
        <f t="shared" si="99"/>
        <v>12500</v>
      </c>
      <c r="BJ260" s="27">
        <f t="shared" si="99"/>
        <v>12500</v>
      </c>
      <c r="BK260" s="27">
        <f t="shared" si="99"/>
        <v>12500</v>
      </c>
      <c r="BL260" s="27">
        <f t="shared" si="99"/>
        <v>12500</v>
      </c>
      <c r="BM260" s="27">
        <f t="shared" si="99"/>
        <v>12500</v>
      </c>
      <c r="BN260" s="27">
        <f t="shared" si="99"/>
        <v>12500</v>
      </c>
      <c r="BO260" s="27">
        <f t="shared" si="99"/>
        <v>12500</v>
      </c>
    </row>
    <row r="261" spans="1:67" x14ac:dyDescent="0.15">
      <c r="A261" s="50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</row>
    <row r="262" spans="1:67" x14ac:dyDescent="0.15">
      <c r="A262" s="35" t="s">
        <v>86</v>
      </c>
      <c r="G262" s="27">
        <f t="shared" ref="G262:AL262" si="100">G42*$C42</f>
        <v>1000</v>
      </c>
      <c r="H262" s="27">
        <f t="shared" si="100"/>
        <v>1000</v>
      </c>
      <c r="I262" s="27">
        <f t="shared" si="100"/>
        <v>1000</v>
      </c>
      <c r="J262" s="27">
        <f t="shared" si="100"/>
        <v>1000</v>
      </c>
      <c r="K262" s="27">
        <f t="shared" si="100"/>
        <v>1000</v>
      </c>
      <c r="L262" s="27">
        <f t="shared" si="100"/>
        <v>1000</v>
      </c>
      <c r="M262" s="27">
        <f t="shared" si="100"/>
        <v>1000</v>
      </c>
      <c r="N262" s="27">
        <f t="shared" si="100"/>
        <v>1000</v>
      </c>
      <c r="O262" s="27">
        <f t="shared" si="100"/>
        <v>1000</v>
      </c>
      <c r="P262" s="27">
        <f t="shared" si="100"/>
        <v>1000</v>
      </c>
      <c r="Q262" s="27">
        <f t="shared" si="100"/>
        <v>1000</v>
      </c>
      <c r="R262" s="27">
        <f t="shared" si="100"/>
        <v>1000</v>
      </c>
      <c r="S262" s="27">
        <f t="shared" si="100"/>
        <v>1000</v>
      </c>
      <c r="T262" s="27">
        <f t="shared" si="100"/>
        <v>0</v>
      </c>
      <c r="U262" s="27">
        <f t="shared" si="100"/>
        <v>0</v>
      </c>
      <c r="V262" s="27">
        <f t="shared" si="100"/>
        <v>0</v>
      </c>
      <c r="W262" s="27">
        <f t="shared" si="100"/>
        <v>0</v>
      </c>
      <c r="X262" s="27">
        <f t="shared" si="100"/>
        <v>0</v>
      </c>
      <c r="Y262" s="27">
        <f t="shared" si="100"/>
        <v>0</v>
      </c>
      <c r="Z262" s="27">
        <f t="shared" si="100"/>
        <v>0</v>
      </c>
      <c r="AA262" s="27">
        <f t="shared" si="100"/>
        <v>0</v>
      </c>
      <c r="AB262" s="27">
        <f t="shared" si="100"/>
        <v>0</v>
      </c>
      <c r="AC262" s="27">
        <f t="shared" si="100"/>
        <v>0</v>
      </c>
      <c r="AD262" s="27">
        <f t="shared" si="100"/>
        <v>0</v>
      </c>
      <c r="AE262" s="27">
        <f t="shared" si="100"/>
        <v>0</v>
      </c>
      <c r="AF262" s="27">
        <f t="shared" si="100"/>
        <v>0</v>
      </c>
      <c r="AG262" s="27">
        <f t="shared" si="100"/>
        <v>0</v>
      </c>
      <c r="AH262" s="27">
        <f t="shared" si="100"/>
        <v>0</v>
      </c>
      <c r="AI262" s="27">
        <f t="shared" si="100"/>
        <v>0</v>
      </c>
      <c r="AJ262" s="27">
        <f t="shared" si="100"/>
        <v>0</v>
      </c>
      <c r="AK262" s="27">
        <f t="shared" si="100"/>
        <v>0</v>
      </c>
      <c r="AL262" s="27">
        <f t="shared" si="100"/>
        <v>0</v>
      </c>
      <c r="AM262" s="27">
        <f t="shared" ref="AM262:BO262" si="101">AM42*$C42</f>
        <v>0</v>
      </c>
      <c r="AN262" s="27">
        <f t="shared" si="101"/>
        <v>0</v>
      </c>
      <c r="AO262" s="27">
        <f t="shared" si="101"/>
        <v>0</v>
      </c>
      <c r="AP262" s="27">
        <f t="shared" si="101"/>
        <v>0</v>
      </c>
      <c r="AQ262" s="27">
        <f t="shared" si="101"/>
        <v>0</v>
      </c>
      <c r="AR262" s="27">
        <f t="shared" si="101"/>
        <v>0</v>
      </c>
      <c r="AS262" s="27">
        <f t="shared" si="101"/>
        <v>0</v>
      </c>
      <c r="AT262" s="27">
        <f t="shared" si="101"/>
        <v>0</v>
      </c>
      <c r="AU262" s="27">
        <f t="shared" si="101"/>
        <v>0</v>
      </c>
      <c r="AV262" s="27">
        <f t="shared" si="101"/>
        <v>0</v>
      </c>
      <c r="AW262" s="27">
        <f t="shared" si="101"/>
        <v>0</v>
      </c>
      <c r="AX262" s="27">
        <f t="shared" si="101"/>
        <v>0</v>
      </c>
      <c r="AY262" s="27">
        <f t="shared" si="101"/>
        <v>0</v>
      </c>
      <c r="AZ262" s="27">
        <f t="shared" si="101"/>
        <v>0</v>
      </c>
      <c r="BA262" s="27">
        <f t="shared" si="101"/>
        <v>0</v>
      </c>
      <c r="BB262" s="27">
        <f t="shared" si="101"/>
        <v>0</v>
      </c>
      <c r="BC262" s="27">
        <f t="shared" si="101"/>
        <v>0</v>
      </c>
      <c r="BD262" s="27">
        <f t="shared" si="101"/>
        <v>0</v>
      </c>
      <c r="BE262" s="27">
        <f t="shared" si="101"/>
        <v>0</v>
      </c>
      <c r="BF262" s="27">
        <f t="shared" si="101"/>
        <v>0</v>
      </c>
      <c r="BG262" s="27">
        <f t="shared" si="101"/>
        <v>0</v>
      </c>
      <c r="BH262" s="27">
        <f t="shared" si="101"/>
        <v>0</v>
      </c>
      <c r="BI262" s="27">
        <f t="shared" si="101"/>
        <v>0</v>
      </c>
      <c r="BJ262" s="27">
        <f t="shared" si="101"/>
        <v>0</v>
      </c>
      <c r="BK262" s="27">
        <f t="shared" si="101"/>
        <v>0</v>
      </c>
      <c r="BL262" s="27">
        <f t="shared" si="101"/>
        <v>0</v>
      </c>
      <c r="BM262" s="27">
        <f t="shared" si="101"/>
        <v>0</v>
      </c>
      <c r="BN262" s="27">
        <f t="shared" si="101"/>
        <v>0</v>
      </c>
      <c r="BO262" s="27">
        <f t="shared" si="101"/>
        <v>0</v>
      </c>
    </row>
    <row r="263" spans="1:67" x14ac:dyDescent="0.15"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</row>
    <row r="264" spans="1:67" x14ac:dyDescent="0.15">
      <c r="A264" s="35" t="s">
        <v>77</v>
      </c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50" t="s">
        <v>75</v>
      </c>
      <c r="G265" s="27">
        <f t="shared" ref="G265:AL265" si="102">G44*$C44</f>
        <v>0</v>
      </c>
      <c r="H265" s="27">
        <f t="shared" si="102"/>
        <v>0</v>
      </c>
      <c r="I265" s="27">
        <f t="shared" si="102"/>
        <v>0</v>
      </c>
      <c r="J265" s="27">
        <f t="shared" si="102"/>
        <v>0</v>
      </c>
      <c r="K265" s="27">
        <f t="shared" si="102"/>
        <v>0</v>
      </c>
      <c r="L265" s="27">
        <f t="shared" si="102"/>
        <v>0</v>
      </c>
      <c r="M265" s="27">
        <f t="shared" si="102"/>
        <v>0</v>
      </c>
      <c r="N265" s="27">
        <f t="shared" si="102"/>
        <v>0</v>
      </c>
      <c r="O265" s="27">
        <f t="shared" si="102"/>
        <v>0</v>
      </c>
      <c r="P265" s="27">
        <f t="shared" si="102"/>
        <v>0</v>
      </c>
      <c r="Q265" s="27">
        <f t="shared" si="102"/>
        <v>0</v>
      </c>
      <c r="R265" s="27">
        <f t="shared" si="102"/>
        <v>0</v>
      </c>
      <c r="S265" s="27">
        <f t="shared" si="102"/>
        <v>0</v>
      </c>
      <c r="T265" s="27">
        <f t="shared" si="102"/>
        <v>0</v>
      </c>
      <c r="U265" s="27">
        <f t="shared" si="102"/>
        <v>0</v>
      </c>
      <c r="V265" s="27">
        <f t="shared" si="102"/>
        <v>0</v>
      </c>
      <c r="W265" s="27">
        <f t="shared" si="102"/>
        <v>0</v>
      </c>
      <c r="X265" s="27">
        <f t="shared" si="102"/>
        <v>0</v>
      </c>
      <c r="Y265" s="27">
        <f t="shared" si="102"/>
        <v>0</v>
      </c>
      <c r="Z265" s="27">
        <f t="shared" si="102"/>
        <v>0</v>
      </c>
      <c r="AA265" s="27">
        <f t="shared" si="102"/>
        <v>0</v>
      </c>
      <c r="AB265" s="27">
        <f t="shared" si="102"/>
        <v>0</v>
      </c>
      <c r="AC265" s="27">
        <f t="shared" si="102"/>
        <v>0</v>
      </c>
      <c r="AD265" s="27">
        <f t="shared" si="102"/>
        <v>0</v>
      </c>
      <c r="AE265" s="27">
        <f t="shared" si="102"/>
        <v>0</v>
      </c>
      <c r="AF265" s="27">
        <f t="shared" si="102"/>
        <v>0</v>
      </c>
      <c r="AG265" s="27">
        <f t="shared" si="102"/>
        <v>0</v>
      </c>
      <c r="AH265" s="27">
        <f t="shared" si="102"/>
        <v>0</v>
      </c>
      <c r="AI265" s="27">
        <f t="shared" si="102"/>
        <v>0</v>
      </c>
      <c r="AJ265" s="27">
        <f t="shared" si="102"/>
        <v>0</v>
      </c>
      <c r="AK265" s="27">
        <f t="shared" si="102"/>
        <v>0</v>
      </c>
      <c r="AL265" s="27">
        <f t="shared" si="102"/>
        <v>0</v>
      </c>
      <c r="AM265" s="27">
        <f t="shared" ref="AM265:BO265" si="103">AM44*$C44</f>
        <v>0</v>
      </c>
      <c r="AN265" s="27">
        <f t="shared" si="103"/>
        <v>0</v>
      </c>
      <c r="AO265" s="27">
        <f t="shared" si="103"/>
        <v>0</v>
      </c>
      <c r="AP265" s="27">
        <f t="shared" si="103"/>
        <v>0</v>
      </c>
      <c r="AQ265" s="27">
        <f t="shared" si="103"/>
        <v>0</v>
      </c>
      <c r="AR265" s="27">
        <f t="shared" si="103"/>
        <v>6666.666666666667</v>
      </c>
      <c r="AS265" s="27">
        <f t="shared" si="103"/>
        <v>6666.666666666667</v>
      </c>
      <c r="AT265" s="27">
        <f t="shared" si="103"/>
        <v>6666.666666666667</v>
      </c>
      <c r="AU265" s="27">
        <f t="shared" si="103"/>
        <v>6666.666666666667</v>
      </c>
      <c r="AV265" s="27">
        <f t="shared" si="103"/>
        <v>6666.666666666667</v>
      </c>
      <c r="AW265" s="27">
        <f t="shared" si="103"/>
        <v>6666.666666666667</v>
      </c>
      <c r="AX265" s="27">
        <f t="shared" si="103"/>
        <v>6666.666666666667</v>
      </c>
      <c r="AY265" s="27">
        <f t="shared" si="103"/>
        <v>6666.666666666667</v>
      </c>
      <c r="AZ265" s="27">
        <f t="shared" si="103"/>
        <v>6666.666666666667</v>
      </c>
      <c r="BA265" s="27">
        <f t="shared" si="103"/>
        <v>6666.666666666667</v>
      </c>
      <c r="BB265" s="27">
        <f t="shared" si="103"/>
        <v>6666.666666666667</v>
      </c>
      <c r="BC265" s="27">
        <f t="shared" si="103"/>
        <v>6666.666666666667</v>
      </c>
      <c r="BD265" s="27">
        <f t="shared" si="103"/>
        <v>6666.666666666667</v>
      </c>
      <c r="BE265" s="27">
        <f t="shared" si="103"/>
        <v>6666.666666666667</v>
      </c>
      <c r="BF265" s="27">
        <f t="shared" si="103"/>
        <v>6666.666666666667</v>
      </c>
      <c r="BG265" s="27">
        <f t="shared" si="103"/>
        <v>6666.666666666667</v>
      </c>
      <c r="BH265" s="27">
        <f t="shared" si="103"/>
        <v>6666.666666666667</v>
      </c>
      <c r="BI265" s="27">
        <f t="shared" si="103"/>
        <v>6666.666666666667</v>
      </c>
      <c r="BJ265" s="27">
        <f t="shared" si="103"/>
        <v>6666.666666666667</v>
      </c>
      <c r="BK265" s="27">
        <f t="shared" si="103"/>
        <v>6666.666666666667</v>
      </c>
      <c r="BL265" s="27">
        <f t="shared" si="103"/>
        <v>6666.666666666667</v>
      </c>
      <c r="BM265" s="27">
        <f t="shared" si="103"/>
        <v>6666.666666666667</v>
      </c>
      <c r="BN265" s="27">
        <f t="shared" si="103"/>
        <v>6666.666666666667</v>
      </c>
      <c r="BO265" s="27">
        <f t="shared" si="103"/>
        <v>6666.666666666667</v>
      </c>
    </row>
    <row r="266" spans="1:67" x14ac:dyDescent="0.15">
      <c r="A266" s="50" t="s">
        <v>62</v>
      </c>
      <c r="G266" s="24">
        <f>STAFFPLAN_CWS!$B68</f>
        <v>0</v>
      </c>
      <c r="H266" s="24">
        <f>STAFFPLAN_CWS!$C68</f>
        <v>0</v>
      </c>
      <c r="I266" s="24">
        <f>STAFFPLAN_CWS!$C68</f>
        <v>0</v>
      </c>
      <c r="J266" s="24">
        <f>STAFFPLAN_CWS!$C68</f>
        <v>0</v>
      </c>
      <c r="K266" s="24">
        <f>STAFFPLAN_CWS!$C68</f>
        <v>0</v>
      </c>
      <c r="L266" s="24">
        <f>STAFFPLAN_CWS!$C68</f>
        <v>0</v>
      </c>
      <c r="M266" s="24">
        <f>STAFFPLAN_CWS!$C68</f>
        <v>0</v>
      </c>
      <c r="N266" s="24">
        <f>STAFFPLAN_CWS!$C68</f>
        <v>0</v>
      </c>
      <c r="O266" s="24">
        <f>STAFFPLAN_CWS!$C68</f>
        <v>0</v>
      </c>
      <c r="P266" s="24">
        <f>STAFFPLAN_CWS!$C68</f>
        <v>0</v>
      </c>
      <c r="Q266" s="24">
        <f>STAFFPLAN_CWS!$C68</f>
        <v>0</v>
      </c>
      <c r="R266" s="24">
        <f>STAFFPLAN_CWS!$C68</f>
        <v>0</v>
      </c>
      <c r="S266" s="24">
        <f>STAFFPLAN_CWS!$C68</f>
        <v>0</v>
      </c>
      <c r="T266" s="24">
        <f>STAFFPLAN_CWS!$D68</f>
        <v>0</v>
      </c>
      <c r="U266" s="24">
        <f>STAFFPLAN_CWS!$D68</f>
        <v>0</v>
      </c>
      <c r="V266" s="24">
        <f>STAFFPLAN_CWS!$D68</f>
        <v>0</v>
      </c>
      <c r="W266" s="24">
        <f>STAFFPLAN_CWS!$D68</f>
        <v>0</v>
      </c>
      <c r="X266" s="24">
        <f>STAFFPLAN_CWS!$D68</f>
        <v>0</v>
      </c>
      <c r="Y266" s="24">
        <f>STAFFPLAN_CWS!$D68</f>
        <v>0</v>
      </c>
      <c r="Z266" s="24">
        <f>STAFFPLAN_CWS!$D68</f>
        <v>0</v>
      </c>
      <c r="AA266" s="24">
        <f>STAFFPLAN_CWS!$D68</f>
        <v>0</v>
      </c>
      <c r="AB266" s="24">
        <f>STAFFPLAN_CWS!$D68</f>
        <v>0</v>
      </c>
      <c r="AC266" s="24">
        <f>STAFFPLAN_CWS!$D68</f>
        <v>0</v>
      </c>
      <c r="AD266" s="24">
        <f>STAFFPLAN_CWS!$D68</f>
        <v>0</v>
      </c>
      <c r="AE266" s="24">
        <f>STAFFPLAN_CWS!$D68</f>
        <v>0</v>
      </c>
      <c r="AF266" s="24">
        <f>STAFFPLAN_CWS!$E68</f>
        <v>0</v>
      </c>
      <c r="AG266" s="24">
        <f>STAFFPLAN_CWS!$E68</f>
        <v>0</v>
      </c>
      <c r="AH266" s="24">
        <f>STAFFPLAN_CWS!$E68</f>
        <v>0</v>
      </c>
      <c r="AI266" s="24">
        <f>STAFFPLAN_CWS!$E68</f>
        <v>0</v>
      </c>
      <c r="AJ266" s="24">
        <f>STAFFPLAN_CWS!$E68</f>
        <v>0</v>
      </c>
      <c r="AK266" s="24">
        <f>STAFFPLAN_CWS!$E68</f>
        <v>0</v>
      </c>
      <c r="AL266" s="24">
        <f>STAFFPLAN_CWS!$E68</f>
        <v>0</v>
      </c>
      <c r="AM266" s="24">
        <f>STAFFPLAN_CWS!$E68</f>
        <v>0</v>
      </c>
      <c r="AN266" s="24">
        <f>STAFFPLAN_CWS!$E68</f>
        <v>0</v>
      </c>
      <c r="AO266" s="24">
        <f>STAFFPLAN_CWS!$E68</f>
        <v>0</v>
      </c>
      <c r="AP266" s="24">
        <f>STAFFPLAN_CWS!$E68</f>
        <v>0</v>
      </c>
      <c r="AQ266" s="24">
        <f>STAFFPLAN_CWS!$E68</f>
        <v>0</v>
      </c>
      <c r="AR266" s="24">
        <f>STAFFPLAN_CWS!$F68</f>
        <v>0.6</v>
      </c>
      <c r="AS266" s="24">
        <f>STAFFPLAN_CWS!$F68</f>
        <v>0.6</v>
      </c>
      <c r="AT266" s="24">
        <f>STAFFPLAN_CWS!$F68</f>
        <v>0.6</v>
      </c>
      <c r="AU266" s="24">
        <f>STAFFPLAN_CWS!$F68</f>
        <v>0.6</v>
      </c>
      <c r="AV266" s="24">
        <f>STAFFPLAN_CWS!$F68</f>
        <v>0.6</v>
      </c>
      <c r="AW266" s="24">
        <f>STAFFPLAN_CWS!$F68</f>
        <v>0.6</v>
      </c>
      <c r="AX266" s="24">
        <f>STAFFPLAN_CWS!$F68</f>
        <v>0.6</v>
      </c>
      <c r="AY266" s="24">
        <f>STAFFPLAN_CWS!$F68</f>
        <v>0.6</v>
      </c>
      <c r="AZ266" s="24">
        <f>STAFFPLAN_CWS!$F68</f>
        <v>0.6</v>
      </c>
      <c r="BA266" s="24">
        <f>STAFFPLAN_CWS!$F68</f>
        <v>0.6</v>
      </c>
      <c r="BB266" s="24">
        <f>STAFFPLAN_CWS!$F68</f>
        <v>0.6</v>
      </c>
      <c r="BC266" s="24">
        <f>STAFFPLAN_CWS!$F68</f>
        <v>0.6</v>
      </c>
      <c r="BD266" s="24">
        <f>STAFFPLAN_CWS!$G68</f>
        <v>0.8</v>
      </c>
      <c r="BE266" s="24">
        <f>STAFFPLAN_CWS!$G68</f>
        <v>0.8</v>
      </c>
      <c r="BF266" s="24">
        <f>STAFFPLAN_CWS!$G68</f>
        <v>0.8</v>
      </c>
      <c r="BG266" s="24">
        <f>STAFFPLAN_CWS!$G68</f>
        <v>0.8</v>
      </c>
      <c r="BH266" s="24">
        <f>STAFFPLAN_CWS!$G68</f>
        <v>0.8</v>
      </c>
      <c r="BI266" s="24">
        <f>STAFFPLAN_CWS!$G68</f>
        <v>0.8</v>
      </c>
      <c r="BJ266" s="24">
        <f>STAFFPLAN_CWS!$G68</f>
        <v>0.8</v>
      </c>
      <c r="BK266" s="24">
        <f>STAFFPLAN_CWS!$G68</f>
        <v>0.8</v>
      </c>
      <c r="BL266" s="24">
        <f>STAFFPLAN_CWS!$G68</f>
        <v>0.8</v>
      </c>
      <c r="BM266" s="24">
        <f>STAFFPLAN_CWS!$G68</f>
        <v>0.8</v>
      </c>
      <c r="BN266" s="24">
        <f>STAFFPLAN_CWS!$G68</f>
        <v>0.8</v>
      </c>
      <c r="BO266" s="24">
        <f>STAFFPLAN_CWS!$G68</f>
        <v>0.8</v>
      </c>
    </row>
    <row r="267" spans="1:67" x14ac:dyDescent="0.15">
      <c r="A267" s="50" t="s">
        <v>76</v>
      </c>
      <c r="G267" s="27">
        <f t="shared" ref="G267:AL267" si="104">G265*G266</f>
        <v>0</v>
      </c>
      <c r="H267" s="27">
        <f t="shared" si="104"/>
        <v>0</v>
      </c>
      <c r="I267" s="27">
        <f t="shared" si="104"/>
        <v>0</v>
      </c>
      <c r="J267" s="27">
        <f t="shared" si="104"/>
        <v>0</v>
      </c>
      <c r="K267" s="27">
        <f t="shared" si="104"/>
        <v>0</v>
      </c>
      <c r="L267" s="27">
        <f t="shared" si="104"/>
        <v>0</v>
      </c>
      <c r="M267" s="27">
        <f t="shared" si="104"/>
        <v>0</v>
      </c>
      <c r="N267" s="27">
        <f t="shared" si="104"/>
        <v>0</v>
      </c>
      <c r="O267" s="27">
        <f t="shared" si="104"/>
        <v>0</v>
      </c>
      <c r="P267" s="27">
        <f t="shared" si="104"/>
        <v>0</v>
      </c>
      <c r="Q267" s="27">
        <f t="shared" si="104"/>
        <v>0</v>
      </c>
      <c r="R267" s="27">
        <f t="shared" si="104"/>
        <v>0</v>
      </c>
      <c r="S267" s="27">
        <f t="shared" si="104"/>
        <v>0</v>
      </c>
      <c r="T267" s="27">
        <f t="shared" si="104"/>
        <v>0</v>
      </c>
      <c r="U267" s="27">
        <f t="shared" si="104"/>
        <v>0</v>
      </c>
      <c r="V267" s="27">
        <f t="shared" si="104"/>
        <v>0</v>
      </c>
      <c r="W267" s="27">
        <f t="shared" si="104"/>
        <v>0</v>
      </c>
      <c r="X267" s="27">
        <f t="shared" si="104"/>
        <v>0</v>
      </c>
      <c r="Y267" s="27">
        <f t="shared" si="104"/>
        <v>0</v>
      </c>
      <c r="Z267" s="27">
        <f t="shared" si="104"/>
        <v>0</v>
      </c>
      <c r="AA267" s="27">
        <f t="shared" si="104"/>
        <v>0</v>
      </c>
      <c r="AB267" s="27">
        <f t="shared" si="104"/>
        <v>0</v>
      </c>
      <c r="AC267" s="27">
        <f t="shared" si="104"/>
        <v>0</v>
      </c>
      <c r="AD267" s="27">
        <f t="shared" si="104"/>
        <v>0</v>
      </c>
      <c r="AE267" s="27">
        <f t="shared" si="104"/>
        <v>0</v>
      </c>
      <c r="AF267" s="27">
        <f t="shared" si="104"/>
        <v>0</v>
      </c>
      <c r="AG267" s="27">
        <f t="shared" si="104"/>
        <v>0</v>
      </c>
      <c r="AH267" s="27">
        <f t="shared" si="104"/>
        <v>0</v>
      </c>
      <c r="AI267" s="27">
        <f t="shared" si="104"/>
        <v>0</v>
      </c>
      <c r="AJ267" s="27">
        <f t="shared" si="104"/>
        <v>0</v>
      </c>
      <c r="AK267" s="27">
        <f t="shared" si="104"/>
        <v>0</v>
      </c>
      <c r="AL267" s="27">
        <f t="shared" si="104"/>
        <v>0</v>
      </c>
      <c r="AM267" s="27">
        <f t="shared" ref="AM267:BO267" si="105">AM265*AM266</f>
        <v>0</v>
      </c>
      <c r="AN267" s="27">
        <f t="shared" si="105"/>
        <v>0</v>
      </c>
      <c r="AO267" s="27">
        <f t="shared" si="105"/>
        <v>0</v>
      </c>
      <c r="AP267" s="27">
        <f t="shared" si="105"/>
        <v>0</v>
      </c>
      <c r="AQ267" s="27">
        <f t="shared" si="105"/>
        <v>0</v>
      </c>
      <c r="AR267" s="27">
        <f t="shared" si="105"/>
        <v>4000</v>
      </c>
      <c r="AS267" s="27">
        <f t="shared" si="105"/>
        <v>4000</v>
      </c>
      <c r="AT267" s="27">
        <f t="shared" si="105"/>
        <v>4000</v>
      </c>
      <c r="AU267" s="27">
        <f t="shared" si="105"/>
        <v>4000</v>
      </c>
      <c r="AV267" s="27">
        <f t="shared" si="105"/>
        <v>4000</v>
      </c>
      <c r="AW267" s="27">
        <f t="shared" si="105"/>
        <v>4000</v>
      </c>
      <c r="AX267" s="27">
        <f t="shared" si="105"/>
        <v>4000</v>
      </c>
      <c r="AY267" s="27">
        <f t="shared" si="105"/>
        <v>4000</v>
      </c>
      <c r="AZ267" s="27">
        <f t="shared" si="105"/>
        <v>4000</v>
      </c>
      <c r="BA267" s="27">
        <f t="shared" si="105"/>
        <v>4000</v>
      </c>
      <c r="BB267" s="27">
        <f t="shared" si="105"/>
        <v>4000</v>
      </c>
      <c r="BC267" s="27">
        <f t="shared" si="105"/>
        <v>4000</v>
      </c>
      <c r="BD267" s="27">
        <f t="shared" si="105"/>
        <v>5333.3333333333339</v>
      </c>
      <c r="BE267" s="27">
        <f t="shared" si="105"/>
        <v>5333.3333333333339</v>
      </c>
      <c r="BF267" s="27">
        <f t="shared" si="105"/>
        <v>5333.3333333333339</v>
      </c>
      <c r="BG267" s="27">
        <f t="shared" si="105"/>
        <v>5333.3333333333339</v>
      </c>
      <c r="BH267" s="27">
        <f t="shared" si="105"/>
        <v>5333.3333333333339</v>
      </c>
      <c r="BI267" s="27">
        <f t="shared" si="105"/>
        <v>5333.3333333333339</v>
      </c>
      <c r="BJ267" s="27">
        <f t="shared" si="105"/>
        <v>5333.3333333333339</v>
      </c>
      <c r="BK267" s="27">
        <f t="shared" si="105"/>
        <v>5333.3333333333339</v>
      </c>
      <c r="BL267" s="27">
        <f t="shared" si="105"/>
        <v>5333.3333333333339</v>
      </c>
      <c r="BM267" s="27">
        <f t="shared" si="105"/>
        <v>5333.3333333333339</v>
      </c>
      <c r="BN267" s="27">
        <f t="shared" si="105"/>
        <v>5333.3333333333339</v>
      </c>
      <c r="BO267" s="27">
        <f t="shared" si="105"/>
        <v>5333.3333333333339</v>
      </c>
    </row>
    <row r="268" spans="1:67" x14ac:dyDescent="0.15">
      <c r="A268" s="50" t="s">
        <v>766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  <c r="AF268" s="27">
        <v>0</v>
      </c>
      <c r="AG268" s="27">
        <v>0</v>
      </c>
      <c r="AH268" s="27">
        <v>0</v>
      </c>
      <c r="AI268" s="27">
        <v>0</v>
      </c>
      <c r="AJ268" s="27">
        <v>0</v>
      </c>
      <c r="AK268" s="27">
        <v>0</v>
      </c>
      <c r="AL268" s="27">
        <v>0</v>
      </c>
      <c r="AM268" s="27">
        <v>0</v>
      </c>
      <c r="AN268" s="27">
        <v>0</v>
      </c>
      <c r="AO268" s="27">
        <v>0</v>
      </c>
      <c r="AP268" s="27">
        <v>0</v>
      </c>
      <c r="AQ268" s="27">
        <v>0</v>
      </c>
      <c r="AR268" s="27">
        <v>0</v>
      </c>
      <c r="AS268" s="27">
        <v>0</v>
      </c>
      <c r="AT268" s="27">
        <v>0</v>
      </c>
      <c r="AU268" s="27">
        <v>0</v>
      </c>
      <c r="AV268" s="27">
        <v>0</v>
      </c>
      <c r="AW268" s="27">
        <v>0</v>
      </c>
      <c r="AX268" s="27">
        <v>0</v>
      </c>
      <c r="AY268" s="27">
        <v>0</v>
      </c>
      <c r="AZ268" s="27">
        <v>0</v>
      </c>
      <c r="BA268" s="27">
        <v>0</v>
      </c>
      <c r="BB268" s="27">
        <v>0</v>
      </c>
      <c r="BC268" s="27">
        <v>0</v>
      </c>
      <c r="BD268" s="27">
        <v>0</v>
      </c>
      <c r="BE268" s="27">
        <v>0</v>
      </c>
      <c r="BF268" s="27">
        <v>0</v>
      </c>
      <c r="BG268" s="27">
        <v>0</v>
      </c>
      <c r="BH268" s="27">
        <v>0</v>
      </c>
      <c r="BI268" s="27">
        <v>0</v>
      </c>
      <c r="BJ268" s="27">
        <v>0</v>
      </c>
      <c r="BK268" s="27">
        <v>0</v>
      </c>
      <c r="BL268" s="27">
        <v>0</v>
      </c>
      <c r="BM268" s="27">
        <v>0</v>
      </c>
      <c r="BN268" s="27">
        <v>0</v>
      </c>
      <c r="BO268" s="27">
        <v>0</v>
      </c>
    </row>
    <row r="269" spans="1:67" x14ac:dyDescent="0.15">
      <c r="A269" s="50" t="s">
        <v>63</v>
      </c>
      <c r="G269" s="27">
        <f t="shared" ref="G269:AL269" si="106">G267+G268</f>
        <v>0</v>
      </c>
      <c r="H269" s="27">
        <f t="shared" si="106"/>
        <v>0</v>
      </c>
      <c r="I269" s="27">
        <f t="shared" si="106"/>
        <v>0</v>
      </c>
      <c r="J269" s="27">
        <f t="shared" si="106"/>
        <v>0</v>
      </c>
      <c r="K269" s="27">
        <f t="shared" si="106"/>
        <v>0</v>
      </c>
      <c r="L269" s="27">
        <f t="shared" si="106"/>
        <v>0</v>
      </c>
      <c r="M269" s="27">
        <f t="shared" si="106"/>
        <v>0</v>
      </c>
      <c r="N269" s="27">
        <f t="shared" si="106"/>
        <v>0</v>
      </c>
      <c r="O269" s="27">
        <f t="shared" si="106"/>
        <v>0</v>
      </c>
      <c r="P269" s="27">
        <f t="shared" si="106"/>
        <v>0</v>
      </c>
      <c r="Q269" s="27">
        <f t="shared" si="106"/>
        <v>0</v>
      </c>
      <c r="R269" s="27">
        <f t="shared" si="106"/>
        <v>0</v>
      </c>
      <c r="S269" s="27">
        <f t="shared" si="106"/>
        <v>0</v>
      </c>
      <c r="T269" s="27">
        <f t="shared" si="106"/>
        <v>0</v>
      </c>
      <c r="U269" s="27">
        <f t="shared" si="106"/>
        <v>0</v>
      </c>
      <c r="V269" s="27">
        <f t="shared" si="106"/>
        <v>0</v>
      </c>
      <c r="W269" s="27">
        <f t="shared" si="106"/>
        <v>0</v>
      </c>
      <c r="X269" s="27">
        <f t="shared" si="106"/>
        <v>0</v>
      </c>
      <c r="Y269" s="27">
        <f t="shared" si="106"/>
        <v>0</v>
      </c>
      <c r="Z269" s="27">
        <f t="shared" si="106"/>
        <v>0</v>
      </c>
      <c r="AA269" s="27">
        <f t="shared" si="106"/>
        <v>0</v>
      </c>
      <c r="AB269" s="27">
        <f t="shared" si="106"/>
        <v>0</v>
      </c>
      <c r="AC269" s="27">
        <f t="shared" si="106"/>
        <v>0</v>
      </c>
      <c r="AD269" s="27">
        <f t="shared" si="106"/>
        <v>0</v>
      </c>
      <c r="AE269" s="27">
        <f t="shared" si="106"/>
        <v>0</v>
      </c>
      <c r="AF269" s="27">
        <f t="shared" si="106"/>
        <v>0</v>
      </c>
      <c r="AG269" s="27">
        <f t="shared" si="106"/>
        <v>0</v>
      </c>
      <c r="AH269" s="27">
        <f t="shared" si="106"/>
        <v>0</v>
      </c>
      <c r="AI269" s="27">
        <f t="shared" si="106"/>
        <v>0</v>
      </c>
      <c r="AJ269" s="27">
        <f t="shared" si="106"/>
        <v>0</v>
      </c>
      <c r="AK269" s="27">
        <f t="shared" si="106"/>
        <v>0</v>
      </c>
      <c r="AL269" s="27">
        <f t="shared" si="106"/>
        <v>0</v>
      </c>
      <c r="AM269" s="27">
        <f t="shared" ref="AM269:BO269" si="107">AM267+AM268</f>
        <v>0</v>
      </c>
      <c r="AN269" s="27">
        <f t="shared" si="107"/>
        <v>0</v>
      </c>
      <c r="AO269" s="27">
        <f t="shared" si="107"/>
        <v>0</v>
      </c>
      <c r="AP269" s="27">
        <f t="shared" si="107"/>
        <v>0</v>
      </c>
      <c r="AQ269" s="27">
        <f t="shared" si="107"/>
        <v>0</v>
      </c>
      <c r="AR269" s="27">
        <f t="shared" si="107"/>
        <v>4000</v>
      </c>
      <c r="AS269" s="27">
        <f t="shared" si="107"/>
        <v>4000</v>
      </c>
      <c r="AT269" s="27">
        <f t="shared" si="107"/>
        <v>4000</v>
      </c>
      <c r="AU269" s="27">
        <f t="shared" si="107"/>
        <v>4000</v>
      </c>
      <c r="AV269" s="27">
        <f t="shared" si="107"/>
        <v>4000</v>
      </c>
      <c r="AW269" s="27">
        <f t="shared" si="107"/>
        <v>4000</v>
      </c>
      <c r="AX269" s="27">
        <f t="shared" si="107"/>
        <v>4000</v>
      </c>
      <c r="AY269" s="27">
        <f t="shared" si="107"/>
        <v>4000</v>
      </c>
      <c r="AZ269" s="27">
        <f t="shared" si="107"/>
        <v>4000</v>
      </c>
      <c r="BA269" s="27">
        <f t="shared" si="107"/>
        <v>4000</v>
      </c>
      <c r="BB269" s="27">
        <f t="shared" si="107"/>
        <v>4000</v>
      </c>
      <c r="BC269" s="27">
        <f t="shared" si="107"/>
        <v>4000</v>
      </c>
      <c r="BD269" s="27">
        <f t="shared" si="107"/>
        <v>5333.3333333333339</v>
      </c>
      <c r="BE269" s="27">
        <f t="shared" si="107"/>
        <v>5333.3333333333339</v>
      </c>
      <c r="BF269" s="27">
        <f t="shared" si="107"/>
        <v>5333.3333333333339</v>
      </c>
      <c r="BG269" s="27">
        <f t="shared" si="107"/>
        <v>5333.3333333333339</v>
      </c>
      <c r="BH269" s="27">
        <f t="shared" si="107"/>
        <v>5333.3333333333339</v>
      </c>
      <c r="BI269" s="27">
        <f t="shared" si="107"/>
        <v>5333.3333333333339</v>
      </c>
      <c r="BJ269" s="27">
        <f t="shared" si="107"/>
        <v>5333.3333333333339</v>
      </c>
      <c r="BK269" s="27">
        <f t="shared" si="107"/>
        <v>5333.3333333333339</v>
      </c>
      <c r="BL269" s="27">
        <f t="shared" si="107"/>
        <v>5333.3333333333339</v>
      </c>
      <c r="BM269" s="27">
        <f t="shared" si="107"/>
        <v>5333.3333333333339</v>
      </c>
      <c r="BN269" s="27">
        <f t="shared" si="107"/>
        <v>5333.3333333333339</v>
      </c>
      <c r="BO269" s="27">
        <f t="shared" si="107"/>
        <v>5333.3333333333339</v>
      </c>
    </row>
    <row r="270" spans="1:67" x14ac:dyDescent="0.15">
      <c r="A270" s="50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</row>
    <row r="271" spans="1:67" x14ac:dyDescent="0.15">
      <c r="A271" s="35" t="s">
        <v>86</v>
      </c>
      <c r="G271" s="27">
        <f t="shared" ref="G271:AL271" si="108">G45*$C45</f>
        <v>0</v>
      </c>
      <c r="H271" s="27">
        <f t="shared" si="108"/>
        <v>0</v>
      </c>
      <c r="I271" s="27">
        <f t="shared" si="108"/>
        <v>0</v>
      </c>
      <c r="J271" s="27">
        <f t="shared" si="108"/>
        <v>0</v>
      </c>
      <c r="K271" s="27">
        <f t="shared" si="108"/>
        <v>0</v>
      </c>
      <c r="L271" s="27">
        <f t="shared" si="108"/>
        <v>0</v>
      </c>
      <c r="M271" s="27">
        <f t="shared" si="108"/>
        <v>0</v>
      </c>
      <c r="N271" s="27">
        <f t="shared" si="108"/>
        <v>0</v>
      </c>
      <c r="O271" s="27">
        <f t="shared" si="108"/>
        <v>0</v>
      </c>
      <c r="P271" s="27">
        <f t="shared" si="108"/>
        <v>0</v>
      </c>
      <c r="Q271" s="27">
        <f t="shared" si="108"/>
        <v>0</v>
      </c>
      <c r="R271" s="27">
        <f t="shared" si="108"/>
        <v>0</v>
      </c>
      <c r="S271" s="27">
        <f t="shared" si="108"/>
        <v>0</v>
      </c>
      <c r="T271" s="27">
        <f t="shared" si="108"/>
        <v>0</v>
      </c>
      <c r="U271" s="27">
        <f t="shared" si="108"/>
        <v>0</v>
      </c>
      <c r="V271" s="27">
        <f t="shared" si="108"/>
        <v>0</v>
      </c>
      <c r="W271" s="27">
        <f t="shared" si="108"/>
        <v>0</v>
      </c>
      <c r="X271" s="27">
        <f t="shared" si="108"/>
        <v>0</v>
      </c>
      <c r="Y271" s="27">
        <f t="shared" si="108"/>
        <v>0</v>
      </c>
      <c r="Z271" s="27">
        <f t="shared" si="108"/>
        <v>0</v>
      </c>
      <c r="AA271" s="27">
        <f t="shared" si="108"/>
        <v>0</v>
      </c>
      <c r="AB271" s="27">
        <f t="shared" si="108"/>
        <v>0</v>
      </c>
      <c r="AC271" s="27">
        <f t="shared" si="108"/>
        <v>0</v>
      </c>
      <c r="AD271" s="27">
        <f t="shared" si="108"/>
        <v>0</v>
      </c>
      <c r="AE271" s="27">
        <f t="shared" si="108"/>
        <v>0</v>
      </c>
      <c r="AF271" s="27">
        <f t="shared" si="108"/>
        <v>0</v>
      </c>
      <c r="AG271" s="27">
        <f t="shared" si="108"/>
        <v>0</v>
      </c>
      <c r="AH271" s="27">
        <f t="shared" si="108"/>
        <v>0</v>
      </c>
      <c r="AI271" s="27">
        <f t="shared" si="108"/>
        <v>0</v>
      </c>
      <c r="AJ271" s="27">
        <f t="shared" si="108"/>
        <v>0</v>
      </c>
      <c r="AK271" s="27">
        <f t="shared" si="108"/>
        <v>0</v>
      </c>
      <c r="AL271" s="27">
        <f t="shared" si="108"/>
        <v>0</v>
      </c>
      <c r="AM271" s="27">
        <f t="shared" ref="AM271:BO271" si="109">AM45*$C45</f>
        <v>0</v>
      </c>
      <c r="AN271" s="27">
        <f t="shared" si="109"/>
        <v>0</v>
      </c>
      <c r="AO271" s="27">
        <f t="shared" si="109"/>
        <v>0</v>
      </c>
      <c r="AP271" s="27">
        <f t="shared" si="109"/>
        <v>0</v>
      </c>
      <c r="AQ271" s="27">
        <f t="shared" si="109"/>
        <v>0</v>
      </c>
      <c r="AR271" s="27">
        <f t="shared" si="109"/>
        <v>0</v>
      </c>
      <c r="AS271" s="27">
        <f t="shared" si="109"/>
        <v>0</v>
      </c>
      <c r="AT271" s="27">
        <f t="shared" si="109"/>
        <v>0</v>
      </c>
      <c r="AU271" s="27">
        <f t="shared" si="109"/>
        <v>0</v>
      </c>
      <c r="AV271" s="27">
        <f t="shared" si="109"/>
        <v>0</v>
      </c>
      <c r="AW271" s="27">
        <f t="shared" si="109"/>
        <v>0</v>
      </c>
      <c r="AX271" s="27">
        <f t="shared" si="109"/>
        <v>0</v>
      </c>
      <c r="AY271" s="27">
        <f t="shared" si="109"/>
        <v>0</v>
      </c>
      <c r="AZ271" s="27">
        <f t="shared" si="109"/>
        <v>0</v>
      </c>
      <c r="BA271" s="27">
        <f t="shared" si="109"/>
        <v>0</v>
      </c>
      <c r="BB271" s="27">
        <f t="shared" si="109"/>
        <v>0</v>
      </c>
      <c r="BC271" s="27">
        <f t="shared" si="109"/>
        <v>0</v>
      </c>
      <c r="BD271" s="27">
        <f t="shared" si="109"/>
        <v>0</v>
      </c>
      <c r="BE271" s="27">
        <f t="shared" si="109"/>
        <v>0</v>
      </c>
      <c r="BF271" s="27">
        <f t="shared" si="109"/>
        <v>0</v>
      </c>
      <c r="BG271" s="27">
        <f t="shared" si="109"/>
        <v>0</v>
      </c>
      <c r="BH271" s="27">
        <f t="shared" si="109"/>
        <v>0</v>
      </c>
      <c r="BI271" s="27">
        <f t="shared" si="109"/>
        <v>0</v>
      </c>
      <c r="BJ271" s="27">
        <f t="shared" si="109"/>
        <v>0</v>
      </c>
      <c r="BK271" s="27">
        <f t="shared" si="109"/>
        <v>0</v>
      </c>
      <c r="BL271" s="27">
        <f t="shared" si="109"/>
        <v>0</v>
      </c>
      <c r="BM271" s="27">
        <f t="shared" si="109"/>
        <v>0</v>
      </c>
      <c r="BN271" s="27">
        <f t="shared" si="109"/>
        <v>0</v>
      </c>
      <c r="BO271" s="27">
        <f t="shared" si="109"/>
        <v>0</v>
      </c>
    </row>
    <row r="272" spans="1:67" x14ac:dyDescent="0.15">
      <c r="A272" s="50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</row>
    <row r="273" spans="1:68" x14ac:dyDescent="0.15">
      <c r="A273" s="14" t="s">
        <v>53</v>
      </c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50" t="s">
        <v>76</v>
      </c>
      <c r="G274" s="27">
        <f t="shared" ref="G274:AL274" si="110">G267+G258+G249+G240</f>
        <v>0</v>
      </c>
      <c r="H274" s="27">
        <f t="shared" si="110"/>
        <v>0</v>
      </c>
      <c r="I274" s="27">
        <f t="shared" si="110"/>
        <v>0</v>
      </c>
      <c r="J274" s="27">
        <f t="shared" si="110"/>
        <v>0</v>
      </c>
      <c r="K274" s="27">
        <f t="shared" si="110"/>
        <v>0</v>
      </c>
      <c r="L274" s="27">
        <f t="shared" si="110"/>
        <v>0</v>
      </c>
      <c r="M274" s="27">
        <f t="shared" si="110"/>
        <v>0</v>
      </c>
      <c r="N274" s="27">
        <f t="shared" si="110"/>
        <v>0</v>
      </c>
      <c r="O274" s="27">
        <f t="shared" si="110"/>
        <v>0</v>
      </c>
      <c r="P274" s="27">
        <f t="shared" si="110"/>
        <v>0</v>
      </c>
      <c r="Q274" s="27">
        <f t="shared" si="110"/>
        <v>0</v>
      </c>
      <c r="R274" s="27">
        <f t="shared" si="110"/>
        <v>0</v>
      </c>
      <c r="S274" s="27">
        <f t="shared" si="110"/>
        <v>0</v>
      </c>
      <c r="T274" s="27">
        <f t="shared" si="110"/>
        <v>4166.666666666667</v>
      </c>
      <c r="U274" s="27">
        <f t="shared" si="110"/>
        <v>4166.666666666667</v>
      </c>
      <c r="V274" s="27">
        <f t="shared" si="110"/>
        <v>4166.666666666667</v>
      </c>
      <c r="W274" s="27">
        <f t="shared" si="110"/>
        <v>4166.666666666667</v>
      </c>
      <c r="X274" s="27">
        <f t="shared" si="110"/>
        <v>4166.666666666667</v>
      </c>
      <c r="Y274" s="27">
        <f t="shared" si="110"/>
        <v>4166.666666666667</v>
      </c>
      <c r="Z274" s="27">
        <f t="shared" si="110"/>
        <v>4166.666666666667</v>
      </c>
      <c r="AA274" s="27">
        <f t="shared" si="110"/>
        <v>4166.666666666667</v>
      </c>
      <c r="AB274" s="27">
        <f t="shared" si="110"/>
        <v>4166.666666666667</v>
      </c>
      <c r="AC274" s="27">
        <f t="shared" si="110"/>
        <v>4166.666666666667</v>
      </c>
      <c r="AD274" s="27">
        <f t="shared" si="110"/>
        <v>4166.666666666667</v>
      </c>
      <c r="AE274" s="27">
        <f t="shared" si="110"/>
        <v>4166.666666666667</v>
      </c>
      <c r="AF274" s="27">
        <f t="shared" si="110"/>
        <v>14333.333333333334</v>
      </c>
      <c r="AG274" s="27">
        <f t="shared" si="110"/>
        <v>14333.333333333334</v>
      </c>
      <c r="AH274" s="27">
        <f t="shared" si="110"/>
        <v>14333.333333333334</v>
      </c>
      <c r="AI274" s="27">
        <f t="shared" si="110"/>
        <v>14333.333333333334</v>
      </c>
      <c r="AJ274" s="27">
        <f t="shared" si="110"/>
        <v>14333.333333333334</v>
      </c>
      <c r="AK274" s="27">
        <f t="shared" si="110"/>
        <v>14333.333333333334</v>
      </c>
      <c r="AL274" s="27">
        <f t="shared" si="110"/>
        <v>14333.333333333334</v>
      </c>
      <c r="AM274" s="27">
        <f t="shared" ref="AM274:BO274" si="111">AM267+AM258+AM249+AM240</f>
        <v>14333.333333333334</v>
      </c>
      <c r="AN274" s="27">
        <f t="shared" si="111"/>
        <v>14333.333333333334</v>
      </c>
      <c r="AO274" s="27">
        <f t="shared" si="111"/>
        <v>14333.333333333334</v>
      </c>
      <c r="AP274" s="27">
        <f t="shared" si="111"/>
        <v>14333.333333333334</v>
      </c>
      <c r="AQ274" s="27">
        <f t="shared" si="111"/>
        <v>14333.333333333334</v>
      </c>
      <c r="AR274" s="27">
        <f t="shared" si="111"/>
        <v>23250</v>
      </c>
      <c r="AS274" s="27">
        <f t="shared" si="111"/>
        <v>23250</v>
      </c>
      <c r="AT274" s="27">
        <f t="shared" si="111"/>
        <v>23250</v>
      </c>
      <c r="AU274" s="27">
        <f t="shared" si="111"/>
        <v>23250</v>
      </c>
      <c r="AV274" s="27">
        <f t="shared" si="111"/>
        <v>23250</v>
      </c>
      <c r="AW274" s="27">
        <f t="shared" si="111"/>
        <v>23250</v>
      </c>
      <c r="AX274" s="27">
        <f t="shared" si="111"/>
        <v>23250</v>
      </c>
      <c r="AY274" s="27">
        <f t="shared" si="111"/>
        <v>23250</v>
      </c>
      <c r="AZ274" s="27">
        <f t="shared" si="111"/>
        <v>23250</v>
      </c>
      <c r="BA274" s="27">
        <f t="shared" si="111"/>
        <v>23250</v>
      </c>
      <c r="BB274" s="27">
        <f t="shared" si="111"/>
        <v>23250</v>
      </c>
      <c r="BC274" s="27">
        <f t="shared" si="111"/>
        <v>23250</v>
      </c>
      <c r="BD274" s="27">
        <f t="shared" si="111"/>
        <v>25333.333333333336</v>
      </c>
      <c r="BE274" s="27">
        <f t="shared" si="111"/>
        <v>25333.333333333336</v>
      </c>
      <c r="BF274" s="27">
        <f t="shared" si="111"/>
        <v>25333.333333333336</v>
      </c>
      <c r="BG274" s="27">
        <f t="shared" si="111"/>
        <v>25333.333333333336</v>
      </c>
      <c r="BH274" s="27">
        <f t="shared" si="111"/>
        <v>25333.333333333336</v>
      </c>
      <c r="BI274" s="27">
        <f t="shared" si="111"/>
        <v>25333.333333333336</v>
      </c>
      <c r="BJ274" s="27">
        <f t="shared" si="111"/>
        <v>25333.333333333336</v>
      </c>
      <c r="BK274" s="27">
        <f t="shared" si="111"/>
        <v>25333.333333333336</v>
      </c>
      <c r="BL274" s="27">
        <f t="shared" si="111"/>
        <v>25333.333333333336</v>
      </c>
      <c r="BM274" s="27">
        <f t="shared" si="111"/>
        <v>25333.333333333336</v>
      </c>
      <c r="BN274" s="27">
        <f t="shared" si="111"/>
        <v>25333.333333333336</v>
      </c>
      <c r="BO274" s="27">
        <f t="shared" si="111"/>
        <v>25333.333333333336</v>
      </c>
    </row>
    <row r="275" spans="1:68" x14ac:dyDescent="0.15">
      <c r="A275" s="50" t="s">
        <v>766</v>
      </c>
      <c r="G275" s="27">
        <f t="shared" ref="G275:AL275" si="112">G268+G259+G250+G241</f>
        <v>0</v>
      </c>
      <c r="H275" s="27">
        <f t="shared" si="112"/>
        <v>0</v>
      </c>
      <c r="I275" s="27">
        <f t="shared" si="112"/>
        <v>0</v>
      </c>
      <c r="J275" s="27">
        <f t="shared" si="112"/>
        <v>0</v>
      </c>
      <c r="K275" s="27">
        <f t="shared" si="112"/>
        <v>0</v>
      </c>
      <c r="L275" s="27">
        <f t="shared" si="112"/>
        <v>0</v>
      </c>
      <c r="M275" s="27">
        <f t="shared" si="112"/>
        <v>0</v>
      </c>
      <c r="N275" s="27">
        <f t="shared" si="112"/>
        <v>0</v>
      </c>
      <c r="O275" s="27">
        <f t="shared" si="112"/>
        <v>0</v>
      </c>
      <c r="P275" s="27">
        <f t="shared" si="112"/>
        <v>0</v>
      </c>
      <c r="Q275" s="27">
        <f t="shared" si="112"/>
        <v>0</v>
      </c>
      <c r="R275" s="27">
        <f t="shared" si="112"/>
        <v>0</v>
      </c>
      <c r="S275" s="27">
        <f t="shared" si="112"/>
        <v>0</v>
      </c>
      <c r="T275" s="27">
        <f t="shared" si="112"/>
        <v>0</v>
      </c>
      <c r="U275" s="27">
        <f t="shared" si="112"/>
        <v>0</v>
      </c>
      <c r="V275" s="27">
        <f t="shared" si="112"/>
        <v>0</v>
      </c>
      <c r="W275" s="27">
        <f t="shared" si="112"/>
        <v>0</v>
      </c>
      <c r="X275" s="27">
        <f t="shared" si="112"/>
        <v>0</v>
      </c>
      <c r="Y275" s="27">
        <f t="shared" si="112"/>
        <v>0</v>
      </c>
      <c r="Z275" s="27">
        <f t="shared" si="112"/>
        <v>0</v>
      </c>
      <c r="AA275" s="27">
        <f t="shared" si="112"/>
        <v>0</v>
      </c>
      <c r="AB275" s="27">
        <f t="shared" si="112"/>
        <v>0</v>
      </c>
      <c r="AC275" s="27">
        <f t="shared" si="112"/>
        <v>0</v>
      </c>
      <c r="AD275" s="27">
        <f t="shared" si="112"/>
        <v>0</v>
      </c>
      <c r="AE275" s="27">
        <f t="shared" si="112"/>
        <v>0</v>
      </c>
      <c r="AF275" s="27">
        <f t="shared" si="112"/>
        <v>0</v>
      </c>
      <c r="AG275" s="27">
        <f t="shared" si="112"/>
        <v>0</v>
      </c>
      <c r="AH275" s="27">
        <f t="shared" si="112"/>
        <v>0</v>
      </c>
      <c r="AI275" s="27">
        <f t="shared" si="112"/>
        <v>0</v>
      </c>
      <c r="AJ275" s="27">
        <f t="shared" si="112"/>
        <v>0</v>
      </c>
      <c r="AK275" s="27">
        <f t="shared" si="112"/>
        <v>0</v>
      </c>
      <c r="AL275" s="27">
        <f t="shared" si="112"/>
        <v>0</v>
      </c>
      <c r="AM275" s="27">
        <f t="shared" ref="AM275:BO275" si="113">AM268+AM259+AM250+AM241</f>
        <v>0</v>
      </c>
      <c r="AN275" s="27">
        <f t="shared" si="113"/>
        <v>0</v>
      </c>
      <c r="AO275" s="27">
        <f t="shared" si="113"/>
        <v>0</v>
      </c>
      <c r="AP275" s="27">
        <f t="shared" si="113"/>
        <v>0</v>
      </c>
      <c r="AQ275" s="27">
        <f t="shared" si="113"/>
        <v>0</v>
      </c>
      <c r="AR275" s="27">
        <f t="shared" si="113"/>
        <v>0</v>
      </c>
      <c r="AS275" s="27">
        <f t="shared" si="113"/>
        <v>0</v>
      </c>
      <c r="AT275" s="27">
        <f t="shared" si="113"/>
        <v>0</v>
      </c>
      <c r="AU275" s="27">
        <f t="shared" si="113"/>
        <v>0</v>
      </c>
      <c r="AV275" s="27">
        <f t="shared" si="113"/>
        <v>0</v>
      </c>
      <c r="AW275" s="27">
        <f t="shared" si="113"/>
        <v>0</v>
      </c>
      <c r="AX275" s="27">
        <f t="shared" si="113"/>
        <v>0</v>
      </c>
      <c r="AY275" s="27">
        <f t="shared" si="113"/>
        <v>0</v>
      </c>
      <c r="AZ275" s="27">
        <f t="shared" si="113"/>
        <v>0</v>
      </c>
      <c r="BA275" s="27">
        <f t="shared" si="113"/>
        <v>0</v>
      </c>
      <c r="BB275" s="27">
        <f t="shared" si="113"/>
        <v>0</v>
      </c>
      <c r="BC275" s="27">
        <f t="shared" si="113"/>
        <v>0</v>
      </c>
      <c r="BD275" s="27">
        <f t="shared" si="113"/>
        <v>0</v>
      </c>
      <c r="BE275" s="27">
        <f t="shared" si="113"/>
        <v>0</v>
      </c>
      <c r="BF275" s="27">
        <f t="shared" si="113"/>
        <v>0</v>
      </c>
      <c r="BG275" s="27">
        <f t="shared" si="113"/>
        <v>0</v>
      </c>
      <c r="BH275" s="27">
        <f t="shared" si="113"/>
        <v>0</v>
      </c>
      <c r="BI275" s="27">
        <f t="shared" si="113"/>
        <v>0</v>
      </c>
      <c r="BJ275" s="27">
        <f t="shared" si="113"/>
        <v>0</v>
      </c>
      <c r="BK275" s="27">
        <f t="shared" si="113"/>
        <v>0</v>
      </c>
      <c r="BL275" s="27">
        <f t="shared" si="113"/>
        <v>0</v>
      </c>
      <c r="BM275" s="27">
        <f t="shared" si="113"/>
        <v>0</v>
      </c>
      <c r="BN275" s="27">
        <f t="shared" si="113"/>
        <v>0</v>
      </c>
      <c r="BO275" s="27">
        <f t="shared" si="113"/>
        <v>0</v>
      </c>
    </row>
    <row r="276" spans="1:68" x14ac:dyDescent="0.15">
      <c r="A276" s="50" t="s">
        <v>63</v>
      </c>
      <c r="G276" s="27">
        <f t="shared" ref="G276:AL276" si="114">G274+G275</f>
        <v>0</v>
      </c>
      <c r="H276" s="27">
        <f t="shared" si="114"/>
        <v>0</v>
      </c>
      <c r="I276" s="27">
        <f t="shared" si="114"/>
        <v>0</v>
      </c>
      <c r="J276" s="27">
        <f t="shared" si="114"/>
        <v>0</v>
      </c>
      <c r="K276" s="27">
        <f t="shared" si="114"/>
        <v>0</v>
      </c>
      <c r="L276" s="27">
        <f t="shared" si="114"/>
        <v>0</v>
      </c>
      <c r="M276" s="27">
        <f t="shared" si="114"/>
        <v>0</v>
      </c>
      <c r="N276" s="27">
        <f t="shared" si="114"/>
        <v>0</v>
      </c>
      <c r="O276" s="27">
        <f t="shared" si="114"/>
        <v>0</v>
      </c>
      <c r="P276" s="27">
        <f t="shared" si="114"/>
        <v>0</v>
      </c>
      <c r="Q276" s="27">
        <f t="shared" si="114"/>
        <v>0</v>
      </c>
      <c r="R276" s="27">
        <f t="shared" si="114"/>
        <v>0</v>
      </c>
      <c r="S276" s="27">
        <f t="shared" si="114"/>
        <v>0</v>
      </c>
      <c r="T276" s="27">
        <f t="shared" si="114"/>
        <v>4166.666666666667</v>
      </c>
      <c r="U276" s="27">
        <f t="shared" si="114"/>
        <v>4166.666666666667</v>
      </c>
      <c r="V276" s="27">
        <f t="shared" si="114"/>
        <v>4166.666666666667</v>
      </c>
      <c r="W276" s="27">
        <f t="shared" si="114"/>
        <v>4166.666666666667</v>
      </c>
      <c r="X276" s="27">
        <f t="shared" si="114"/>
        <v>4166.666666666667</v>
      </c>
      <c r="Y276" s="27">
        <f t="shared" si="114"/>
        <v>4166.666666666667</v>
      </c>
      <c r="Z276" s="27">
        <f t="shared" si="114"/>
        <v>4166.666666666667</v>
      </c>
      <c r="AA276" s="27">
        <f t="shared" si="114"/>
        <v>4166.666666666667</v>
      </c>
      <c r="AB276" s="27">
        <f t="shared" si="114"/>
        <v>4166.666666666667</v>
      </c>
      <c r="AC276" s="27">
        <f t="shared" si="114"/>
        <v>4166.666666666667</v>
      </c>
      <c r="AD276" s="27">
        <f t="shared" si="114"/>
        <v>4166.666666666667</v>
      </c>
      <c r="AE276" s="27">
        <f t="shared" si="114"/>
        <v>4166.666666666667</v>
      </c>
      <c r="AF276" s="27">
        <f t="shared" si="114"/>
        <v>14333.333333333334</v>
      </c>
      <c r="AG276" s="27">
        <f t="shared" si="114"/>
        <v>14333.333333333334</v>
      </c>
      <c r="AH276" s="27">
        <f t="shared" si="114"/>
        <v>14333.333333333334</v>
      </c>
      <c r="AI276" s="27">
        <f t="shared" si="114"/>
        <v>14333.333333333334</v>
      </c>
      <c r="AJ276" s="27">
        <f t="shared" si="114"/>
        <v>14333.333333333334</v>
      </c>
      <c r="AK276" s="27">
        <f t="shared" si="114"/>
        <v>14333.333333333334</v>
      </c>
      <c r="AL276" s="27">
        <f t="shared" si="114"/>
        <v>14333.333333333334</v>
      </c>
      <c r="AM276" s="27">
        <f t="shared" ref="AM276:BO276" si="115">AM274+AM275</f>
        <v>14333.333333333334</v>
      </c>
      <c r="AN276" s="27">
        <f t="shared" si="115"/>
        <v>14333.333333333334</v>
      </c>
      <c r="AO276" s="27">
        <f t="shared" si="115"/>
        <v>14333.333333333334</v>
      </c>
      <c r="AP276" s="27">
        <f t="shared" si="115"/>
        <v>14333.333333333334</v>
      </c>
      <c r="AQ276" s="27">
        <f t="shared" si="115"/>
        <v>14333.333333333334</v>
      </c>
      <c r="AR276" s="27">
        <f t="shared" si="115"/>
        <v>23250</v>
      </c>
      <c r="AS276" s="27">
        <f t="shared" si="115"/>
        <v>23250</v>
      </c>
      <c r="AT276" s="27">
        <f t="shared" si="115"/>
        <v>23250</v>
      </c>
      <c r="AU276" s="27">
        <f t="shared" si="115"/>
        <v>23250</v>
      </c>
      <c r="AV276" s="27">
        <f t="shared" si="115"/>
        <v>23250</v>
      </c>
      <c r="AW276" s="27">
        <f t="shared" si="115"/>
        <v>23250</v>
      </c>
      <c r="AX276" s="27">
        <f t="shared" si="115"/>
        <v>23250</v>
      </c>
      <c r="AY276" s="27">
        <f t="shared" si="115"/>
        <v>23250</v>
      </c>
      <c r="AZ276" s="27">
        <f t="shared" si="115"/>
        <v>23250</v>
      </c>
      <c r="BA276" s="27">
        <f t="shared" si="115"/>
        <v>23250</v>
      </c>
      <c r="BB276" s="27">
        <f t="shared" si="115"/>
        <v>23250</v>
      </c>
      <c r="BC276" s="27">
        <f t="shared" si="115"/>
        <v>23250</v>
      </c>
      <c r="BD276" s="27">
        <f t="shared" si="115"/>
        <v>25333.333333333336</v>
      </c>
      <c r="BE276" s="27">
        <f t="shared" si="115"/>
        <v>25333.333333333336</v>
      </c>
      <c r="BF276" s="27">
        <f t="shared" si="115"/>
        <v>25333.333333333336</v>
      </c>
      <c r="BG276" s="27">
        <f t="shared" si="115"/>
        <v>25333.333333333336</v>
      </c>
      <c r="BH276" s="27">
        <f t="shared" si="115"/>
        <v>25333.333333333336</v>
      </c>
      <c r="BI276" s="27">
        <f t="shared" si="115"/>
        <v>25333.333333333336</v>
      </c>
      <c r="BJ276" s="27">
        <f t="shared" si="115"/>
        <v>25333.333333333336</v>
      </c>
      <c r="BK276" s="27">
        <f t="shared" si="115"/>
        <v>25333.333333333336</v>
      </c>
      <c r="BL276" s="27">
        <f t="shared" si="115"/>
        <v>25333.333333333336</v>
      </c>
      <c r="BM276" s="27">
        <f t="shared" si="115"/>
        <v>25333.333333333336</v>
      </c>
      <c r="BN276" s="27">
        <f t="shared" si="115"/>
        <v>25333.333333333336</v>
      </c>
      <c r="BO276" s="27">
        <f t="shared" si="115"/>
        <v>25333.333333333336</v>
      </c>
      <c r="BP276" s="41">
        <f>SUM(H276:BO276)</f>
        <v>805000.00000000047</v>
      </c>
    </row>
    <row r="277" spans="1:68" x14ac:dyDescent="0.15">
      <c r="A277" s="50"/>
      <c r="F277" s="42" t="s">
        <v>64</v>
      </c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>
        <f>SUM(H276:S276)</f>
        <v>0</v>
      </c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>
        <f>SUM(T276:AE276)</f>
        <v>49999.999999999993</v>
      </c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>
        <f>SUM(AF276:AQ276)</f>
        <v>172000</v>
      </c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>
        <f>SUM(AR276:BC276)</f>
        <v>279000</v>
      </c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>
        <f>SUM(BD276:BO276)</f>
        <v>304000.00000000006</v>
      </c>
      <c r="BP277" s="41">
        <f>SUM(H277:BO277)</f>
        <v>805000</v>
      </c>
    </row>
    <row r="278" spans="1:68" x14ac:dyDescent="0.15">
      <c r="A278" s="14" t="s">
        <v>87</v>
      </c>
      <c r="G278" s="27">
        <f t="shared" ref="G278:AL278" si="116">G271+G262+G253+G244</f>
        <v>1000</v>
      </c>
      <c r="H278" s="27">
        <f t="shared" si="116"/>
        <v>3600</v>
      </c>
      <c r="I278" s="27">
        <f t="shared" si="116"/>
        <v>3600</v>
      </c>
      <c r="J278" s="27">
        <f t="shared" si="116"/>
        <v>3600</v>
      </c>
      <c r="K278" s="27">
        <f t="shared" si="116"/>
        <v>3600</v>
      </c>
      <c r="L278" s="27">
        <f t="shared" si="116"/>
        <v>3600</v>
      </c>
      <c r="M278" s="27">
        <f t="shared" si="116"/>
        <v>3600</v>
      </c>
      <c r="N278" s="27">
        <f t="shared" si="116"/>
        <v>3600</v>
      </c>
      <c r="O278" s="27">
        <f t="shared" si="116"/>
        <v>3600</v>
      </c>
      <c r="P278" s="27">
        <f t="shared" si="116"/>
        <v>3600</v>
      </c>
      <c r="Q278" s="27">
        <f t="shared" si="116"/>
        <v>3600</v>
      </c>
      <c r="R278" s="27">
        <f t="shared" si="116"/>
        <v>3600</v>
      </c>
      <c r="S278" s="27">
        <f t="shared" si="116"/>
        <v>3600</v>
      </c>
      <c r="T278" s="27">
        <f t="shared" si="116"/>
        <v>0</v>
      </c>
      <c r="U278" s="27">
        <f t="shared" si="116"/>
        <v>0</v>
      </c>
      <c r="V278" s="27">
        <f t="shared" si="116"/>
        <v>0</v>
      </c>
      <c r="W278" s="27">
        <f t="shared" si="116"/>
        <v>0</v>
      </c>
      <c r="X278" s="27">
        <f t="shared" si="116"/>
        <v>0</v>
      </c>
      <c r="Y278" s="27">
        <f t="shared" si="116"/>
        <v>0</v>
      </c>
      <c r="Z278" s="27">
        <f t="shared" si="116"/>
        <v>0</v>
      </c>
      <c r="AA278" s="27">
        <f t="shared" si="116"/>
        <v>0</v>
      </c>
      <c r="AB278" s="27">
        <f t="shared" si="116"/>
        <v>0</v>
      </c>
      <c r="AC278" s="27">
        <f t="shared" si="116"/>
        <v>0</v>
      </c>
      <c r="AD278" s="27">
        <f t="shared" si="116"/>
        <v>0</v>
      </c>
      <c r="AE278" s="27">
        <f t="shared" si="116"/>
        <v>0</v>
      </c>
      <c r="AF278" s="27">
        <f t="shared" si="116"/>
        <v>0</v>
      </c>
      <c r="AG278" s="27">
        <f t="shared" si="116"/>
        <v>0</v>
      </c>
      <c r="AH278" s="27">
        <f t="shared" si="116"/>
        <v>0</v>
      </c>
      <c r="AI278" s="27">
        <f t="shared" si="116"/>
        <v>0</v>
      </c>
      <c r="AJ278" s="27">
        <f t="shared" si="116"/>
        <v>0</v>
      </c>
      <c r="AK278" s="27">
        <f t="shared" si="116"/>
        <v>0</v>
      </c>
      <c r="AL278" s="27">
        <f t="shared" si="116"/>
        <v>0</v>
      </c>
      <c r="AM278" s="27">
        <f t="shared" ref="AM278:BO278" si="117">AM271+AM262+AM253+AM244</f>
        <v>0</v>
      </c>
      <c r="AN278" s="27">
        <f t="shared" si="117"/>
        <v>0</v>
      </c>
      <c r="AO278" s="27">
        <f t="shared" si="117"/>
        <v>0</v>
      </c>
      <c r="AP278" s="27">
        <f t="shared" si="117"/>
        <v>0</v>
      </c>
      <c r="AQ278" s="27">
        <f t="shared" si="117"/>
        <v>0</v>
      </c>
      <c r="AR278" s="27">
        <f t="shared" si="117"/>
        <v>0</v>
      </c>
      <c r="AS278" s="27">
        <f t="shared" si="117"/>
        <v>0</v>
      </c>
      <c r="AT278" s="27">
        <f t="shared" si="117"/>
        <v>0</v>
      </c>
      <c r="AU278" s="27">
        <f t="shared" si="117"/>
        <v>0</v>
      </c>
      <c r="AV278" s="27">
        <f t="shared" si="117"/>
        <v>0</v>
      </c>
      <c r="AW278" s="27">
        <f t="shared" si="117"/>
        <v>0</v>
      </c>
      <c r="AX278" s="27">
        <f t="shared" si="117"/>
        <v>0</v>
      </c>
      <c r="AY278" s="27">
        <f t="shared" si="117"/>
        <v>0</v>
      </c>
      <c r="AZ278" s="27">
        <f t="shared" si="117"/>
        <v>0</v>
      </c>
      <c r="BA278" s="27">
        <f t="shared" si="117"/>
        <v>0</v>
      </c>
      <c r="BB278" s="27">
        <f t="shared" si="117"/>
        <v>0</v>
      </c>
      <c r="BC278" s="27">
        <f t="shared" si="117"/>
        <v>0</v>
      </c>
      <c r="BD278" s="27">
        <f t="shared" si="117"/>
        <v>0</v>
      </c>
      <c r="BE278" s="27">
        <f t="shared" si="117"/>
        <v>0</v>
      </c>
      <c r="BF278" s="27">
        <f t="shared" si="117"/>
        <v>0</v>
      </c>
      <c r="BG278" s="27">
        <f t="shared" si="117"/>
        <v>0</v>
      </c>
      <c r="BH278" s="27">
        <f t="shared" si="117"/>
        <v>0</v>
      </c>
      <c r="BI278" s="27">
        <f t="shared" si="117"/>
        <v>0</v>
      </c>
      <c r="BJ278" s="27">
        <f t="shared" si="117"/>
        <v>0</v>
      </c>
      <c r="BK278" s="27">
        <f t="shared" si="117"/>
        <v>0</v>
      </c>
      <c r="BL278" s="27">
        <f t="shared" si="117"/>
        <v>0</v>
      </c>
      <c r="BM278" s="27">
        <f t="shared" si="117"/>
        <v>0</v>
      </c>
      <c r="BN278" s="27">
        <f t="shared" si="117"/>
        <v>0</v>
      </c>
      <c r="BO278" s="27">
        <f t="shared" si="117"/>
        <v>0</v>
      </c>
    </row>
    <row r="279" spans="1:68" x14ac:dyDescent="0.15">
      <c r="A279" s="14"/>
      <c r="F279" s="42" t="s">
        <v>64</v>
      </c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>
        <f>SUM(H278:S278)</f>
        <v>43200</v>
      </c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>
        <f>SUM(T278:AE278)</f>
        <v>0</v>
      </c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>
        <f>SUM(AF278:AQ278)</f>
        <v>0</v>
      </c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>
        <f>SUM(AR278:BC278)</f>
        <v>0</v>
      </c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>
        <f>SUM(BD278:BO278)</f>
        <v>0</v>
      </c>
      <c r="BP279" s="41">
        <f>SUM(H279:BO279)</f>
        <v>43200</v>
      </c>
    </row>
    <row r="280" spans="1:68" x14ac:dyDescent="0.15">
      <c r="A280" s="14" t="s">
        <v>103</v>
      </c>
      <c r="G280" s="27">
        <f t="shared" ref="G280:AL280" si="118">G278+G276</f>
        <v>1000</v>
      </c>
      <c r="H280" s="27">
        <f t="shared" si="118"/>
        <v>3600</v>
      </c>
      <c r="I280" s="27">
        <f t="shared" si="118"/>
        <v>3600</v>
      </c>
      <c r="J280" s="27">
        <f t="shared" si="118"/>
        <v>3600</v>
      </c>
      <c r="K280" s="27">
        <f t="shared" si="118"/>
        <v>3600</v>
      </c>
      <c r="L280" s="27">
        <f t="shared" si="118"/>
        <v>3600</v>
      </c>
      <c r="M280" s="27">
        <f t="shared" si="118"/>
        <v>3600</v>
      </c>
      <c r="N280" s="27">
        <f t="shared" si="118"/>
        <v>3600</v>
      </c>
      <c r="O280" s="27">
        <f t="shared" si="118"/>
        <v>3600</v>
      </c>
      <c r="P280" s="27">
        <f t="shared" si="118"/>
        <v>3600</v>
      </c>
      <c r="Q280" s="27">
        <f t="shared" si="118"/>
        <v>3600</v>
      </c>
      <c r="R280" s="27">
        <f t="shared" si="118"/>
        <v>3600</v>
      </c>
      <c r="S280" s="27">
        <f t="shared" si="118"/>
        <v>3600</v>
      </c>
      <c r="T280" s="27">
        <f t="shared" si="118"/>
        <v>4166.666666666667</v>
      </c>
      <c r="U280" s="27">
        <f t="shared" si="118"/>
        <v>4166.666666666667</v>
      </c>
      <c r="V280" s="27">
        <f t="shared" si="118"/>
        <v>4166.666666666667</v>
      </c>
      <c r="W280" s="27">
        <f t="shared" si="118"/>
        <v>4166.666666666667</v>
      </c>
      <c r="X280" s="27">
        <f t="shared" si="118"/>
        <v>4166.666666666667</v>
      </c>
      <c r="Y280" s="27">
        <f t="shared" si="118"/>
        <v>4166.666666666667</v>
      </c>
      <c r="Z280" s="27">
        <f t="shared" si="118"/>
        <v>4166.666666666667</v>
      </c>
      <c r="AA280" s="27">
        <f t="shared" si="118"/>
        <v>4166.666666666667</v>
      </c>
      <c r="AB280" s="27">
        <f t="shared" si="118"/>
        <v>4166.666666666667</v>
      </c>
      <c r="AC280" s="27">
        <f t="shared" si="118"/>
        <v>4166.666666666667</v>
      </c>
      <c r="AD280" s="27">
        <f t="shared" si="118"/>
        <v>4166.666666666667</v>
      </c>
      <c r="AE280" s="27">
        <f t="shared" si="118"/>
        <v>4166.666666666667</v>
      </c>
      <c r="AF280" s="27">
        <f t="shared" si="118"/>
        <v>14333.333333333334</v>
      </c>
      <c r="AG280" s="27">
        <f t="shared" si="118"/>
        <v>14333.333333333334</v>
      </c>
      <c r="AH280" s="27">
        <f t="shared" si="118"/>
        <v>14333.333333333334</v>
      </c>
      <c r="AI280" s="27">
        <f t="shared" si="118"/>
        <v>14333.333333333334</v>
      </c>
      <c r="AJ280" s="27">
        <f t="shared" si="118"/>
        <v>14333.333333333334</v>
      </c>
      <c r="AK280" s="27">
        <f t="shared" si="118"/>
        <v>14333.333333333334</v>
      </c>
      <c r="AL280" s="27">
        <f t="shared" si="118"/>
        <v>14333.333333333334</v>
      </c>
      <c r="AM280" s="27">
        <f t="shared" ref="AM280:BO280" si="119">AM278+AM276</f>
        <v>14333.333333333334</v>
      </c>
      <c r="AN280" s="27">
        <f t="shared" si="119"/>
        <v>14333.333333333334</v>
      </c>
      <c r="AO280" s="27">
        <f t="shared" si="119"/>
        <v>14333.333333333334</v>
      </c>
      <c r="AP280" s="27">
        <f t="shared" si="119"/>
        <v>14333.333333333334</v>
      </c>
      <c r="AQ280" s="27">
        <f t="shared" si="119"/>
        <v>14333.333333333334</v>
      </c>
      <c r="AR280" s="27">
        <f t="shared" si="119"/>
        <v>23250</v>
      </c>
      <c r="AS280" s="27">
        <f t="shared" si="119"/>
        <v>23250</v>
      </c>
      <c r="AT280" s="27">
        <f t="shared" si="119"/>
        <v>23250</v>
      </c>
      <c r="AU280" s="27">
        <f t="shared" si="119"/>
        <v>23250</v>
      </c>
      <c r="AV280" s="27">
        <f t="shared" si="119"/>
        <v>23250</v>
      </c>
      <c r="AW280" s="27">
        <f t="shared" si="119"/>
        <v>23250</v>
      </c>
      <c r="AX280" s="27">
        <f t="shared" si="119"/>
        <v>23250</v>
      </c>
      <c r="AY280" s="27">
        <f t="shared" si="119"/>
        <v>23250</v>
      </c>
      <c r="AZ280" s="27">
        <f t="shared" si="119"/>
        <v>23250</v>
      </c>
      <c r="BA280" s="27">
        <f t="shared" si="119"/>
        <v>23250</v>
      </c>
      <c r="BB280" s="27">
        <f t="shared" si="119"/>
        <v>23250</v>
      </c>
      <c r="BC280" s="27">
        <f t="shared" si="119"/>
        <v>23250</v>
      </c>
      <c r="BD280" s="27">
        <f t="shared" si="119"/>
        <v>25333.333333333336</v>
      </c>
      <c r="BE280" s="27">
        <f t="shared" si="119"/>
        <v>25333.333333333336</v>
      </c>
      <c r="BF280" s="27">
        <f t="shared" si="119"/>
        <v>25333.333333333336</v>
      </c>
      <c r="BG280" s="27">
        <f t="shared" si="119"/>
        <v>25333.333333333336</v>
      </c>
      <c r="BH280" s="27">
        <f t="shared" si="119"/>
        <v>25333.333333333336</v>
      </c>
      <c r="BI280" s="27">
        <f t="shared" si="119"/>
        <v>25333.333333333336</v>
      </c>
      <c r="BJ280" s="27">
        <f t="shared" si="119"/>
        <v>25333.333333333336</v>
      </c>
      <c r="BK280" s="27">
        <f t="shared" si="119"/>
        <v>25333.333333333336</v>
      </c>
      <c r="BL280" s="27">
        <f t="shared" si="119"/>
        <v>25333.333333333336</v>
      </c>
      <c r="BM280" s="27">
        <f t="shared" si="119"/>
        <v>25333.333333333336</v>
      </c>
      <c r="BN280" s="27">
        <f t="shared" si="119"/>
        <v>25333.333333333336</v>
      </c>
      <c r="BO280" s="27">
        <f t="shared" si="119"/>
        <v>25333.333333333336</v>
      </c>
      <c r="BP280" s="41">
        <f>SUM(H280:BO280)</f>
        <v>848200.00000000047</v>
      </c>
    </row>
    <row r="281" spans="1:68" x14ac:dyDescent="0.15">
      <c r="A281" s="50"/>
      <c r="F281" s="42" t="s">
        <v>64</v>
      </c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>
        <f>SUM(H280:S280)</f>
        <v>43200</v>
      </c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>
        <f>SUM(T280:AE280)</f>
        <v>49999.999999999993</v>
      </c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>
        <f>SUM(AF280:AQ280)</f>
        <v>172000</v>
      </c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>
        <f>SUM(AR280:BC280)</f>
        <v>279000</v>
      </c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>
        <f>SUM(BD280:BO280)</f>
        <v>304000.00000000006</v>
      </c>
      <c r="BP281" s="41">
        <f>SUM(H281:BO281)</f>
        <v>848200</v>
      </c>
    </row>
    <row r="282" spans="1:68" x14ac:dyDescent="0.15">
      <c r="A282" s="14" t="s">
        <v>81</v>
      </c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</row>
    <row r="283" spans="1:68" x14ac:dyDescent="0.15"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A284" s="33" t="s">
        <v>11</v>
      </c>
      <c r="B284" s="13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50" t="s">
        <v>12</v>
      </c>
      <c r="B285" s="34">
        <f>STAFFPLAN_CWS!C177</f>
        <v>6.2E-2</v>
      </c>
      <c r="G285" s="27">
        <f>G276*STAFFPLAN_CWS!$B177</f>
        <v>0</v>
      </c>
      <c r="H285" s="27">
        <f>H276*STAFFPLAN_CWS!$C177</f>
        <v>0</v>
      </c>
      <c r="I285" s="27">
        <f>I276*STAFFPLAN_CWS!$C177</f>
        <v>0</v>
      </c>
      <c r="J285" s="27">
        <f>J276*STAFFPLAN_CWS!$C177</f>
        <v>0</v>
      </c>
      <c r="K285" s="27">
        <f>K276*STAFFPLAN_CWS!$C177</f>
        <v>0</v>
      </c>
      <c r="L285" s="27">
        <f>L276*STAFFPLAN_CWS!$C177</f>
        <v>0</v>
      </c>
      <c r="M285" s="27">
        <f>M276*STAFFPLAN_CWS!$C177</f>
        <v>0</v>
      </c>
      <c r="N285" s="27">
        <f>N276*STAFFPLAN_CWS!$C177</f>
        <v>0</v>
      </c>
      <c r="O285" s="27">
        <f>O276*STAFFPLAN_CWS!$C177</f>
        <v>0</v>
      </c>
      <c r="P285" s="27">
        <f>P276*STAFFPLAN_CWS!$C177</f>
        <v>0</v>
      </c>
      <c r="Q285" s="27">
        <f>Q276*STAFFPLAN_CWS!$C177</f>
        <v>0</v>
      </c>
      <c r="R285" s="27">
        <f>R276*STAFFPLAN_CWS!$C177</f>
        <v>0</v>
      </c>
      <c r="S285" s="27">
        <f>S276*STAFFPLAN_CWS!$C177</f>
        <v>0</v>
      </c>
      <c r="T285" s="27">
        <f>T276*STAFFPLAN_CWS!$D177</f>
        <v>258.33333333333337</v>
      </c>
      <c r="U285" s="27">
        <f>U276*STAFFPLAN_CWS!$D177</f>
        <v>258.33333333333337</v>
      </c>
      <c r="V285" s="27">
        <f>V276*STAFFPLAN_CWS!$D177</f>
        <v>258.33333333333337</v>
      </c>
      <c r="W285" s="27">
        <f>W276*STAFFPLAN_CWS!$D177</f>
        <v>258.33333333333337</v>
      </c>
      <c r="X285" s="27">
        <f>X276*STAFFPLAN_CWS!$D177</f>
        <v>258.33333333333337</v>
      </c>
      <c r="Y285" s="27">
        <f>Y276*STAFFPLAN_CWS!$D177</f>
        <v>258.33333333333337</v>
      </c>
      <c r="Z285" s="27">
        <f>Z276*STAFFPLAN_CWS!$D177</f>
        <v>258.33333333333337</v>
      </c>
      <c r="AA285" s="27">
        <f>AA276*STAFFPLAN_CWS!$D177</f>
        <v>258.33333333333337</v>
      </c>
      <c r="AB285" s="27">
        <f>AB276*STAFFPLAN_CWS!$D177</f>
        <v>258.33333333333337</v>
      </c>
      <c r="AC285" s="27">
        <f>AC276*STAFFPLAN_CWS!$D177</f>
        <v>258.33333333333337</v>
      </c>
      <c r="AD285" s="27">
        <f>AD276*STAFFPLAN_CWS!$D177</f>
        <v>258.33333333333337</v>
      </c>
      <c r="AE285" s="27">
        <f>AE276*STAFFPLAN_CWS!$D177</f>
        <v>258.33333333333337</v>
      </c>
      <c r="AF285" s="27">
        <f>AF276*STAFFPLAN_CWS!$E177</f>
        <v>888.66666666666674</v>
      </c>
      <c r="AG285" s="27">
        <f>AG276*STAFFPLAN_CWS!$E177</f>
        <v>888.66666666666674</v>
      </c>
      <c r="AH285" s="27">
        <f>AH276*STAFFPLAN_CWS!$E177</f>
        <v>888.66666666666674</v>
      </c>
      <c r="AI285" s="27">
        <f>AI276*STAFFPLAN_CWS!$E177</f>
        <v>888.66666666666674</v>
      </c>
      <c r="AJ285" s="27">
        <f>AJ276*STAFFPLAN_CWS!$E177</f>
        <v>888.66666666666674</v>
      </c>
      <c r="AK285" s="27">
        <f>AK276*STAFFPLAN_CWS!$E177</f>
        <v>888.66666666666674</v>
      </c>
      <c r="AL285" s="27">
        <f>AL276*STAFFPLAN_CWS!$E177</f>
        <v>888.66666666666674</v>
      </c>
      <c r="AM285" s="27">
        <f>AM276*STAFFPLAN_CWS!$E177</f>
        <v>888.66666666666674</v>
      </c>
      <c r="AN285" s="27">
        <f>AN276*STAFFPLAN_CWS!$E177</f>
        <v>888.66666666666674</v>
      </c>
      <c r="AO285" s="27">
        <f>AO276*STAFFPLAN_CWS!$E177</f>
        <v>888.66666666666674</v>
      </c>
      <c r="AP285" s="27">
        <f>AP276*STAFFPLAN_CWS!$E177</f>
        <v>888.66666666666674</v>
      </c>
      <c r="AQ285" s="27">
        <f>AQ276*STAFFPLAN_CWS!$E177</f>
        <v>888.66666666666674</v>
      </c>
      <c r="AR285" s="27">
        <f>AR276*STAFFPLAN_CWS!$F177</f>
        <v>1441.5</v>
      </c>
      <c r="AS285" s="27">
        <f>AS276*STAFFPLAN_CWS!$F177</f>
        <v>1441.5</v>
      </c>
      <c r="AT285" s="27">
        <f>AT276*STAFFPLAN_CWS!$F177</f>
        <v>1441.5</v>
      </c>
      <c r="AU285" s="27">
        <f>AU276*STAFFPLAN_CWS!$F177</f>
        <v>1441.5</v>
      </c>
      <c r="AV285" s="27">
        <f>AV276*STAFFPLAN_CWS!$F177</f>
        <v>1441.5</v>
      </c>
      <c r="AW285" s="27">
        <f>AW276*STAFFPLAN_CWS!$F177</f>
        <v>1441.5</v>
      </c>
      <c r="AX285" s="27">
        <f>AX276*STAFFPLAN_CWS!$F177</f>
        <v>1441.5</v>
      </c>
      <c r="AY285" s="27">
        <f>AY276*STAFFPLAN_CWS!$F177</f>
        <v>1441.5</v>
      </c>
      <c r="AZ285" s="27">
        <f>AZ276*STAFFPLAN_CWS!$F177</f>
        <v>1441.5</v>
      </c>
      <c r="BA285" s="27">
        <f>BA276*STAFFPLAN_CWS!$F177</f>
        <v>1441.5</v>
      </c>
      <c r="BB285" s="27">
        <f>BB276*STAFFPLAN_CWS!$F177</f>
        <v>1441.5</v>
      </c>
      <c r="BC285" s="27">
        <f>BC276*STAFFPLAN_CWS!$F177</f>
        <v>1441.5</v>
      </c>
      <c r="BD285" s="27">
        <f>BD276*STAFFPLAN_CWS!$G177</f>
        <v>1570.6666666666667</v>
      </c>
      <c r="BE285" s="27">
        <f>BE276*STAFFPLAN_CWS!$G177</f>
        <v>1570.6666666666667</v>
      </c>
      <c r="BF285" s="27">
        <f>BF276*STAFFPLAN_CWS!$G177</f>
        <v>1570.6666666666667</v>
      </c>
      <c r="BG285" s="27">
        <f>BG276*STAFFPLAN_CWS!$G177</f>
        <v>1570.6666666666667</v>
      </c>
      <c r="BH285" s="27">
        <f>BH276*STAFFPLAN_CWS!$G177</f>
        <v>1570.6666666666667</v>
      </c>
      <c r="BI285" s="27">
        <f>BI276*STAFFPLAN_CWS!$G177</f>
        <v>1570.6666666666667</v>
      </c>
      <c r="BJ285" s="27">
        <f>BJ276*STAFFPLAN_CWS!$G177</f>
        <v>1570.6666666666667</v>
      </c>
      <c r="BK285" s="27">
        <f>BK276*STAFFPLAN_CWS!$G177</f>
        <v>1570.6666666666667</v>
      </c>
      <c r="BL285" s="27">
        <f>BL276*STAFFPLAN_CWS!$G177</f>
        <v>1570.6666666666667</v>
      </c>
      <c r="BM285" s="27">
        <f>BM276*STAFFPLAN_CWS!$G177</f>
        <v>1570.6666666666667</v>
      </c>
      <c r="BN285" s="27">
        <f>BN276*STAFFPLAN_CWS!$G177</f>
        <v>1570.6666666666667</v>
      </c>
      <c r="BO285" s="27">
        <f>BO276*STAFFPLAN_CWS!$G177</f>
        <v>1570.6666666666667</v>
      </c>
    </row>
    <row r="286" spans="1:68" x14ac:dyDescent="0.15">
      <c r="A286" s="50" t="s">
        <v>23</v>
      </c>
      <c r="B286" s="34">
        <f>STAFFPLAN_CWS!C178</f>
        <v>1.4500000000000001E-2</v>
      </c>
      <c r="G286" s="27">
        <f>G276*STAFFPLAN_CWS!$B178</f>
        <v>0</v>
      </c>
      <c r="H286" s="27">
        <f>H276*STAFFPLAN_CWS!$C178</f>
        <v>0</v>
      </c>
      <c r="I286" s="27">
        <f>I276*STAFFPLAN_CWS!$C178</f>
        <v>0</v>
      </c>
      <c r="J286" s="27">
        <f>J276*STAFFPLAN_CWS!$C178</f>
        <v>0</v>
      </c>
      <c r="K286" s="27">
        <f>K276*STAFFPLAN_CWS!$C178</f>
        <v>0</v>
      </c>
      <c r="L286" s="27">
        <f>L276*STAFFPLAN_CWS!$C178</f>
        <v>0</v>
      </c>
      <c r="M286" s="27">
        <f>M276*STAFFPLAN_CWS!$C178</f>
        <v>0</v>
      </c>
      <c r="N286" s="27">
        <f>N276*STAFFPLAN_CWS!$C178</f>
        <v>0</v>
      </c>
      <c r="O286" s="27">
        <f>O276*STAFFPLAN_CWS!$C178</f>
        <v>0</v>
      </c>
      <c r="P286" s="27">
        <f>P276*STAFFPLAN_CWS!$C178</f>
        <v>0</v>
      </c>
      <c r="Q286" s="27">
        <f>Q276*STAFFPLAN_CWS!$C178</f>
        <v>0</v>
      </c>
      <c r="R286" s="27">
        <f>R276*STAFFPLAN_CWS!$C178</f>
        <v>0</v>
      </c>
      <c r="S286" s="27">
        <f>S276*STAFFPLAN_CWS!$C178</f>
        <v>0</v>
      </c>
      <c r="T286" s="27">
        <f>T276*STAFFPLAN_CWS!$D178</f>
        <v>60.416666666666671</v>
      </c>
      <c r="U286" s="27">
        <f>U276*STAFFPLAN_CWS!$D178</f>
        <v>60.416666666666671</v>
      </c>
      <c r="V286" s="27">
        <f>V276*STAFFPLAN_CWS!$D178</f>
        <v>60.416666666666671</v>
      </c>
      <c r="W286" s="27">
        <f>W276*STAFFPLAN_CWS!$D178</f>
        <v>60.416666666666671</v>
      </c>
      <c r="X286" s="27">
        <f>X276*STAFFPLAN_CWS!$D178</f>
        <v>60.416666666666671</v>
      </c>
      <c r="Y286" s="27">
        <f>Y276*STAFFPLAN_CWS!$D178</f>
        <v>60.416666666666671</v>
      </c>
      <c r="Z286" s="27">
        <f>Z276*STAFFPLAN_CWS!$D178</f>
        <v>60.416666666666671</v>
      </c>
      <c r="AA286" s="27">
        <f>AA276*STAFFPLAN_CWS!$D178</f>
        <v>60.416666666666671</v>
      </c>
      <c r="AB286" s="27">
        <f>AB276*STAFFPLAN_CWS!$D178</f>
        <v>60.416666666666671</v>
      </c>
      <c r="AC286" s="27">
        <f>AC276*STAFFPLAN_CWS!$D178</f>
        <v>60.416666666666671</v>
      </c>
      <c r="AD286" s="27">
        <f>AD276*STAFFPLAN_CWS!$D178</f>
        <v>60.416666666666671</v>
      </c>
      <c r="AE286" s="27">
        <f>AE276*STAFFPLAN_CWS!$D178</f>
        <v>60.416666666666671</v>
      </c>
      <c r="AF286" s="27">
        <f>AF276*STAFFPLAN_CWS!$E178</f>
        <v>207.83333333333334</v>
      </c>
      <c r="AG286" s="27">
        <f>AG276*STAFFPLAN_CWS!$E178</f>
        <v>207.83333333333334</v>
      </c>
      <c r="AH286" s="27">
        <f>AH276*STAFFPLAN_CWS!$E178</f>
        <v>207.83333333333334</v>
      </c>
      <c r="AI286" s="27">
        <f>AI276*STAFFPLAN_CWS!$E178</f>
        <v>207.83333333333334</v>
      </c>
      <c r="AJ286" s="27">
        <f>AJ276*STAFFPLAN_CWS!$E178</f>
        <v>207.83333333333334</v>
      </c>
      <c r="AK286" s="27">
        <f>AK276*STAFFPLAN_CWS!$E178</f>
        <v>207.83333333333334</v>
      </c>
      <c r="AL286" s="27">
        <f>AL276*STAFFPLAN_CWS!$E178</f>
        <v>207.83333333333334</v>
      </c>
      <c r="AM286" s="27">
        <f>AM276*STAFFPLAN_CWS!$E178</f>
        <v>207.83333333333334</v>
      </c>
      <c r="AN286" s="27">
        <f>AN276*STAFFPLAN_CWS!$E178</f>
        <v>207.83333333333334</v>
      </c>
      <c r="AO286" s="27">
        <f>AO276*STAFFPLAN_CWS!$E178</f>
        <v>207.83333333333334</v>
      </c>
      <c r="AP286" s="27">
        <f>AP276*STAFFPLAN_CWS!$E178</f>
        <v>207.83333333333334</v>
      </c>
      <c r="AQ286" s="27">
        <f>AQ276*STAFFPLAN_CWS!$E178</f>
        <v>207.83333333333334</v>
      </c>
      <c r="AR286" s="27">
        <f>AR276*STAFFPLAN_CWS!$F178</f>
        <v>337.125</v>
      </c>
      <c r="AS286" s="27">
        <f>AS276*STAFFPLAN_CWS!$F178</f>
        <v>337.125</v>
      </c>
      <c r="AT286" s="27">
        <f>AT276*STAFFPLAN_CWS!$F178</f>
        <v>337.125</v>
      </c>
      <c r="AU286" s="27">
        <f>AU276*STAFFPLAN_CWS!$F178</f>
        <v>337.125</v>
      </c>
      <c r="AV286" s="27">
        <f>AV276*STAFFPLAN_CWS!$F178</f>
        <v>337.125</v>
      </c>
      <c r="AW286" s="27">
        <f>AW276*STAFFPLAN_CWS!$F178</f>
        <v>337.125</v>
      </c>
      <c r="AX286" s="27">
        <f>AX276*STAFFPLAN_CWS!$F178</f>
        <v>337.125</v>
      </c>
      <c r="AY286" s="27">
        <f>AY276*STAFFPLAN_CWS!$F178</f>
        <v>337.125</v>
      </c>
      <c r="AZ286" s="27">
        <f>AZ276*STAFFPLAN_CWS!$F178</f>
        <v>337.125</v>
      </c>
      <c r="BA286" s="27">
        <f>BA276*STAFFPLAN_CWS!$F178</f>
        <v>337.125</v>
      </c>
      <c r="BB286" s="27">
        <f>BB276*STAFFPLAN_CWS!$F178</f>
        <v>337.125</v>
      </c>
      <c r="BC286" s="27">
        <f>BC276*STAFFPLAN_CWS!$F178</f>
        <v>337.125</v>
      </c>
      <c r="BD286" s="27">
        <f>BD276*STAFFPLAN_CWS!$G178</f>
        <v>367.33333333333337</v>
      </c>
      <c r="BE286" s="27">
        <f>BE276*STAFFPLAN_CWS!$G178</f>
        <v>367.33333333333337</v>
      </c>
      <c r="BF286" s="27">
        <f>BF276*STAFFPLAN_CWS!$G178</f>
        <v>367.33333333333337</v>
      </c>
      <c r="BG286" s="27">
        <f>BG276*STAFFPLAN_CWS!$G178</f>
        <v>367.33333333333337</v>
      </c>
      <c r="BH286" s="27">
        <f>BH276*STAFFPLAN_CWS!$G178</f>
        <v>367.33333333333337</v>
      </c>
      <c r="BI286" s="27">
        <f>BI276*STAFFPLAN_CWS!$G178</f>
        <v>367.33333333333337</v>
      </c>
      <c r="BJ286" s="27">
        <f>BJ276*STAFFPLAN_CWS!$G178</f>
        <v>367.33333333333337</v>
      </c>
      <c r="BK286" s="27">
        <f>BK276*STAFFPLAN_CWS!$G178</f>
        <v>367.33333333333337</v>
      </c>
      <c r="BL286" s="27">
        <f>BL276*STAFFPLAN_CWS!$G178</f>
        <v>367.33333333333337</v>
      </c>
      <c r="BM286" s="27">
        <f>BM276*STAFFPLAN_CWS!$G178</f>
        <v>367.33333333333337</v>
      </c>
      <c r="BN286" s="27">
        <f>BN276*STAFFPLAN_CWS!$G178</f>
        <v>367.33333333333337</v>
      </c>
      <c r="BO286" s="27">
        <f>BO276*STAFFPLAN_CWS!$G178</f>
        <v>367.33333333333337</v>
      </c>
    </row>
    <row r="287" spans="1:68" x14ac:dyDescent="0.15">
      <c r="A287" s="50" t="s">
        <v>13</v>
      </c>
      <c r="B287" s="34">
        <f>STAFFPLAN_CWS!C179</f>
        <v>5.4999999999999997E-3</v>
      </c>
      <c r="G287" s="27">
        <f>G276*STAFFPLAN_CWS!$B179</f>
        <v>0</v>
      </c>
      <c r="H287" s="27">
        <f>H276*STAFFPLAN_CWS!$C179</f>
        <v>0</v>
      </c>
      <c r="I287" s="27">
        <f>I276*STAFFPLAN_CWS!$C179</f>
        <v>0</v>
      </c>
      <c r="J287" s="27">
        <f>J276*STAFFPLAN_CWS!$C179</f>
        <v>0</v>
      </c>
      <c r="K287" s="27">
        <f>K276*STAFFPLAN_CWS!$C179</f>
        <v>0</v>
      </c>
      <c r="L287" s="27">
        <f>L276*STAFFPLAN_CWS!$C179</f>
        <v>0</v>
      </c>
      <c r="M287" s="27">
        <f>M276*STAFFPLAN_CWS!$C179</f>
        <v>0</v>
      </c>
      <c r="N287" s="27">
        <f>N276*STAFFPLAN_CWS!$C179</f>
        <v>0</v>
      </c>
      <c r="O287" s="27">
        <f>O276*STAFFPLAN_CWS!$C179</f>
        <v>0</v>
      </c>
      <c r="P287" s="27">
        <f>P276*STAFFPLAN_CWS!$C179</f>
        <v>0</v>
      </c>
      <c r="Q287" s="27">
        <f>Q276*STAFFPLAN_CWS!$C179</f>
        <v>0</v>
      </c>
      <c r="R287" s="27">
        <f>R276*STAFFPLAN_CWS!$C179</f>
        <v>0</v>
      </c>
      <c r="S287" s="27">
        <f>S276*STAFFPLAN_CWS!$C179</f>
        <v>0</v>
      </c>
      <c r="T287" s="27">
        <f>T276*STAFFPLAN_CWS!$D179</f>
        <v>22.916666666666668</v>
      </c>
      <c r="U287" s="27">
        <f>U276*STAFFPLAN_CWS!$D179</f>
        <v>22.916666666666668</v>
      </c>
      <c r="V287" s="27">
        <f>V276*STAFFPLAN_CWS!$D179</f>
        <v>22.916666666666668</v>
      </c>
      <c r="W287" s="27">
        <f>W276*STAFFPLAN_CWS!$D179</f>
        <v>22.916666666666668</v>
      </c>
      <c r="X287" s="27">
        <f>X276*STAFFPLAN_CWS!$D179</f>
        <v>22.916666666666668</v>
      </c>
      <c r="Y287" s="27">
        <f>Y276*STAFFPLAN_CWS!$D179</f>
        <v>22.916666666666668</v>
      </c>
      <c r="Z287" s="27">
        <f>Z276*STAFFPLAN_CWS!$D179</f>
        <v>22.916666666666668</v>
      </c>
      <c r="AA287" s="27">
        <f>AA276*STAFFPLAN_CWS!$D179</f>
        <v>22.916666666666668</v>
      </c>
      <c r="AB287" s="27">
        <f>AB276*STAFFPLAN_CWS!$D179</f>
        <v>22.916666666666668</v>
      </c>
      <c r="AC287" s="27">
        <f>AC276*STAFFPLAN_CWS!$D179</f>
        <v>22.916666666666668</v>
      </c>
      <c r="AD287" s="27">
        <f>AD276*STAFFPLAN_CWS!$D179</f>
        <v>22.916666666666668</v>
      </c>
      <c r="AE287" s="27">
        <f>AE276*STAFFPLAN_CWS!$D179</f>
        <v>22.916666666666668</v>
      </c>
      <c r="AF287" s="27">
        <f>AF276*STAFFPLAN_CWS!$E179</f>
        <v>78.833333333333329</v>
      </c>
      <c r="AG287" s="27">
        <f>AG276*STAFFPLAN_CWS!$E179</f>
        <v>78.833333333333329</v>
      </c>
      <c r="AH287" s="27">
        <f>AH276*STAFFPLAN_CWS!$E179</f>
        <v>78.833333333333329</v>
      </c>
      <c r="AI287" s="27">
        <f>AI276*STAFFPLAN_CWS!$E179</f>
        <v>78.833333333333329</v>
      </c>
      <c r="AJ287" s="27">
        <f>AJ276*STAFFPLAN_CWS!$E179</f>
        <v>78.833333333333329</v>
      </c>
      <c r="AK287" s="27">
        <f>AK276*STAFFPLAN_CWS!$E179</f>
        <v>78.833333333333329</v>
      </c>
      <c r="AL287" s="27">
        <f>AL276*STAFFPLAN_CWS!$E179</f>
        <v>78.833333333333329</v>
      </c>
      <c r="AM287" s="27">
        <f>AM276*STAFFPLAN_CWS!$E179</f>
        <v>78.833333333333329</v>
      </c>
      <c r="AN287" s="27">
        <f>AN276*STAFFPLAN_CWS!$E179</f>
        <v>78.833333333333329</v>
      </c>
      <c r="AO287" s="27">
        <f>AO276*STAFFPLAN_CWS!$E179</f>
        <v>78.833333333333329</v>
      </c>
      <c r="AP287" s="27">
        <f>AP276*STAFFPLAN_CWS!$E179</f>
        <v>78.833333333333329</v>
      </c>
      <c r="AQ287" s="27">
        <f>AQ276*STAFFPLAN_CWS!$E179</f>
        <v>78.833333333333329</v>
      </c>
      <c r="AR287" s="27">
        <f>AR276*STAFFPLAN_CWS!$F179</f>
        <v>127.87499999999999</v>
      </c>
      <c r="AS287" s="27">
        <f>AS276*STAFFPLAN_CWS!$F179</f>
        <v>127.87499999999999</v>
      </c>
      <c r="AT287" s="27">
        <f>AT276*STAFFPLAN_CWS!$F179</f>
        <v>127.87499999999999</v>
      </c>
      <c r="AU287" s="27">
        <f>AU276*STAFFPLAN_CWS!$F179</f>
        <v>127.87499999999999</v>
      </c>
      <c r="AV287" s="27">
        <f>AV276*STAFFPLAN_CWS!$F179</f>
        <v>127.87499999999999</v>
      </c>
      <c r="AW287" s="27">
        <f>AW276*STAFFPLAN_CWS!$F179</f>
        <v>127.87499999999999</v>
      </c>
      <c r="AX287" s="27">
        <f>AX276*STAFFPLAN_CWS!$F179</f>
        <v>127.87499999999999</v>
      </c>
      <c r="AY287" s="27">
        <f>AY276*STAFFPLAN_CWS!$F179</f>
        <v>127.87499999999999</v>
      </c>
      <c r="AZ287" s="27">
        <f>AZ276*STAFFPLAN_CWS!$F179</f>
        <v>127.87499999999999</v>
      </c>
      <c r="BA287" s="27">
        <f>BA276*STAFFPLAN_CWS!$F179</f>
        <v>127.87499999999999</v>
      </c>
      <c r="BB287" s="27">
        <f>BB276*STAFFPLAN_CWS!$F179</f>
        <v>127.87499999999999</v>
      </c>
      <c r="BC287" s="27">
        <f>BC276*STAFFPLAN_CWS!$F179</f>
        <v>127.87499999999999</v>
      </c>
      <c r="BD287" s="27">
        <f>BD276*STAFFPLAN_CWS!$G179</f>
        <v>139.33333333333334</v>
      </c>
      <c r="BE287" s="27">
        <f>BE276*STAFFPLAN_CWS!$G179</f>
        <v>139.33333333333334</v>
      </c>
      <c r="BF287" s="27">
        <f>BF276*STAFFPLAN_CWS!$G179</f>
        <v>139.33333333333334</v>
      </c>
      <c r="BG287" s="27">
        <f>BG276*STAFFPLAN_CWS!$G179</f>
        <v>139.33333333333334</v>
      </c>
      <c r="BH287" s="27">
        <f>BH276*STAFFPLAN_CWS!$G179</f>
        <v>139.33333333333334</v>
      </c>
      <c r="BI287" s="27">
        <f>BI276*STAFFPLAN_CWS!$G179</f>
        <v>139.33333333333334</v>
      </c>
      <c r="BJ287" s="27">
        <f>BJ276*STAFFPLAN_CWS!$G179</f>
        <v>139.33333333333334</v>
      </c>
      <c r="BK287" s="27">
        <f>BK276*STAFFPLAN_CWS!$G179</f>
        <v>139.33333333333334</v>
      </c>
      <c r="BL287" s="27">
        <f>BL276*STAFFPLAN_CWS!$G179</f>
        <v>139.33333333333334</v>
      </c>
      <c r="BM287" s="27">
        <f>BM276*STAFFPLAN_CWS!$G179</f>
        <v>139.33333333333334</v>
      </c>
      <c r="BN287" s="27">
        <f>BN276*STAFFPLAN_CWS!$G179</f>
        <v>139.33333333333334</v>
      </c>
      <c r="BO287" s="27">
        <f>BO276*STAFFPLAN_CWS!$G179</f>
        <v>139.33333333333334</v>
      </c>
    </row>
    <row r="288" spans="1:68" x14ac:dyDescent="0.15">
      <c r="A288" s="50" t="s">
        <v>14</v>
      </c>
      <c r="B288" s="34">
        <f>STAFFPLAN_CWS!C180</f>
        <v>3.1E-2</v>
      </c>
      <c r="G288" s="27">
        <f>(G47*833.333333333333)*STAFFPLAN_CWS!$B180</f>
        <v>0</v>
      </c>
      <c r="H288" s="27">
        <f>(H47*833.333333333333)*STAFFPLAN_CWS!$C180</f>
        <v>0</v>
      </c>
      <c r="I288" s="27">
        <f>(I47*833.333333333333)*STAFFPLAN_CWS!$C180</f>
        <v>0</v>
      </c>
      <c r="J288" s="27">
        <f>(J47*833.333333333333)*STAFFPLAN_CWS!$C180</f>
        <v>0</v>
      </c>
      <c r="K288" s="27">
        <f>(K47*833.333333333333)*STAFFPLAN_CWS!$C180</f>
        <v>0</v>
      </c>
      <c r="L288" s="27">
        <f>(L47*833.333333333333)*STAFFPLAN_CWS!$C180</f>
        <v>0</v>
      </c>
      <c r="M288" s="27">
        <f>(M47*833.333333333333)*STAFFPLAN_CWS!$C180</f>
        <v>0</v>
      </c>
      <c r="N288" s="27">
        <f>(N47*833.333333333333)*STAFFPLAN_CWS!$C180</f>
        <v>0</v>
      </c>
      <c r="O288" s="27">
        <f>(O47*833.333333333333)*STAFFPLAN_CWS!$C180</f>
        <v>0</v>
      </c>
      <c r="P288" s="27">
        <f>(P47*833.333333333333)*STAFFPLAN_CWS!$C180</f>
        <v>0</v>
      </c>
      <c r="Q288" s="27">
        <f>(Q47*833.333333333333)*STAFFPLAN_CWS!$C180</f>
        <v>0</v>
      </c>
      <c r="R288" s="27">
        <f>(R47*833.333333333333)*STAFFPLAN_CWS!$C180</f>
        <v>0</v>
      </c>
      <c r="S288" s="27">
        <f>(S47*833.333333333333)*STAFFPLAN_CWS!$C180</f>
        <v>0</v>
      </c>
      <c r="T288" s="27">
        <f>(T47*833.333333333333)*STAFFPLAN_CWS!$D180</f>
        <v>51.66666666666665</v>
      </c>
      <c r="U288" s="27">
        <f>(U47*833.333333333333)*STAFFPLAN_CWS!$D180</f>
        <v>51.66666666666665</v>
      </c>
      <c r="V288" s="27">
        <f>(V47*833.333333333333)*STAFFPLAN_CWS!$D180</f>
        <v>51.66666666666665</v>
      </c>
      <c r="W288" s="27">
        <f>(W47*833.333333333333)*STAFFPLAN_CWS!$D180</f>
        <v>51.66666666666665</v>
      </c>
      <c r="X288" s="27">
        <f>(X47*833.333333333333)*STAFFPLAN_CWS!$D180</f>
        <v>51.66666666666665</v>
      </c>
      <c r="Y288" s="27">
        <f>(Y47*833.333333333333)*STAFFPLAN_CWS!$D180</f>
        <v>51.66666666666665</v>
      </c>
      <c r="Z288" s="27">
        <f>(Z47*833.333333333333)*STAFFPLAN_CWS!$D180</f>
        <v>51.66666666666665</v>
      </c>
      <c r="AA288" s="27">
        <f>(AA47*833.333333333333)*STAFFPLAN_CWS!$D180</f>
        <v>51.66666666666665</v>
      </c>
      <c r="AB288" s="27">
        <f>(AB47*833.333333333333)*STAFFPLAN_CWS!$D180</f>
        <v>51.66666666666665</v>
      </c>
      <c r="AC288" s="27">
        <f>(AC47*833.333333333333)*STAFFPLAN_CWS!$D180</f>
        <v>51.66666666666665</v>
      </c>
      <c r="AD288" s="27">
        <f>(AD47*833.333333333333)*STAFFPLAN_CWS!$D180</f>
        <v>51.66666666666665</v>
      </c>
      <c r="AE288" s="27">
        <f>(AE47*833.333333333333)*STAFFPLAN_CWS!$D180</f>
        <v>51.66666666666665</v>
      </c>
      <c r="AF288" s="27">
        <f>(AF47*833.333333333333)*STAFFPLAN_CWS!$E180</f>
        <v>103.3333333333333</v>
      </c>
      <c r="AG288" s="27">
        <f>(AG47*833.333333333333)*STAFFPLAN_CWS!$E180</f>
        <v>103.3333333333333</v>
      </c>
      <c r="AH288" s="27">
        <f>(AH47*833.333333333333)*STAFFPLAN_CWS!$E180</f>
        <v>103.3333333333333</v>
      </c>
      <c r="AI288" s="27">
        <f>(AI47*833.333333333333)*STAFFPLAN_CWS!$E180</f>
        <v>103.3333333333333</v>
      </c>
      <c r="AJ288" s="27">
        <f>(AJ47*833.333333333333)*STAFFPLAN_CWS!$E180</f>
        <v>103.3333333333333</v>
      </c>
      <c r="AK288" s="27">
        <f>(AK47*833.333333333333)*STAFFPLAN_CWS!$E180</f>
        <v>103.3333333333333</v>
      </c>
      <c r="AL288" s="27">
        <f>(AL47*833.333333333333)*STAFFPLAN_CWS!$E180</f>
        <v>103.3333333333333</v>
      </c>
      <c r="AM288" s="27">
        <f>(AM47*833.333333333333)*STAFFPLAN_CWS!$E180</f>
        <v>103.3333333333333</v>
      </c>
      <c r="AN288" s="27">
        <f>(AN47*833.333333333333)*STAFFPLAN_CWS!$E180</f>
        <v>103.3333333333333</v>
      </c>
      <c r="AO288" s="27">
        <f>(AO47*833.333333333333)*STAFFPLAN_CWS!$E180</f>
        <v>103.3333333333333</v>
      </c>
      <c r="AP288" s="27">
        <f>(AP47*833.333333333333)*STAFFPLAN_CWS!$E180</f>
        <v>103.3333333333333</v>
      </c>
      <c r="AQ288" s="27">
        <f>(AQ47*833.333333333333)*STAFFPLAN_CWS!$E180</f>
        <v>103.3333333333333</v>
      </c>
      <c r="AR288" s="27">
        <f>(AR47*833.333333333333)*STAFFPLAN_CWS!$F180</f>
        <v>154.99999999999994</v>
      </c>
      <c r="AS288" s="27">
        <f>(AS47*833.333333333333)*STAFFPLAN_CWS!$F180</f>
        <v>154.99999999999994</v>
      </c>
      <c r="AT288" s="27">
        <f>(AT47*833.333333333333)*STAFFPLAN_CWS!$F180</f>
        <v>154.99999999999994</v>
      </c>
      <c r="AU288" s="27">
        <f>(AU47*833.333333333333)*STAFFPLAN_CWS!$F180</f>
        <v>154.99999999999994</v>
      </c>
      <c r="AV288" s="27">
        <f>(AV47*833.333333333333)*STAFFPLAN_CWS!$F180</f>
        <v>154.99999999999994</v>
      </c>
      <c r="AW288" s="27">
        <f>(AW47*833.333333333333)*STAFFPLAN_CWS!$F180</f>
        <v>154.99999999999994</v>
      </c>
      <c r="AX288" s="27">
        <f>(AX47*833.333333333333)*STAFFPLAN_CWS!$F180</f>
        <v>154.99999999999994</v>
      </c>
      <c r="AY288" s="27">
        <f>(AY47*833.333333333333)*STAFFPLAN_CWS!$F180</f>
        <v>154.99999999999994</v>
      </c>
      <c r="AZ288" s="27">
        <f>(AZ47*833.333333333333)*STAFFPLAN_CWS!$F180</f>
        <v>154.99999999999994</v>
      </c>
      <c r="BA288" s="27">
        <f>(BA47*833.333333333333)*STAFFPLAN_CWS!$F180</f>
        <v>154.99999999999994</v>
      </c>
      <c r="BB288" s="27">
        <f>(BB47*833.333333333333)*STAFFPLAN_CWS!$F180</f>
        <v>154.99999999999994</v>
      </c>
      <c r="BC288" s="27">
        <f>(BC47*833.333333333333)*STAFFPLAN_CWS!$F180</f>
        <v>154.99999999999994</v>
      </c>
      <c r="BD288" s="27">
        <f>(BD47*833.333333333333)*STAFFPLAN_CWS!$G180</f>
        <v>154.99999999999994</v>
      </c>
      <c r="BE288" s="27">
        <f>(BE47*833.333333333333)*STAFFPLAN_CWS!$G180</f>
        <v>154.99999999999994</v>
      </c>
      <c r="BF288" s="27">
        <f>(BF47*833.333333333333)*STAFFPLAN_CWS!$G180</f>
        <v>154.99999999999994</v>
      </c>
      <c r="BG288" s="27">
        <f>(BG47*833.333333333333)*STAFFPLAN_CWS!$G180</f>
        <v>154.99999999999994</v>
      </c>
      <c r="BH288" s="27">
        <f>(BH47*833.333333333333)*STAFFPLAN_CWS!$G180</f>
        <v>154.99999999999994</v>
      </c>
      <c r="BI288" s="27">
        <f>(BI47*833.333333333333)*STAFFPLAN_CWS!$G180</f>
        <v>154.99999999999994</v>
      </c>
      <c r="BJ288" s="27">
        <f>(BJ47*833.333333333333)*STAFFPLAN_CWS!$G180</f>
        <v>154.99999999999994</v>
      </c>
      <c r="BK288" s="27">
        <f>(BK47*833.333333333333)*STAFFPLAN_CWS!$G180</f>
        <v>154.99999999999994</v>
      </c>
      <c r="BL288" s="27">
        <f>(BL47*833.333333333333)*STAFFPLAN_CWS!$G180</f>
        <v>154.99999999999994</v>
      </c>
      <c r="BM288" s="27">
        <f>(BM47*833.333333333333)*STAFFPLAN_CWS!$G180</f>
        <v>154.99999999999994</v>
      </c>
      <c r="BN288" s="27">
        <f>(BN47*833.333333333333)*STAFFPLAN_CWS!$G180</f>
        <v>154.99999999999994</v>
      </c>
      <c r="BO288" s="27">
        <f>(BO47*833.333333333333)*STAFFPLAN_CWS!$G180</f>
        <v>154.99999999999994</v>
      </c>
    </row>
    <row r="289" spans="1:68" x14ac:dyDescent="0.15">
      <c r="A289" s="50" t="s">
        <v>15</v>
      </c>
      <c r="B289" s="34">
        <f>STAFFPLAN_CWS!C181</f>
        <v>8.0000000000000002E-3</v>
      </c>
      <c r="G289" s="27">
        <f>G276*STAFFPLAN_CWS!$B181</f>
        <v>0</v>
      </c>
      <c r="H289" s="27">
        <f>H276*STAFFPLAN_CWS!$C181</f>
        <v>0</v>
      </c>
      <c r="I289" s="27">
        <f>I276*STAFFPLAN_CWS!$C181</f>
        <v>0</v>
      </c>
      <c r="J289" s="27">
        <f>J276*STAFFPLAN_CWS!$C181</f>
        <v>0</v>
      </c>
      <c r="K289" s="27">
        <f>K276*STAFFPLAN_CWS!$C181</f>
        <v>0</v>
      </c>
      <c r="L289" s="27">
        <f>L276*STAFFPLAN_CWS!$C181</f>
        <v>0</v>
      </c>
      <c r="M289" s="27">
        <f>M276*STAFFPLAN_CWS!$C181</f>
        <v>0</v>
      </c>
      <c r="N289" s="27">
        <f>N276*STAFFPLAN_CWS!$C181</f>
        <v>0</v>
      </c>
      <c r="O289" s="27">
        <f>O276*STAFFPLAN_CWS!$C181</f>
        <v>0</v>
      </c>
      <c r="P289" s="27">
        <f>P276*STAFFPLAN_CWS!$C181</f>
        <v>0</v>
      </c>
      <c r="Q289" s="27">
        <f>Q276*STAFFPLAN_CWS!$C181</f>
        <v>0</v>
      </c>
      <c r="R289" s="27">
        <f>R276*STAFFPLAN_CWS!$C181</f>
        <v>0</v>
      </c>
      <c r="S289" s="27">
        <f>S276*STAFFPLAN_CWS!$C181</f>
        <v>0</v>
      </c>
      <c r="T289" s="27">
        <f>T276*STAFFPLAN_CWS!$D181</f>
        <v>33.333333333333336</v>
      </c>
      <c r="U289" s="27">
        <f>U276*STAFFPLAN_CWS!$D181</f>
        <v>33.333333333333336</v>
      </c>
      <c r="V289" s="27">
        <f>V276*STAFFPLAN_CWS!$D181</f>
        <v>33.333333333333336</v>
      </c>
      <c r="W289" s="27">
        <f>W276*STAFFPLAN_CWS!$D181</f>
        <v>33.333333333333336</v>
      </c>
      <c r="X289" s="27">
        <f>X276*STAFFPLAN_CWS!$D181</f>
        <v>33.333333333333336</v>
      </c>
      <c r="Y289" s="27">
        <f>Y276*STAFFPLAN_CWS!$D181</f>
        <v>33.333333333333336</v>
      </c>
      <c r="Z289" s="27">
        <f>Z276*STAFFPLAN_CWS!$D181</f>
        <v>33.333333333333336</v>
      </c>
      <c r="AA289" s="27">
        <f>AA276*STAFFPLAN_CWS!$D181</f>
        <v>33.333333333333336</v>
      </c>
      <c r="AB289" s="27">
        <f>AB276*STAFFPLAN_CWS!$D181</f>
        <v>33.333333333333336</v>
      </c>
      <c r="AC289" s="27">
        <f>AC276*STAFFPLAN_CWS!$D181</f>
        <v>33.333333333333336</v>
      </c>
      <c r="AD289" s="27">
        <f>AD276*STAFFPLAN_CWS!$D181</f>
        <v>33.333333333333336</v>
      </c>
      <c r="AE289" s="27">
        <f>AE276*STAFFPLAN_CWS!$D181</f>
        <v>33.333333333333336</v>
      </c>
      <c r="AF289" s="27">
        <f>AF276*STAFFPLAN_CWS!$E181</f>
        <v>114.66666666666667</v>
      </c>
      <c r="AG289" s="27">
        <f>AG276*STAFFPLAN_CWS!$E181</f>
        <v>114.66666666666667</v>
      </c>
      <c r="AH289" s="27">
        <f>AH276*STAFFPLAN_CWS!$E181</f>
        <v>114.66666666666667</v>
      </c>
      <c r="AI289" s="27">
        <f>AI276*STAFFPLAN_CWS!$E181</f>
        <v>114.66666666666667</v>
      </c>
      <c r="AJ289" s="27">
        <f>AJ276*STAFFPLAN_CWS!$E181</f>
        <v>114.66666666666667</v>
      </c>
      <c r="AK289" s="27">
        <f>AK276*STAFFPLAN_CWS!$E181</f>
        <v>114.66666666666667</v>
      </c>
      <c r="AL289" s="27">
        <f>AL276*STAFFPLAN_CWS!$E181</f>
        <v>114.66666666666667</v>
      </c>
      <c r="AM289" s="27">
        <f>AM276*STAFFPLAN_CWS!$E181</f>
        <v>114.66666666666667</v>
      </c>
      <c r="AN289" s="27">
        <f>AN276*STAFFPLAN_CWS!$E181</f>
        <v>114.66666666666667</v>
      </c>
      <c r="AO289" s="27">
        <f>AO276*STAFFPLAN_CWS!$E181</f>
        <v>114.66666666666667</v>
      </c>
      <c r="AP289" s="27">
        <f>AP276*STAFFPLAN_CWS!$E181</f>
        <v>114.66666666666667</v>
      </c>
      <c r="AQ289" s="27">
        <f>AQ276*STAFFPLAN_CWS!$E181</f>
        <v>114.66666666666667</v>
      </c>
      <c r="AR289" s="27">
        <f>AR276*STAFFPLAN_CWS!$F181</f>
        <v>186</v>
      </c>
      <c r="AS289" s="27">
        <f>AS276*STAFFPLAN_CWS!$F181</f>
        <v>186</v>
      </c>
      <c r="AT289" s="27">
        <f>AT276*STAFFPLAN_CWS!$F181</f>
        <v>186</v>
      </c>
      <c r="AU289" s="27">
        <f>AU276*STAFFPLAN_CWS!$F181</f>
        <v>186</v>
      </c>
      <c r="AV289" s="27">
        <f>AV276*STAFFPLAN_CWS!$F181</f>
        <v>186</v>
      </c>
      <c r="AW289" s="27">
        <f>AW276*STAFFPLAN_CWS!$F181</f>
        <v>186</v>
      </c>
      <c r="AX289" s="27">
        <f>AX276*STAFFPLAN_CWS!$F181</f>
        <v>186</v>
      </c>
      <c r="AY289" s="27">
        <f>AY276*STAFFPLAN_CWS!$F181</f>
        <v>186</v>
      </c>
      <c r="AZ289" s="27">
        <f>AZ276*STAFFPLAN_CWS!$F181</f>
        <v>186</v>
      </c>
      <c r="BA289" s="27">
        <f>BA276*STAFFPLAN_CWS!$F181</f>
        <v>186</v>
      </c>
      <c r="BB289" s="27">
        <f>BB276*STAFFPLAN_CWS!$F181</f>
        <v>186</v>
      </c>
      <c r="BC289" s="27">
        <f>BC276*STAFFPLAN_CWS!$F181</f>
        <v>186</v>
      </c>
      <c r="BD289" s="27">
        <f>BD276*STAFFPLAN_CWS!$G181</f>
        <v>202.66666666666669</v>
      </c>
      <c r="BE289" s="27">
        <f>BE276*STAFFPLAN_CWS!$G181</f>
        <v>202.66666666666669</v>
      </c>
      <c r="BF289" s="27">
        <f>BF276*STAFFPLAN_CWS!$G181</f>
        <v>202.66666666666669</v>
      </c>
      <c r="BG289" s="27">
        <f>BG276*STAFFPLAN_CWS!$G181</f>
        <v>202.66666666666669</v>
      </c>
      <c r="BH289" s="27">
        <f>BH276*STAFFPLAN_CWS!$G181</f>
        <v>202.66666666666669</v>
      </c>
      <c r="BI289" s="27">
        <f>BI276*STAFFPLAN_CWS!$G181</f>
        <v>202.66666666666669</v>
      </c>
      <c r="BJ289" s="27">
        <f>BJ276*STAFFPLAN_CWS!$G181</f>
        <v>202.66666666666669</v>
      </c>
      <c r="BK289" s="27">
        <f>BK276*STAFFPLAN_CWS!$G181</f>
        <v>202.66666666666669</v>
      </c>
      <c r="BL289" s="27">
        <f>BL276*STAFFPLAN_CWS!$G181</f>
        <v>202.66666666666669</v>
      </c>
      <c r="BM289" s="27">
        <f>BM276*STAFFPLAN_CWS!$G181</f>
        <v>202.66666666666669</v>
      </c>
      <c r="BN289" s="27">
        <f>BN276*STAFFPLAN_CWS!$G181</f>
        <v>202.66666666666669</v>
      </c>
      <c r="BO289" s="27">
        <f>BO276*STAFFPLAN_CWS!$G181</f>
        <v>202.66666666666669</v>
      </c>
    </row>
    <row r="290" spans="1:68" x14ac:dyDescent="0.15">
      <c r="A290" s="14" t="s">
        <v>4</v>
      </c>
      <c r="G290" s="27">
        <f>SUM(G285:G289)</f>
        <v>0</v>
      </c>
      <c r="H290" s="27">
        <f>SUM(H285:H289)</f>
        <v>0</v>
      </c>
      <c r="I290" s="27">
        <f t="shared" ref="I290:T290" si="120">SUM(I285:I289)</f>
        <v>0</v>
      </c>
      <c r="J290" s="27">
        <f t="shared" si="120"/>
        <v>0</v>
      </c>
      <c r="K290" s="27">
        <f t="shared" si="120"/>
        <v>0</v>
      </c>
      <c r="L290" s="27">
        <f t="shared" si="120"/>
        <v>0</v>
      </c>
      <c r="M290" s="27">
        <f t="shared" si="120"/>
        <v>0</v>
      </c>
      <c r="N290" s="27">
        <f t="shared" si="120"/>
        <v>0</v>
      </c>
      <c r="O290" s="27">
        <f t="shared" si="120"/>
        <v>0</v>
      </c>
      <c r="P290" s="27">
        <f t="shared" si="120"/>
        <v>0</v>
      </c>
      <c r="Q290" s="27">
        <f t="shared" si="120"/>
        <v>0</v>
      </c>
      <c r="R290" s="27">
        <f t="shared" si="120"/>
        <v>0</v>
      </c>
      <c r="S290" s="27">
        <f t="shared" si="120"/>
        <v>0</v>
      </c>
      <c r="T290" s="27">
        <f t="shared" si="120"/>
        <v>426.66666666666669</v>
      </c>
      <c r="U290" s="27">
        <f t="shared" ref="U290:AE290" si="121">SUM(U285:U289)</f>
        <v>426.66666666666669</v>
      </c>
      <c r="V290" s="27">
        <f t="shared" si="121"/>
        <v>426.66666666666669</v>
      </c>
      <c r="W290" s="27">
        <f t="shared" si="121"/>
        <v>426.66666666666669</v>
      </c>
      <c r="X290" s="27">
        <f t="shared" si="121"/>
        <v>426.66666666666669</v>
      </c>
      <c r="Y290" s="27">
        <f t="shared" si="121"/>
        <v>426.66666666666669</v>
      </c>
      <c r="Z290" s="27">
        <f t="shared" si="121"/>
        <v>426.66666666666669</v>
      </c>
      <c r="AA290" s="27">
        <f t="shared" si="121"/>
        <v>426.66666666666669</v>
      </c>
      <c r="AB290" s="27">
        <f t="shared" si="121"/>
        <v>426.66666666666669</v>
      </c>
      <c r="AC290" s="27">
        <f t="shared" si="121"/>
        <v>426.66666666666669</v>
      </c>
      <c r="AD290" s="27">
        <f t="shared" si="121"/>
        <v>426.66666666666669</v>
      </c>
      <c r="AE290" s="27">
        <f t="shared" si="121"/>
        <v>426.66666666666669</v>
      </c>
      <c r="AF290" s="27">
        <f t="shared" ref="AF290:BO290" si="122">SUM(AF285:AF289)</f>
        <v>1393.3333333333333</v>
      </c>
      <c r="AG290" s="27">
        <f t="shared" si="122"/>
        <v>1393.3333333333333</v>
      </c>
      <c r="AH290" s="27">
        <f t="shared" si="122"/>
        <v>1393.3333333333333</v>
      </c>
      <c r="AI290" s="27">
        <f t="shared" si="122"/>
        <v>1393.3333333333333</v>
      </c>
      <c r="AJ290" s="27">
        <f t="shared" si="122"/>
        <v>1393.3333333333333</v>
      </c>
      <c r="AK290" s="27">
        <f t="shared" si="122"/>
        <v>1393.3333333333333</v>
      </c>
      <c r="AL290" s="27">
        <f t="shared" si="122"/>
        <v>1393.3333333333333</v>
      </c>
      <c r="AM290" s="27">
        <f t="shared" si="122"/>
        <v>1393.3333333333333</v>
      </c>
      <c r="AN290" s="27">
        <f t="shared" si="122"/>
        <v>1393.3333333333333</v>
      </c>
      <c r="AO290" s="27">
        <f t="shared" si="122"/>
        <v>1393.3333333333333</v>
      </c>
      <c r="AP290" s="27">
        <f t="shared" si="122"/>
        <v>1393.3333333333333</v>
      </c>
      <c r="AQ290" s="27">
        <f t="shared" si="122"/>
        <v>1393.3333333333333</v>
      </c>
      <c r="AR290" s="27">
        <f t="shared" si="122"/>
        <v>2247.5</v>
      </c>
      <c r="AS290" s="27">
        <f t="shared" si="122"/>
        <v>2247.5</v>
      </c>
      <c r="AT290" s="27">
        <f t="shared" si="122"/>
        <v>2247.5</v>
      </c>
      <c r="AU290" s="27">
        <f t="shared" si="122"/>
        <v>2247.5</v>
      </c>
      <c r="AV290" s="27">
        <f t="shared" si="122"/>
        <v>2247.5</v>
      </c>
      <c r="AW290" s="27">
        <f t="shared" si="122"/>
        <v>2247.5</v>
      </c>
      <c r="AX290" s="27">
        <f t="shared" si="122"/>
        <v>2247.5</v>
      </c>
      <c r="AY290" s="27">
        <f t="shared" si="122"/>
        <v>2247.5</v>
      </c>
      <c r="AZ290" s="27">
        <f t="shared" si="122"/>
        <v>2247.5</v>
      </c>
      <c r="BA290" s="27">
        <f t="shared" si="122"/>
        <v>2247.5</v>
      </c>
      <c r="BB290" s="27">
        <f t="shared" si="122"/>
        <v>2247.5</v>
      </c>
      <c r="BC290" s="27">
        <f t="shared" si="122"/>
        <v>2247.5</v>
      </c>
      <c r="BD290" s="27">
        <f t="shared" si="122"/>
        <v>2435</v>
      </c>
      <c r="BE290" s="27">
        <f t="shared" si="122"/>
        <v>2435</v>
      </c>
      <c r="BF290" s="27">
        <f t="shared" si="122"/>
        <v>2435</v>
      </c>
      <c r="BG290" s="27">
        <f t="shared" si="122"/>
        <v>2435</v>
      </c>
      <c r="BH290" s="27">
        <f t="shared" si="122"/>
        <v>2435</v>
      </c>
      <c r="BI290" s="27">
        <f t="shared" si="122"/>
        <v>2435</v>
      </c>
      <c r="BJ290" s="27">
        <f t="shared" si="122"/>
        <v>2435</v>
      </c>
      <c r="BK290" s="27">
        <f t="shared" si="122"/>
        <v>2435</v>
      </c>
      <c r="BL290" s="27">
        <f t="shared" si="122"/>
        <v>2435</v>
      </c>
      <c r="BM290" s="27">
        <f t="shared" si="122"/>
        <v>2435</v>
      </c>
      <c r="BN290" s="27">
        <f t="shared" si="122"/>
        <v>2435</v>
      </c>
      <c r="BO290" s="27">
        <f t="shared" si="122"/>
        <v>2435</v>
      </c>
      <c r="BP290" s="41">
        <f>SUM(H290:BO290)</f>
        <v>78030</v>
      </c>
    </row>
    <row r="291" spans="1:68" x14ac:dyDescent="0.15">
      <c r="F291" s="42" t="s">
        <v>64</v>
      </c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>
        <f>SUM(H290:S290)</f>
        <v>0</v>
      </c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>
        <f>SUM(T290:AE290)</f>
        <v>5120</v>
      </c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>
        <f>SUM(AF290:AQ290)</f>
        <v>16720.000000000004</v>
      </c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>
        <f>SUM(AR290:BC290)</f>
        <v>26970</v>
      </c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>
        <f>SUM(BD290:BO290)</f>
        <v>29220</v>
      </c>
      <c r="BP291" s="41">
        <f>SUM(H291:BO291)</f>
        <v>78030</v>
      </c>
    </row>
    <row r="292" spans="1:68" x14ac:dyDescent="0.15">
      <c r="A292" s="35" t="s">
        <v>16</v>
      </c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</row>
    <row r="293" spans="1:68" x14ac:dyDescent="0.15">
      <c r="A293" s="50" t="s">
        <v>17</v>
      </c>
      <c r="B293" s="27">
        <f>STAFFPLAN_CWS!C183</f>
        <v>416.66666666666669</v>
      </c>
      <c r="G293" s="27"/>
      <c r="H293" s="27"/>
      <c r="I293" s="27"/>
      <c r="J293" s="27"/>
      <c r="K293" s="27">
        <f>H47*STAFFPLAN_CWS!$C183</f>
        <v>0</v>
      </c>
      <c r="L293" s="27">
        <f>I47*STAFFPLAN_CWS!$C183</f>
        <v>0</v>
      </c>
      <c r="M293" s="27">
        <f>J47*STAFFPLAN_CWS!$C183</f>
        <v>0</v>
      </c>
      <c r="N293" s="27">
        <f>K47*STAFFPLAN_CWS!$C183</f>
        <v>0</v>
      </c>
      <c r="O293" s="27">
        <f>L47*STAFFPLAN_CWS!$C183</f>
        <v>0</v>
      </c>
      <c r="P293" s="27">
        <f>M47*STAFFPLAN_CWS!$C183</f>
        <v>0</v>
      </c>
      <c r="Q293" s="27">
        <f>N47*STAFFPLAN_CWS!$C183</f>
        <v>0</v>
      </c>
      <c r="R293" s="27">
        <f>O47*STAFFPLAN_CWS!$C183</f>
        <v>0</v>
      </c>
      <c r="S293" s="27">
        <f>P47*STAFFPLAN_CWS!$C183</f>
        <v>0</v>
      </c>
      <c r="T293" s="27">
        <f>Q47*STAFFPLAN_CWS!$D183</f>
        <v>0</v>
      </c>
      <c r="U293" s="27">
        <f>R47*STAFFPLAN_CWS!$D183</f>
        <v>0</v>
      </c>
      <c r="V293" s="27">
        <f>S47*STAFFPLAN_CWS!$D183</f>
        <v>0</v>
      </c>
      <c r="W293" s="27">
        <f>T47*STAFFPLAN_CWS!$D183</f>
        <v>916.66666666666674</v>
      </c>
      <c r="X293" s="27">
        <f>U47*STAFFPLAN_CWS!$D183</f>
        <v>916.66666666666674</v>
      </c>
      <c r="Y293" s="27">
        <f>V47*STAFFPLAN_CWS!$D183</f>
        <v>916.66666666666674</v>
      </c>
      <c r="Z293" s="27">
        <f>W47*STAFFPLAN_CWS!$D183</f>
        <v>916.66666666666674</v>
      </c>
      <c r="AA293" s="27">
        <f>X47*STAFFPLAN_CWS!$D183</f>
        <v>916.66666666666674</v>
      </c>
      <c r="AB293" s="27">
        <f>Y47*STAFFPLAN_CWS!$D183</f>
        <v>916.66666666666674</v>
      </c>
      <c r="AC293" s="27">
        <f>Z47*STAFFPLAN_CWS!$D183</f>
        <v>916.66666666666674</v>
      </c>
      <c r="AD293" s="27">
        <f>AA47*STAFFPLAN_CWS!$D183</f>
        <v>916.66666666666674</v>
      </c>
      <c r="AE293" s="27">
        <f>AB47*STAFFPLAN_CWS!$D183</f>
        <v>916.66666666666674</v>
      </c>
      <c r="AF293" s="27">
        <f>AC47*STAFFPLAN_CWS!$E183</f>
        <v>1008.3333333333335</v>
      </c>
      <c r="AG293" s="27">
        <f>AD47*STAFFPLAN_CWS!$E183</f>
        <v>1008.3333333333335</v>
      </c>
      <c r="AH293" s="27">
        <f>AE47*STAFFPLAN_CWS!$E183</f>
        <v>1008.3333333333335</v>
      </c>
      <c r="AI293" s="27">
        <f>AF47*STAFFPLAN_CWS!$E183</f>
        <v>2016.666666666667</v>
      </c>
      <c r="AJ293" s="27">
        <f>AG47*STAFFPLAN_CWS!$E183</f>
        <v>2016.666666666667</v>
      </c>
      <c r="AK293" s="27">
        <f>AH47*STAFFPLAN_CWS!$E183</f>
        <v>2016.666666666667</v>
      </c>
      <c r="AL293" s="27">
        <f>AI47*STAFFPLAN_CWS!$E183</f>
        <v>2016.666666666667</v>
      </c>
      <c r="AM293" s="27">
        <f>AJ47*STAFFPLAN_CWS!$E183</f>
        <v>2016.666666666667</v>
      </c>
      <c r="AN293" s="27">
        <f>AK47*STAFFPLAN_CWS!$E183</f>
        <v>2016.666666666667</v>
      </c>
      <c r="AO293" s="27">
        <f>AL47*STAFFPLAN_CWS!$E183</f>
        <v>2016.666666666667</v>
      </c>
      <c r="AP293" s="27">
        <f>AM47*STAFFPLAN_CWS!$E183</f>
        <v>2016.666666666667</v>
      </c>
      <c r="AQ293" s="27">
        <f>AN47*STAFFPLAN_CWS!$E183</f>
        <v>2016.666666666667</v>
      </c>
      <c r="AR293" s="27">
        <f>AO47*STAFFPLAN_CWS!$F183</f>
        <v>2218.3333333333339</v>
      </c>
      <c r="AS293" s="27">
        <f>AP47*STAFFPLAN_CWS!$F183</f>
        <v>2218.3333333333339</v>
      </c>
      <c r="AT293" s="27">
        <f>AQ47*STAFFPLAN_CWS!$F183</f>
        <v>2218.3333333333339</v>
      </c>
      <c r="AU293" s="27">
        <f>AR47*STAFFPLAN_CWS!$F183</f>
        <v>3327.5000000000009</v>
      </c>
      <c r="AV293" s="27">
        <f>AS47*STAFFPLAN_CWS!$F183</f>
        <v>3327.5000000000009</v>
      </c>
      <c r="AW293" s="27">
        <f>AT47*STAFFPLAN_CWS!$F183</f>
        <v>3327.5000000000009</v>
      </c>
      <c r="AX293" s="27">
        <f>AU47*STAFFPLAN_CWS!$F183</f>
        <v>3327.5000000000009</v>
      </c>
      <c r="AY293" s="27">
        <f>AV47*STAFFPLAN_CWS!$F183</f>
        <v>3327.5000000000009</v>
      </c>
      <c r="AZ293" s="27">
        <f>AW47*STAFFPLAN_CWS!$F183</f>
        <v>3327.5000000000009</v>
      </c>
      <c r="BA293" s="27">
        <f>AX47*STAFFPLAN_CWS!$F183</f>
        <v>3327.5000000000009</v>
      </c>
      <c r="BB293" s="27">
        <f>AY47*STAFFPLAN_CWS!$F183</f>
        <v>3327.5000000000009</v>
      </c>
      <c r="BC293" s="27">
        <f>AZ47*STAFFPLAN_CWS!$F183</f>
        <v>3327.5000000000009</v>
      </c>
      <c r="BD293" s="27">
        <f>BA47*STAFFPLAN_CWS!$G183</f>
        <v>3660.2500000000009</v>
      </c>
      <c r="BE293" s="27">
        <f>BB47*STAFFPLAN_CWS!$G183</f>
        <v>3660.2500000000009</v>
      </c>
      <c r="BF293" s="27">
        <f>BC47*STAFFPLAN_CWS!$G183</f>
        <v>3660.2500000000009</v>
      </c>
      <c r="BG293" s="27">
        <f>BD47*STAFFPLAN_CWS!$G183</f>
        <v>3660.2500000000009</v>
      </c>
      <c r="BH293" s="27">
        <f>BE47*STAFFPLAN_CWS!$G183</f>
        <v>3660.2500000000009</v>
      </c>
      <c r="BI293" s="27">
        <f>BF47*STAFFPLAN_CWS!$G183</f>
        <v>3660.2500000000009</v>
      </c>
      <c r="BJ293" s="27">
        <f>BG47*STAFFPLAN_CWS!$G183</f>
        <v>3660.2500000000009</v>
      </c>
      <c r="BK293" s="27">
        <f>BH47*STAFFPLAN_CWS!$G183</f>
        <v>3660.2500000000009</v>
      </c>
      <c r="BL293" s="27">
        <f>BI47*STAFFPLAN_CWS!$G183</f>
        <v>3660.2500000000009</v>
      </c>
      <c r="BM293" s="27">
        <f>BJ47*STAFFPLAN_CWS!$G183</f>
        <v>3660.2500000000009</v>
      </c>
      <c r="BN293" s="27">
        <f>BK47*STAFFPLAN_CWS!$G183</f>
        <v>3660.2500000000009</v>
      </c>
      <c r="BO293" s="27">
        <f>BL47*STAFFPLAN_CWS!$G183</f>
        <v>3660.2500000000009</v>
      </c>
    </row>
    <row r="294" spans="1:68" x14ac:dyDescent="0.15">
      <c r="A294" s="50" t="s">
        <v>18</v>
      </c>
      <c r="B294" s="26">
        <f>STAFFPLAN_CWS!C182</f>
        <v>0.03</v>
      </c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>
        <f>H276*STAFFPLAN_CWS!$C182</f>
        <v>0</v>
      </c>
      <c r="T294" s="27">
        <f>I276*STAFFPLAN_CWS!$D182</f>
        <v>0</v>
      </c>
      <c r="U294" s="27">
        <f>J276*STAFFPLAN_CWS!$D182</f>
        <v>0</v>
      </c>
      <c r="V294" s="27">
        <f>K276*STAFFPLAN_CWS!$D182</f>
        <v>0</v>
      </c>
      <c r="W294" s="27">
        <f>L276*STAFFPLAN_CWS!$D182</f>
        <v>0</v>
      </c>
      <c r="X294" s="27">
        <f>M276*STAFFPLAN_CWS!$D182</f>
        <v>0</v>
      </c>
      <c r="Y294" s="27">
        <f>N276*STAFFPLAN_CWS!$D182</f>
        <v>0</v>
      </c>
      <c r="Z294" s="27">
        <f>O276*STAFFPLAN_CWS!$D182</f>
        <v>0</v>
      </c>
      <c r="AA294" s="27">
        <f>P276*STAFFPLAN_CWS!$D182</f>
        <v>0</v>
      </c>
      <c r="AB294" s="27">
        <f>Q276*STAFFPLAN_CWS!$D182</f>
        <v>0</v>
      </c>
      <c r="AC294" s="27">
        <f>R276*STAFFPLAN_CWS!$D182</f>
        <v>0</v>
      </c>
      <c r="AD294" s="27">
        <f>S276*STAFFPLAN_CWS!$D182</f>
        <v>0</v>
      </c>
      <c r="AE294" s="27">
        <f>T276*STAFFPLAN_CWS!$D182</f>
        <v>125</v>
      </c>
      <c r="AF294" s="27">
        <f>U276*STAFFPLAN_CWS!$E182</f>
        <v>125</v>
      </c>
      <c r="AG294" s="27">
        <f>V276*STAFFPLAN_CWS!$E182</f>
        <v>125</v>
      </c>
      <c r="AH294" s="27">
        <f>W276*STAFFPLAN_CWS!$E182</f>
        <v>125</v>
      </c>
      <c r="AI294" s="27">
        <f>X276*STAFFPLAN_CWS!$E182</f>
        <v>125</v>
      </c>
      <c r="AJ294" s="27">
        <f>Y276*STAFFPLAN_CWS!$E182</f>
        <v>125</v>
      </c>
      <c r="AK294" s="27">
        <f>Z276*STAFFPLAN_CWS!$E182</f>
        <v>125</v>
      </c>
      <c r="AL294" s="27">
        <f>AA276*STAFFPLAN_CWS!$E182</f>
        <v>125</v>
      </c>
      <c r="AM294" s="27">
        <f>AB276*STAFFPLAN_CWS!$E182</f>
        <v>125</v>
      </c>
      <c r="AN294" s="27">
        <f>AC276*STAFFPLAN_CWS!$E182</f>
        <v>125</v>
      </c>
      <c r="AO294" s="27">
        <f>AD276*STAFFPLAN_CWS!$E182</f>
        <v>125</v>
      </c>
      <c r="AP294" s="27">
        <f>AE276*STAFFPLAN_CWS!$E182</f>
        <v>125</v>
      </c>
      <c r="AQ294" s="27">
        <f>AF276*STAFFPLAN_CWS!$E182</f>
        <v>430</v>
      </c>
      <c r="AR294" s="27">
        <f>AG276*STAFFPLAN_CWS!$F182</f>
        <v>430</v>
      </c>
      <c r="AS294" s="27">
        <f>AH276*STAFFPLAN_CWS!$F182</f>
        <v>430</v>
      </c>
      <c r="AT294" s="27">
        <f>AI276*STAFFPLAN_CWS!$F182</f>
        <v>430</v>
      </c>
      <c r="AU294" s="27">
        <f>AJ276*STAFFPLAN_CWS!$F182</f>
        <v>430</v>
      </c>
      <c r="AV294" s="27">
        <f>AK276*STAFFPLAN_CWS!$F182</f>
        <v>430</v>
      </c>
      <c r="AW294" s="27">
        <f>AL276*STAFFPLAN_CWS!$F182</f>
        <v>430</v>
      </c>
      <c r="AX294" s="27">
        <f>AM276*STAFFPLAN_CWS!$F182</f>
        <v>430</v>
      </c>
      <c r="AY294" s="27">
        <f>AN276*STAFFPLAN_CWS!$F182</f>
        <v>430</v>
      </c>
      <c r="AZ294" s="27">
        <f>AO276*STAFFPLAN_CWS!$F182</f>
        <v>430</v>
      </c>
      <c r="BA294" s="27">
        <f>AP276*STAFFPLAN_CWS!$F182</f>
        <v>430</v>
      </c>
      <c r="BB294" s="27">
        <f>AQ276*STAFFPLAN_CWS!$F182</f>
        <v>430</v>
      </c>
      <c r="BC294" s="27">
        <f>AR276*STAFFPLAN_CWS!$F182</f>
        <v>697.5</v>
      </c>
      <c r="BD294" s="27">
        <f>AS276*STAFFPLAN_CWS!$G182</f>
        <v>697.5</v>
      </c>
      <c r="BE294" s="27">
        <f>AT276*STAFFPLAN_CWS!$G182</f>
        <v>697.5</v>
      </c>
      <c r="BF294" s="27">
        <f>AU276*STAFFPLAN_CWS!$G182</f>
        <v>697.5</v>
      </c>
      <c r="BG294" s="27">
        <f>AV276*STAFFPLAN_CWS!$G182</f>
        <v>697.5</v>
      </c>
      <c r="BH294" s="27">
        <f>AW276*STAFFPLAN_CWS!$G182</f>
        <v>697.5</v>
      </c>
      <c r="BI294" s="27">
        <f>AX276*STAFFPLAN_CWS!$G182</f>
        <v>697.5</v>
      </c>
      <c r="BJ294" s="27">
        <f>AY276*STAFFPLAN_CWS!$G182</f>
        <v>697.5</v>
      </c>
      <c r="BK294" s="27">
        <f>AZ276*STAFFPLAN_CWS!$G182</f>
        <v>697.5</v>
      </c>
      <c r="BL294" s="27">
        <f>BA276*STAFFPLAN_CWS!$G182</f>
        <v>697.5</v>
      </c>
      <c r="BM294" s="27">
        <f>BB276*STAFFPLAN_CWS!$G182</f>
        <v>697.5</v>
      </c>
      <c r="BN294" s="27">
        <f>BC276*STAFFPLAN_CWS!$G182</f>
        <v>697.5</v>
      </c>
      <c r="BO294" s="27">
        <f>BD276*STAFFPLAN_CWS!$G182</f>
        <v>760</v>
      </c>
    </row>
    <row r="295" spans="1:68" x14ac:dyDescent="0.15">
      <c r="A295" s="50"/>
      <c r="B295" s="26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</row>
    <row r="296" spans="1:68" x14ac:dyDescent="0.15">
      <c r="A296" s="35" t="s">
        <v>90</v>
      </c>
      <c r="G296" s="27">
        <f t="shared" ref="G296:AL296" si="123">G294+G293</f>
        <v>0</v>
      </c>
      <c r="H296" s="27">
        <f t="shared" si="123"/>
        <v>0</v>
      </c>
      <c r="I296" s="27">
        <f t="shared" si="123"/>
        <v>0</v>
      </c>
      <c r="J296" s="27">
        <f t="shared" si="123"/>
        <v>0</v>
      </c>
      <c r="K296" s="27">
        <f t="shared" si="123"/>
        <v>0</v>
      </c>
      <c r="L296" s="27">
        <f t="shared" si="123"/>
        <v>0</v>
      </c>
      <c r="M296" s="27">
        <f t="shared" si="123"/>
        <v>0</v>
      </c>
      <c r="N296" s="27">
        <f t="shared" si="123"/>
        <v>0</v>
      </c>
      <c r="O296" s="27">
        <f t="shared" si="123"/>
        <v>0</v>
      </c>
      <c r="P296" s="27">
        <f t="shared" si="123"/>
        <v>0</v>
      </c>
      <c r="Q296" s="27">
        <f t="shared" si="123"/>
        <v>0</v>
      </c>
      <c r="R296" s="27">
        <f t="shared" si="123"/>
        <v>0</v>
      </c>
      <c r="S296" s="27">
        <f t="shared" si="123"/>
        <v>0</v>
      </c>
      <c r="T296" s="27">
        <f t="shared" si="123"/>
        <v>0</v>
      </c>
      <c r="U296" s="27">
        <f t="shared" si="123"/>
        <v>0</v>
      </c>
      <c r="V296" s="27">
        <f t="shared" si="123"/>
        <v>0</v>
      </c>
      <c r="W296" s="27">
        <f t="shared" si="123"/>
        <v>916.66666666666674</v>
      </c>
      <c r="X296" s="27">
        <f t="shared" si="123"/>
        <v>916.66666666666674</v>
      </c>
      <c r="Y296" s="27">
        <f t="shared" si="123"/>
        <v>916.66666666666674</v>
      </c>
      <c r="Z296" s="27">
        <f t="shared" si="123"/>
        <v>916.66666666666674</v>
      </c>
      <c r="AA296" s="27">
        <f t="shared" si="123"/>
        <v>916.66666666666674</v>
      </c>
      <c r="AB296" s="27">
        <f t="shared" si="123"/>
        <v>916.66666666666674</v>
      </c>
      <c r="AC296" s="27">
        <f t="shared" si="123"/>
        <v>916.66666666666674</v>
      </c>
      <c r="AD296" s="27">
        <f t="shared" si="123"/>
        <v>916.66666666666674</v>
      </c>
      <c r="AE296" s="27">
        <f t="shared" si="123"/>
        <v>1041.6666666666667</v>
      </c>
      <c r="AF296" s="27">
        <f t="shared" si="123"/>
        <v>1133.3333333333335</v>
      </c>
      <c r="AG296" s="27">
        <f t="shared" si="123"/>
        <v>1133.3333333333335</v>
      </c>
      <c r="AH296" s="27">
        <f t="shared" si="123"/>
        <v>1133.3333333333335</v>
      </c>
      <c r="AI296" s="27">
        <f t="shared" si="123"/>
        <v>2141.666666666667</v>
      </c>
      <c r="AJ296" s="27">
        <f t="shared" si="123"/>
        <v>2141.666666666667</v>
      </c>
      <c r="AK296" s="27">
        <f t="shared" si="123"/>
        <v>2141.666666666667</v>
      </c>
      <c r="AL296" s="27">
        <f t="shared" si="123"/>
        <v>2141.666666666667</v>
      </c>
      <c r="AM296" s="27">
        <f t="shared" ref="AM296:BO296" si="124">AM294+AM293</f>
        <v>2141.666666666667</v>
      </c>
      <c r="AN296" s="27">
        <f t="shared" si="124"/>
        <v>2141.666666666667</v>
      </c>
      <c r="AO296" s="27">
        <f t="shared" si="124"/>
        <v>2141.666666666667</v>
      </c>
      <c r="AP296" s="27">
        <f t="shared" si="124"/>
        <v>2141.666666666667</v>
      </c>
      <c r="AQ296" s="27">
        <f t="shared" si="124"/>
        <v>2446.666666666667</v>
      </c>
      <c r="AR296" s="27">
        <f t="shared" si="124"/>
        <v>2648.3333333333339</v>
      </c>
      <c r="AS296" s="27">
        <f t="shared" si="124"/>
        <v>2648.3333333333339</v>
      </c>
      <c r="AT296" s="27">
        <f t="shared" si="124"/>
        <v>2648.3333333333339</v>
      </c>
      <c r="AU296" s="27">
        <f t="shared" si="124"/>
        <v>3757.5000000000009</v>
      </c>
      <c r="AV296" s="27">
        <f t="shared" si="124"/>
        <v>3757.5000000000009</v>
      </c>
      <c r="AW296" s="27">
        <f t="shared" si="124"/>
        <v>3757.5000000000009</v>
      </c>
      <c r="AX296" s="27">
        <f t="shared" si="124"/>
        <v>3757.5000000000009</v>
      </c>
      <c r="AY296" s="27">
        <f t="shared" si="124"/>
        <v>3757.5000000000009</v>
      </c>
      <c r="AZ296" s="27">
        <f t="shared" si="124"/>
        <v>3757.5000000000009</v>
      </c>
      <c r="BA296" s="27">
        <f t="shared" si="124"/>
        <v>3757.5000000000009</v>
      </c>
      <c r="BB296" s="27">
        <f t="shared" si="124"/>
        <v>3757.5000000000009</v>
      </c>
      <c r="BC296" s="27">
        <f t="shared" si="124"/>
        <v>4025.0000000000009</v>
      </c>
      <c r="BD296" s="27">
        <f t="shared" si="124"/>
        <v>4357.7500000000009</v>
      </c>
      <c r="BE296" s="27">
        <f t="shared" si="124"/>
        <v>4357.7500000000009</v>
      </c>
      <c r="BF296" s="27">
        <f t="shared" si="124"/>
        <v>4357.7500000000009</v>
      </c>
      <c r="BG296" s="27">
        <f t="shared" si="124"/>
        <v>4357.7500000000009</v>
      </c>
      <c r="BH296" s="27">
        <f t="shared" si="124"/>
        <v>4357.7500000000009</v>
      </c>
      <c r="BI296" s="27">
        <f t="shared" si="124"/>
        <v>4357.7500000000009</v>
      </c>
      <c r="BJ296" s="27">
        <f t="shared" si="124"/>
        <v>4357.7500000000009</v>
      </c>
      <c r="BK296" s="27">
        <f t="shared" si="124"/>
        <v>4357.7500000000009</v>
      </c>
      <c r="BL296" s="27">
        <f t="shared" si="124"/>
        <v>4357.7500000000009</v>
      </c>
      <c r="BM296" s="27">
        <f t="shared" si="124"/>
        <v>4357.7500000000009</v>
      </c>
      <c r="BN296" s="27">
        <f t="shared" si="124"/>
        <v>4357.7500000000009</v>
      </c>
      <c r="BO296" s="27">
        <f t="shared" si="124"/>
        <v>4420.2500000000009</v>
      </c>
      <c r="BP296" s="41">
        <f>SUM(H296:BO296)</f>
        <v>125740.50000000003</v>
      </c>
    </row>
    <row r="297" spans="1:68" x14ac:dyDescent="0.15">
      <c r="F297" s="42" t="s">
        <v>64</v>
      </c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>
        <f>SUM(H296:S296)</f>
        <v>0</v>
      </c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>
        <f>SUM(T296:AE296)</f>
        <v>8375.0000000000018</v>
      </c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>
        <f>SUM(AF296:AQ296)</f>
        <v>22980.000000000007</v>
      </c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>
        <f>SUM(AR296:BC296)</f>
        <v>42030.000000000007</v>
      </c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>
        <f>SUM(BD296:BO296)</f>
        <v>52355.500000000007</v>
      </c>
      <c r="BP297" s="41">
        <f>SUM(H297:BO297)</f>
        <v>125740.50000000003</v>
      </c>
    </row>
    <row r="298" spans="1:68" x14ac:dyDescent="0.15">
      <c r="A298" s="14" t="s">
        <v>129</v>
      </c>
      <c r="G298" s="27">
        <f t="shared" ref="G298:AL298" si="125">G296+G290+G280</f>
        <v>1000</v>
      </c>
      <c r="H298" s="27">
        <f t="shared" si="125"/>
        <v>3600</v>
      </c>
      <c r="I298" s="27">
        <f t="shared" si="125"/>
        <v>3600</v>
      </c>
      <c r="J298" s="27">
        <f t="shared" si="125"/>
        <v>3600</v>
      </c>
      <c r="K298" s="27">
        <f t="shared" si="125"/>
        <v>3600</v>
      </c>
      <c r="L298" s="27">
        <f t="shared" si="125"/>
        <v>3600</v>
      </c>
      <c r="M298" s="27">
        <f t="shared" si="125"/>
        <v>3600</v>
      </c>
      <c r="N298" s="27">
        <f t="shared" si="125"/>
        <v>3600</v>
      </c>
      <c r="O298" s="27">
        <f t="shared" si="125"/>
        <v>3600</v>
      </c>
      <c r="P298" s="27">
        <f t="shared" si="125"/>
        <v>3600</v>
      </c>
      <c r="Q298" s="27">
        <f t="shared" si="125"/>
        <v>3600</v>
      </c>
      <c r="R298" s="27">
        <f t="shared" si="125"/>
        <v>3600</v>
      </c>
      <c r="S298" s="27">
        <f t="shared" si="125"/>
        <v>3600</v>
      </c>
      <c r="T298" s="27">
        <f t="shared" si="125"/>
        <v>4593.3333333333339</v>
      </c>
      <c r="U298" s="27">
        <f t="shared" si="125"/>
        <v>4593.3333333333339</v>
      </c>
      <c r="V298" s="27">
        <f t="shared" si="125"/>
        <v>4593.3333333333339</v>
      </c>
      <c r="W298" s="27">
        <f t="shared" si="125"/>
        <v>5510</v>
      </c>
      <c r="X298" s="27">
        <f t="shared" si="125"/>
        <v>5510</v>
      </c>
      <c r="Y298" s="27">
        <f t="shared" si="125"/>
        <v>5510</v>
      </c>
      <c r="Z298" s="27">
        <f t="shared" si="125"/>
        <v>5510</v>
      </c>
      <c r="AA298" s="27">
        <f t="shared" si="125"/>
        <v>5510</v>
      </c>
      <c r="AB298" s="27">
        <f t="shared" si="125"/>
        <v>5510</v>
      </c>
      <c r="AC298" s="27">
        <f t="shared" si="125"/>
        <v>5510</v>
      </c>
      <c r="AD298" s="27">
        <f t="shared" si="125"/>
        <v>5510</v>
      </c>
      <c r="AE298" s="27">
        <f t="shared" si="125"/>
        <v>5635</v>
      </c>
      <c r="AF298" s="27">
        <f t="shared" si="125"/>
        <v>16860</v>
      </c>
      <c r="AG298" s="27">
        <f t="shared" si="125"/>
        <v>16860</v>
      </c>
      <c r="AH298" s="27">
        <f t="shared" si="125"/>
        <v>16860</v>
      </c>
      <c r="AI298" s="27">
        <f t="shared" si="125"/>
        <v>17868.333333333336</v>
      </c>
      <c r="AJ298" s="27">
        <f t="shared" si="125"/>
        <v>17868.333333333336</v>
      </c>
      <c r="AK298" s="27">
        <f t="shared" si="125"/>
        <v>17868.333333333336</v>
      </c>
      <c r="AL298" s="27">
        <f t="shared" si="125"/>
        <v>17868.333333333336</v>
      </c>
      <c r="AM298" s="27">
        <f t="shared" ref="AM298:BO298" si="126">AM296+AM290+AM280</f>
        <v>17868.333333333336</v>
      </c>
      <c r="AN298" s="27">
        <f t="shared" si="126"/>
        <v>17868.333333333336</v>
      </c>
      <c r="AO298" s="27">
        <f t="shared" si="126"/>
        <v>17868.333333333336</v>
      </c>
      <c r="AP298" s="27">
        <f t="shared" si="126"/>
        <v>17868.333333333336</v>
      </c>
      <c r="AQ298" s="27">
        <f t="shared" si="126"/>
        <v>18173.333333333336</v>
      </c>
      <c r="AR298" s="27">
        <f t="shared" si="126"/>
        <v>28145.833333333336</v>
      </c>
      <c r="AS298" s="27">
        <f t="shared" si="126"/>
        <v>28145.833333333336</v>
      </c>
      <c r="AT298" s="27">
        <f t="shared" si="126"/>
        <v>28145.833333333336</v>
      </c>
      <c r="AU298" s="27">
        <f t="shared" si="126"/>
        <v>29255</v>
      </c>
      <c r="AV298" s="27">
        <f t="shared" si="126"/>
        <v>29255</v>
      </c>
      <c r="AW298" s="27">
        <f t="shared" si="126"/>
        <v>29255</v>
      </c>
      <c r="AX298" s="27">
        <f t="shared" si="126"/>
        <v>29255</v>
      </c>
      <c r="AY298" s="27">
        <f t="shared" si="126"/>
        <v>29255</v>
      </c>
      <c r="AZ298" s="27">
        <f t="shared" si="126"/>
        <v>29255</v>
      </c>
      <c r="BA298" s="27">
        <f t="shared" si="126"/>
        <v>29255</v>
      </c>
      <c r="BB298" s="27">
        <f t="shared" si="126"/>
        <v>29255</v>
      </c>
      <c r="BC298" s="27">
        <f t="shared" si="126"/>
        <v>29522.5</v>
      </c>
      <c r="BD298" s="27">
        <f t="shared" si="126"/>
        <v>32126.083333333336</v>
      </c>
      <c r="BE298" s="27">
        <f t="shared" si="126"/>
        <v>32126.083333333336</v>
      </c>
      <c r="BF298" s="27">
        <f t="shared" si="126"/>
        <v>32126.083333333336</v>
      </c>
      <c r="BG298" s="27">
        <f t="shared" si="126"/>
        <v>32126.083333333336</v>
      </c>
      <c r="BH298" s="27">
        <f t="shared" si="126"/>
        <v>32126.083333333336</v>
      </c>
      <c r="BI298" s="27">
        <f t="shared" si="126"/>
        <v>32126.083333333336</v>
      </c>
      <c r="BJ298" s="27">
        <f t="shared" si="126"/>
        <v>32126.083333333336</v>
      </c>
      <c r="BK298" s="27">
        <f t="shared" si="126"/>
        <v>32126.083333333336</v>
      </c>
      <c r="BL298" s="27">
        <f t="shared" si="126"/>
        <v>32126.083333333336</v>
      </c>
      <c r="BM298" s="27">
        <f t="shared" si="126"/>
        <v>32126.083333333336</v>
      </c>
      <c r="BN298" s="27">
        <f t="shared" si="126"/>
        <v>32126.083333333336</v>
      </c>
      <c r="BO298" s="27">
        <f t="shared" si="126"/>
        <v>32188.583333333336</v>
      </c>
      <c r="BP298" s="41">
        <f>SUM(H298:BO298)</f>
        <v>1051970.5000000005</v>
      </c>
    </row>
    <row r="299" spans="1:68" x14ac:dyDescent="0.15">
      <c r="A299" s="50"/>
      <c r="F299" s="42" t="s">
        <v>64</v>
      </c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>
        <f>SUM(H298:S298)</f>
        <v>43200</v>
      </c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>
        <f>SUM(T298:AE298)</f>
        <v>63495</v>
      </c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>
        <f>SUM(AF298:AQ298)</f>
        <v>211700.00000000009</v>
      </c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>
        <f>SUM(AR298:BC298)</f>
        <v>348000</v>
      </c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>
        <f>SUM(BD298:BO298)</f>
        <v>385575.5</v>
      </c>
      <c r="BP299" s="41">
        <f>SUM(H299:BO299)</f>
        <v>1051970.5</v>
      </c>
    </row>
    <row r="300" spans="1:68" x14ac:dyDescent="0.15">
      <c r="A300" s="14" t="s">
        <v>124</v>
      </c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</row>
    <row r="301" spans="1:68" x14ac:dyDescent="0.15">
      <c r="A301" s="14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 t="s">
        <v>125</v>
      </c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50" t="s">
        <v>75</v>
      </c>
      <c r="G303" s="27">
        <f t="shared" ref="G303:AL303" si="127">G57*$C57</f>
        <v>0</v>
      </c>
      <c r="H303" s="27">
        <f t="shared" si="127"/>
        <v>0</v>
      </c>
      <c r="I303" s="27">
        <f t="shared" si="127"/>
        <v>0</v>
      </c>
      <c r="J303" s="27">
        <f t="shared" si="127"/>
        <v>0</v>
      </c>
      <c r="K303" s="27">
        <f t="shared" si="127"/>
        <v>0</v>
      </c>
      <c r="L303" s="27">
        <f t="shared" si="127"/>
        <v>0</v>
      </c>
      <c r="M303" s="27">
        <f t="shared" si="127"/>
        <v>0</v>
      </c>
      <c r="N303" s="27">
        <f t="shared" si="127"/>
        <v>0</v>
      </c>
      <c r="O303" s="27">
        <f t="shared" si="127"/>
        <v>0</v>
      </c>
      <c r="P303" s="27">
        <f t="shared" si="127"/>
        <v>0</v>
      </c>
      <c r="Q303" s="27">
        <f t="shared" si="127"/>
        <v>0</v>
      </c>
      <c r="R303" s="27">
        <f t="shared" si="127"/>
        <v>0</v>
      </c>
      <c r="S303" s="27">
        <f t="shared" si="127"/>
        <v>0</v>
      </c>
      <c r="T303" s="27">
        <f t="shared" si="127"/>
        <v>0</v>
      </c>
      <c r="U303" s="27">
        <f t="shared" si="127"/>
        <v>0</v>
      </c>
      <c r="V303" s="27">
        <f t="shared" si="127"/>
        <v>0</v>
      </c>
      <c r="W303" s="27">
        <f t="shared" si="127"/>
        <v>8333.3333333333339</v>
      </c>
      <c r="X303" s="27">
        <f t="shared" si="127"/>
        <v>8333.3333333333339</v>
      </c>
      <c r="Y303" s="27">
        <f t="shared" si="127"/>
        <v>8333.3333333333339</v>
      </c>
      <c r="Z303" s="27">
        <f t="shared" si="127"/>
        <v>8333.3333333333339</v>
      </c>
      <c r="AA303" s="27">
        <f t="shared" si="127"/>
        <v>8333.3333333333339</v>
      </c>
      <c r="AB303" s="27">
        <f t="shared" si="127"/>
        <v>8333.3333333333339</v>
      </c>
      <c r="AC303" s="27">
        <f t="shared" si="127"/>
        <v>8333.3333333333339</v>
      </c>
      <c r="AD303" s="27">
        <f t="shared" si="127"/>
        <v>8333.3333333333339</v>
      </c>
      <c r="AE303" s="27">
        <f t="shared" si="127"/>
        <v>8333.3333333333339</v>
      </c>
      <c r="AF303" s="27">
        <f t="shared" si="127"/>
        <v>8333.3333333333339</v>
      </c>
      <c r="AG303" s="27">
        <f t="shared" si="127"/>
        <v>8333.3333333333339</v>
      </c>
      <c r="AH303" s="27">
        <f t="shared" si="127"/>
        <v>8333.3333333333339</v>
      </c>
      <c r="AI303" s="27">
        <f t="shared" si="127"/>
        <v>8333.3333333333339</v>
      </c>
      <c r="AJ303" s="27">
        <f t="shared" si="127"/>
        <v>8333.3333333333339</v>
      </c>
      <c r="AK303" s="27">
        <f t="shared" si="127"/>
        <v>8333.3333333333339</v>
      </c>
      <c r="AL303" s="27">
        <f t="shared" si="127"/>
        <v>8333.3333333333339</v>
      </c>
      <c r="AM303" s="27">
        <f t="shared" ref="AM303:BO303" si="128">AM57*$C57</f>
        <v>8333.3333333333339</v>
      </c>
      <c r="AN303" s="27">
        <f t="shared" si="128"/>
        <v>8333.3333333333339</v>
      </c>
      <c r="AO303" s="27">
        <f t="shared" si="128"/>
        <v>8333.3333333333339</v>
      </c>
      <c r="AP303" s="27">
        <f t="shared" si="128"/>
        <v>8333.3333333333339</v>
      </c>
      <c r="AQ303" s="27">
        <f t="shared" si="128"/>
        <v>8333.3333333333339</v>
      </c>
      <c r="AR303" s="27">
        <f t="shared" si="128"/>
        <v>8333.3333333333339</v>
      </c>
      <c r="AS303" s="27">
        <f t="shared" si="128"/>
        <v>8333.3333333333339</v>
      </c>
      <c r="AT303" s="27">
        <f t="shared" si="128"/>
        <v>8333.3333333333339</v>
      </c>
      <c r="AU303" s="27">
        <f t="shared" si="128"/>
        <v>8333.3333333333339</v>
      </c>
      <c r="AV303" s="27">
        <f t="shared" si="128"/>
        <v>8333.3333333333339</v>
      </c>
      <c r="AW303" s="27">
        <f t="shared" si="128"/>
        <v>8333.3333333333339</v>
      </c>
      <c r="AX303" s="27">
        <f t="shared" si="128"/>
        <v>8333.3333333333339</v>
      </c>
      <c r="AY303" s="27">
        <f t="shared" si="128"/>
        <v>8333.3333333333339</v>
      </c>
      <c r="AZ303" s="27">
        <f t="shared" si="128"/>
        <v>8333.3333333333339</v>
      </c>
      <c r="BA303" s="27">
        <f t="shared" si="128"/>
        <v>8333.3333333333339</v>
      </c>
      <c r="BB303" s="27">
        <f t="shared" si="128"/>
        <v>8333.3333333333339</v>
      </c>
      <c r="BC303" s="27">
        <f t="shared" si="128"/>
        <v>8333.3333333333339</v>
      </c>
      <c r="BD303" s="27">
        <f t="shared" si="128"/>
        <v>8333.3333333333339</v>
      </c>
      <c r="BE303" s="27">
        <f t="shared" si="128"/>
        <v>8333.3333333333339</v>
      </c>
      <c r="BF303" s="27">
        <f t="shared" si="128"/>
        <v>8333.3333333333339</v>
      </c>
      <c r="BG303" s="27">
        <f t="shared" si="128"/>
        <v>8333.3333333333339</v>
      </c>
      <c r="BH303" s="27">
        <f t="shared" si="128"/>
        <v>8333.3333333333339</v>
      </c>
      <c r="BI303" s="27">
        <f t="shared" si="128"/>
        <v>8333.3333333333339</v>
      </c>
      <c r="BJ303" s="27">
        <f t="shared" si="128"/>
        <v>8333.3333333333339</v>
      </c>
      <c r="BK303" s="27">
        <f t="shared" si="128"/>
        <v>8333.3333333333339</v>
      </c>
      <c r="BL303" s="27">
        <f t="shared" si="128"/>
        <v>8333.3333333333339</v>
      </c>
      <c r="BM303" s="27">
        <f t="shared" si="128"/>
        <v>8333.3333333333339</v>
      </c>
      <c r="BN303" s="27">
        <f t="shared" si="128"/>
        <v>8333.3333333333339</v>
      </c>
      <c r="BO303" s="27">
        <f t="shared" si="128"/>
        <v>8333.3333333333339</v>
      </c>
    </row>
    <row r="304" spans="1:68" x14ac:dyDescent="0.15">
      <c r="A304" s="50" t="s">
        <v>62</v>
      </c>
      <c r="G304" s="24">
        <f>STAFFPLAN_CWS!$B78</f>
        <v>0</v>
      </c>
      <c r="H304" s="24">
        <f>STAFFPLAN_CWS!$C78</f>
        <v>0</v>
      </c>
      <c r="I304" s="24">
        <f>STAFFPLAN_CWS!$C78</f>
        <v>0</v>
      </c>
      <c r="J304" s="24">
        <f>STAFFPLAN_CWS!$C78</f>
        <v>0</v>
      </c>
      <c r="K304" s="24">
        <f>STAFFPLAN_CWS!$C78</f>
        <v>0</v>
      </c>
      <c r="L304" s="24">
        <f>STAFFPLAN_CWS!$C78</f>
        <v>0</v>
      </c>
      <c r="M304" s="24">
        <f>STAFFPLAN_CWS!$C78</f>
        <v>0</v>
      </c>
      <c r="N304" s="24">
        <f>STAFFPLAN_CWS!$C78</f>
        <v>0</v>
      </c>
      <c r="O304" s="24">
        <f>STAFFPLAN_CWS!$C78</f>
        <v>0</v>
      </c>
      <c r="P304" s="24">
        <f>STAFFPLAN_CWS!$C78</f>
        <v>0</v>
      </c>
      <c r="Q304" s="24">
        <f>STAFFPLAN_CWS!$C78</f>
        <v>0</v>
      </c>
      <c r="R304" s="24">
        <f>STAFFPLAN_CWS!$C78</f>
        <v>0</v>
      </c>
      <c r="S304" s="24">
        <f>STAFFPLAN_CWS!$C78</f>
        <v>0</v>
      </c>
      <c r="T304" s="24">
        <f>STAFFPLAN_CWS!$D78</f>
        <v>0.7</v>
      </c>
      <c r="U304" s="24">
        <f>STAFFPLAN_CWS!$D78</f>
        <v>0.7</v>
      </c>
      <c r="V304" s="24">
        <f>STAFFPLAN_CWS!$D78</f>
        <v>0.7</v>
      </c>
      <c r="W304" s="24">
        <f>STAFFPLAN_CWS!$D78</f>
        <v>0.7</v>
      </c>
      <c r="X304" s="24">
        <f>STAFFPLAN_CWS!$D78</f>
        <v>0.7</v>
      </c>
      <c r="Y304" s="24">
        <f>STAFFPLAN_CWS!$D78</f>
        <v>0.7</v>
      </c>
      <c r="Z304" s="24">
        <f>STAFFPLAN_CWS!$D78</f>
        <v>0.7</v>
      </c>
      <c r="AA304" s="24">
        <f>STAFFPLAN_CWS!$D78</f>
        <v>0.7</v>
      </c>
      <c r="AB304" s="24">
        <f>STAFFPLAN_CWS!$D78</f>
        <v>0.7</v>
      </c>
      <c r="AC304" s="24">
        <f>STAFFPLAN_CWS!$D78</f>
        <v>0.7</v>
      </c>
      <c r="AD304" s="24">
        <f>STAFFPLAN_CWS!$D78</f>
        <v>0.7</v>
      </c>
      <c r="AE304" s="24">
        <f>STAFFPLAN_CWS!$D78</f>
        <v>0.7</v>
      </c>
      <c r="AF304" s="24">
        <f>STAFFPLAN_CWS!$E78</f>
        <v>0.8</v>
      </c>
      <c r="AG304" s="24">
        <f>STAFFPLAN_CWS!$E78</f>
        <v>0.8</v>
      </c>
      <c r="AH304" s="24">
        <f>STAFFPLAN_CWS!$E78</f>
        <v>0.8</v>
      </c>
      <c r="AI304" s="24">
        <f>STAFFPLAN_CWS!$E78</f>
        <v>0.8</v>
      </c>
      <c r="AJ304" s="24">
        <f>STAFFPLAN_CWS!$E78</f>
        <v>0.8</v>
      </c>
      <c r="AK304" s="24">
        <f>STAFFPLAN_CWS!$E78</f>
        <v>0.8</v>
      </c>
      <c r="AL304" s="24">
        <f>STAFFPLAN_CWS!$E78</f>
        <v>0.8</v>
      </c>
      <c r="AM304" s="24">
        <f>STAFFPLAN_CWS!$E78</f>
        <v>0.8</v>
      </c>
      <c r="AN304" s="24">
        <f>STAFFPLAN_CWS!$E78</f>
        <v>0.8</v>
      </c>
      <c r="AO304" s="24">
        <f>STAFFPLAN_CWS!$E78</f>
        <v>0.8</v>
      </c>
      <c r="AP304" s="24">
        <f>STAFFPLAN_CWS!$E78</f>
        <v>0.8</v>
      </c>
      <c r="AQ304" s="24">
        <f>STAFFPLAN_CWS!$E78</f>
        <v>0.8</v>
      </c>
      <c r="AR304" s="24">
        <f>STAFFPLAN_CWS!$F78</f>
        <v>0.9</v>
      </c>
      <c r="AS304" s="24">
        <f>STAFFPLAN_CWS!$F78</f>
        <v>0.9</v>
      </c>
      <c r="AT304" s="24">
        <f>STAFFPLAN_CWS!$F78</f>
        <v>0.9</v>
      </c>
      <c r="AU304" s="24">
        <f>STAFFPLAN_CWS!$F78</f>
        <v>0.9</v>
      </c>
      <c r="AV304" s="24">
        <f>STAFFPLAN_CWS!$F78</f>
        <v>0.9</v>
      </c>
      <c r="AW304" s="24">
        <f>STAFFPLAN_CWS!$F78</f>
        <v>0.9</v>
      </c>
      <c r="AX304" s="24">
        <f>STAFFPLAN_CWS!$F78</f>
        <v>0.9</v>
      </c>
      <c r="AY304" s="24">
        <f>STAFFPLAN_CWS!$F78</f>
        <v>0.9</v>
      </c>
      <c r="AZ304" s="24">
        <f>STAFFPLAN_CWS!$F78</f>
        <v>0.9</v>
      </c>
      <c r="BA304" s="24">
        <f>STAFFPLAN_CWS!$F78</f>
        <v>0.9</v>
      </c>
      <c r="BB304" s="24">
        <f>STAFFPLAN_CWS!$F78</f>
        <v>0.9</v>
      </c>
      <c r="BC304" s="24">
        <f>STAFFPLAN_CWS!$F78</f>
        <v>0.9</v>
      </c>
      <c r="BD304" s="24">
        <f>STAFFPLAN_CWS!$G78</f>
        <v>1</v>
      </c>
      <c r="BE304" s="24">
        <f>STAFFPLAN_CWS!$G78</f>
        <v>1</v>
      </c>
      <c r="BF304" s="24">
        <f>STAFFPLAN_CWS!$G78</f>
        <v>1</v>
      </c>
      <c r="BG304" s="24">
        <f>STAFFPLAN_CWS!$G78</f>
        <v>1</v>
      </c>
      <c r="BH304" s="24">
        <f>STAFFPLAN_CWS!$G78</f>
        <v>1</v>
      </c>
      <c r="BI304" s="24">
        <f>STAFFPLAN_CWS!$G78</f>
        <v>1</v>
      </c>
      <c r="BJ304" s="24">
        <f>STAFFPLAN_CWS!$G78</f>
        <v>1</v>
      </c>
      <c r="BK304" s="24">
        <f>STAFFPLAN_CWS!$G78</f>
        <v>1</v>
      </c>
      <c r="BL304" s="24">
        <f>STAFFPLAN_CWS!$G78</f>
        <v>1</v>
      </c>
      <c r="BM304" s="24">
        <f>STAFFPLAN_CWS!$G78</f>
        <v>1</v>
      </c>
      <c r="BN304" s="24">
        <f>STAFFPLAN_CWS!$G78</f>
        <v>1</v>
      </c>
      <c r="BO304" s="24">
        <f>STAFFPLAN_CWS!$G78</f>
        <v>1</v>
      </c>
    </row>
    <row r="305" spans="1:67" x14ac:dyDescent="0.15">
      <c r="A305" s="50" t="s">
        <v>76</v>
      </c>
      <c r="G305" s="27">
        <f t="shared" ref="G305:AL305" si="129">G303*G304</f>
        <v>0</v>
      </c>
      <c r="H305" s="27">
        <f t="shared" si="129"/>
        <v>0</v>
      </c>
      <c r="I305" s="27">
        <f t="shared" si="129"/>
        <v>0</v>
      </c>
      <c r="J305" s="27">
        <f t="shared" si="129"/>
        <v>0</v>
      </c>
      <c r="K305" s="27">
        <f t="shared" si="129"/>
        <v>0</v>
      </c>
      <c r="L305" s="27">
        <f t="shared" si="129"/>
        <v>0</v>
      </c>
      <c r="M305" s="27">
        <f t="shared" si="129"/>
        <v>0</v>
      </c>
      <c r="N305" s="27">
        <f t="shared" si="129"/>
        <v>0</v>
      </c>
      <c r="O305" s="27">
        <f t="shared" si="129"/>
        <v>0</v>
      </c>
      <c r="P305" s="27">
        <f t="shared" si="129"/>
        <v>0</v>
      </c>
      <c r="Q305" s="27">
        <f t="shared" si="129"/>
        <v>0</v>
      </c>
      <c r="R305" s="27">
        <f t="shared" si="129"/>
        <v>0</v>
      </c>
      <c r="S305" s="27">
        <f t="shared" si="129"/>
        <v>0</v>
      </c>
      <c r="T305" s="27">
        <f t="shared" si="129"/>
        <v>0</v>
      </c>
      <c r="U305" s="27">
        <f t="shared" si="129"/>
        <v>0</v>
      </c>
      <c r="V305" s="27">
        <f t="shared" si="129"/>
        <v>0</v>
      </c>
      <c r="W305" s="27">
        <f t="shared" si="129"/>
        <v>5833.333333333333</v>
      </c>
      <c r="X305" s="27">
        <f t="shared" si="129"/>
        <v>5833.333333333333</v>
      </c>
      <c r="Y305" s="27">
        <f t="shared" si="129"/>
        <v>5833.333333333333</v>
      </c>
      <c r="Z305" s="27">
        <f t="shared" si="129"/>
        <v>5833.333333333333</v>
      </c>
      <c r="AA305" s="27">
        <f t="shared" si="129"/>
        <v>5833.333333333333</v>
      </c>
      <c r="AB305" s="27">
        <f t="shared" si="129"/>
        <v>5833.333333333333</v>
      </c>
      <c r="AC305" s="27">
        <f t="shared" si="129"/>
        <v>5833.333333333333</v>
      </c>
      <c r="AD305" s="27">
        <f t="shared" si="129"/>
        <v>5833.333333333333</v>
      </c>
      <c r="AE305" s="27">
        <f t="shared" si="129"/>
        <v>5833.333333333333</v>
      </c>
      <c r="AF305" s="27">
        <f t="shared" si="129"/>
        <v>6666.6666666666679</v>
      </c>
      <c r="AG305" s="27">
        <f t="shared" si="129"/>
        <v>6666.6666666666679</v>
      </c>
      <c r="AH305" s="27">
        <f t="shared" si="129"/>
        <v>6666.6666666666679</v>
      </c>
      <c r="AI305" s="27">
        <f t="shared" si="129"/>
        <v>6666.6666666666679</v>
      </c>
      <c r="AJ305" s="27">
        <f t="shared" si="129"/>
        <v>6666.6666666666679</v>
      </c>
      <c r="AK305" s="27">
        <f t="shared" si="129"/>
        <v>6666.6666666666679</v>
      </c>
      <c r="AL305" s="27">
        <f t="shared" si="129"/>
        <v>6666.6666666666679</v>
      </c>
      <c r="AM305" s="27">
        <f t="shared" ref="AM305:BO305" si="130">AM303*AM304</f>
        <v>6666.6666666666679</v>
      </c>
      <c r="AN305" s="27">
        <f t="shared" si="130"/>
        <v>6666.6666666666679</v>
      </c>
      <c r="AO305" s="27">
        <f t="shared" si="130"/>
        <v>6666.6666666666679</v>
      </c>
      <c r="AP305" s="27">
        <f t="shared" si="130"/>
        <v>6666.6666666666679</v>
      </c>
      <c r="AQ305" s="27">
        <f t="shared" si="130"/>
        <v>6666.6666666666679</v>
      </c>
      <c r="AR305" s="27">
        <f t="shared" si="130"/>
        <v>7500.0000000000009</v>
      </c>
      <c r="AS305" s="27">
        <f t="shared" si="130"/>
        <v>7500.0000000000009</v>
      </c>
      <c r="AT305" s="27">
        <f t="shared" si="130"/>
        <v>7500.0000000000009</v>
      </c>
      <c r="AU305" s="27">
        <f t="shared" si="130"/>
        <v>7500.0000000000009</v>
      </c>
      <c r="AV305" s="27">
        <f t="shared" si="130"/>
        <v>7500.0000000000009</v>
      </c>
      <c r="AW305" s="27">
        <f t="shared" si="130"/>
        <v>7500.0000000000009</v>
      </c>
      <c r="AX305" s="27">
        <f t="shared" si="130"/>
        <v>7500.0000000000009</v>
      </c>
      <c r="AY305" s="27">
        <f t="shared" si="130"/>
        <v>7500.0000000000009</v>
      </c>
      <c r="AZ305" s="27">
        <f t="shared" si="130"/>
        <v>7500.0000000000009</v>
      </c>
      <c r="BA305" s="27">
        <f t="shared" si="130"/>
        <v>7500.0000000000009</v>
      </c>
      <c r="BB305" s="27">
        <f t="shared" si="130"/>
        <v>7500.0000000000009</v>
      </c>
      <c r="BC305" s="27">
        <f t="shared" si="130"/>
        <v>7500.0000000000009</v>
      </c>
      <c r="BD305" s="27">
        <f t="shared" si="130"/>
        <v>8333.3333333333339</v>
      </c>
      <c r="BE305" s="27">
        <f t="shared" si="130"/>
        <v>8333.3333333333339</v>
      </c>
      <c r="BF305" s="27">
        <f t="shared" si="130"/>
        <v>8333.3333333333339</v>
      </c>
      <c r="BG305" s="27">
        <f t="shared" si="130"/>
        <v>8333.3333333333339</v>
      </c>
      <c r="BH305" s="27">
        <f t="shared" si="130"/>
        <v>8333.3333333333339</v>
      </c>
      <c r="BI305" s="27">
        <f t="shared" si="130"/>
        <v>8333.3333333333339</v>
      </c>
      <c r="BJ305" s="27">
        <f t="shared" si="130"/>
        <v>8333.3333333333339</v>
      </c>
      <c r="BK305" s="27">
        <f t="shared" si="130"/>
        <v>8333.3333333333339</v>
      </c>
      <c r="BL305" s="27">
        <f t="shared" si="130"/>
        <v>8333.3333333333339</v>
      </c>
      <c r="BM305" s="27">
        <f t="shared" si="130"/>
        <v>8333.3333333333339</v>
      </c>
      <c r="BN305" s="27">
        <f t="shared" si="130"/>
        <v>8333.3333333333339</v>
      </c>
      <c r="BO305" s="27">
        <f t="shared" si="130"/>
        <v>8333.3333333333339</v>
      </c>
    </row>
    <row r="306" spans="1:67" x14ac:dyDescent="0.15">
      <c r="A306" s="50" t="s">
        <v>27</v>
      </c>
      <c r="G306" s="27">
        <f>'COSM-BONUS_CWS'!E75</f>
        <v>0</v>
      </c>
      <c r="H306" s="27">
        <f>'COSM-BONUS_CWS'!F75</f>
        <v>0</v>
      </c>
      <c r="I306" s="27">
        <f>'COSM-BONUS_CWS'!G75</f>
        <v>0</v>
      </c>
      <c r="J306" s="27">
        <f>'COSM-BONUS_CWS'!H75</f>
        <v>0</v>
      </c>
      <c r="K306" s="27">
        <f>'COSM-BONUS_CWS'!I75</f>
        <v>0</v>
      </c>
      <c r="L306" s="27">
        <f>'COSM-BONUS_CWS'!J75</f>
        <v>0</v>
      </c>
      <c r="M306" s="27">
        <f>'COSM-BONUS_CWS'!K75</f>
        <v>0</v>
      </c>
      <c r="N306" s="27">
        <f>'COSM-BONUS_CWS'!L75</f>
        <v>0</v>
      </c>
      <c r="O306" s="27">
        <f>'COSM-BONUS_CWS'!M75</f>
        <v>0</v>
      </c>
      <c r="P306" s="27">
        <f>'COSM-BONUS_CWS'!N75</f>
        <v>0</v>
      </c>
      <c r="Q306" s="27">
        <f>'COSM-BONUS_CWS'!O75</f>
        <v>0</v>
      </c>
      <c r="R306" s="27">
        <f>'COSM-BONUS_CWS'!P75</f>
        <v>0</v>
      </c>
      <c r="S306" s="27">
        <f>'COSM-BONUS_CWS'!Q75</f>
        <v>0</v>
      </c>
      <c r="T306" s="27">
        <f>'COSM-BONUS_CWS'!R75</f>
        <v>0</v>
      </c>
      <c r="U306" s="27">
        <f>'COSM-BONUS_CWS'!S75</f>
        <v>0</v>
      </c>
      <c r="V306" s="27">
        <f>'COSM-BONUS_CWS'!T75</f>
        <v>0</v>
      </c>
      <c r="W306" s="27">
        <f>'COSM-BONUS_CWS'!U75</f>
        <v>848.6662500000001</v>
      </c>
      <c r="X306" s="27">
        <f>'COSM-BONUS_CWS'!V75</f>
        <v>848.6662500000001</v>
      </c>
      <c r="Y306" s="27">
        <f>'COSM-BONUS_CWS'!W75</f>
        <v>848.6662500000001</v>
      </c>
      <c r="Z306" s="27">
        <f>'COSM-BONUS_CWS'!X75</f>
        <v>848.6662500000001</v>
      </c>
      <c r="AA306" s="27">
        <f>'COSM-BONUS_CWS'!Y75</f>
        <v>957.47562500000004</v>
      </c>
      <c r="AB306" s="27">
        <f>'COSM-BONUS_CWS'!Z75</f>
        <v>1066.2850000000001</v>
      </c>
      <c r="AC306" s="27">
        <f>'COSM-BONUS_CWS'!AA75</f>
        <v>1069.0975000000001</v>
      </c>
      <c r="AD306" s="27">
        <f>'COSM-BONUS_CWS'!AB75</f>
        <v>1275.8704687500001</v>
      </c>
      <c r="AE306" s="27">
        <f>'COSM-BONUS_CWS'!AC75</f>
        <v>1278.1556250000001</v>
      </c>
      <c r="AF306" s="27">
        <f>'COSM-BONUS_CWS'!AD75</f>
        <v>1517.0422222222221</v>
      </c>
      <c r="AG306" s="27">
        <f>'COSM-BONUS_CWS'!AE75</f>
        <v>2425.2286666666673</v>
      </c>
      <c r="AH306" s="27">
        <f>'COSM-BONUS_CWS'!AF75</f>
        <v>2737.2468333333331</v>
      </c>
      <c r="AI306" s="27">
        <f>'COSM-BONUS_CWS'!AG75</f>
        <v>2737.2468333333331</v>
      </c>
      <c r="AJ306" s="27">
        <f>'COSM-BONUS_CWS'!AH75</f>
        <v>3039.1677777777777</v>
      </c>
      <c r="AK306" s="27">
        <f>'COSM-BONUS_CWS'!AI75</f>
        <v>3039.1677777777777</v>
      </c>
      <c r="AL306" s="27">
        <f>'COSM-BONUS_CWS'!AJ75</f>
        <v>3039.1677777777777</v>
      </c>
      <c r="AM306" s="27">
        <f>'COSM-BONUS_CWS'!AK75</f>
        <v>2739.7885000000001</v>
      </c>
      <c r="AN306" s="27">
        <f>'COSM-BONUS_CWS'!AL75</f>
        <v>2742.3301666666666</v>
      </c>
      <c r="AO306" s="27">
        <f>'COSM-BONUS_CWS'!AM75</f>
        <v>2443.1592222222225</v>
      </c>
      <c r="AP306" s="27">
        <f>'COSM-BONUS_CWS'!AN75</f>
        <v>2145.8493888888893</v>
      </c>
      <c r="AQ306" s="27">
        <f>'COSM-BONUS_CWS'!AO75</f>
        <v>1846.1471944444445</v>
      </c>
      <c r="AR306" s="27">
        <f>'COSM-BONUS_CWS'!AP75</f>
        <v>2562.07708</v>
      </c>
      <c r="AS306" s="27">
        <f>'COSM-BONUS_CWS'!AQ75</f>
        <v>4087.2667500000002</v>
      </c>
      <c r="AT306" s="27">
        <f>'COSM-BONUS_CWS'!AR75</f>
        <v>4613.3167050000002</v>
      </c>
      <c r="AU306" s="27">
        <f>'COSM-BONUS_CWS'!AS75</f>
        <v>4613.3167050000002</v>
      </c>
      <c r="AV306" s="27">
        <f>'COSM-BONUS_CWS'!AT75</f>
        <v>5116.2490625000009</v>
      </c>
      <c r="AW306" s="27">
        <f>'COSM-BONUS_CWS'!AU75</f>
        <v>5116.2490625000009</v>
      </c>
      <c r="AX306" s="27">
        <f>'COSM-BONUS_CWS'!AV75</f>
        <v>5116.2490625000009</v>
      </c>
      <c r="AY306" s="27">
        <f>'COSM-BONUS_CWS'!AW75</f>
        <v>4615.8667050000004</v>
      </c>
      <c r="AZ306" s="27">
        <f>'COSM-BONUS_CWS'!AX75</f>
        <v>4618.4167050000005</v>
      </c>
      <c r="BA306" s="27">
        <f>'COSM-BONUS_CWS'!AY75</f>
        <v>4105.2917500000003</v>
      </c>
      <c r="BB306" s="27">
        <f>'COSM-BONUS_CWS'!AZ75</f>
        <v>3606.5343925000002</v>
      </c>
      <c r="BC306" s="27">
        <f>'COSM-BONUS_CWS'!BA75</f>
        <v>3092.9031875000001</v>
      </c>
      <c r="BD306" s="27">
        <f>'COSM-BONUS_CWS'!BB75</f>
        <v>4357.2210675000006</v>
      </c>
      <c r="BE306" s="27">
        <f>'COSM-BONUS_CWS'!BC75</f>
        <v>6969.0999580000007</v>
      </c>
      <c r="BF306" s="27">
        <f>'COSM-BONUS_CWS'!BD75</f>
        <v>7849.2241715</v>
      </c>
      <c r="BG306" s="27">
        <f>'COSM-BONUS_CWS'!BE75</f>
        <v>7849.2241715</v>
      </c>
      <c r="BH306" s="27">
        <f>'COSM-BONUS_CWS'!BF75</f>
        <v>8718.6171350000004</v>
      </c>
      <c r="BI306" s="27">
        <f>'COSM-BONUS_CWS'!BG75</f>
        <v>8718.6171350000004</v>
      </c>
      <c r="BJ306" s="27">
        <f>'COSM-BONUS_CWS'!BH75</f>
        <v>8718.6171350000004</v>
      </c>
      <c r="BK306" s="27">
        <f>'COSM-BONUS_CWS'!BI75</f>
        <v>7851.7741714999993</v>
      </c>
      <c r="BL306" s="27">
        <f>'COSM-BONUS_CWS'!BJ75</f>
        <v>7854.3241714999995</v>
      </c>
      <c r="BM306" s="27">
        <f>'COSM-BONUS_CWS'!BK75</f>
        <v>6987.1249580000003</v>
      </c>
      <c r="BN306" s="27">
        <f>'COSM-BONUS_CWS'!BL75</f>
        <v>6121.9069944999992</v>
      </c>
      <c r="BO306" s="27">
        <f>'COSM-BONUS_CWS'!BM75</f>
        <v>5254.2015310000006</v>
      </c>
    </row>
    <row r="307" spans="1:67" x14ac:dyDescent="0.15">
      <c r="A307" s="50" t="s">
        <v>63</v>
      </c>
      <c r="G307" s="27">
        <f t="shared" ref="G307:AL307" si="131">G305+G306</f>
        <v>0</v>
      </c>
      <c r="H307" s="27">
        <f t="shared" si="131"/>
        <v>0</v>
      </c>
      <c r="I307" s="27">
        <f t="shared" si="131"/>
        <v>0</v>
      </c>
      <c r="J307" s="27">
        <f t="shared" si="131"/>
        <v>0</v>
      </c>
      <c r="K307" s="27">
        <f t="shared" si="131"/>
        <v>0</v>
      </c>
      <c r="L307" s="27">
        <f t="shared" si="131"/>
        <v>0</v>
      </c>
      <c r="M307" s="27">
        <f t="shared" si="131"/>
        <v>0</v>
      </c>
      <c r="N307" s="27">
        <f t="shared" si="131"/>
        <v>0</v>
      </c>
      <c r="O307" s="27">
        <f t="shared" si="131"/>
        <v>0</v>
      </c>
      <c r="P307" s="27">
        <f t="shared" si="131"/>
        <v>0</v>
      </c>
      <c r="Q307" s="27">
        <f t="shared" si="131"/>
        <v>0</v>
      </c>
      <c r="R307" s="27">
        <f t="shared" si="131"/>
        <v>0</v>
      </c>
      <c r="S307" s="27">
        <f t="shared" si="131"/>
        <v>0</v>
      </c>
      <c r="T307" s="27">
        <f t="shared" si="131"/>
        <v>0</v>
      </c>
      <c r="U307" s="27">
        <f t="shared" si="131"/>
        <v>0</v>
      </c>
      <c r="V307" s="27">
        <f t="shared" si="131"/>
        <v>0</v>
      </c>
      <c r="W307" s="27">
        <f t="shared" si="131"/>
        <v>6681.9995833333332</v>
      </c>
      <c r="X307" s="27">
        <f t="shared" si="131"/>
        <v>6681.9995833333332</v>
      </c>
      <c r="Y307" s="27">
        <f t="shared" si="131"/>
        <v>6681.9995833333332</v>
      </c>
      <c r="Z307" s="27">
        <f t="shared" si="131"/>
        <v>6681.9995833333332</v>
      </c>
      <c r="AA307" s="27">
        <f t="shared" si="131"/>
        <v>6790.8089583333331</v>
      </c>
      <c r="AB307" s="27">
        <f t="shared" si="131"/>
        <v>6899.6183333333329</v>
      </c>
      <c r="AC307" s="27">
        <f t="shared" si="131"/>
        <v>6902.4308333333329</v>
      </c>
      <c r="AD307" s="27">
        <f t="shared" si="131"/>
        <v>7109.2038020833334</v>
      </c>
      <c r="AE307" s="27">
        <f t="shared" si="131"/>
        <v>7111.4889583333334</v>
      </c>
      <c r="AF307" s="27">
        <f t="shared" si="131"/>
        <v>8183.7088888888902</v>
      </c>
      <c r="AG307" s="27">
        <f t="shared" si="131"/>
        <v>9091.8953333333357</v>
      </c>
      <c r="AH307" s="27">
        <f t="shared" si="131"/>
        <v>9403.9135000000006</v>
      </c>
      <c r="AI307" s="27">
        <f t="shared" si="131"/>
        <v>9403.9135000000006</v>
      </c>
      <c r="AJ307" s="27">
        <f t="shared" si="131"/>
        <v>9705.8344444444447</v>
      </c>
      <c r="AK307" s="27">
        <f t="shared" si="131"/>
        <v>9705.8344444444447</v>
      </c>
      <c r="AL307" s="27">
        <f t="shared" si="131"/>
        <v>9705.8344444444447</v>
      </c>
      <c r="AM307" s="27">
        <f t="shared" ref="AM307:BO307" si="132">AM305+AM306</f>
        <v>9406.4551666666684</v>
      </c>
      <c r="AN307" s="27">
        <f t="shared" si="132"/>
        <v>9408.9968333333345</v>
      </c>
      <c r="AO307" s="27">
        <f t="shared" si="132"/>
        <v>9109.8258888888904</v>
      </c>
      <c r="AP307" s="27">
        <f t="shared" si="132"/>
        <v>8812.5160555555576</v>
      </c>
      <c r="AQ307" s="27">
        <f t="shared" si="132"/>
        <v>8512.8138611111117</v>
      </c>
      <c r="AR307" s="27">
        <f t="shared" si="132"/>
        <v>10062.077080000001</v>
      </c>
      <c r="AS307" s="27">
        <f t="shared" si="132"/>
        <v>11587.266750000001</v>
      </c>
      <c r="AT307" s="27">
        <f t="shared" si="132"/>
        <v>12113.316705000001</v>
      </c>
      <c r="AU307" s="27">
        <f t="shared" si="132"/>
        <v>12113.316705000001</v>
      </c>
      <c r="AV307" s="27">
        <f t="shared" si="132"/>
        <v>12616.249062500003</v>
      </c>
      <c r="AW307" s="27">
        <f t="shared" si="132"/>
        <v>12616.249062500003</v>
      </c>
      <c r="AX307" s="27">
        <f t="shared" si="132"/>
        <v>12616.249062500003</v>
      </c>
      <c r="AY307" s="27">
        <f t="shared" si="132"/>
        <v>12115.866705</v>
      </c>
      <c r="AZ307" s="27">
        <f t="shared" si="132"/>
        <v>12118.416705000001</v>
      </c>
      <c r="BA307" s="27">
        <f t="shared" si="132"/>
        <v>11605.29175</v>
      </c>
      <c r="BB307" s="27">
        <f t="shared" si="132"/>
        <v>11106.534392500002</v>
      </c>
      <c r="BC307" s="27">
        <f t="shared" si="132"/>
        <v>10592.9031875</v>
      </c>
      <c r="BD307" s="27">
        <f t="shared" si="132"/>
        <v>12690.554400833335</v>
      </c>
      <c r="BE307" s="27">
        <f t="shared" si="132"/>
        <v>15302.433291333335</v>
      </c>
      <c r="BF307" s="27">
        <f t="shared" si="132"/>
        <v>16182.557504833334</v>
      </c>
      <c r="BG307" s="27">
        <f t="shared" si="132"/>
        <v>16182.557504833334</v>
      </c>
      <c r="BH307" s="27">
        <f t="shared" si="132"/>
        <v>17051.950468333336</v>
      </c>
      <c r="BI307" s="27">
        <f t="shared" si="132"/>
        <v>17051.950468333336</v>
      </c>
      <c r="BJ307" s="27">
        <f t="shared" si="132"/>
        <v>17051.950468333336</v>
      </c>
      <c r="BK307" s="27">
        <f t="shared" si="132"/>
        <v>16185.107504833333</v>
      </c>
      <c r="BL307" s="27">
        <f t="shared" si="132"/>
        <v>16187.657504833332</v>
      </c>
      <c r="BM307" s="27">
        <f t="shared" si="132"/>
        <v>15320.458291333334</v>
      </c>
      <c r="BN307" s="27">
        <f t="shared" si="132"/>
        <v>14455.240327833333</v>
      </c>
      <c r="BO307" s="27">
        <f t="shared" si="132"/>
        <v>13587.534864333335</v>
      </c>
    </row>
    <row r="308" spans="1:67" x14ac:dyDescent="0.15">
      <c r="A308" s="50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</row>
    <row r="309" spans="1:67" x14ac:dyDescent="0.15">
      <c r="A309" s="35" t="s">
        <v>86</v>
      </c>
      <c r="G309" s="27">
        <f t="shared" ref="G309:AL309" si="133">G58*$C58</f>
        <v>0</v>
      </c>
      <c r="H309" s="27">
        <f t="shared" si="133"/>
        <v>6800</v>
      </c>
      <c r="I309" s="27">
        <f t="shared" si="133"/>
        <v>6800</v>
      </c>
      <c r="J309" s="27">
        <f t="shared" si="133"/>
        <v>6800</v>
      </c>
      <c r="K309" s="27">
        <f t="shared" si="133"/>
        <v>6800</v>
      </c>
      <c r="L309" s="27">
        <f t="shared" si="133"/>
        <v>6800</v>
      </c>
      <c r="M309" s="27">
        <f t="shared" si="133"/>
        <v>6800</v>
      </c>
      <c r="N309" s="27">
        <f t="shared" si="133"/>
        <v>6800</v>
      </c>
      <c r="O309" s="27">
        <f t="shared" si="133"/>
        <v>6800</v>
      </c>
      <c r="P309" s="27">
        <f t="shared" si="133"/>
        <v>6800</v>
      </c>
      <c r="Q309" s="27">
        <f t="shared" si="133"/>
        <v>6800</v>
      </c>
      <c r="R309" s="27">
        <f t="shared" si="133"/>
        <v>6800</v>
      </c>
      <c r="S309" s="27">
        <f t="shared" si="133"/>
        <v>6800</v>
      </c>
      <c r="T309" s="27">
        <f t="shared" si="133"/>
        <v>6800</v>
      </c>
      <c r="U309" s="27">
        <f t="shared" si="133"/>
        <v>6800</v>
      </c>
      <c r="V309" s="27">
        <f t="shared" si="133"/>
        <v>6800</v>
      </c>
      <c r="W309" s="27">
        <f t="shared" si="133"/>
        <v>0</v>
      </c>
      <c r="X309" s="27">
        <f t="shared" si="133"/>
        <v>0</v>
      </c>
      <c r="Y309" s="27">
        <f t="shared" si="133"/>
        <v>0</v>
      </c>
      <c r="Z309" s="27">
        <f t="shared" si="133"/>
        <v>0</v>
      </c>
      <c r="AA309" s="27">
        <f t="shared" si="133"/>
        <v>0</v>
      </c>
      <c r="AB309" s="27">
        <f t="shared" si="133"/>
        <v>0</v>
      </c>
      <c r="AC309" s="27">
        <f t="shared" si="133"/>
        <v>0</v>
      </c>
      <c r="AD309" s="27">
        <f t="shared" si="133"/>
        <v>0</v>
      </c>
      <c r="AE309" s="27">
        <f t="shared" si="133"/>
        <v>0</v>
      </c>
      <c r="AF309" s="27">
        <f t="shared" si="133"/>
        <v>0</v>
      </c>
      <c r="AG309" s="27">
        <f t="shared" si="133"/>
        <v>0</v>
      </c>
      <c r="AH309" s="27">
        <f t="shared" si="133"/>
        <v>0</v>
      </c>
      <c r="AI309" s="27">
        <f t="shared" si="133"/>
        <v>0</v>
      </c>
      <c r="AJ309" s="27">
        <f t="shared" si="133"/>
        <v>0</v>
      </c>
      <c r="AK309" s="27">
        <f t="shared" si="133"/>
        <v>0</v>
      </c>
      <c r="AL309" s="27">
        <f t="shared" si="133"/>
        <v>0</v>
      </c>
      <c r="AM309" s="27">
        <f t="shared" ref="AM309:BO309" si="134">AM58*$C58</f>
        <v>0</v>
      </c>
      <c r="AN309" s="27">
        <f t="shared" si="134"/>
        <v>0</v>
      </c>
      <c r="AO309" s="27">
        <f t="shared" si="134"/>
        <v>0</v>
      </c>
      <c r="AP309" s="27">
        <f t="shared" si="134"/>
        <v>0</v>
      </c>
      <c r="AQ309" s="27">
        <f t="shared" si="134"/>
        <v>0</v>
      </c>
      <c r="AR309" s="27">
        <f t="shared" si="134"/>
        <v>0</v>
      </c>
      <c r="AS309" s="27">
        <f t="shared" si="134"/>
        <v>0</v>
      </c>
      <c r="AT309" s="27">
        <f t="shared" si="134"/>
        <v>0</v>
      </c>
      <c r="AU309" s="27">
        <f t="shared" si="134"/>
        <v>0</v>
      </c>
      <c r="AV309" s="27">
        <f t="shared" si="134"/>
        <v>0</v>
      </c>
      <c r="AW309" s="27">
        <f t="shared" si="134"/>
        <v>0</v>
      </c>
      <c r="AX309" s="27">
        <f t="shared" si="134"/>
        <v>0</v>
      </c>
      <c r="AY309" s="27">
        <f t="shared" si="134"/>
        <v>0</v>
      </c>
      <c r="AZ309" s="27">
        <f t="shared" si="134"/>
        <v>0</v>
      </c>
      <c r="BA309" s="27">
        <f t="shared" si="134"/>
        <v>0</v>
      </c>
      <c r="BB309" s="27">
        <f t="shared" si="134"/>
        <v>0</v>
      </c>
      <c r="BC309" s="27">
        <f t="shared" si="134"/>
        <v>0</v>
      </c>
      <c r="BD309" s="27">
        <f t="shared" si="134"/>
        <v>0</v>
      </c>
      <c r="BE309" s="27">
        <f t="shared" si="134"/>
        <v>0</v>
      </c>
      <c r="BF309" s="27">
        <f t="shared" si="134"/>
        <v>0</v>
      </c>
      <c r="BG309" s="27">
        <f t="shared" si="134"/>
        <v>0</v>
      </c>
      <c r="BH309" s="27">
        <f t="shared" si="134"/>
        <v>0</v>
      </c>
      <c r="BI309" s="27">
        <f t="shared" si="134"/>
        <v>0</v>
      </c>
      <c r="BJ309" s="27">
        <f t="shared" si="134"/>
        <v>0</v>
      </c>
      <c r="BK309" s="27">
        <f t="shared" si="134"/>
        <v>0</v>
      </c>
      <c r="BL309" s="27">
        <f t="shared" si="134"/>
        <v>0</v>
      </c>
      <c r="BM309" s="27">
        <f t="shared" si="134"/>
        <v>0</v>
      </c>
      <c r="BN309" s="27">
        <f t="shared" si="134"/>
        <v>0</v>
      </c>
      <c r="BO309" s="27">
        <f t="shared" si="134"/>
        <v>0</v>
      </c>
    </row>
    <row r="310" spans="1:67" x14ac:dyDescent="0.15">
      <c r="A310" s="50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</row>
    <row r="311" spans="1:67" x14ac:dyDescent="0.15">
      <c r="A311" s="14" t="s">
        <v>126</v>
      </c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50" t="s">
        <v>75</v>
      </c>
      <c r="G312" s="27">
        <f t="shared" ref="G312:AL312" si="135">G60*$C60</f>
        <v>0</v>
      </c>
      <c r="H312" s="27">
        <f t="shared" si="135"/>
        <v>0</v>
      </c>
      <c r="I312" s="27">
        <f t="shared" si="135"/>
        <v>0</v>
      </c>
      <c r="J312" s="27">
        <f t="shared" si="135"/>
        <v>0</v>
      </c>
      <c r="K312" s="27">
        <f t="shared" si="135"/>
        <v>0</v>
      </c>
      <c r="L312" s="27">
        <f t="shared" si="135"/>
        <v>0</v>
      </c>
      <c r="M312" s="27">
        <f t="shared" si="135"/>
        <v>0</v>
      </c>
      <c r="N312" s="27">
        <f t="shared" si="135"/>
        <v>0</v>
      </c>
      <c r="O312" s="27">
        <f t="shared" si="135"/>
        <v>0</v>
      </c>
      <c r="P312" s="27">
        <f t="shared" si="135"/>
        <v>0</v>
      </c>
      <c r="Q312" s="27">
        <f t="shared" si="135"/>
        <v>0</v>
      </c>
      <c r="R312" s="27">
        <f t="shared" si="135"/>
        <v>0</v>
      </c>
      <c r="S312" s="27">
        <f t="shared" si="135"/>
        <v>0</v>
      </c>
      <c r="T312" s="27">
        <f t="shared" si="135"/>
        <v>0</v>
      </c>
      <c r="U312" s="27">
        <f t="shared" si="135"/>
        <v>0</v>
      </c>
      <c r="V312" s="27">
        <f t="shared" si="135"/>
        <v>0</v>
      </c>
      <c r="W312" s="27">
        <f t="shared" si="135"/>
        <v>0</v>
      </c>
      <c r="X312" s="27">
        <f t="shared" si="135"/>
        <v>0</v>
      </c>
      <c r="Y312" s="27">
        <f t="shared" si="135"/>
        <v>0</v>
      </c>
      <c r="Z312" s="27">
        <f t="shared" si="135"/>
        <v>0</v>
      </c>
      <c r="AA312" s="27">
        <f t="shared" si="135"/>
        <v>0</v>
      </c>
      <c r="AB312" s="27">
        <f t="shared" si="135"/>
        <v>0</v>
      </c>
      <c r="AC312" s="27">
        <f t="shared" si="135"/>
        <v>0</v>
      </c>
      <c r="AD312" s="27">
        <f t="shared" si="135"/>
        <v>0</v>
      </c>
      <c r="AE312" s="27">
        <f t="shared" si="135"/>
        <v>0</v>
      </c>
      <c r="AF312" s="27">
        <f t="shared" si="135"/>
        <v>5416.666666666667</v>
      </c>
      <c r="AG312" s="27">
        <f t="shared" si="135"/>
        <v>5416.666666666667</v>
      </c>
      <c r="AH312" s="27">
        <f t="shared" si="135"/>
        <v>5416.666666666667</v>
      </c>
      <c r="AI312" s="27">
        <f t="shared" si="135"/>
        <v>5416.666666666667</v>
      </c>
      <c r="AJ312" s="27">
        <f t="shared" si="135"/>
        <v>5416.666666666667</v>
      </c>
      <c r="AK312" s="27">
        <f t="shared" si="135"/>
        <v>5416.666666666667</v>
      </c>
      <c r="AL312" s="27">
        <f t="shared" si="135"/>
        <v>5416.666666666667</v>
      </c>
      <c r="AM312" s="27">
        <f t="shared" ref="AM312:BO312" si="136">AM60*$C60</f>
        <v>5416.666666666667</v>
      </c>
      <c r="AN312" s="27">
        <f t="shared" si="136"/>
        <v>5416.666666666667</v>
      </c>
      <c r="AO312" s="27">
        <f t="shared" si="136"/>
        <v>5416.666666666667</v>
      </c>
      <c r="AP312" s="27">
        <f t="shared" si="136"/>
        <v>5416.666666666667</v>
      </c>
      <c r="AQ312" s="27">
        <f t="shared" si="136"/>
        <v>5416.666666666667</v>
      </c>
      <c r="AR312" s="27">
        <f t="shared" si="136"/>
        <v>5416.666666666667</v>
      </c>
      <c r="AS312" s="27">
        <f t="shared" si="136"/>
        <v>5416.666666666667</v>
      </c>
      <c r="AT312" s="27">
        <f t="shared" si="136"/>
        <v>5416.666666666667</v>
      </c>
      <c r="AU312" s="27">
        <f t="shared" si="136"/>
        <v>5416.666666666667</v>
      </c>
      <c r="AV312" s="27">
        <f t="shared" si="136"/>
        <v>5416.666666666667</v>
      </c>
      <c r="AW312" s="27">
        <f t="shared" si="136"/>
        <v>5416.666666666667</v>
      </c>
      <c r="AX312" s="27">
        <f t="shared" si="136"/>
        <v>5416.666666666667</v>
      </c>
      <c r="AY312" s="27">
        <f t="shared" si="136"/>
        <v>5416.666666666667</v>
      </c>
      <c r="AZ312" s="27">
        <f t="shared" si="136"/>
        <v>5416.666666666667</v>
      </c>
      <c r="BA312" s="27">
        <f t="shared" si="136"/>
        <v>5416.666666666667</v>
      </c>
      <c r="BB312" s="27">
        <f t="shared" si="136"/>
        <v>5416.666666666667</v>
      </c>
      <c r="BC312" s="27">
        <f t="shared" si="136"/>
        <v>5416.666666666667</v>
      </c>
      <c r="BD312" s="27">
        <f t="shared" si="136"/>
        <v>5416.666666666667</v>
      </c>
      <c r="BE312" s="27">
        <f t="shared" si="136"/>
        <v>5416.666666666667</v>
      </c>
      <c r="BF312" s="27">
        <f t="shared" si="136"/>
        <v>5416.666666666667</v>
      </c>
      <c r="BG312" s="27">
        <f t="shared" si="136"/>
        <v>5416.666666666667</v>
      </c>
      <c r="BH312" s="27">
        <f t="shared" si="136"/>
        <v>5416.666666666667</v>
      </c>
      <c r="BI312" s="27">
        <f t="shared" si="136"/>
        <v>5416.666666666667</v>
      </c>
      <c r="BJ312" s="27">
        <f t="shared" si="136"/>
        <v>5416.666666666667</v>
      </c>
      <c r="BK312" s="27">
        <f t="shared" si="136"/>
        <v>5416.666666666667</v>
      </c>
      <c r="BL312" s="27">
        <f t="shared" si="136"/>
        <v>5416.666666666667</v>
      </c>
      <c r="BM312" s="27">
        <f t="shared" si="136"/>
        <v>5416.666666666667</v>
      </c>
      <c r="BN312" s="27">
        <f t="shared" si="136"/>
        <v>5416.666666666667</v>
      </c>
      <c r="BO312" s="27">
        <f t="shared" si="136"/>
        <v>5416.666666666667</v>
      </c>
    </row>
    <row r="313" spans="1:67" x14ac:dyDescent="0.15">
      <c r="A313" s="50" t="s">
        <v>62</v>
      </c>
      <c r="G313" s="24">
        <f>STAFFPLAN_CWS!$B82</f>
        <v>0</v>
      </c>
      <c r="H313" s="24">
        <f>STAFFPLAN_CWS!$C82</f>
        <v>0</v>
      </c>
      <c r="I313" s="24">
        <f>STAFFPLAN_CWS!$C82</f>
        <v>0</v>
      </c>
      <c r="J313" s="24">
        <f>STAFFPLAN_CWS!$C82</f>
        <v>0</v>
      </c>
      <c r="K313" s="24">
        <f>STAFFPLAN_CWS!$C82</f>
        <v>0</v>
      </c>
      <c r="L313" s="24">
        <f>STAFFPLAN_CWS!$C82</f>
        <v>0</v>
      </c>
      <c r="M313" s="24">
        <f>STAFFPLAN_CWS!$C82</f>
        <v>0</v>
      </c>
      <c r="N313" s="24">
        <f>STAFFPLAN_CWS!$C82</f>
        <v>0</v>
      </c>
      <c r="O313" s="24">
        <f>STAFFPLAN_CWS!$C82</f>
        <v>0</v>
      </c>
      <c r="P313" s="24">
        <f>STAFFPLAN_CWS!$C82</f>
        <v>0</v>
      </c>
      <c r="Q313" s="24">
        <f>STAFFPLAN_CWS!$C82</f>
        <v>0</v>
      </c>
      <c r="R313" s="24">
        <f>STAFFPLAN_CWS!$C82</f>
        <v>0</v>
      </c>
      <c r="S313" s="24">
        <f>STAFFPLAN_CWS!$C82</f>
        <v>0</v>
      </c>
      <c r="T313" s="24">
        <f>STAFFPLAN_CWS!$D82</f>
        <v>0</v>
      </c>
      <c r="U313" s="24">
        <f>STAFFPLAN_CWS!$D82</f>
        <v>0</v>
      </c>
      <c r="V313" s="24">
        <f>STAFFPLAN_CWS!$D82</f>
        <v>0</v>
      </c>
      <c r="W313" s="24">
        <f>STAFFPLAN_CWS!$D82</f>
        <v>0</v>
      </c>
      <c r="X313" s="24">
        <f>STAFFPLAN_CWS!$D82</f>
        <v>0</v>
      </c>
      <c r="Y313" s="24">
        <f>STAFFPLAN_CWS!$D82</f>
        <v>0</v>
      </c>
      <c r="Z313" s="24">
        <f>STAFFPLAN_CWS!$D82</f>
        <v>0</v>
      </c>
      <c r="AA313" s="24">
        <f>STAFFPLAN_CWS!$D82</f>
        <v>0</v>
      </c>
      <c r="AB313" s="24">
        <f>STAFFPLAN_CWS!$D82</f>
        <v>0</v>
      </c>
      <c r="AC313" s="24">
        <f>STAFFPLAN_CWS!$D82</f>
        <v>0</v>
      </c>
      <c r="AD313" s="24">
        <f>STAFFPLAN_CWS!$D82</f>
        <v>0</v>
      </c>
      <c r="AE313" s="24">
        <f>STAFFPLAN_CWS!$D82</f>
        <v>0</v>
      </c>
      <c r="AF313" s="24">
        <f>STAFFPLAN_CWS!$E82</f>
        <v>0.8</v>
      </c>
      <c r="AG313" s="24">
        <f>STAFFPLAN_CWS!$E82</f>
        <v>0.8</v>
      </c>
      <c r="AH313" s="24">
        <f>STAFFPLAN_CWS!$E82</f>
        <v>0.8</v>
      </c>
      <c r="AI313" s="24">
        <f>STAFFPLAN_CWS!$E82</f>
        <v>0.8</v>
      </c>
      <c r="AJ313" s="24">
        <f>STAFFPLAN_CWS!$E82</f>
        <v>0.8</v>
      </c>
      <c r="AK313" s="24">
        <f>STAFFPLAN_CWS!$E82</f>
        <v>0.8</v>
      </c>
      <c r="AL313" s="24">
        <f>STAFFPLAN_CWS!$E82</f>
        <v>0.8</v>
      </c>
      <c r="AM313" s="24">
        <f>STAFFPLAN_CWS!$E82</f>
        <v>0.8</v>
      </c>
      <c r="AN313" s="24">
        <f>STAFFPLAN_CWS!$E82</f>
        <v>0.8</v>
      </c>
      <c r="AO313" s="24">
        <f>STAFFPLAN_CWS!$E82</f>
        <v>0.8</v>
      </c>
      <c r="AP313" s="24">
        <f>STAFFPLAN_CWS!$E82</f>
        <v>0.8</v>
      </c>
      <c r="AQ313" s="24">
        <f>STAFFPLAN_CWS!$E82</f>
        <v>0.8</v>
      </c>
      <c r="AR313" s="24">
        <f>STAFFPLAN_CWS!$F82</f>
        <v>0.9</v>
      </c>
      <c r="AS313" s="24">
        <f>STAFFPLAN_CWS!$F82</f>
        <v>0.9</v>
      </c>
      <c r="AT313" s="24">
        <f>STAFFPLAN_CWS!$F82</f>
        <v>0.9</v>
      </c>
      <c r="AU313" s="24">
        <f>STAFFPLAN_CWS!$F82</f>
        <v>0.9</v>
      </c>
      <c r="AV313" s="24">
        <f>STAFFPLAN_CWS!$F82</f>
        <v>0.9</v>
      </c>
      <c r="AW313" s="24">
        <f>STAFFPLAN_CWS!$F82</f>
        <v>0.9</v>
      </c>
      <c r="AX313" s="24">
        <f>STAFFPLAN_CWS!$F82</f>
        <v>0.9</v>
      </c>
      <c r="AY313" s="24">
        <f>STAFFPLAN_CWS!$F82</f>
        <v>0.9</v>
      </c>
      <c r="AZ313" s="24">
        <f>STAFFPLAN_CWS!$F82</f>
        <v>0.9</v>
      </c>
      <c r="BA313" s="24">
        <f>STAFFPLAN_CWS!$F82</f>
        <v>0.9</v>
      </c>
      <c r="BB313" s="24">
        <f>STAFFPLAN_CWS!$F82</f>
        <v>0.9</v>
      </c>
      <c r="BC313" s="24">
        <f>STAFFPLAN_CWS!$F82</f>
        <v>0.9</v>
      </c>
      <c r="BD313" s="24">
        <f>STAFFPLAN_CWS!$G82</f>
        <v>1</v>
      </c>
      <c r="BE313" s="24">
        <f>STAFFPLAN_CWS!$G82</f>
        <v>1</v>
      </c>
      <c r="BF313" s="24">
        <f>STAFFPLAN_CWS!$G82</f>
        <v>1</v>
      </c>
      <c r="BG313" s="24">
        <f>STAFFPLAN_CWS!$G82</f>
        <v>1</v>
      </c>
      <c r="BH313" s="24">
        <f>STAFFPLAN_CWS!$G82</f>
        <v>1</v>
      </c>
      <c r="BI313" s="24">
        <f>STAFFPLAN_CWS!$G82</f>
        <v>1</v>
      </c>
      <c r="BJ313" s="24">
        <f>STAFFPLAN_CWS!$G82</f>
        <v>1</v>
      </c>
      <c r="BK313" s="24">
        <f>STAFFPLAN_CWS!$G82</f>
        <v>1</v>
      </c>
      <c r="BL313" s="24">
        <f>STAFFPLAN_CWS!$G82</f>
        <v>1</v>
      </c>
      <c r="BM313" s="24">
        <f>STAFFPLAN_CWS!$G82</f>
        <v>1</v>
      </c>
      <c r="BN313" s="24">
        <f>STAFFPLAN_CWS!$G82</f>
        <v>1</v>
      </c>
      <c r="BO313" s="24">
        <f>STAFFPLAN_CWS!$G82</f>
        <v>1</v>
      </c>
    </row>
    <row r="314" spans="1:67" x14ac:dyDescent="0.15">
      <c r="A314" s="50" t="s">
        <v>76</v>
      </c>
      <c r="G314" s="27">
        <f t="shared" ref="G314:AL314" si="137">G312*G313</f>
        <v>0</v>
      </c>
      <c r="H314" s="27">
        <f t="shared" si="137"/>
        <v>0</v>
      </c>
      <c r="I314" s="27">
        <f t="shared" si="137"/>
        <v>0</v>
      </c>
      <c r="J314" s="27">
        <f t="shared" si="137"/>
        <v>0</v>
      </c>
      <c r="K314" s="27">
        <f t="shared" si="137"/>
        <v>0</v>
      </c>
      <c r="L314" s="27">
        <f t="shared" si="137"/>
        <v>0</v>
      </c>
      <c r="M314" s="27">
        <f t="shared" si="137"/>
        <v>0</v>
      </c>
      <c r="N314" s="27">
        <f t="shared" si="137"/>
        <v>0</v>
      </c>
      <c r="O314" s="27">
        <f t="shared" si="137"/>
        <v>0</v>
      </c>
      <c r="P314" s="27">
        <f t="shared" si="137"/>
        <v>0</v>
      </c>
      <c r="Q314" s="27">
        <f t="shared" si="137"/>
        <v>0</v>
      </c>
      <c r="R314" s="27">
        <f t="shared" si="137"/>
        <v>0</v>
      </c>
      <c r="S314" s="27">
        <f t="shared" si="137"/>
        <v>0</v>
      </c>
      <c r="T314" s="27">
        <f t="shared" si="137"/>
        <v>0</v>
      </c>
      <c r="U314" s="27">
        <f t="shared" si="137"/>
        <v>0</v>
      </c>
      <c r="V314" s="27">
        <f t="shared" si="137"/>
        <v>0</v>
      </c>
      <c r="W314" s="27">
        <f t="shared" si="137"/>
        <v>0</v>
      </c>
      <c r="X314" s="27">
        <f t="shared" si="137"/>
        <v>0</v>
      </c>
      <c r="Y314" s="27">
        <f t="shared" si="137"/>
        <v>0</v>
      </c>
      <c r="Z314" s="27">
        <f t="shared" si="137"/>
        <v>0</v>
      </c>
      <c r="AA314" s="27">
        <f t="shared" si="137"/>
        <v>0</v>
      </c>
      <c r="AB314" s="27">
        <f t="shared" si="137"/>
        <v>0</v>
      </c>
      <c r="AC314" s="27">
        <f t="shared" si="137"/>
        <v>0</v>
      </c>
      <c r="AD314" s="27">
        <f t="shared" si="137"/>
        <v>0</v>
      </c>
      <c r="AE314" s="27">
        <f t="shared" si="137"/>
        <v>0</v>
      </c>
      <c r="AF314" s="27">
        <f t="shared" si="137"/>
        <v>4333.3333333333339</v>
      </c>
      <c r="AG314" s="27">
        <f t="shared" si="137"/>
        <v>4333.3333333333339</v>
      </c>
      <c r="AH314" s="27">
        <f t="shared" si="137"/>
        <v>4333.3333333333339</v>
      </c>
      <c r="AI314" s="27">
        <f t="shared" si="137"/>
        <v>4333.3333333333339</v>
      </c>
      <c r="AJ314" s="27">
        <f t="shared" si="137"/>
        <v>4333.3333333333339</v>
      </c>
      <c r="AK314" s="27">
        <f t="shared" si="137"/>
        <v>4333.3333333333339</v>
      </c>
      <c r="AL314" s="27">
        <f t="shared" si="137"/>
        <v>4333.3333333333339</v>
      </c>
      <c r="AM314" s="27">
        <f t="shared" ref="AM314:BO314" si="138">AM312*AM313</f>
        <v>4333.3333333333339</v>
      </c>
      <c r="AN314" s="27">
        <f t="shared" si="138"/>
        <v>4333.3333333333339</v>
      </c>
      <c r="AO314" s="27">
        <f t="shared" si="138"/>
        <v>4333.3333333333339</v>
      </c>
      <c r="AP314" s="27">
        <f t="shared" si="138"/>
        <v>4333.3333333333339</v>
      </c>
      <c r="AQ314" s="27">
        <f t="shared" si="138"/>
        <v>4333.3333333333339</v>
      </c>
      <c r="AR314" s="27">
        <f t="shared" si="138"/>
        <v>4875</v>
      </c>
      <c r="AS314" s="27">
        <f t="shared" si="138"/>
        <v>4875</v>
      </c>
      <c r="AT314" s="27">
        <f t="shared" si="138"/>
        <v>4875</v>
      </c>
      <c r="AU314" s="27">
        <f t="shared" si="138"/>
        <v>4875</v>
      </c>
      <c r="AV314" s="27">
        <f t="shared" si="138"/>
        <v>4875</v>
      </c>
      <c r="AW314" s="27">
        <f t="shared" si="138"/>
        <v>4875</v>
      </c>
      <c r="AX314" s="27">
        <f t="shared" si="138"/>
        <v>4875</v>
      </c>
      <c r="AY314" s="27">
        <f t="shared" si="138"/>
        <v>4875</v>
      </c>
      <c r="AZ314" s="27">
        <f t="shared" si="138"/>
        <v>4875</v>
      </c>
      <c r="BA314" s="27">
        <f t="shared" si="138"/>
        <v>4875</v>
      </c>
      <c r="BB314" s="27">
        <f t="shared" si="138"/>
        <v>4875</v>
      </c>
      <c r="BC314" s="27">
        <f t="shared" si="138"/>
        <v>4875</v>
      </c>
      <c r="BD314" s="27">
        <f t="shared" si="138"/>
        <v>5416.666666666667</v>
      </c>
      <c r="BE314" s="27">
        <f t="shared" si="138"/>
        <v>5416.666666666667</v>
      </c>
      <c r="BF314" s="27">
        <f t="shared" si="138"/>
        <v>5416.666666666667</v>
      </c>
      <c r="BG314" s="27">
        <f t="shared" si="138"/>
        <v>5416.666666666667</v>
      </c>
      <c r="BH314" s="27">
        <f t="shared" si="138"/>
        <v>5416.666666666667</v>
      </c>
      <c r="BI314" s="27">
        <f t="shared" si="138"/>
        <v>5416.666666666667</v>
      </c>
      <c r="BJ314" s="27">
        <f t="shared" si="138"/>
        <v>5416.666666666667</v>
      </c>
      <c r="BK314" s="27">
        <f t="shared" si="138"/>
        <v>5416.666666666667</v>
      </c>
      <c r="BL314" s="27">
        <f t="shared" si="138"/>
        <v>5416.666666666667</v>
      </c>
      <c r="BM314" s="27">
        <f t="shared" si="138"/>
        <v>5416.666666666667</v>
      </c>
      <c r="BN314" s="27">
        <f t="shared" si="138"/>
        <v>5416.666666666667</v>
      </c>
      <c r="BO314" s="27">
        <f t="shared" si="138"/>
        <v>5416.666666666667</v>
      </c>
    </row>
    <row r="315" spans="1:67" x14ac:dyDescent="0.15">
      <c r="A315" s="50" t="s">
        <v>27</v>
      </c>
      <c r="G315" s="27">
        <v>0</v>
      </c>
      <c r="H315" s="27">
        <v>0</v>
      </c>
      <c r="I315" s="27">
        <v>0</v>
      </c>
      <c r="J315" s="27">
        <v>0</v>
      </c>
      <c r="K315" s="27">
        <v>0</v>
      </c>
      <c r="L315" s="27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>
        <v>0</v>
      </c>
      <c r="T315" s="27">
        <v>0</v>
      </c>
      <c r="U315" s="27">
        <v>0</v>
      </c>
      <c r="V315" s="27">
        <v>0</v>
      </c>
      <c r="W315" s="27">
        <v>0</v>
      </c>
      <c r="X315" s="27">
        <v>0</v>
      </c>
      <c r="Y315" s="27">
        <v>0</v>
      </c>
      <c r="Z315" s="27">
        <v>0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7">
        <v>0</v>
      </c>
      <c r="AG315" s="27">
        <v>0</v>
      </c>
      <c r="AH315" s="27">
        <v>0</v>
      </c>
      <c r="AI315" s="27">
        <v>0</v>
      </c>
      <c r="AJ315" s="27">
        <v>0</v>
      </c>
      <c r="AK315" s="27">
        <v>0</v>
      </c>
      <c r="AL315" s="27">
        <v>0</v>
      </c>
      <c r="AM315" s="27">
        <v>0</v>
      </c>
      <c r="AN315" s="27">
        <v>0</v>
      </c>
      <c r="AO315" s="27">
        <v>0</v>
      </c>
      <c r="AP315" s="27">
        <v>0</v>
      </c>
      <c r="AQ315" s="27">
        <v>0</v>
      </c>
      <c r="AR315" s="27">
        <v>0</v>
      </c>
      <c r="AS315" s="27">
        <v>0</v>
      </c>
      <c r="AT315" s="27">
        <v>0</v>
      </c>
      <c r="AU315" s="27">
        <v>0</v>
      </c>
      <c r="AV315" s="27">
        <v>0</v>
      </c>
      <c r="AW315" s="27">
        <v>0</v>
      </c>
      <c r="AX315" s="27">
        <v>0</v>
      </c>
      <c r="AY315" s="27">
        <v>0</v>
      </c>
      <c r="AZ315" s="27">
        <v>0</v>
      </c>
      <c r="BA315" s="27">
        <v>0</v>
      </c>
      <c r="BB315" s="27">
        <v>0</v>
      </c>
      <c r="BC315" s="27">
        <v>0</v>
      </c>
      <c r="BD315" s="27">
        <v>0</v>
      </c>
      <c r="BE315" s="27">
        <v>0</v>
      </c>
      <c r="BF315" s="27">
        <v>0</v>
      </c>
      <c r="BG315" s="27">
        <v>0</v>
      </c>
      <c r="BH315" s="27">
        <v>0</v>
      </c>
      <c r="BI315" s="27">
        <v>0</v>
      </c>
      <c r="BJ315" s="27">
        <v>0</v>
      </c>
      <c r="BK315" s="27">
        <v>0</v>
      </c>
      <c r="BL315" s="27">
        <v>0</v>
      </c>
      <c r="BM315" s="27">
        <v>0</v>
      </c>
      <c r="BN315" s="27">
        <v>0</v>
      </c>
      <c r="BO315" s="27">
        <v>0</v>
      </c>
    </row>
    <row r="316" spans="1:67" x14ac:dyDescent="0.15">
      <c r="A316" s="50" t="s">
        <v>63</v>
      </c>
      <c r="G316" s="27">
        <f t="shared" ref="G316:AL316" si="139">G314+G315</f>
        <v>0</v>
      </c>
      <c r="H316" s="27">
        <f t="shared" si="139"/>
        <v>0</v>
      </c>
      <c r="I316" s="27">
        <f t="shared" si="139"/>
        <v>0</v>
      </c>
      <c r="J316" s="27">
        <f t="shared" si="139"/>
        <v>0</v>
      </c>
      <c r="K316" s="27">
        <f t="shared" si="139"/>
        <v>0</v>
      </c>
      <c r="L316" s="27">
        <f t="shared" si="139"/>
        <v>0</v>
      </c>
      <c r="M316" s="27">
        <f t="shared" si="139"/>
        <v>0</v>
      </c>
      <c r="N316" s="27">
        <f t="shared" si="139"/>
        <v>0</v>
      </c>
      <c r="O316" s="27">
        <f t="shared" si="139"/>
        <v>0</v>
      </c>
      <c r="P316" s="27">
        <f t="shared" si="139"/>
        <v>0</v>
      </c>
      <c r="Q316" s="27">
        <f t="shared" si="139"/>
        <v>0</v>
      </c>
      <c r="R316" s="27">
        <f t="shared" si="139"/>
        <v>0</v>
      </c>
      <c r="S316" s="27">
        <f t="shared" si="139"/>
        <v>0</v>
      </c>
      <c r="T316" s="27">
        <f t="shared" si="139"/>
        <v>0</v>
      </c>
      <c r="U316" s="27">
        <f t="shared" si="139"/>
        <v>0</v>
      </c>
      <c r="V316" s="27">
        <f t="shared" si="139"/>
        <v>0</v>
      </c>
      <c r="W316" s="27">
        <f t="shared" si="139"/>
        <v>0</v>
      </c>
      <c r="X316" s="27">
        <f t="shared" si="139"/>
        <v>0</v>
      </c>
      <c r="Y316" s="27">
        <f t="shared" si="139"/>
        <v>0</v>
      </c>
      <c r="Z316" s="27">
        <f t="shared" si="139"/>
        <v>0</v>
      </c>
      <c r="AA316" s="27">
        <f t="shared" si="139"/>
        <v>0</v>
      </c>
      <c r="AB316" s="27">
        <f t="shared" si="139"/>
        <v>0</v>
      </c>
      <c r="AC316" s="27">
        <f t="shared" si="139"/>
        <v>0</v>
      </c>
      <c r="AD316" s="27">
        <f t="shared" si="139"/>
        <v>0</v>
      </c>
      <c r="AE316" s="27">
        <f t="shared" si="139"/>
        <v>0</v>
      </c>
      <c r="AF316" s="27">
        <f t="shared" si="139"/>
        <v>4333.3333333333339</v>
      </c>
      <c r="AG316" s="27">
        <f t="shared" si="139"/>
        <v>4333.3333333333339</v>
      </c>
      <c r="AH316" s="27">
        <f t="shared" si="139"/>
        <v>4333.3333333333339</v>
      </c>
      <c r="AI316" s="27">
        <f t="shared" si="139"/>
        <v>4333.3333333333339</v>
      </c>
      <c r="AJ316" s="27">
        <f t="shared" si="139"/>
        <v>4333.3333333333339</v>
      </c>
      <c r="AK316" s="27">
        <f t="shared" si="139"/>
        <v>4333.3333333333339</v>
      </c>
      <c r="AL316" s="27">
        <f t="shared" si="139"/>
        <v>4333.3333333333339</v>
      </c>
      <c r="AM316" s="27">
        <f t="shared" ref="AM316:BO316" si="140">AM314+AM315</f>
        <v>4333.3333333333339</v>
      </c>
      <c r="AN316" s="27">
        <f t="shared" si="140"/>
        <v>4333.3333333333339</v>
      </c>
      <c r="AO316" s="27">
        <f t="shared" si="140"/>
        <v>4333.3333333333339</v>
      </c>
      <c r="AP316" s="27">
        <f t="shared" si="140"/>
        <v>4333.3333333333339</v>
      </c>
      <c r="AQ316" s="27">
        <f t="shared" si="140"/>
        <v>4333.3333333333339</v>
      </c>
      <c r="AR316" s="27">
        <f t="shared" si="140"/>
        <v>4875</v>
      </c>
      <c r="AS316" s="27">
        <f t="shared" si="140"/>
        <v>4875</v>
      </c>
      <c r="AT316" s="27">
        <f t="shared" si="140"/>
        <v>4875</v>
      </c>
      <c r="AU316" s="27">
        <f t="shared" si="140"/>
        <v>4875</v>
      </c>
      <c r="AV316" s="27">
        <f t="shared" si="140"/>
        <v>4875</v>
      </c>
      <c r="AW316" s="27">
        <f t="shared" si="140"/>
        <v>4875</v>
      </c>
      <c r="AX316" s="27">
        <f t="shared" si="140"/>
        <v>4875</v>
      </c>
      <c r="AY316" s="27">
        <f t="shared" si="140"/>
        <v>4875</v>
      </c>
      <c r="AZ316" s="27">
        <f t="shared" si="140"/>
        <v>4875</v>
      </c>
      <c r="BA316" s="27">
        <f t="shared" si="140"/>
        <v>4875</v>
      </c>
      <c r="BB316" s="27">
        <f t="shared" si="140"/>
        <v>4875</v>
      </c>
      <c r="BC316" s="27">
        <f t="shared" si="140"/>
        <v>4875</v>
      </c>
      <c r="BD316" s="27">
        <f t="shared" si="140"/>
        <v>5416.666666666667</v>
      </c>
      <c r="BE316" s="27">
        <f t="shared" si="140"/>
        <v>5416.666666666667</v>
      </c>
      <c r="BF316" s="27">
        <f t="shared" si="140"/>
        <v>5416.666666666667</v>
      </c>
      <c r="BG316" s="27">
        <f t="shared" si="140"/>
        <v>5416.666666666667</v>
      </c>
      <c r="BH316" s="27">
        <f t="shared" si="140"/>
        <v>5416.666666666667</v>
      </c>
      <c r="BI316" s="27">
        <f t="shared" si="140"/>
        <v>5416.666666666667</v>
      </c>
      <c r="BJ316" s="27">
        <f t="shared" si="140"/>
        <v>5416.666666666667</v>
      </c>
      <c r="BK316" s="27">
        <f t="shared" si="140"/>
        <v>5416.666666666667</v>
      </c>
      <c r="BL316" s="27">
        <f t="shared" si="140"/>
        <v>5416.666666666667</v>
      </c>
      <c r="BM316" s="27">
        <f t="shared" si="140"/>
        <v>5416.666666666667</v>
      </c>
      <c r="BN316" s="27">
        <f t="shared" si="140"/>
        <v>5416.666666666667</v>
      </c>
      <c r="BO316" s="27">
        <f t="shared" si="140"/>
        <v>5416.666666666667</v>
      </c>
    </row>
    <row r="317" spans="1:67" x14ac:dyDescent="0.15">
      <c r="A317" s="50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</row>
    <row r="318" spans="1:67" x14ac:dyDescent="0.15">
      <c r="A318" s="35" t="s">
        <v>86</v>
      </c>
      <c r="G318" s="27">
        <f t="shared" ref="G318:AL318" si="141">G61*$C61</f>
        <v>0</v>
      </c>
      <c r="H318" s="27">
        <f t="shared" si="141"/>
        <v>1600</v>
      </c>
      <c r="I318" s="27">
        <f t="shared" si="141"/>
        <v>1600</v>
      </c>
      <c r="J318" s="27">
        <f t="shared" si="141"/>
        <v>1600</v>
      </c>
      <c r="K318" s="27">
        <f t="shared" si="141"/>
        <v>1600</v>
      </c>
      <c r="L318" s="27">
        <f t="shared" si="141"/>
        <v>1600</v>
      </c>
      <c r="M318" s="27">
        <f t="shared" si="141"/>
        <v>1600</v>
      </c>
      <c r="N318" s="27">
        <f t="shared" si="141"/>
        <v>1600</v>
      </c>
      <c r="O318" s="27">
        <f t="shared" si="141"/>
        <v>1600</v>
      </c>
      <c r="P318" s="27">
        <f t="shared" si="141"/>
        <v>1600</v>
      </c>
      <c r="Q318" s="27">
        <f t="shared" si="141"/>
        <v>1600</v>
      </c>
      <c r="R318" s="27">
        <f t="shared" si="141"/>
        <v>1600</v>
      </c>
      <c r="S318" s="27">
        <f t="shared" si="141"/>
        <v>1600</v>
      </c>
      <c r="T318" s="27">
        <f t="shared" si="141"/>
        <v>3200</v>
      </c>
      <c r="U318" s="27">
        <f t="shared" si="141"/>
        <v>3200</v>
      </c>
      <c r="V318" s="27">
        <f t="shared" si="141"/>
        <v>3200</v>
      </c>
      <c r="W318" s="27">
        <f t="shared" si="141"/>
        <v>3200</v>
      </c>
      <c r="X318" s="27">
        <f t="shared" si="141"/>
        <v>3200</v>
      </c>
      <c r="Y318" s="27">
        <f t="shared" si="141"/>
        <v>3200</v>
      </c>
      <c r="Z318" s="27">
        <f t="shared" si="141"/>
        <v>3200</v>
      </c>
      <c r="AA318" s="27">
        <f t="shared" si="141"/>
        <v>3200</v>
      </c>
      <c r="AB318" s="27">
        <f t="shared" si="141"/>
        <v>3200</v>
      </c>
      <c r="AC318" s="27">
        <f t="shared" si="141"/>
        <v>3200</v>
      </c>
      <c r="AD318" s="27">
        <f t="shared" si="141"/>
        <v>3200</v>
      </c>
      <c r="AE318" s="27">
        <f t="shared" si="141"/>
        <v>3200</v>
      </c>
      <c r="AF318" s="27">
        <f t="shared" si="141"/>
        <v>0</v>
      </c>
      <c r="AG318" s="27">
        <f t="shared" si="141"/>
        <v>0</v>
      </c>
      <c r="AH318" s="27">
        <f t="shared" si="141"/>
        <v>0</v>
      </c>
      <c r="AI318" s="27">
        <f t="shared" si="141"/>
        <v>0</v>
      </c>
      <c r="AJ318" s="27">
        <f t="shared" si="141"/>
        <v>0</v>
      </c>
      <c r="AK318" s="27">
        <f t="shared" si="141"/>
        <v>0</v>
      </c>
      <c r="AL318" s="27">
        <f t="shared" si="141"/>
        <v>0</v>
      </c>
      <c r="AM318" s="27">
        <f t="shared" ref="AM318:BO318" si="142">AM61*$C61</f>
        <v>0</v>
      </c>
      <c r="AN318" s="27">
        <f t="shared" si="142"/>
        <v>0</v>
      </c>
      <c r="AO318" s="27">
        <f t="shared" si="142"/>
        <v>0</v>
      </c>
      <c r="AP318" s="27">
        <f t="shared" si="142"/>
        <v>0</v>
      </c>
      <c r="AQ318" s="27">
        <f t="shared" si="142"/>
        <v>0</v>
      </c>
      <c r="AR318" s="27">
        <f t="shared" si="142"/>
        <v>0</v>
      </c>
      <c r="AS318" s="27">
        <f t="shared" si="142"/>
        <v>0</v>
      </c>
      <c r="AT318" s="27">
        <f t="shared" si="142"/>
        <v>0</v>
      </c>
      <c r="AU318" s="27">
        <f t="shared" si="142"/>
        <v>0</v>
      </c>
      <c r="AV318" s="27">
        <f t="shared" si="142"/>
        <v>0</v>
      </c>
      <c r="AW318" s="27">
        <f t="shared" si="142"/>
        <v>0</v>
      </c>
      <c r="AX318" s="27">
        <f t="shared" si="142"/>
        <v>0</v>
      </c>
      <c r="AY318" s="27">
        <f t="shared" si="142"/>
        <v>0</v>
      </c>
      <c r="AZ318" s="27">
        <f t="shared" si="142"/>
        <v>0</v>
      </c>
      <c r="BA318" s="27">
        <f t="shared" si="142"/>
        <v>0</v>
      </c>
      <c r="BB318" s="27">
        <f t="shared" si="142"/>
        <v>0</v>
      </c>
      <c r="BC318" s="27">
        <f t="shared" si="142"/>
        <v>0</v>
      </c>
      <c r="BD318" s="27">
        <f t="shared" si="142"/>
        <v>0</v>
      </c>
      <c r="BE318" s="27">
        <f t="shared" si="142"/>
        <v>0</v>
      </c>
      <c r="BF318" s="27">
        <f t="shared" si="142"/>
        <v>0</v>
      </c>
      <c r="BG318" s="27">
        <f t="shared" si="142"/>
        <v>0</v>
      </c>
      <c r="BH318" s="27">
        <f t="shared" si="142"/>
        <v>0</v>
      </c>
      <c r="BI318" s="27">
        <f t="shared" si="142"/>
        <v>0</v>
      </c>
      <c r="BJ318" s="27">
        <f t="shared" si="142"/>
        <v>0</v>
      </c>
      <c r="BK318" s="27">
        <f t="shared" si="142"/>
        <v>0</v>
      </c>
      <c r="BL318" s="27">
        <f t="shared" si="142"/>
        <v>0</v>
      </c>
      <c r="BM318" s="27">
        <f t="shared" si="142"/>
        <v>0</v>
      </c>
      <c r="BN318" s="27">
        <f t="shared" si="142"/>
        <v>0</v>
      </c>
      <c r="BO318" s="27">
        <f t="shared" si="142"/>
        <v>0</v>
      </c>
    </row>
    <row r="319" spans="1:67" x14ac:dyDescent="0.15"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</row>
    <row r="320" spans="1:67" x14ac:dyDescent="0.15">
      <c r="A320" s="14" t="s">
        <v>54</v>
      </c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50" t="s">
        <v>75</v>
      </c>
      <c r="G321" s="27">
        <f t="shared" ref="G321:AL321" si="143">G63*$C63</f>
        <v>0</v>
      </c>
      <c r="H321" s="27">
        <f t="shared" si="143"/>
        <v>0</v>
      </c>
      <c r="I321" s="27">
        <f t="shared" si="143"/>
        <v>0</v>
      </c>
      <c r="J321" s="27">
        <f t="shared" si="143"/>
        <v>0</v>
      </c>
      <c r="K321" s="27">
        <f t="shared" si="143"/>
        <v>0</v>
      </c>
      <c r="L321" s="27">
        <f t="shared" si="143"/>
        <v>10416.666666666666</v>
      </c>
      <c r="M321" s="27">
        <f t="shared" si="143"/>
        <v>10416.666666666666</v>
      </c>
      <c r="N321" s="27">
        <f t="shared" si="143"/>
        <v>10416.666666666666</v>
      </c>
      <c r="O321" s="27">
        <f t="shared" si="143"/>
        <v>10416.666666666666</v>
      </c>
      <c r="P321" s="27">
        <f t="shared" si="143"/>
        <v>10416.666666666666</v>
      </c>
      <c r="Q321" s="27">
        <f t="shared" si="143"/>
        <v>10416.666666666666</v>
      </c>
      <c r="R321" s="27">
        <f t="shared" si="143"/>
        <v>10416.666666666666</v>
      </c>
      <c r="S321" s="27">
        <f t="shared" si="143"/>
        <v>10416.666666666666</v>
      </c>
      <c r="T321" s="27">
        <f t="shared" si="143"/>
        <v>10416.666666666666</v>
      </c>
      <c r="U321" s="27">
        <f t="shared" si="143"/>
        <v>10416.666666666666</v>
      </c>
      <c r="V321" s="27">
        <f t="shared" si="143"/>
        <v>10416.666666666666</v>
      </c>
      <c r="W321" s="27">
        <f t="shared" si="143"/>
        <v>10416.666666666666</v>
      </c>
      <c r="X321" s="27">
        <f t="shared" si="143"/>
        <v>10416.666666666666</v>
      </c>
      <c r="Y321" s="27">
        <f t="shared" si="143"/>
        <v>10416.666666666666</v>
      </c>
      <c r="Z321" s="27">
        <f t="shared" si="143"/>
        <v>10416.666666666666</v>
      </c>
      <c r="AA321" s="27">
        <f t="shared" si="143"/>
        <v>10416.666666666666</v>
      </c>
      <c r="AB321" s="27">
        <f t="shared" si="143"/>
        <v>10416.666666666666</v>
      </c>
      <c r="AC321" s="27">
        <f t="shared" si="143"/>
        <v>10416.666666666666</v>
      </c>
      <c r="AD321" s="27">
        <f t="shared" si="143"/>
        <v>10416.666666666666</v>
      </c>
      <c r="AE321" s="27">
        <f t="shared" si="143"/>
        <v>10416.666666666666</v>
      </c>
      <c r="AF321" s="27">
        <f t="shared" si="143"/>
        <v>10416.666666666666</v>
      </c>
      <c r="AG321" s="27">
        <f t="shared" si="143"/>
        <v>10416.666666666666</v>
      </c>
      <c r="AH321" s="27">
        <f t="shared" si="143"/>
        <v>10416.666666666666</v>
      </c>
      <c r="AI321" s="27">
        <f t="shared" si="143"/>
        <v>10416.666666666666</v>
      </c>
      <c r="AJ321" s="27">
        <f t="shared" si="143"/>
        <v>10416.666666666666</v>
      </c>
      <c r="AK321" s="27">
        <f t="shared" si="143"/>
        <v>10416.666666666666</v>
      </c>
      <c r="AL321" s="27">
        <f t="shared" si="143"/>
        <v>10416.666666666666</v>
      </c>
      <c r="AM321" s="27">
        <f t="shared" ref="AM321:BO321" si="144">AM63*$C63</f>
        <v>10416.666666666666</v>
      </c>
      <c r="AN321" s="27">
        <f t="shared" si="144"/>
        <v>10416.666666666666</v>
      </c>
      <c r="AO321" s="27">
        <f t="shared" si="144"/>
        <v>10416.666666666666</v>
      </c>
      <c r="AP321" s="27">
        <f t="shared" si="144"/>
        <v>10416.666666666666</v>
      </c>
      <c r="AQ321" s="27">
        <f t="shared" si="144"/>
        <v>10416.666666666666</v>
      </c>
      <c r="AR321" s="27">
        <f t="shared" si="144"/>
        <v>10416.666666666666</v>
      </c>
      <c r="AS321" s="27">
        <f t="shared" si="144"/>
        <v>10416.666666666666</v>
      </c>
      <c r="AT321" s="27">
        <f t="shared" si="144"/>
        <v>10416.666666666666</v>
      </c>
      <c r="AU321" s="27">
        <f t="shared" si="144"/>
        <v>10416.666666666666</v>
      </c>
      <c r="AV321" s="27">
        <f t="shared" si="144"/>
        <v>10416.666666666666</v>
      </c>
      <c r="AW321" s="27">
        <f t="shared" si="144"/>
        <v>10416.666666666666</v>
      </c>
      <c r="AX321" s="27">
        <f t="shared" si="144"/>
        <v>10416.666666666666</v>
      </c>
      <c r="AY321" s="27">
        <f t="shared" si="144"/>
        <v>10416.666666666666</v>
      </c>
      <c r="AZ321" s="27">
        <f t="shared" si="144"/>
        <v>10416.666666666666</v>
      </c>
      <c r="BA321" s="27">
        <f t="shared" si="144"/>
        <v>10416.666666666666</v>
      </c>
      <c r="BB321" s="27">
        <f t="shared" si="144"/>
        <v>10416.666666666666</v>
      </c>
      <c r="BC321" s="27">
        <f t="shared" si="144"/>
        <v>10416.666666666666</v>
      </c>
      <c r="BD321" s="27">
        <f t="shared" si="144"/>
        <v>10416.666666666666</v>
      </c>
      <c r="BE321" s="27">
        <f t="shared" si="144"/>
        <v>10416.666666666666</v>
      </c>
      <c r="BF321" s="27">
        <f t="shared" si="144"/>
        <v>10416.666666666666</v>
      </c>
      <c r="BG321" s="27">
        <f t="shared" si="144"/>
        <v>10416.666666666666</v>
      </c>
      <c r="BH321" s="27">
        <f t="shared" si="144"/>
        <v>10416.666666666666</v>
      </c>
      <c r="BI321" s="27">
        <f t="shared" si="144"/>
        <v>10416.666666666666</v>
      </c>
      <c r="BJ321" s="27">
        <f t="shared" si="144"/>
        <v>10416.666666666666</v>
      </c>
      <c r="BK321" s="27">
        <f t="shared" si="144"/>
        <v>10416.666666666666</v>
      </c>
      <c r="BL321" s="27">
        <f t="shared" si="144"/>
        <v>10416.666666666666</v>
      </c>
      <c r="BM321" s="27">
        <f t="shared" si="144"/>
        <v>10416.666666666666</v>
      </c>
      <c r="BN321" s="27">
        <f t="shared" si="144"/>
        <v>10416.666666666666</v>
      </c>
      <c r="BO321" s="27">
        <f t="shared" si="144"/>
        <v>10416.666666666666</v>
      </c>
    </row>
    <row r="322" spans="1:67" x14ac:dyDescent="0.15">
      <c r="A322" s="50" t="s">
        <v>62</v>
      </c>
      <c r="G322" s="24">
        <f>STAFFPLAN_CWS!$B86</f>
        <v>0</v>
      </c>
      <c r="H322" s="24">
        <f>STAFFPLAN_CWS!$C86</f>
        <v>0.6</v>
      </c>
      <c r="I322" s="24">
        <f>STAFFPLAN_CWS!$C86</f>
        <v>0.6</v>
      </c>
      <c r="J322" s="24">
        <f>STAFFPLAN_CWS!$C86</f>
        <v>0.6</v>
      </c>
      <c r="K322" s="24">
        <f>STAFFPLAN_CWS!$C86</f>
        <v>0.6</v>
      </c>
      <c r="L322" s="24">
        <f>STAFFPLAN_CWS!$C86</f>
        <v>0.6</v>
      </c>
      <c r="M322" s="24">
        <f>STAFFPLAN_CWS!$C86</f>
        <v>0.6</v>
      </c>
      <c r="N322" s="24">
        <f>STAFFPLAN_CWS!$C86</f>
        <v>0.6</v>
      </c>
      <c r="O322" s="24">
        <f>STAFFPLAN_CWS!$C86</f>
        <v>0.6</v>
      </c>
      <c r="P322" s="24">
        <f>STAFFPLAN_CWS!$C86</f>
        <v>0.6</v>
      </c>
      <c r="Q322" s="24">
        <f>STAFFPLAN_CWS!$C86</f>
        <v>0.6</v>
      </c>
      <c r="R322" s="24">
        <f>STAFFPLAN_CWS!$C86</f>
        <v>0.6</v>
      </c>
      <c r="S322" s="24">
        <f>STAFFPLAN_CWS!$C86</f>
        <v>0.6</v>
      </c>
      <c r="T322" s="24">
        <f>STAFFPLAN_CWS!$D86</f>
        <v>0.8</v>
      </c>
      <c r="U322" s="24">
        <f>STAFFPLAN_CWS!$D86</f>
        <v>0.8</v>
      </c>
      <c r="V322" s="24">
        <f>STAFFPLAN_CWS!$D86</f>
        <v>0.8</v>
      </c>
      <c r="W322" s="24">
        <f>STAFFPLAN_CWS!$D86</f>
        <v>0.8</v>
      </c>
      <c r="X322" s="24">
        <f>STAFFPLAN_CWS!$D86</f>
        <v>0.8</v>
      </c>
      <c r="Y322" s="24">
        <f>STAFFPLAN_CWS!$D86</f>
        <v>0.8</v>
      </c>
      <c r="Z322" s="24">
        <f>STAFFPLAN_CWS!$D86</f>
        <v>0.8</v>
      </c>
      <c r="AA322" s="24">
        <f>STAFFPLAN_CWS!$D86</f>
        <v>0.8</v>
      </c>
      <c r="AB322" s="24">
        <f>STAFFPLAN_CWS!$D86</f>
        <v>0.8</v>
      </c>
      <c r="AC322" s="24">
        <f>STAFFPLAN_CWS!$D86</f>
        <v>0.8</v>
      </c>
      <c r="AD322" s="24">
        <f>STAFFPLAN_CWS!$D86</f>
        <v>0.8</v>
      </c>
      <c r="AE322" s="24">
        <f>STAFFPLAN_CWS!$D86</f>
        <v>0.8</v>
      </c>
      <c r="AF322" s="24">
        <f>STAFFPLAN_CWS!$E86</f>
        <v>0.9</v>
      </c>
      <c r="AG322" s="24">
        <f>STAFFPLAN_CWS!$E86</f>
        <v>0.9</v>
      </c>
      <c r="AH322" s="24">
        <f>STAFFPLAN_CWS!$E86</f>
        <v>0.9</v>
      </c>
      <c r="AI322" s="24">
        <f>STAFFPLAN_CWS!$E86</f>
        <v>0.9</v>
      </c>
      <c r="AJ322" s="24">
        <f>STAFFPLAN_CWS!$E86</f>
        <v>0.9</v>
      </c>
      <c r="AK322" s="24">
        <f>STAFFPLAN_CWS!$E86</f>
        <v>0.9</v>
      </c>
      <c r="AL322" s="24">
        <f>STAFFPLAN_CWS!$E86</f>
        <v>0.9</v>
      </c>
      <c r="AM322" s="24">
        <f>STAFFPLAN_CWS!$E86</f>
        <v>0.9</v>
      </c>
      <c r="AN322" s="24">
        <f>STAFFPLAN_CWS!$E86</f>
        <v>0.9</v>
      </c>
      <c r="AO322" s="24">
        <f>STAFFPLAN_CWS!$E86</f>
        <v>0.9</v>
      </c>
      <c r="AP322" s="24">
        <f>STAFFPLAN_CWS!$E86</f>
        <v>0.9</v>
      </c>
      <c r="AQ322" s="24">
        <f>STAFFPLAN_CWS!$E86</f>
        <v>0.9</v>
      </c>
      <c r="AR322" s="24">
        <f>STAFFPLAN_CWS!$F86</f>
        <v>1</v>
      </c>
      <c r="AS322" s="24">
        <f>STAFFPLAN_CWS!$F86</f>
        <v>1</v>
      </c>
      <c r="AT322" s="24">
        <f>STAFFPLAN_CWS!$F86</f>
        <v>1</v>
      </c>
      <c r="AU322" s="24">
        <f>STAFFPLAN_CWS!$F86</f>
        <v>1</v>
      </c>
      <c r="AV322" s="24">
        <f>STAFFPLAN_CWS!$F86</f>
        <v>1</v>
      </c>
      <c r="AW322" s="24">
        <f>STAFFPLAN_CWS!$F86</f>
        <v>1</v>
      </c>
      <c r="AX322" s="24">
        <f>STAFFPLAN_CWS!$F86</f>
        <v>1</v>
      </c>
      <c r="AY322" s="24">
        <f>STAFFPLAN_CWS!$F86</f>
        <v>1</v>
      </c>
      <c r="AZ322" s="24">
        <f>STAFFPLAN_CWS!$F86</f>
        <v>1</v>
      </c>
      <c r="BA322" s="24">
        <f>STAFFPLAN_CWS!$F86</f>
        <v>1</v>
      </c>
      <c r="BB322" s="24">
        <f>STAFFPLAN_CWS!$F86</f>
        <v>1</v>
      </c>
      <c r="BC322" s="24">
        <f>STAFFPLAN_CWS!$F86</f>
        <v>1</v>
      </c>
      <c r="BD322" s="24">
        <f>STAFFPLAN_CWS!$G86</f>
        <v>1</v>
      </c>
      <c r="BE322" s="24">
        <f>STAFFPLAN_CWS!$G86</f>
        <v>1</v>
      </c>
      <c r="BF322" s="24">
        <f>STAFFPLAN_CWS!$G86</f>
        <v>1</v>
      </c>
      <c r="BG322" s="24">
        <f>STAFFPLAN_CWS!$G86</f>
        <v>1</v>
      </c>
      <c r="BH322" s="24">
        <f>STAFFPLAN_CWS!$G86</f>
        <v>1</v>
      </c>
      <c r="BI322" s="24">
        <f>STAFFPLAN_CWS!$G86</f>
        <v>1</v>
      </c>
      <c r="BJ322" s="24">
        <f>STAFFPLAN_CWS!$G86</f>
        <v>1</v>
      </c>
      <c r="BK322" s="24">
        <f>STAFFPLAN_CWS!$G86</f>
        <v>1</v>
      </c>
      <c r="BL322" s="24">
        <f>STAFFPLAN_CWS!$G86</f>
        <v>1</v>
      </c>
      <c r="BM322" s="24">
        <f>STAFFPLAN_CWS!$G86</f>
        <v>1</v>
      </c>
      <c r="BN322" s="24">
        <f>STAFFPLAN_CWS!$G86</f>
        <v>1</v>
      </c>
      <c r="BO322" s="24">
        <f>STAFFPLAN_CWS!$G86</f>
        <v>1</v>
      </c>
    </row>
    <row r="323" spans="1:67" x14ac:dyDescent="0.15">
      <c r="A323" s="50" t="s">
        <v>76</v>
      </c>
      <c r="G323" s="27">
        <f t="shared" ref="G323:AL323" si="145">G321*G322</f>
        <v>0</v>
      </c>
      <c r="H323" s="27">
        <f t="shared" si="145"/>
        <v>0</v>
      </c>
      <c r="I323" s="27">
        <f t="shared" si="145"/>
        <v>0</v>
      </c>
      <c r="J323" s="27">
        <f t="shared" si="145"/>
        <v>0</v>
      </c>
      <c r="K323" s="27">
        <f t="shared" si="145"/>
        <v>0</v>
      </c>
      <c r="L323" s="27">
        <f t="shared" si="145"/>
        <v>6249.9999999999991</v>
      </c>
      <c r="M323" s="27">
        <f t="shared" si="145"/>
        <v>6249.9999999999991</v>
      </c>
      <c r="N323" s="27">
        <f t="shared" si="145"/>
        <v>6249.9999999999991</v>
      </c>
      <c r="O323" s="27">
        <f t="shared" si="145"/>
        <v>6249.9999999999991</v>
      </c>
      <c r="P323" s="27">
        <f t="shared" si="145"/>
        <v>6249.9999999999991</v>
      </c>
      <c r="Q323" s="27">
        <f t="shared" si="145"/>
        <v>6249.9999999999991</v>
      </c>
      <c r="R323" s="27">
        <f t="shared" si="145"/>
        <v>6249.9999999999991</v>
      </c>
      <c r="S323" s="27">
        <f t="shared" si="145"/>
        <v>6249.9999999999991</v>
      </c>
      <c r="T323" s="27">
        <f t="shared" si="145"/>
        <v>8333.3333333333339</v>
      </c>
      <c r="U323" s="27">
        <f t="shared" si="145"/>
        <v>8333.3333333333339</v>
      </c>
      <c r="V323" s="27">
        <f t="shared" si="145"/>
        <v>8333.3333333333339</v>
      </c>
      <c r="W323" s="27">
        <f t="shared" si="145"/>
        <v>8333.3333333333339</v>
      </c>
      <c r="X323" s="27">
        <f t="shared" si="145"/>
        <v>8333.3333333333339</v>
      </c>
      <c r="Y323" s="27">
        <f t="shared" si="145"/>
        <v>8333.3333333333339</v>
      </c>
      <c r="Z323" s="27">
        <f t="shared" si="145"/>
        <v>8333.3333333333339</v>
      </c>
      <c r="AA323" s="27">
        <f t="shared" si="145"/>
        <v>8333.3333333333339</v>
      </c>
      <c r="AB323" s="27">
        <f t="shared" si="145"/>
        <v>8333.3333333333339</v>
      </c>
      <c r="AC323" s="27">
        <f t="shared" si="145"/>
        <v>8333.3333333333339</v>
      </c>
      <c r="AD323" s="27">
        <f t="shared" si="145"/>
        <v>8333.3333333333339</v>
      </c>
      <c r="AE323" s="27">
        <f t="shared" si="145"/>
        <v>8333.3333333333339</v>
      </c>
      <c r="AF323" s="27">
        <f t="shared" si="145"/>
        <v>9375</v>
      </c>
      <c r="AG323" s="27">
        <f t="shared" si="145"/>
        <v>9375</v>
      </c>
      <c r="AH323" s="27">
        <f t="shared" si="145"/>
        <v>9375</v>
      </c>
      <c r="AI323" s="27">
        <f t="shared" si="145"/>
        <v>9375</v>
      </c>
      <c r="AJ323" s="27">
        <f t="shared" si="145"/>
        <v>9375</v>
      </c>
      <c r="AK323" s="27">
        <f t="shared" si="145"/>
        <v>9375</v>
      </c>
      <c r="AL323" s="27">
        <f t="shared" si="145"/>
        <v>9375</v>
      </c>
      <c r="AM323" s="27">
        <f t="shared" ref="AM323:BO323" si="146">AM321*AM322</f>
        <v>9375</v>
      </c>
      <c r="AN323" s="27">
        <f t="shared" si="146"/>
        <v>9375</v>
      </c>
      <c r="AO323" s="27">
        <f t="shared" si="146"/>
        <v>9375</v>
      </c>
      <c r="AP323" s="27">
        <f t="shared" si="146"/>
        <v>9375</v>
      </c>
      <c r="AQ323" s="27">
        <f t="shared" si="146"/>
        <v>9375</v>
      </c>
      <c r="AR323" s="27">
        <f t="shared" si="146"/>
        <v>10416.666666666666</v>
      </c>
      <c r="AS323" s="27">
        <f t="shared" si="146"/>
        <v>10416.666666666666</v>
      </c>
      <c r="AT323" s="27">
        <f t="shared" si="146"/>
        <v>10416.666666666666</v>
      </c>
      <c r="AU323" s="27">
        <f t="shared" si="146"/>
        <v>10416.666666666666</v>
      </c>
      <c r="AV323" s="27">
        <f t="shared" si="146"/>
        <v>10416.666666666666</v>
      </c>
      <c r="AW323" s="27">
        <f t="shared" si="146"/>
        <v>10416.666666666666</v>
      </c>
      <c r="AX323" s="27">
        <f t="shared" si="146"/>
        <v>10416.666666666666</v>
      </c>
      <c r="AY323" s="27">
        <f t="shared" si="146"/>
        <v>10416.666666666666</v>
      </c>
      <c r="AZ323" s="27">
        <f t="shared" si="146"/>
        <v>10416.666666666666</v>
      </c>
      <c r="BA323" s="27">
        <f t="shared" si="146"/>
        <v>10416.666666666666</v>
      </c>
      <c r="BB323" s="27">
        <f t="shared" si="146"/>
        <v>10416.666666666666</v>
      </c>
      <c r="BC323" s="27">
        <f t="shared" si="146"/>
        <v>10416.666666666666</v>
      </c>
      <c r="BD323" s="27">
        <f t="shared" si="146"/>
        <v>10416.666666666666</v>
      </c>
      <c r="BE323" s="27">
        <f t="shared" si="146"/>
        <v>10416.666666666666</v>
      </c>
      <c r="BF323" s="27">
        <f t="shared" si="146"/>
        <v>10416.666666666666</v>
      </c>
      <c r="BG323" s="27">
        <f t="shared" si="146"/>
        <v>10416.666666666666</v>
      </c>
      <c r="BH323" s="27">
        <f t="shared" si="146"/>
        <v>10416.666666666666</v>
      </c>
      <c r="BI323" s="27">
        <f t="shared" si="146"/>
        <v>10416.666666666666</v>
      </c>
      <c r="BJ323" s="27">
        <f t="shared" si="146"/>
        <v>10416.666666666666</v>
      </c>
      <c r="BK323" s="27">
        <f t="shared" si="146"/>
        <v>10416.666666666666</v>
      </c>
      <c r="BL323" s="27">
        <f t="shared" si="146"/>
        <v>10416.666666666666</v>
      </c>
      <c r="BM323" s="27">
        <f t="shared" si="146"/>
        <v>10416.666666666666</v>
      </c>
      <c r="BN323" s="27">
        <f t="shared" si="146"/>
        <v>10416.666666666666</v>
      </c>
      <c r="BO323" s="27">
        <f t="shared" si="146"/>
        <v>10416.666666666666</v>
      </c>
    </row>
    <row r="324" spans="1:67" x14ac:dyDescent="0.15">
      <c r="A324" s="50" t="s">
        <v>27</v>
      </c>
      <c r="G324" s="27">
        <f>'COSM-BONUS_CWS'!E93</f>
        <v>0</v>
      </c>
      <c r="H324" s="27">
        <f>'COSM-BONUS_CWS'!F93</f>
        <v>0</v>
      </c>
      <c r="I324" s="27">
        <f>'COSM-BONUS_CWS'!G93</f>
        <v>0</v>
      </c>
      <c r="J324" s="27">
        <f>'COSM-BONUS_CWS'!H93</f>
        <v>0</v>
      </c>
      <c r="K324" s="27">
        <f>'COSM-BONUS_CWS'!I93</f>
        <v>0</v>
      </c>
      <c r="L324" s="27">
        <f>'COSM-BONUS_CWS'!J93</f>
        <v>0</v>
      </c>
      <c r="M324" s="27">
        <f>'COSM-BONUS_CWS'!K93</f>
        <v>0</v>
      </c>
      <c r="N324" s="27">
        <f>'COSM-BONUS_CWS'!L93</f>
        <v>0</v>
      </c>
      <c r="O324" s="27">
        <f>'COSM-BONUS_CWS'!M93</f>
        <v>0</v>
      </c>
      <c r="P324" s="27">
        <f>'COSM-BONUS_CWS'!N93</f>
        <v>0</v>
      </c>
      <c r="Q324" s="27">
        <f>'COSM-BONUS_CWS'!O93</f>
        <v>394.20000000000005</v>
      </c>
      <c r="R324" s="27">
        <f>'COSM-BONUS_CWS'!P93</f>
        <v>394.20000000000005</v>
      </c>
      <c r="S324" s="27">
        <f>'COSM-BONUS_CWS'!Q93</f>
        <v>758.25</v>
      </c>
      <c r="T324" s="27">
        <f>'COSM-BONUS_CWS'!R93</f>
        <v>1682.7933333333337</v>
      </c>
      <c r="U324" s="27">
        <f>'COSM-BONUS_CWS'!S93</f>
        <v>2263.11</v>
      </c>
      <c r="V324" s="27">
        <f>'COSM-BONUS_CWS'!T93</f>
        <v>4526.22</v>
      </c>
      <c r="W324" s="27">
        <f>'COSM-BONUS_CWS'!U93</f>
        <v>2715.7320000000004</v>
      </c>
      <c r="X324" s="27">
        <f>'COSM-BONUS_CWS'!V93</f>
        <v>2715.7320000000004</v>
      </c>
      <c r="Y324" s="27">
        <f>'COSM-BONUS_CWS'!W93</f>
        <v>2715.7320000000004</v>
      </c>
      <c r="Z324" s="27">
        <f>'COSM-BONUS_CWS'!X93</f>
        <v>2715.7320000000004</v>
      </c>
      <c r="AA324" s="27">
        <f>'COSM-BONUS_CWS'!Y93</f>
        <v>3063.922</v>
      </c>
      <c r="AB324" s="27">
        <f>'COSM-BONUS_CWS'!Z93</f>
        <v>3412.1120000000001</v>
      </c>
      <c r="AC324" s="27">
        <f>'COSM-BONUS_CWS'!AA93</f>
        <v>3421.1120000000001</v>
      </c>
      <c r="AD324" s="27">
        <f>'COSM-BONUS_CWS'!AB93</f>
        <v>4082.7855000000004</v>
      </c>
      <c r="AE324" s="27">
        <f>'COSM-BONUS_CWS'!AC93</f>
        <v>4090.0980000000004</v>
      </c>
      <c r="AF324" s="27">
        <f>'COSM-BONUS_CWS'!AD93</f>
        <v>5461.3519999999999</v>
      </c>
      <c r="AG324" s="27">
        <f>'COSM-BONUS_CWS'!AE93</f>
        <v>8730.8232000000025</v>
      </c>
      <c r="AH324" s="27">
        <f>'COSM-BONUS_CWS'!AF93</f>
        <v>9854.0885999999991</v>
      </c>
      <c r="AI324" s="27">
        <f>'COSM-BONUS_CWS'!AG93</f>
        <v>9854.0885999999991</v>
      </c>
      <c r="AJ324" s="27">
        <f>'COSM-BONUS_CWS'!AH93</f>
        <v>10941.003999999999</v>
      </c>
      <c r="AK324" s="27">
        <f>'COSM-BONUS_CWS'!AI93</f>
        <v>10941.003999999999</v>
      </c>
      <c r="AL324" s="27">
        <f>'COSM-BONUS_CWS'!AJ93</f>
        <v>10941.003999999999</v>
      </c>
      <c r="AM324" s="27">
        <f>'COSM-BONUS_CWS'!AK93</f>
        <v>9863.2386000000006</v>
      </c>
      <c r="AN324" s="27">
        <f>'COSM-BONUS_CWS'!AL93</f>
        <v>9872.3886000000002</v>
      </c>
      <c r="AO324" s="27">
        <f>'COSM-BONUS_CWS'!AM93</f>
        <v>8795.3732000000018</v>
      </c>
      <c r="AP324" s="27">
        <f>'COSM-BONUS_CWS'!AN93</f>
        <v>7725.0578000000005</v>
      </c>
      <c r="AQ324" s="27">
        <f>'COSM-BONUS_CWS'!AO93</f>
        <v>6646.1298999999999</v>
      </c>
      <c r="AR324" s="27">
        <f>'COSM-BONUS_CWS'!AP93</f>
        <v>7320.2202285714284</v>
      </c>
      <c r="AS324" s="27">
        <f>'COSM-BONUS_CWS'!AQ93</f>
        <v>11677.905000000001</v>
      </c>
      <c r="AT324" s="27">
        <f>'COSM-BONUS_CWS'!AR93</f>
        <v>13180.904871428573</v>
      </c>
      <c r="AU324" s="27">
        <f>'COSM-BONUS_CWS'!AS93</f>
        <v>13180.904871428573</v>
      </c>
      <c r="AV324" s="27">
        <f>'COSM-BONUS_CWS'!AT93</f>
        <v>14617.854464285716</v>
      </c>
      <c r="AW324" s="27">
        <f>'COSM-BONUS_CWS'!AU93</f>
        <v>14617.854464285716</v>
      </c>
      <c r="AX324" s="27">
        <f>'COSM-BONUS_CWS'!AV93</f>
        <v>14617.854464285716</v>
      </c>
      <c r="AY324" s="27">
        <f>'COSM-BONUS_CWS'!AW93</f>
        <v>13188.190585714286</v>
      </c>
      <c r="AZ324" s="27">
        <f>'COSM-BONUS_CWS'!AX93</f>
        <v>13195.4763</v>
      </c>
      <c r="BA324" s="27">
        <f>'COSM-BONUS_CWS'!AY93</f>
        <v>11729.405000000001</v>
      </c>
      <c r="BB324" s="27">
        <f>'COSM-BONUS_CWS'!AZ93</f>
        <v>10304.383978571428</v>
      </c>
      <c r="BC324" s="27">
        <f>'COSM-BONUS_CWS'!BA93</f>
        <v>8836.8662500000009</v>
      </c>
      <c r="BD324" s="27">
        <f>'COSM-BONUS_CWS'!BB93</f>
        <v>12449.20305</v>
      </c>
      <c r="BE324" s="27">
        <f>'COSM-BONUS_CWS'!BC93</f>
        <v>19911.714165714286</v>
      </c>
      <c r="BF324" s="27">
        <f>'COSM-BONUS_CWS'!BD93</f>
        <v>22426.354775714284</v>
      </c>
      <c r="BG324" s="27">
        <f>'COSM-BONUS_CWS'!BE93</f>
        <v>22426.354775714284</v>
      </c>
      <c r="BH324" s="27">
        <f>'COSM-BONUS_CWS'!BF93</f>
        <v>24910.334671428573</v>
      </c>
      <c r="BI324" s="27">
        <f>'COSM-BONUS_CWS'!BG93</f>
        <v>24910.334671428573</v>
      </c>
      <c r="BJ324" s="27">
        <f>'COSM-BONUS_CWS'!BH93</f>
        <v>24910.334671428573</v>
      </c>
      <c r="BK324" s="27">
        <f>'COSM-BONUS_CWS'!BI93</f>
        <v>22433.640489999998</v>
      </c>
      <c r="BL324" s="27">
        <f>'COSM-BONUS_CWS'!BJ93</f>
        <v>22440.926204285712</v>
      </c>
      <c r="BM324" s="27">
        <f>'COSM-BONUS_CWS'!BK93</f>
        <v>19963.214165714286</v>
      </c>
      <c r="BN324" s="27">
        <f>'COSM-BONUS_CWS'!BL93</f>
        <v>17491.16284142857</v>
      </c>
      <c r="BO324" s="27">
        <f>'COSM-BONUS_CWS'!BM93</f>
        <v>15012.004374285714</v>
      </c>
    </row>
    <row r="325" spans="1:67" x14ac:dyDescent="0.15">
      <c r="A325" s="50" t="s">
        <v>63</v>
      </c>
      <c r="G325" s="27">
        <f t="shared" ref="G325:AL325" si="147">G323+G324</f>
        <v>0</v>
      </c>
      <c r="H325" s="27">
        <f t="shared" si="147"/>
        <v>0</v>
      </c>
      <c r="I325" s="27">
        <f t="shared" si="147"/>
        <v>0</v>
      </c>
      <c r="J325" s="27">
        <f t="shared" si="147"/>
        <v>0</v>
      </c>
      <c r="K325" s="27">
        <f t="shared" si="147"/>
        <v>0</v>
      </c>
      <c r="L325" s="27">
        <f t="shared" si="147"/>
        <v>6249.9999999999991</v>
      </c>
      <c r="M325" s="27">
        <f t="shared" si="147"/>
        <v>6249.9999999999991</v>
      </c>
      <c r="N325" s="27">
        <f t="shared" si="147"/>
        <v>6249.9999999999991</v>
      </c>
      <c r="O325" s="27">
        <f t="shared" si="147"/>
        <v>6249.9999999999991</v>
      </c>
      <c r="P325" s="27">
        <f t="shared" si="147"/>
        <v>6249.9999999999991</v>
      </c>
      <c r="Q325" s="27">
        <f t="shared" si="147"/>
        <v>6644.1999999999989</v>
      </c>
      <c r="R325" s="27">
        <f t="shared" si="147"/>
        <v>6644.1999999999989</v>
      </c>
      <c r="S325" s="27">
        <f t="shared" si="147"/>
        <v>7008.2499999999991</v>
      </c>
      <c r="T325" s="27">
        <f t="shared" si="147"/>
        <v>10016.126666666667</v>
      </c>
      <c r="U325" s="27">
        <f t="shared" si="147"/>
        <v>10596.443333333335</v>
      </c>
      <c r="V325" s="27">
        <f t="shared" si="147"/>
        <v>12859.553333333333</v>
      </c>
      <c r="W325" s="27">
        <f t="shared" si="147"/>
        <v>11049.065333333334</v>
      </c>
      <c r="X325" s="27">
        <f t="shared" si="147"/>
        <v>11049.065333333334</v>
      </c>
      <c r="Y325" s="27">
        <f t="shared" si="147"/>
        <v>11049.065333333334</v>
      </c>
      <c r="Z325" s="27">
        <f t="shared" si="147"/>
        <v>11049.065333333334</v>
      </c>
      <c r="AA325" s="27">
        <f t="shared" si="147"/>
        <v>11397.255333333334</v>
      </c>
      <c r="AB325" s="27">
        <f t="shared" si="147"/>
        <v>11745.445333333333</v>
      </c>
      <c r="AC325" s="27">
        <f t="shared" si="147"/>
        <v>11754.445333333333</v>
      </c>
      <c r="AD325" s="27">
        <f t="shared" si="147"/>
        <v>12416.118833333334</v>
      </c>
      <c r="AE325" s="27">
        <f t="shared" si="147"/>
        <v>12423.431333333334</v>
      </c>
      <c r="AF325" s="27">
        <f t="shared" si="147"/>
        <v>14836.351999999999</v>
      </c>
      <c r="AG325" s="27">
        <f t="shared" si="147"/>
        <v>18105.823200000003</v>
      </c>
      <c r="AH325" s="27">
        <f t="shared" si="147"/>
        <v>19229.088599999999</v>
      </c>
      <c r="AI325" s="27">
        <f t="shared" si="147"/>
        <v>19229.088599999999</v>
      </c>
      <c r="AJ325" s="27">
        <f t="shared" si="147"/>
        <v>20316.004000000001</v>
      </c>
      <c r="AK325" s="27">
        <f t="shared" si="147"/>
        <v>20316.004000000001</v>
      </c>
      <c r="AL325" s="27">
        <f t="shared" si="147"/>
        <v>20316.004000000001</v>
      </c>
      <c r="AM325" s="27">
        <f t="shared" ref="AM325:BO325" si="148">AM323+AM324</f>
        <v>19238.238600000001</v>
      </c>
      <c r="AN325" s="27">
        <f t="shared" si="148"/>
        <v>19247.388599999998</v>
      </c>
      <c r="AO325" s="27">
        <f t="shared" si="148"/>
        <v>18170.373200000002</v>
      </c>
      <c r="AP325" s="27">
        <f t="shared" si="148"/>
        <v>17100.057800000002</v>
      </c>
      <c r="AQ325" s="27">
        <f t="shared" si="148"/>
        <v>16021.1299</v>
      </c>
      <c r="AR325" s="27">
        <f t="shared" si="148"/>
        <v>17736.886895238094</v>
      </c>
      <c r="AS325" s="27">
        <f t="shared" si="148"/>
        <v>22094.571666666667</v>
      </c>
      <c r="AT325" s="27">
        <f t="shared" si="148"/>
        <v>23597.571538095239</v>
      </c>
      <c r="AU325" s="27">
        <f t="shared" si="148"/>
        <v>23597.571538095239</v>
      </c>
      <c r="AV325" s="27">
        <f t="shared" si="148"/>
        <v>25034.52113095238</v>
      </c>
      <c r="AW325" s="27">
        <f t="shared" si="148"/>
        <v>25034.52113095238</v>
      </c>
      <c r="AX325" s="27">
        <f t="shared" si="148"/>
        <v>25034.52113095238</v>
      </c>
      <c r="AY325" s="27">
        <f t="shared" si="148"/>
        <v>23604.857252380953</v>
      </c>
      <c r="AZ325" s="27">
        <f t="shared" si="148"/>
        <v>23612.142966666666</v>
      </c>
      <c r="BA325" s="27">
        <f t="shared" si="148"/>
        <v>22146.071666666667</v>
      </c>
      <c r="BB325" s="27">
        <f t="shared" si="148"/>
        <v>20721.050645238094</v>
      </c>
      <c r="BC325" s="27">
        <f t="shared" si="148"/>
        <v>19253.532916666667</v>
      </c>
      <c r="BD325" s="27">
        <f t="shared" si="148"/>
        <v>22865.869716666668</v>
      </c>
      <c r="BE325" s="27">
        <f t="shared" si="148"/>
        <v>30328.38083238095</v>
      </c>
      <c r="BF325" s="27">
        <f t="shared" si="148"/>
        <v>32843.021442380952</v>
      </c>
      <c r="BG325" s="27">
        <f t="shared" si="148"/>
        <v>32843.021442380952</v>
      </c>
      <c r="BH325" s="27">
        <f t="shared" si="148"/>
        <v>35327.001338095237</v>
      </c>
      <c r="BI325" s="27">
        <f t="shared" si="148"/>
        <v>35327.001338095237</v>
      </c>
      <c r="BJ325" s="27">
        <f t="shared" si="148"/>
        <v>35327.001338095237</v>
      </c>
      <c r="BK325" s="27">
        <f t="shared" si="148"/>
        <v>32850.307156666662</v>
      </c>
      <c r="BL325" s="27">
        <f t="shared" si="148"/>
        <v>32857.59287095238</v>
      </c>
      <c r="BM325" s="27">
        <f t="shared" si="148"/>
        <v>30379.88083238095</v>
      </c>
      <c r="BN325" s="27">
        <f t="shared" si="148"/>
        <v>27907.829508095238</v>
      </c>
      <c r="BO325" s="27">
        <f t="shared" si="148"/>
        <v>25428.67104095238</v>
      </c>
    </row>
    <row r="326" spans="1:67" x14ac:dyDescent="0.15">
      <c r="A326" s="50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</row>
    <row r="327" spans="1:67" x14ac:dyDescent="0.15">
      <c r="A327" s="35" t="s">
        <v>86</v>
      </c>
      <c r="G327" s="27">
        <f t="shared" ref="G327:AL327" si="149">G64*$C64</f>
        <v>0</v>
      </c>
      <c r="H327" s="27">
        <f t="shared" si="149"/>
        <v>0</v>
      </c>
      <c r="I327" s="27">
        <f t="shared" si="149"/>
        <v>0</v>
      </c>
      <c r="J327" s="27">
        <f t="shared" si="149"/>
        <v>0</v>
      </c>
      <c r="K327" s="27">
        <f t="shared" si="149"/>
        <v>0</v>
      </c>
      <c r="L327" s="27">
        <f t="shared" si="149"/>
        <v>0</v>
      </c>
      <c r="M327" s="27">
        <f t="shared" si="149"/>
        <v>0</v>
      </c>
      <c r="N327" s="27">
        <f t="shared" si="149"/>
        <v>0</v>
      </c>
      <c r="O327" s="27">
        <f t="shared" si="149"/>
        <v>0</v>
      </c>
      <c r="P327" s="27">
        <f t="shared" si="149"/>
        <v>0</v>
      </c>
      <c r="Q327" s="27">
        <f t="shared" si="149"/>
        <v>0</v>
      </c>
      <c r="R327" s="27">
        <f t="shared" si="149"/>
        <v>0</v>
      </c>
      <c r="S327" s="27">
        <f t="shared" si="149"/>
        <v>0</v>
      </c>
      <c r="T327" s="27">
        <f t="shared" si="149"/>
        <v>0</v>
      </c>
      <c r="U327" s="27">
        <f t="shared" si="149"/>
        <v>0</v>
      </c>
      <c r="V327" s="27">
        <f t="shared" si="149"/>
        <v>0</v>
      </c>
      <c r="W327" s="27">
        <f t="shared" si="149"/>
        <v>0</v>
      </c>
      <c r="X327" s="27">
        <f t="shared" si="149"/>
        <v>0</v>
      </c>
      <c r="Y327" s="27">
        <f t="shared" si="149"/>
        <v>0</v>
      </c>
      <c r="Z327" s="27">
        <f t="shared" si="149"/>
        <v>0</v>
      </c>
      <c r="AA327" s="27">
        <f t="shared" si="149"/>
        <v>0</v>
      </c>
      <c r="AB327" s="27">
        <f t="shared" si="149"/>
        <v>0</v>
      </c>
      <c r="AC327" s="27">
        <f t="shared" si="149"/>
        <v>0</v>
      </c>
      <c r="AD327" s="27">
        <f t="shared" si="149"/>
        <v>0</v>
      </c>
      <c r="AE327" s="27">
        <f t="shared" si="149"/>
        <v>0</v>
      </c>
      <c r="AF327" s="27">
        <f t="shared" si="149"/>
        <v>0</v>
      </c>
      <c r="AG327" s="27">
        <f t="shared" si="149"/>
        <v>0</v>
      </c>
      <c r="AH327" s="27">
        <f t="shared" si="149"/>
        <v>0</v>
      </c>
      <c r="AI327" s="27">
        <f t="shared" si="149"/>
        <v>0</v>
      </c>
      <c r="AJ327" s="27">
        <f t="shared" si="149"/>
        <v>0</v>
      </c>
      <c r="AK327" s="27">
        <f t="shared" si="149"/>
        <v>0</v>
      </c>
      <c r="AL327" s="27">
        <f t="shared" si="149"/>
        <v>0</v>
      </c>
      <c r="AM327" s="27">
        <f t="shared" ref="AM327:BO327" si="150">AM64*$C64</f>
        <v>0</v>
      </c>
      <c r="AN327" s="27">
        <f t="shared" si="150"/>
        <v>0</v>
      </c>
      <c r="AO327" s="27">
        <f t="shared" si="150"/>
        <v>0</v>
      </c>
      <c r="AP327" s="27">
        <f t="shared" si="150"/>
        <v>0</v>
      </c>
      <c r="AQ327" s="27">
        <f t="shared" si="150"/>
        <v>0</v>
      </c>
      <c r="AR327" s="27">
        <f t="shared" si="150"/>
        <v>0</v>
      </c>
      <c r="AS327" s="27">
        <f t="shared" si="150"/>
        <v>0</v>
      </c>
      <c r="AT327" s="27">
        <f t="shared" si="150"/>
        <v>0</v>
      </c>
      <c r="AU327" s="27">
        <f t="shared" si="150"/>
        <v>0</v>
      </c>
      <c r="AV327" s="27">
        <f t="shared" si="150"/>
        <v>0</v>
      </c>
      <c r="AW327" s="27">
        <f t="shared" si="150"/>
        <v>0</v>
      </c>
      <c r="AX327" s="27">
        <f t="shared" si="150"/>
        <v>0</v>
      </c>
      <c r="AY327" s="27">
        <f t="shared" si="150"/>
        <v>0</v>
      </c>
      <c r="AZ327" s="27">
        <f t="shared" si="150"/>
        <v>0</v>
      </c>
      <c r="BA327" s="27">
        <f t="shared" si="150"/>
        <v>0</v>
      </c>
      <c r="BB327" s="27">
        <f t="shared" si="150"/>
        <v>0</v>
      </c>
      <c r="BC327" s="27">
        <f t="shared" si="150"/>
        <v>0</v>
      </c>
      <c r="BD327" s="27">
        <f t="shared" si="150"/>
        <v>0</v>
      </c>
      <c r="BE327" s="27">
        <f t="shared" si="150"/>
        <v>0</v>
      </c>
      <c r="BF327" s="27">
        <f t="shared" si="150"/>
        <v>0</v>
      </c>
      <c r="BG327" s="27">
        <f t="shared" si="150"/>
        <v>0</v>
      </c>
      <c r="BH327" s="27">
        <f t="shared" si="150"/>
        <v>0</v>
      </c>
      <c r="BI327" s="27">
        <f t="shared" si="150"/>
        <v>0</v>
      </c>
      <c r="BJ327" s="27">
        <f t="shared" si="150"/>
        <v>0</v>
      </c>
      <c r="BK327" s="27">
        <f t="shared" si="150"/>
        <v>0</v>
      </c>
      <c r="BL327" s="27">
        <f t="shared" si="150"/>
        <v>0</v>
      </c>
      <c r="BM327" s="27">
        <f t="shared" si="150"/>
        <v>0</v>
      </c>
      <c r="BN327" s="27">
        <f t="shared" si="150"/>
        <v>0</v>
      </c>
      <c r="BO327" s="27">
        <f t="shared" si="150"/>
        <v>0</v>
      </c>
    </row>
    <row r="328" spans="1:67" x14ac:dyDescent="0.15"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</row>
    <row r="329" spans="1:67" x14ac:dyDescent="0.15">
      <c r="A329" s="14" t="s">
        <v>78</v>
      </c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50" t="s">
        <v>75</v>
      </c>
      <c r="G330" s="27">
        <f t="shared" ref="G330:AL330" si="151">G66*$C66</f>
        <v>0</v>
      </c>
      <c r="H330" s="27">
        <f t="shared" si="151"/>
        <v>0</v>
      </c>
      <c r="I330" s="27">
        <f t="shared" si="151"/>
        <v>0</v>
      </c>
      <c r="J330" s="27">
        <f t="shared" si="151"/>
        <v>0</v>
      </c>
      <c r="K330" s="27">
        <f t="shared" si="151"/>
        <v>0</v>
      </c>
      <c r="L330" s="27">
        <f t="shared" si="151"/>
        <v>0</v>
      </c>
      <c r="M330" s="27">
        <f t="shared" si="151"/>
        <v>0</v>
      </c>
      <c r="N330" s="27">
        <f t="shared" si="151"/>
        <v>7083.333333333333</v>
      </c>
      <c r="O330" s="27">
        <f t="shared" si="151"/>
        <v>7083.333333333333</v>
      </c>
      <c r="P330" s="27">
        <f t="shared" si="151"/>
        <v>7083.333333333333</v>
      </c>
      <c r="Q330" s="27">
        <f t="shared" si="151"/>
        <v>7083.333333333333</v>
      </c>
      <c r="R330" s="27">
        <f t="shared" si="151"/>
        <v>7083.333333333333</v>
      </c>
      <c r="S330" s="27">
        <f t="shared" si="151"/>
        <v>7083.333333333333</v>
      </c>
      <c r="T330" s="27">
        <f t="shared" si="151"/>
        <v>14166.666666666666</v>
      </c>
      <c r="U330" s="27">
        <f t="shared" si="151"/>
        <v>14166.666666666666</v>
      </c>
      <c r="V330" s="27">
        <f t="shared" si="151"/>
        <v>14166.666666666666</v>
      </c>
      <c r="W330" s="27">
        <f t="shared" si="151"/>
        <v>28333.333333333332</v>
      </c>
      <c r="X330" s="27">
        <f t="shared" si="151"/>
        <v>28333.333333333332</v>
      </c>
      <c r="Y330" s="27">
        <f t="shared" si="151"/>
        <v>28333.333333333332</v>
      </c>
      <c r="Z330" s="27">
        <f t="shared" si="151"/>
        <v>28333.333333333332</v>
      </c>
      <c r="AA330" s="27">
        <f t="shared" si="151"/>
        <v>28333.333333333332</v>
      </c>
      <c r="AB330" s="27">
        <f t="shared" si="151"/>
        <v>28333.333333333332</v>
      </c>
      <c r="AC330" s="27">
        <f t="shared" si="151"/>
        <v>28333.333333333332</v>
      </c>
      <c r="AD330" s="27">
        <f t="shared" si="151"/>
        <v>28333.333333333332</v>
      </c>
      <c r="AE330" s="27">
        <f t="shared" si="151"/>
        <v>28333.333333333332</v>
      </c>
      <c r="AF330" s="27">
        <f t="shared" si="151"/>
        <v>28333.333333333332</v>
      </c>
      <c r="AG330" s="27">
        <f t="shared" si="151"/>
        <v>28333.333333333332</v>
      </c>
      <c r="AH330" s="27">
        <f t="shared" si="151"/>
        <v>28333.333333333332</v>
      </c>
      <c r="AI330" s="27">
        <f t="shared" si="151"/>
        <v>28333.333333333332</v>
      </c>
      <c r="AJ330" s="27">
        <f t="shared" si="151"/>
        <v>28333.333333333332</v>
      </c>
      <c r="AK330" s="27">
        <f t="shared" si="151"/>
        <v>28333.333333333332</v>
      </c>
      <c r="AL330" s="27">
        <f t="shared" si="151"/>
        <v>28333.333333333332</v>
      </c>
      <c r="AM330" s="27">
        <f t="shared" ref="AM330:BO330" si="152">AM66*$C66</f>
        <v>28333.333333333332</v>
      </c>
      <c r="AN330" s="27">
        <f t="shared" si="152"/>
        <v>28333.333333333332</v>
      </c>
      <c r="AO330" s="27">
        <f t="shared" si="152"/>
        <v>28333.333333333332</v>
      </c>
      <c r="AP330" s="27">
        <f t="shared" si="152"/>
        <v>28333.333333333332</v>
      </c>
      <c r="AQ330" s="27">
        <f t="shared" si="152"/>
        <v>28333.333333333332</v>
      </c>
      <c r="AR330" s="27">
        <f t="shared" si="152"/>
        <v>42500</v>
      </c>
      <c r="AS330" s="27">
        <f t="shared" si="152"/>
        <v>42500</v>
      </c>
      <c r="AT330" s="27">
        <f t="shared" si="152"/>
        <v>42500</v>
      </c>
      <c r="AU330" s="27">
        <f t="shared" si="152"/>
        <v>42500</v>
      </c>
      <c r="AV330" s="27">
        <f t="shared" si="152"/>
        <v>42500</v>
      </c>
      <c r="AW330" s="27">
        <f t="shared" si="152"/>
        <v>42500</v>
      </c>
      <c r="AX330" s="27">
        <f t="shared" si="152"/>
        <v>42500</v>
      </c>
      <c r="AY330" s="27">
        <f t="shared" si="152"/>
        <v>42500</v>
      </c>
      <c r="AZ330" s="27">
        <f t="shared" si="152"/>
        <v>42500</v>
      </c>
      <c r="BA330" s="27">
        <f t="shared" si="152"/>
        <v>42500</v>
      </c>
      <c r="BB330" s="27">
        <f t="shared" si="152"/>
        <v>42500</v>
      </c>
      <c r="BC330" s="27">
        <f t="shared" si="152"/>
        <v>42500</v>
      </c>
      <c r="BD330" s="27">
        <f t="shared" si="152"/>
        <v>42500</v>
      </c>
      <c r="BE330" s="27">
        <f t="shared" si="152"/>
        <v>42500</v>
      </c>
      <c r="BF330" s="27">
        <f t="shared" si="152"/>
        <v>42500</v>
      </c>
      <c r="BG330" s="27">
        <f t="shared" si="152"/>
        <v>42500</v>
      </c>
      <c r="BH330" s="27">
        <f t="shared" si="152"/>
        <v>42500</v>
      </c>
      <c r="BI330" s="27">
        <f t="shared" si="152"/>
        <v>42500</v>
      </c>
      <c r="BJ330" s="27">
        <f t="shared" si="152"/>
        <v>42500</v>
      </c>
      <c r="BK330" s="27">
        <f t="shared" si="152"/>
        <v>42500</v>
      </c>
      <c r="BL330" s="27">
        <f t="shared" si="152"/>
        <v>42500</v>
      </c>
      <c r="BM330" s="27">
        <f t="shared" si="152"/>
        <v>42500</v>
      </c>
      <c r="BN330" s="27">
        <f t="shared" si="152"/>
        <v>42500</v>
      </c>
      <c r="BO330" s="27">
        <f t="shared" si="152"/>
        <v>42500</v>
      </c>
    </row>
    <row r="331" spans="1:67" x14ac:dyDescent="0.15">
      <c r="A331" s="50" t="s">
        <v>62</v>
      </c>
      <c r="G331" s="24">
        <f>STAFFPLAN_CWS!$B90</f>
        <v>0</v>
      </c>
      <c r="H331" s="24">
        <f>STAFFPLAN_CWS!$C90</f>
        <v>0.8</v>
      </c>
      <c r="I331" s="24">
        <f>STAFFPLAN_CWS!$C90</f>
        <v>0.8</v>
      </c>
      <c r="J331" s="24">
        <f>STAFFPLAN_CWS!$C90</f>
        <v>0.8</v>
      </c>
      <c r="K331" s="24">
        <f>STAFFPLAN_CWS!$C90</f>
        <v>0.8</v>
      </c>
      <c r="L331" s="24">
        <f>STAFFPLAN_CWS!$C90</f>
        <v>0.8</v>
      </c>
      <c r="M331" s="24">
        <f>STAFFPLAN_CWS!$C90</f>
        <v>0.8</v>
      </c>
      <c r="N331" s="24">
        <f>STAFFPLAN_CWS!$C90</f>
        <v>0.8</v>
      </c>
      <c r="O331" s="24">
        <f>STAFFPLAN_CWS!$C90</f>
        <v>0.8</v>
      </c>
      <c r="P331" s="24">
        <f>STAFFPLAN_CWS!$C90</f>
        <v>0.8</v>
      </c>
      <c r="Q331" s="24">
        <f>STAFFPLAN_CWS!$C90</f>
        <v>0.8</v>
      </c>
      <c r="R331" s="24">
        <f>STAFFPLAN_CWS!$C90</f>
        <v>0.8</v>
      </c>
      <c r="S331" s="24">
        <f>STAFFPLAN_CWS!$C90</f>
        <v>0.8</v>
      </c>
      <c r="T331" s="24">
        <f>STAFFPLAN_CWS!$D90</f>
        <v>0.8</v>
      </c>
      <c r="U331" s="24">
        <f>STAFFPLAN_CWS!$D90</f>
        <v>0.8</v>
      </c>
      <c r="V331" s="24">
        <f>STAFFPLAN_CWS!$D90</f>
        <v>0.8</v>
      </c>
      <c r="W331" s="24">
        <f>STAFFPLAN_CWS!$D90</f>
        <v>0.8</v>
      </c>
      <c r="X331" s="24">
        <f>STAFFPLAN_CWS!$D90</f>
        <v>0.8</v>
      </c>
      <c r="Y331" s="24">
        <f>STAFFPLAN_CWS!$D90</f>
        <v>0.8</v>
      </c>
      <c r="Z331" s="24">
        <f>STAFFPLAN_CWS!$D90</f>
        <v>0.8</v>
      </c>
      <c r="AA331" s="24">
        <f>STAFFPLAN_CWS!$D90</f>
        <v>0.8</v>
      </c>
      <c r="AB331" s="24">
        <f>STAFFPLAN_CWS!$D90</f>
        <v>0.8</v>
      </c>
      <c r="AC331" s="24">
        <f>STAFFPLAN_CWS!$D90</f>
        <v>0.8</v>
      </c>
      <c r="AD331" s="24">
        <f>STAFFPLAN_CWS!$D90</f>
        <v>0.8</v>
      </c>
      <c r="AE331" s="24">
        <f>STAFFPLAN_CWS!$D90</f>
        <v>0.8</v>
      </c>
      <c r="AF331" s="24">
        <f>STAFFPLAN_CWS!$E90</f>
        <v>0.9</v>
      </c>
      <c r="AG331" s="24">
        <f>STAFFPLAN_CWS!$E90</f>
        <v>0.9</v>
      </c>
      <c r="AH331" s="24">
        <f>STAFFPLAN_CWS!$E90</f>
        <v>0.9</v>
      </c>
      <c r="AI331" s="24">
        <f>STAFFPLAN_CWS!$E90</f>
        <v>0.9</v>
      </c>
      <c r="AJ331" s="24">
        <f>STAFFPLAN_CWS!$E90</f>
        <v>0.9</v>
      </c>
      <c r="AK331" s="24">
        <f>STAFFPLAN_CWS!$E90</f>
        <v>0.9</v>
      </c>
      <c r="AL331" s="24">
        <f>STAFFPLAN_CWS!$E90</f>
        <v>0.9</v>
      </c>
      <c r="AM331" s="24">
        <f>STAFFPLAN_CWS!$E90</f>
        <v>0.9</v>
      </c>
      <c r="AN331" s="24">
        <f>STAFFPLAN_CWS!$E90</f>
        <v>0.9</v>
      </c>
      <c r="AO331" s="24">
        <f>STAFFPLAN_CWS!$E90</f>
        <v>0.9</v>
      </c>
      <c r="AP331" s="24">
        <f>STAFFPLAN_CWS!$E90</f>
        <v>0.9</v>
      </c>
      <c r="AQ331" s="24">
        <f>STAFFPLAN_CWS!$E90</f>
        <v>0.9</v>
      </c>
      <c r="AR331" s="24">
        <f>STAFFPLAN_CWS!$F90</f>
        <v>1</v>
      </c>
      <c r="AS331" s="24">
        <f>STAFFPLAN_CWS!$F90</f>
        <v>1</v>
      </c>
      <c r="AT331" s="24">
        <f>STAFFPLAN_CWS!$F90</f>
        <v>1</v>
      </c>
      <c r="AU331" s="24">
        <f>STAFFPLAN_CWS!$F90</f>
        <v>1</v>
      </c>
      <c r="AV331" s="24">
        <f>STAFFPLAN_CWS!$F90</f>
        <v>1</v>
      </c>
      <c r="AW331" s="24">
        <f>STAFFPLAN_CWS!$F90</f>
        <v>1</v>
      </c>
      <c r="AX331" s="24">
        <f>STAFFPLAN_CWS!$F90</f>
        <v>1</v>
      </c>
      <c r="AY331" s="24">
        <f>STAFFPLAN_CWS!$F90</f>
        <v>1</v>
      </c>
      <c r="AZ331" s="24">
        <f>STAFFPLAN_CWS!$F90</f>
        <v>1</v>
      </c>
      <c r="BA331" s="24">
        <f>STAFFPLAN_CWS!$F90</f>
        <v>1</v>
      </c>
      <c r="BB331" s="24">
        <f>STAFFPLAN_CWS!$F90</f>
        <v>1</v>
      </c>
      <c r="BC331" s="24">
        <f>STAFFPLAN_CWS!$F90</f>
        <v>1</v>
      </c>
      <c r="BD331" s="24">
        <f>STAFFPLAN_CWS!$G90</f>
        <v>1</v>
      </c>
      <c r="BE331" s="24">
        <f>STAFFPLAN_CWS!$G90</f>
        <v>1</v>
      </c>
      <c r="BF331" s="24">
        <f>STAFFPLAN_CWS!$G90</f>
        <v>1</v>
      </c>
      <c r="BG331" s="24">
        <f>STAFFPLAN_CWS!$G90</f>
        <v>1</v>
      </c>
      <c r="BH331" s="24">
        <f>STAFFPLAN_CWS!$G90</f>
        <v>1</v>
      </c>
      <c r="BI331" s="24">
        <f>STAFFPLAN_CWS!$G90</f>
        <v>1</v>
      </c>
      <c r="BJ331" s="24">
        <f>STAFFPLAN_CWS!$G90</f>
        <v>1</v>
      </c>
      <c r="BK331" s="24">
        <f>STAFFPLAN_CWS!$G90</f>
        <v>1</v>
      </c>
      <c r="BL331" s="24">
        <f>STAFFPLAN_CWS!$G90</f>
        <v>1</v>
      </c>
      <c r="BM331" s="24">
        <f>STAFFPLAN_CWS!$G90</f>
        <v>1</v>
      </c>
      <c r="BN331" s="24">
        <f>STAFFPLAN_CWS!$G90</f>
        <v>1</v>
      </c>
      <c r="BO331" s="24">
        <f>STAFFPLAN_CWS!$G90</f>
        <v>1</v>
      </c>
    </row>
    <row r="332" spans="1:67" x14ac:dyDescent="0.15">
      <c r="A332" s="50" t="s">
        <v>76</v>
      </c>
      <c r="G332" s="27">
        <f t="shared" ref="G332:AL332" si="153">G330*G331</f>
        <v>0</v>
      </c>
      <c r="H332" s="27">
        <f t="shared" si="153"/>
        <v>0</v>
      </c>
      <c r="I332" s="27">
        <f t="shared" si="153"/>
        <v>0</v>
      </c>
      <c r="J332" s="27">
        <f t="shared" si="153"/>
        <v>0</v>
      </c>
      <c r="K332" s="27">
        <f t="shared" si="153"/>
        <v>0</v>
      </c>
      <c r="L332" s="27">
        <f t="shared" si="153"/>
        <v>0</v>
      </c>
      <c r="M332" s="27">
        <f t="shared" si="153"/>
        <v>0</v>
      </c>
      <c r="N332" s="27">
        <f t="shared" si="153"/>
        <v>5666.666666666667</v>
      </c>
      <c r="O332" s="27">
        <f t="shared" si="153"/>
        <v>5666.666666666667</v>
      </c>
      <c r="P332" s="27">
        <f t="shared" si="153"/>
        <v>5666.666666666667</v>
      </c>
      <c r="Q332" s="27">
        <f t="shared" si="153"/>
        <v>5666.666666666667</v>
      </c>
      <c r="R332" s="27">
        <f t="shared" si="153"/>
        <v>5666.666666666667</v>
      </c>
      <c r="S332" s="27">
        <f t="shared" si="153"/>
        <v>5666.666666666667</v>
      </c>
      <c r="T332" s="27">
        <f t="shared" si="153"/>
        <v>11333.333333333334</v>
      </c>
      <c r="U332" s="27">
        <f t="shared" si="153"/>
        <v>11333.333333333334</v>
      </c>
      <c r="V332" s="27">
        <f t="shared" si="153"/>
        <v>11333.333333333334</v>
      </c>
      <c r="W332" s="27">
        <f t="shared" si="153"/>
        <v>22666.666666666668</v>
      </c>
      <c r="X332" s="27">
        <f t="shared" si="153"/>
        <v>22666.666666666668</v>
      </c>
      <c r="Y332" s="27">
        <f t="shared" si="153"/>
        <v>22666.666666666668</v>
      </c>
      <c r="Z332" s="27">
        <f t="shared" si="153"/>
        <v>22666.666666666668</v>
      </c>
      <c r="AA332" s="27">
        <f t="shared" si="153"/>
        <v>22666.666666666668</v>
      </c>
      <c r="AB332" s="27">
        <f t="shared" si="153"/>
        <v>22666.666666666668</v>
      </c>
      <c r="AC332" s="27">
        <f t="shared" si="153"/>
        <v>22666.666666666668</v>
      </c>
      <c r="AD332" s="27">
        <f t="shared" si="153"/>
        <v>22666.666666666668</v>
      </c>
      <c r="AE332" s="27">
        <f t="shared" si="153"/>
        <v>22666.666666666668</v>
      </c>
      <c r="AF332" s="27">
        <f t="shared" si="153"/>
        <v>25500</v>
      </c>
      <c r="AG332" s="27">
        <f t="shared" si="153"/>
        <v>25500</v>
      </c>
      <c r="AH332" s="27">
        <f t="shared" si="153"/>
        <v>25500</v>
      </c>
      <c r="AI332" s="27">
        <f t="shared" si="153"/>
        <v>25500</v>
      </c>
      <c r="AJ332" s="27">
        <f t="shared" si="153"/>
        <v>25500</v>
      </c>
      <c r="AK332" s="27">
        <f t="shared" si="153"/>
        <v>25500</v>
      </c>
      <c r="AL332" s="27">
        <f t="shared" si="153"/>
        <v>25500</v>
      </c>
      <c r="AM332" s="27">
        <f t="shared" ref="AM332:BO332" si="154">AM330*AM331</f>
        <v>25500</v>
      </c>
      <c r="AN332" s="27">
        <f t="shared" si="154"/>
        <v>25500</v>
      </c>
      <c r="AO332" s="27">
        <f t="shared" si="154"/>
        <v>25500</v>
      </c>
      <c r="AP332" s="27">
        <f t="shared" si="154"/>
        <v>25500</v>
      </c>
      <c r="AQ332" s="27">
        <f t="shared" si="154"/>
        <v>25500</v>
      </c>
      <c r="AR332" s="27">
        <f t="shared" si="154"/>
        <v>42500</v>
      </c>
      <c r="AS332" s="27">
        <f t="shared" si="154"/>
        <v>42500</v>
      </c>
      <c r="AT332" s="27">
        <f t="shared" si="154"/>
        <v>42500</v>
      </c>
      <c r="AU332" s="27">
        <f t="shared" si="154"/>
        <v>42500</v>
      </c>
      <c r="AV332" s="27">
        <f t="shared" si="154"/>
        <v>42500</v>
      </c>
      <c r="AW332" s="27">
        <f t="shared" si="154"/>
        <v>42500</v>
      </c>
      <c r="AX332" s="27">
        <f t="shared" si="154"/>
        <v>42500</v>
      </c>
      <c r="AY332" s="27">
        <f t="shared" si="154"/>
        <v>42500</v>
      </c>
      <c r="AZ332" s="27">
        <f t="shared" si="154"/>
        <v>42500</v>
      </c>
      <c r="BA332" s="27">
        <f t="shared" si="154"/>
        <v>42500</v>
      </c>
      <c r="BB332" s="27">
        <f t="shared" si="154"/>
        <v>42500</v>
      </c>
      <c r="BC332" s="27">
        <f t="shared" si="154"/>
        <v>42500</v>
      </c>
      <c r="BD332" s="27">
        <f t="shared" si="154"/>
        <v>42500</v>
      </c>
      <c r="BE332" s="27">
        <f t="shared" si="154"/>
        <v>42500</v>
      </c>
      <c r="BF332" s="27">
        <f t="shared" si="154"/>
        <v>42500</v>
      </c>
      <c r="BG332" s="27">
        <f t="shared" si="154"/>
        <v>42500</v>
      </c>
      <c r="BH332" s="27">
        <f t="shared" si="154"/>
        <v>42500</v>
      </c>
      <c r="BI332" s="27">
        <f t="shared" si="154"/>
        <v>42500</v>
      </c>
      <c r="BJ332" s="27">
        <f t="shared" si="154"/>
        <v>42500</v>
      </c>
      <c r="BK332" s="27">
        <f t="shared" si="154"/>
        <v>42500</v>
      </c>
      <c r="BL332" s="27">
        <f t="shared" si="154"/>
        <v>42500</v>
      </c>
      <c r="BM332" s="27">
        <f t="shared" si="154"/>
        <v>42500</v>
      </c>
      <c r="BN332" s="27">
        <f t="shared" si="154"/>
        <v>42500</v>
      </c>
      <c r="BO332" s="27">
        <f t="shared" si="154"/>
        <v>42500</v>
      </c>
    </row>
    <row r="333" spans="1:67" x14ac:dyDescent="0.15">
      <c r="A333" s="50" t="s">
        <v>27</v>
      </c>
      <c r="G333" s="27">
        <f>'COSM-BONUS_CWS'!E94</f>
        <v>0</v>
      </c>
      <c r="H333" s="27">
        <f>'COSM-BONUS_CWS'!F94</f>
        <v>0</v>
      </c>
      <c r="I333" s="27">
        <f>'COSM-BONUS_CWS'!G94</f>
        <v>0</v>
      </c>
      <c r="J333" s="27">
        <f>'COSM-BONUS_CWS'!H94</f>
        <v>0</v>
      </c>
      <c r="K333" s="27">
        <f>'COSM-BONUS_CWS'!I94</f>
        <v>0</v>
      </c>
      <c r="L333" s="27">
        <f>'COSM-BONUS_CWS'!J94</f>
        <v>0</v>
      </c>
      <c r="M333" s="27">
        <f>'COSM-BONUS_CWS'!K94</f>
        <v>0</v>
      </c>
      <c r="N333" s="27">
        <f>'COSM-BONUS_CWS'!L94</f>
        <v>0</v>
      </c>
      <c r="O333" s="27">
        <f>'COSM-BONUS_CWS'!M94</f>
        <v>0</v>
      </c>
      <c r="P333" s="27">
        <f>'COSM-BONUS_CWS'!N94</f>
        <v>0</v>
      </c>
      <c r="Q333" s="27">
        <f>'COSM-BONUS_CWS'!O94</f>
        <v>394.20000000000005</v>
      </c>
      <c r="R333" s="27">
        <f>'COSM-BONUS_CWS'!P94</f>
        <v>394.20000000000005</v>
      </c>
      <c r="S333" s="27">
        <f>'COSM-BONUS_CWS'!Q94</f>
        <v>758.25</v>
      </c>
      <c r="T333" s="27">
        <f>'COSM-BONUS_CWS'!R94</f>
        <v>3365.5866666666675</v>
      </c>
      <c r="U333" s="27">
        <f>'COSM-BONUS_CWS'!S94</f>
        <v>4526.22</v>
      </c>
      <c r="V333" s="27">
        <f>'COSM-BONUS_CWS'!T94</f>
        <v>9052.44</v>
      </c>
      <c r="W333" s="27">
        <f>'COSM-BONUS_CWS'!U94</f>
        <v>10862.928000000002</v>
      </c>
      <c r="X333" s="27">
        <f>'COSM-BONUS_CWS'!V94</f>
        <v>10862.928000000002</v>
      </c>
      <c r="Y333" s="27">
        <f>'COSM-BONUS_CWS'!W94</f>
        <v>10862.928000000002</v>
      </c>
      <c r="Z333" s="27">
        <f>'COSM-BONUS_CWS'!X94</f>
        <v>10862.928000000002</v>
      </c>
      <c r="AA333" s="27">
        <f>'COSM-BONUS_CWS'!Y94</f>
        <v>12255.688</v>
      </c>
      <c r="AB333" s="27">
        <f>'COSM-BONUS_CWS'!Z94</f>
        <v>13648.448</v>
      </c>
      <c r="AC333" s="27">
        <f>'COSM-BONUS_CWS'!AA94</f>
        <v>13684.448</v>
      </c>
      <c r="AD333" s="27">
        <f>'COSM-BONUS_CWS'!AB94</f>
        <v>16331.142000000002</v>
      </c>
      <c r="AE333" s="27">
        <f>'COSM-BONUS_CWS'!AC94</f>
        <v>16360.392000000002</v>
      </c>
      <c r="AF333" s="27">
        <f>'COSM-BONUS_CWS'!AD94</f>
        <v>21845.407999999999</v>
      </c>
      <c r="AG333" s="27">
        <f>'COSM-BONUS_CWS'!AE94</f>
        <v>34923.29280000001</v>
      </c>
      <c r="AH333" s="27">
        <f>'COSM-BONUS_CWS'!AF94</f>
        <v>39416.354399999997</v>
      </c>
      <c r="AI333" s="27">
        <f>'COSM-BONUS_CWS'!AG94</f>
        <v>39416.354399999997</v>
      </c>
      <c r="AJ333" s="27">
        <f>'COSM-BONUS_CWS'!AH94</f>
        <v>43764.015999999996</v>
      </c>
      <c r="AK333" s="27">
        <f>'COSM-BONUS_CWS'!AI94</f>
        <v>43764.015999999996</v>
      </c>
      <c r="AL333" s="27">
        <f>'COSM-BONUS_CWS'!AJ94</f>
        <v>43764.015999999996</v>
      </c>
      <c r="AM333" s="27">
        <f>'COSM-BONUS_CWS'!AK94</f>
        <v>39452.954400000002</v>
      </c>
      <c r="AN333" s="27">
        <f>'COSM-BONUS_CWS'!AL94</f>
        <v>39489.554400000001</v>
      </c>
      <c r="AO333" s="27">
        <f>'COSM-BONUS_CWS'!AM94</f>
        <v>35181.492800000007</v>
      </c>
      <c r="AP333" s="27">
        <f>'COSM-BONUS_CWS'!AN94</f>
        <v>30900.231200000002</v>
      </c>
      <c r="AQ333" s="27">
        <f>'COSM-BONUS_CWS'!AO94</f>
        <v>26584.5196</v>
      </c>
      <c r="AR333" s="27">
        <f>'COSM-BONUS_CWS'!AP94</f>
        <v>43921.321371428567</v>
      </c>
      <c r="AS333" s="27">
        <f>'COSM-BONUS_CWS'!AQ94</f>
        <v>70067.430000000008</v>
      </c>
      <c r="AT333" s="27">
        <f>'COSM-BONUS_CWS'!AR94</f>
        <v>79085.429228571433</v>
      </c>
      <c r="AU333" s="27">
        <f>'COSM-BONUS_CWS'!AS94</f>
        <v>79085.429228571433</v>
      </c>
      <c r="AV333" s="27">
        <f>'COSM-BONUS_CWS'!AT94</f>
        <v>87707.126785714296</v>
      </c>
      <c r="AW333" s="27">
        <f>'COSM-BONUS_CWS'!AU94</f>
        <v>87707.126785714296</v>
      </c>
      <c r="AX333" s="27">
        <f>'COSM-BONUS_CWS'!AV94</f>
        <v>87707.126785714296</v>
      </c>
      <c r="AY333" s="27">
        <f>'COSM-BONUS_CWS'!AW94</f>
        <v>79129.143514285723</v>
      </c>
      <c r="AZ333" s="27">
        <f>'COSM-BONUS_CWS'!AX94</f>
        <v>79172.857799999998</v>
      </c>
      <c r="BA333" s="27">
        <f>'COSM-BONUS_CWS'!AY94</f>
        <v>70376.430000000008</v>
      </c>
      <c r="BB333" s="27">
        <f>'COSM-BONUS_CWS'!AZ94</f>
        <v>61826.303871428565</v>
      </c>
      <c r="BC333" s="27">
        <f>'COSM-BONUS_CWS'!BA94</f>
        <v>53021.197500000009</v>
      </c>
      <c r="BD333" s="27">
        <f>'COSM-BONUS_CWS'!BB94</f>
        <v>74695.218300000008</v>
      </c>
      <c r="BE333" s="27">
        <f>'COSM-BONUS_CWS'!BC94</f>
        <v>119470.28499428571</v>
      </c>
      <c r="BF333" s="27">
        <f>'COSM-BONUS_CWS'!BD94</f>
        <v>134558.12865428571</v>
      </c>
      <c r="BG333" s="27">
        <f>'COSM-BONUS_CWS'!BE94</f>
        <v>134558.12865428571</v>
      </c>
      <c r="BH333" s="27">
        <f>'COSM-BONUS_CWS'!BF94</f>
        <v>149462.00802857144</v>
      </c>
      <c r="BI333" s="27">
        <f>'COSM-BONUS_CWS'!BG94</f>
        <v>149462.00802857144</v>
      </c>
      <c r="BJ333" s="27">
        <f>'COSM-BONUS_CWS'!BH94</f>
        <v>149462.00802857144</v>
      </c>
      <c r="BK333" s="27">
        <f>'COSM-BONUS_CWS'!BI94</f>
        <v>134601.84294</v>
      </c>
      <c r="BL333" s="27">
        <f>'COSM-BONUS_CWS'!BJ94</f>
        <v>134645.55722571426</v>
      </c>
      <c r="BM333" s="27">
        <f>'COSM-BONUS_CWS'!BK94</f>
        <v>119779.28499428571</v>
      </c>
      <c r="BN333" s="27">
        <f>'COSM-BONUS_CWS'!BL94</f>
        <v>104946.97704857143</v>
      </c>
      <c r="BO333" s="27">
        <f>'COSM-BONUS_CWS'!BM94</f>
        <v>90072.026245714282</v>
      </c>
    </row>
    <row r="334" spans="1:67" x14ac:dyDescent="0.15">
      <c r="A334" s="50" t="s">
        <v>63</v>
      </c>
      <c r="G334" s="27">
        <f t="shared" ref="G334:AL334" si="155">G332+G333</f>
        <v>0</v>
      </c>
      <c r="H334" s="27">
        <f t="shared" si="155"/>
        <v>0</v>
      </c>
      <c r="I334" s="27">
        <f t="shared" si="155"/>
        <v>0</v>
      </c>
      <c r="J334" s="27">
        <f t="shared" si="155"/>
        <v>0</v>
      </c>
      <c r="K334" s="27">
        <f t="shared" si="155"/>
        <v>0</v>
      </c>
      <c r="L334" s="27">
        <f t="shared" si="155"/>
        <v>0</v>
      </c>
      <c r="M334" s="27">
        <f t="shared" si="155"/>
        <v>0</v>
      </c>
      <c r="N334" s="27">
        <f t="shared" si="155"/>
        <v>5666.666666666667</v>
      </c>
      <c r="O334" s="27">
        <f t="shared" si="155"/>
        <v>5666.666666666667</v>
      </c>
      <c r="P334" s="27">
        <f t="shared" si="155"/>
        <v>5666.666666666667</v>
      </c>
      <c r="Q334" s="27">
        <f t="shared" si="155"/>
        <v>6060.8666666666668</v>
      </c>
      <c r="R334" s="27">
        <f t="shared" si="155"/>
        <v>6060.8666666666668</v>
      </c>
      <c r="S334" s="27">
        <f t="shared" si="155"/>
        <v>6424.916666666667</v>
      </c>
      <c r="T334" s="27">
        <f t="shared" si="155"/>
        <v>14698.920000000002</v>
      </c>
      <c r="U334" s="27">
        <f t="shared" si="155"/>
        <v>15859.553333333333</v>
      </c>
      <c r="V334" s="27">
        <f t="shared" si="155"/>
        <v>20385.773333333334</v>
      </c>
      <c r="W334" s="27">
        <f t="shared" si="155"/>
        <v>33529.594666666671</v>
      </c>
      <c r="X334" s="27">
        <f t="shared" si="155"/>
        <v>33529.594666666671</v>
      </c>
      <c r="Y334" s="27">
        <f t="shared" si="155"/>
        <v>33529.594666666671</v>
      </c>
      <c r="Z334" s="27">
        <f t="shared" si="155"/>
        <v>33529.594666666671</v>
      </c>
      <c r="AA334" s="27">
        <f t="shared" si="155"/>
        <v>34922.354666666666</v>
      </c>
      <c r="AB334" s="27">
        <f t="shared" si="155"/>
        <v>36315.114666666668</v>
      </c>
      <c r="AC334" s="27">
        <f t="shared" si="155"/>
        <v>36351.114666666668</v>
      </c>
      <c r="AD334" s="27">
        <f t="shared" si="155"/>
        <v>38997.808666666671</v>
      </c>
      <c r="AE334" s="27">
        <f t="shared" si="155"/>
        <v>39027.058666666671</v>
      </c>
      <c r="AF334" s="27">
        <f t="shared" si="155"/>
        <v>47345.407999999996</v>
      </c>
      <c r="AG334" s="27">
        <f t="shared" si="155"/>
        <v>60423.29280000001</v>
      </c>
      <c r="AH334" s="27">
        <f t="shared" si="155"/>
        <v>64916.354399999997</v>
      </c>
      <c r="AI334" s="27">
        <f t="shared" si="155"/>
        <v>64916.354399999997</v>
      </c>
      <c r="AJ334" s="27">
        <f t="shared" si="155"/>
        <v>69264.016000000003</v>
      </c>
      <c r="AK334" s="27">
        <f t="shared" si="155"/>
        <v>69264.016000000003</v>
      </c>
      <c r="AL334" s="27">
        <f t="shared" si="155"/>
        <v>69264.016000000003</v>
      </c>
      <c r="AM334" s="27">
        <f t="shared" ref="AM334:BO334" si="156">AM332+AM333</f>
        <v>64952.954400000002</v>
      </c>
      <c r="AN334" s="27">
        <f t="shared" si="156"/>
        <v>64989.554400000001</v>
      </c>
      <c r="AO334" s="27">
        <f t="shared" si="156"/>
        <v>60681.492800000007</v>
      </c>
      <c r="AP334" s="27">
        <f t="shared" si="156"/>
        <v>56400.231200000002</v>
      </c>
      <c r="AQ334" s="27">
        <f t="shared" si="156"/>
        <v>52084.5196</v>
      </c>
      <c r="AR334" s="27">
        <f t="shared" si="156"/>
        <v>86421.321371428567</v>
      </c>
      <c r="AS334" s="27">
        <f t="shared" si="156"/>
        <v>112567.43000000001</v>
      </c>
      <c r="AT334" s="27">
        <f t="shared" si="156"/>
        <v>121585.42922857143</v>
      </c>
      <c r="AU334" s="27">
        <f t="shared" si="156"/>
        <v>121585.42922857143</v>
      </c>
      <c r="AV334" s="27">
        <f t="shared" si="156"/>
        <v>130207.1267857143</v>
      </c>
      <c r="AW334" s="27">
        <f t="shared" si="156"/>
        <v>130207.1267857143</v>
      </c>
      <c r="AX334" s="27">
        <f t="shared" si="156"/>
        <v>130207.1267857143</v>
      </c>
      <c r="AY334" s="27">
        <f t="shared" si="156"/>
        <v>121629.14351428572</v>
      </c>
      <c r="AZ334" s="27">
        <f t="shared" si="156"/>
        <v>121672.8578</v>
      </c>
      <c r="BA334" s="27">
        <f t="shared" si="156"/>
        <v>112876.43000000001</v>
      </c>
      <c r="BB334" s="27">
        <f t="shared" si="156"/>
        <v>104326.30387142856</v>
      </c>
      <c r="BC334" s="27">
        <f t="shared" si="156"/>
        <v>95521.197500000009</v>
      </c>
      <c r="BD334" s="27">
        <f t="shared" si="156"/>
        <v>117195.21830000001</v>
      </c>
      <c r="BE334" s="27">
        <f t="shared" si="156"/>
        <v>161970.28499428573</v>
      </c>
      <c r="BF334" s="27">
        <f t="shared" si="156"/>
        <v>177058.12865428571</v>
      </c>
      <c r="BG334" s="27">
        <f t="shared" si="156"/>
        <v>177058.12865428571</v>
      </c>
      <c r="BH334" s="27">
        <f t="shared" si="156"/>
        <v>191962.00802857144</v>
      </c>
      <c r="BI334" s="27">
        <f t="shared" si="156"/>
        <v>191962.00802857144</v>
      </c>
      <c r="BJ334" s="27">
        <f t="shared" si="156"/>
        <v>191962.00802857144</v>
      </c>
      <c r="BK334" s="27">
        <f t="shared" si="156"/>
        <v>177101.84294</v>
      </c>
      <c r="BL334" s="27">
        <f t="shared" si="156"/>
        <v>177145.55722571426</v>
      </c>
      <c r="BM334" s="27">
        <f t="shared" si="156"/>
        <v>162279.28499428573</v>
      </c>
      <c r="BN334" s="27">
        <f t="shared" si="156"/>
        <v>147446.97704857143</v>
      </c>
      <c r="BO334" s="27">
        <f t="shared" si="156"/>
        <v>132572.02624571428</v>
      </c>
    </row>
    <row r="335" spans="1:67" x14ac:dyDescent="0.15">
      <c r="A335" s="50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</row>
    <row r="336" spans="1:67" x14ac:dyDescent="0.15">
      <c r="A336" s="35" t="s">
        <v>86</v>
      </c>
      <c r="G336" s="27">
        <f t="shared" ref="G336:AL336" si="157">G67*$C67</f>
        <v>0</v>
      </c>
      <c r="H336" s="27">
        <f t="shared" si="157"/>
        <v>5200</v>
      </c>
      <c r="I336" s="27">
        <f t="shared" si="157"/>
        <v>5200</v>
      </c>
      <c r="J336" s="27">
        <f t="shared" si="157"/>
        <v>5200</v>
      </c>
      <c r="K336" s="27">
        <f t="shared" si="157"/>
        <v>5200</v>
      </c>
      <c r="L336" s="27">
        <f t="shared" si="157"/>
        <v>5200</v>
      </c>
      <c r="M336" s="27">
        <f t="shared" si="157"/>
        <v>5200</v>
      </c>
      <c r="N336" s="27">
        <f t="shared" si="157"/>
        <v>0</v>
      </c>
      <c r="O336" s="27">
        <f t="shared" si="157"/>
        <v>0</v>
      </c>
      <c r="P336" s="27">
        <f t="shared" si="157"/>
        <v>0</v>
      </c>
      <c r="Q336" s="27">
        <f t="shared" si="157"/>
        <v>0</v>
      </c>
      <c r="R336" s="27">
        <f t="shared" si="157"/>
        <v>0</v>
      </c>
      <c r="S336" s="27">
        <f t="shared" si="157"/>
        <v>0</v>
      </c>
      <c r="T336" s="27">
        <f t="shared" si="157"/>
        <v>0</v>
      </c>
      <c r="U336" s="27">
        <f t="shared" si="157"/>
        <v>0</v>
      </c>
      <c r="V336" s="27">
        <f t="shared" si="157"/>
        <v>0</v>
      </c>
      <c r="W336" s="27">
        <f t="shared" si="157"/>
        <v>0</v>
      </c>
      <c r="X336" s="27">
        <f t="shared" si="157"/>
        <v>0</v>
      </c>
      <c r="Y336" s="27">
        <f t="shared" si="157"/>
        <v>0</v>
      </c>
      <c r="Z336" s="27">
        <f t="shared" si="157"/>
        <v>0</v>
      </c>
      <c r="AA336" s="27">
        <f t="shared" si="157"/>
        <v>0</v>
      </c>
      <c r="AB336" s="27">
        <f t="shared" si="157"/>
        <v>0</v>
      </c>
      <c r="AC336" s="27">
        <f t="shared" si="157"/>
        <v>0</v>
      </c>
      <c r="AD336" s="27">
        <f t="shared" si="157"/>
        <v>0</v>
      </c>
      <c r="AE336" s="27">
        <f t="shared" si="157"/>
        <v>0</v>
      </c>
      <c r="AF336" s="27">
        <f t="shared" si="157"/>
        <v>0</v>
      </c>
      <c r="AG336" s="27">
        <f t="shared" si="157"/>
        <v>0</v>
      </c>
      <c r="AH336" s="27">
        <f t="shared" si="157"/>
        <v>0</v>
      </c>
      <c r="AI336" s="27">
        <f t="shared" si="157"/>
        <v>0</v>
      </c>
      <c r="AJ336" s="27">
        <f t="shared" si="157"/>
        <v>0</v>
      </c>
      <c r="AK336" s="27">
        <f t="shared" si="157"/>
        <v>0</v>
      </c>
      <c r="AL336" s="27">
        <f t="shared" si="157"/>
        <v>0</v>
      </c>
      <c r="AM336" s="27">
        <f t="shared" ref="AM336:BO336" si="158">AM67*$C67</f>
        <v>0</v>
      </c>
      <c r="AN336" s="27">
        <f t="shared" si="158"/>
        <v>0</v>
      </c>
      <c r="AO336" s="27">
        <f t="shared" si="158"/>
        <v>0</v>
      </c>
      <c r="AP336" s="27">
        <f t="shared" si="158"/>
        <v>0</v>
      </c>
      <c r="AQ336" s="27">
        <f t="shared" si="158"/>
        <v>0</v>
      </c>
      <c r="AR336" s="27">
        <f t="shared" si="158"/>
        <v>0</v>
      </c>
      <c r="AS336" s="27">
        <f t="shared" si="158"/>
        <v>0</v>
      </c>
      <c r="AT336" s="27">
        <f t="shared" si="158"/>
        <v>0</v>
      </c>
      <c r="AU336" s="27">
        <f t="shared" si="158"/>
        <v>0</v>
      </c>
      <c r="AV336" s="27">
        <f t="shared" si="158"/>
        <v>0</v>
      </c>
      <c r="AW336" s="27">
        <f t="shared" si="158"/>
        <v>0</v>
      </c>
      <c r="AX336" s="27">
        <f t="shared" si="158"/>
        <v>0</v>
      </c>
      <c r="AY336" s="27">
        <f t="shared" si="158"/>
        <v>0</v>
      </c>
      <c r="AZ336" s="27">
        <f t="shared" si="158"/>
        <v>0</v>
      </c>
      <c r="BA336" s="27">
        <f t="shared" si="158"/>
        <v>0</v>
      </c>
      <c r="BB336" s="27">
        <f t="shared" si="158"/>
        <v>0</v>
      </c>
      <c r="BC336" s="27">
        <f t="shared" si="158"/>
        <v>0</v>
      </c>
      <c r="BD336" s="27">
        <f t="shared" si="158"/>
        <v>0</v>
      </c>
      <c r="BE336" s="27">
        <f t="shared" si="158"/>
        <v>0</v>
      </c>
      <c r="BF336" s="27">
        <f t="shared" si="158"/>
        <v>0</v>
      </c>
      <c r="BG336" s="27">
        <f t="shared" si="158"/>
        <v>0</v>
      </c>
      <c r="BH336" s="27">
        <f t="shared" si="158"/>
        <v>0</v>
      </c>
      <c r="BI336" s="27">
        <f t="shared" si="158"/>
        <v>0</v>
      </c>
      <c r="BJ336" s="27">
        <f t="shared" si="158"/>
        <v>0</v>
      </c>
      <c r="BK336" s="27">
        <f t="shared" si="158"/>
        <v>0</v>
      </c>
      <c r="BL336" s="27">
        <f t="shared" si="158"/>
        <v>0</v>
      </c>
      <c r="BM336" s="27">
        <f t="shared" si="158"/>
        <v>0</v>
      </c>
      <c r="BN336" s="27">
        <f t="shared" si="158"/>
        <v>0</v>
      </c>
      <c r="BO336" s="27">
        <f t="shared" si="158"/>
        <v>0</v>
      </c>
    </row>
    <row r="337" spans="1:67" x14ac:dyDescent="0.15"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</row>
    <row r="338" spans="1:67" x14ac:dyDescent="0.15">
      <c r="A338" s="14" t="s">
        <v>33</v>
      </c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50" t="s">
        <v>75</v>
      </c>
      <c r="G339" s="27">
        <f t="shared" ref="G339:AL339" si="159">G69*$C69</f>
        <v>0</v>
      </c>
      <c r="H339" s="27">
        <f t="shared" si="159"/>
        <v>0</v>
      </c>
      <c r="I339" s="27">
        <f t="shared" si="159"/>
        <v>0</v>
      </c>
      <c r="J339" s="27">
        <f t="shared" si="159"/>
        <v>0</v>
      </c>
      <c r="K339" s="27">
        <f t="shared" si="159"/>
        <v>0</v>
      </c>
      <c r="L339" s="27">
        <f t="shared" si="159"/>
        <v>0</v>
      </c>
      <c r="M339" s="27">
        <f t="shared" si="159"/>
        <v>0</v>
      </c>
      <c r="N339" s="27">
        <f t="shared" si="159"/>
        <v>0</v>
      </c>
      <c r="O339" s="27">
        <f t="shared" si="159"/>
        <v>0</v>
      </c>
      <c r="P339" s="27">
        <f t="shared" si="159"/>
        <v>0</v>
      </c>
      <c r="Q339" s="27">
        <f t="shared" si="159"/>
        <v>0</v>
      </c>
      <c r="R339" s="27">
        <f t="shared" si="159"/>
        <v>0</v>
      </c>
      <c r="S339" s="27">
        <f t="shared" si="159"/>
        <v>0</v>
      </c>
      <c r="T339" s="27">
        <f t="shared" si="159"/>
        <v>7500</v>
      </c>
      <c r="U339" s="27">
        <f t="shared" si="159"/>
        <v>7500</v>
      </c>
      <c r="V339" s="27">
        <f t="shared" si="159"/>
        <v>7500</v>
      </c>
      <c r="W339" s="27">
        <f t="shared" si="159"/>
        <v>7500</v>
      </c>
      <c r="X339" s="27">
        <f t="shared" si="159"/>
        <v>7500</v>
      </c>
      <c r="Y339" s="27">
        <f t="shared" si="159"/>
        <v>7500</v>
      </c>
      <c r="Z339" s="27">
        <f t="shared" si="159"/>
        <v>7500</v>
      </c>
      <c r="AA339" s="27">
        <f t="shared" si="159"/>
        <v>7500</v>
      </c>
      <c r="AB339" s="27">
        <f t="shared" si="159"/>
        <v>7500</v>
      </c>
      <c r="AC339" s="27">
        <f t="shared" si="159"/>
        <v>7500</v>
      </c>
      <c r="AD339" s="27">
        <f t="shared" si="159"/>
        <v>7500</v>
      </c>
      <c r="AE339" s="27">
        <f t="shared" si="159"/>
        <v>7500</v>
      </c>
      <c r="AF339" s="27">
        <f t="shared" si="159"/>
        <v>7500</v>
      </c>
      <c r="AG339" s="27">
        <f t="shared" si="159"/>
        <v>7500</v>
      </c>
      <c r="AH339" s="27">
        <f t="shared" si="159"/>
        <v>7500</v>
      </c>
      <c r="AI339" s="27">
        <f t="shared" si="159"/>
        <v>7500</v>
      </c>
      <c r="AJ339" s="27">
        <f t="shared" si="159"/>
        <v>7500</v>
      </c>
      <c r="AK339" s="27">
        <f t="shared" si="159"/>
        <v>7500</v>
      </c>
      <c r="AL339" s="27">
        <f t="shared" si="159"/>
        <v>7500</v>
      </c>
      <c r="AM339" s="27">
        <f t="shared" ref="AM339:BO339" si="160">AM69*$C69</f>
        <v>7500</v>
      </c>
      <c r="AN339" s="27">
        <f t="shared" si="160"/>
        <v>7500</v>
      </c>
      <c r="AO339" s="27">
        <f t="shared" si="160"/>
        <v>7500</v>
      </c>
      <c r="AP339" s="27">
        <f t="shared" si="160"/>
        <v>7500</v>
      </c>
      <c r="AQ339" s="27">
        <f t="shared" si="160"/>
        <v>7500</v>
      </c>
      <c r="AR339" s="27">
        <f t="shared" si="160"/>
        <v>7500</v>
      </c>
      <c r="AS339" s="27">
        <f t="shared" si="160"/>
        <v>7500</v>
      </c>
      <c r="AT339" s="27">
        <f t="shared" si="160"/>
        <v>7500</v>
      </c>
      <c r="AU339" s="27">
        <f t="shared" si="160"/>
        <v>7500</v>
      </c>
      <c r="AV339" s="27">
        <f t="shared" si="160"/>
        <v>7500</v>
      </c>
      <c r="AW339" s="27">
        <f t="shared" si="160"/>
        <v>7500</v>
      </c>
      <c r="AX339" s="27">
        <f t="shared" si="160"/>
        <v>7500</v>
      </c>
      <c r="AY339" s="27">
        <f t="shared" si="160"/>
        <v>7500</v>
      </c>
      <c r="AZ339" s="27">
        <f t="shared" si="160"/>
        <v>7500</v>
      </c>
      <c r="BA339" s="27">
        <f t="shared" si="160"/>
        <v>7500</v>
      </c>
      <c r="BB339" s="27">
        <f t="shared" si="160"/>
        <v>7500</v>
      </c>
      <c r="BC339" s="27">
        <f t="shared" si="160"/>
        <v>7500</v>
      </c>
      <c r="BD339" s="27">
        <f t="shared" si="160"/>
        <v>7500</v>
      </c>
      <c r="BE339" s="27">
        <f t="shared" si="160"/>
        <v>7500</v>
      </c>
      <c r="BF339" s="27">
        <f t="shared" si="160"/>
        <v>7500</v>
      </c>
      <c r="BG339" s="27">
        <f t="shared" si="160"/>
        <v>7500</v>
      </c>
      <c r="BH339" s="27">
        <f t="shared" si="160"/>
        <v>7500</v>
      </c>
      <c r="BI339" s="27">
        <f t="shared" si="160"/>
        <v>7500</v>
      </c>
      <c r="BJ339" s="27">
        <f t="shared" si="160"/>
        <v>7500</v>
      </c>
      <c r="BK339" s="27">
        <f t="shared" si="160"/>
        <v>7500</v>
      </c>
      <c r="BL339" s="27">
        <f t="shared" si="160"/>
        <v>7500</v>
      </c>
      <c r="BM339" s="27">
        <f t="shared" si="160"/>
        <v>7500</v>
      </c>
      <c r="BN339" s="27">
        <f t="shared" si="160"/>
        <v>7500</v>
      </c>
      <c r="BO339" s="27">
        <f t="shared" si="160"/>
        <v>7500</v>
      </c>
    </row>
    <row r="340" spans="1:67" x14ac:dyDescent="0.15">
      <c r="A340" s="50" t="s">
        <v>62</v>
      </c>
      <c r="G340" s="24">
        <f>STAFFPLAN_CWS!$B94</f>
        <v>0</v>
      </c>
      <c r="H340" s="24">
        <f>STAFFPLAN_CWS!$C94</f>
        <v>0</v>
      </c>
      <c r="I340" s="24">
        <f>STAFFPLAN_CWS!$C94</f>
        <v>0</v>
      </c>
      <c r="J340" s="24">
        <f>STAFFPLAN_CWS!$C94</f>
        <v>0</v>
      </c>
      <c r="K340" s="24">
        <f>STAFFPLAN_CWS!$C94</f>
        <v>0</v>
      </c>
      <c r="L340" s="24">
        <f>STAFFPLAN_CWS!$C94</f>
        <v>0</v>
      </c>
      <c r="M340" s="24">
        <f>STAFFPLAN_CWS!$C94</f>
        <v>0</v>
      </c>
      <c r="N340" s="24">
        <f>STAFFPLAN_CWS!$C94</f>
        <v>0</v>
      </c>
      <c r="O340" s="24">
        <f>STAFFPLAN_CWS!$C94</f>
        <v>0</v>
      </c>
      <c r="P340" s="24">
        <f>STAFFPLAN_CWS!$C94</f>
        <v>0</v>
      </c>
      <c r="Q340" s="24">
        <f>STAFFPLAN_CWS!$C94</f>
        <v>0</v>
      </c>
      <c r="R340" s="24">
        <f>STAFFPLAN_CWS!$C94</f>
        <v>0</v>
      </c>
      <c r="S340" s="24">
        <f>STAFFPLAN_CWS!$C94</f>
        <v>0</v>
      </c>
      <c r="T340" s="24">
        <f>STAFFPLAN_CWS!$D94</f>
        <v>0.8</v>
      </c>
      <c r="U340" s="24">
        <f>STAFFPLAN_CWS!$D94</f>
        <v>0.8</v>
      </c>
      <c r="V340" s="24">
        <f>STAFFPLAN_CWS!$D94</f>
        <v>0.8</v>
      </c>
      <c r="W340" s="24">
        <f>STAFFPLAN_CWS!$D94</f>
        <v>0.8</v>
      </c>
      <c r="X340" s="24">
        <f>STAFFPLAN_CWS!$D94</f>
        <v>0.8</v>
      </c>
      <c r="Y340" s="24">
        <f>STAFFPLAN_CWS!$D94</f>
        <v>0.8</v>
      </c>
      <c r="Z340" s="24">
        <f>STAFFPLAN_CWS!$D94</f>
        <v>0.8</v>
      </c>
      <c r="AA340" s="24">
        <f>STAFFPLAN_CWS!$D94</f>
        <v>0.8</v>
      </c>
      <c r="AB340" s="24">
        <f>STAFFPLAN_CWS!$D94</f>
        <v>0.8</v>
      </c>
      <c r="AC340" s="24">
        <f>STAFFPLAN_CWS!$D94</f>
        <v>0.8</v>
      </c>
      <c r="AD340" s="24">
        <f>STAFFPLAN_CWS!$D94</f>
        <v>0.8</v>
      </c>
      <c r="AE340" s="24">
        <f>STAFFPLAN_CWS!$D94</f>
        <v>0.8</v>
      </c>
      <c r="AF340" s="24">
        <f>STAFFPLAN_CWS!$E94</f>
        <v>0.9</v>
      </c>
      <c r="AG340" s="24">
        <f>STAFFPLAN_CWS!$E94</f>
        <v>0.9</v>
      </c>
      <c r="AH340" s="24">
        <f>STAFFPLAN_CWS!$E94</f>
        <v>0.9</v>
      </c>
      <c r="AI340" s="24">
        <f>STAFFPLAN_CWS!$E94</f>
        <v>0.9</v>
      </c>
      <c r="AJ340" s="24">
        <f>STAFFPLAN_CWS!$E94</f>
        <v>0.9</v>
      </c>
      <c r="AK340" s="24">
        <f>STAFFPLAN_CWS!$E94</f>
        <v>0.9</v>
      </c>
      <c r="AL340" s="24">
        <f>STAFFPLAN_CWS!$E94</f>
        <v>0.9</v>
      </c>
      <c r="AM340" s="24">
        <f>STAFFPLAN_CWS!$E94</f>
        <v>0.9</v>
      </c>
      <c r="AN340" s="24">
        <f>STAFFPLAN_CWS!$E94</f>
        <v>0.9</v>
      </c>
      <c r="AO340" s="24">
        <f>STAFFPLAN_CWS!$E94</f>
        <v>0.9</v>
      </c>
      <c r="AP340" s="24">
        <f>STAFFPLAN_CWS!$E94</f>
        <v>0.9</v>
      </c>
      <c r="AQ340" s="24">
        <f>STAFFPLAN_CWS!$E94</f>
        <v>0.9</v>
      </c>
      <c r="AR340" s="24">
        <f>STAFFPLAN_CWS!$F94</f>
        <v>1</v>
      </c>
      <c r="AS340" s="24">
        <f>STAFFPLAN_CWS!$F94</f>
        <v>1</v>
      </c>
      <c r="AT340" s="24">
        <f>STAFFPLAN_CWS!$F94</f>
        <v>1</v>
      </c>
      <c r="AU340" s="24">
        <f>STAFFPLAN_CWS!$F94</f>
        <v>1</v>
      </c>
      <c r="AV340" s="24">
        <f>STAFFPLAN_CWS!$F94</f>
        <v>1</v>
      </c>
      <c r="AW340" s="24">
        <f>STAFFPLAN_CWS!$F94</f>
        <v>1</v>
      </c>
      <c r="AX340" s="24">
        <f>STAFFPLAN_CWS!$F94</f>
        <v>1</v>
      </c>
      <c r="AY340" s="24">
        <f>STAFFPLAN_CWS!$F94</f>
        <v>1</v>
      </c>
      <c r="AZ340" s="24">
        <f>STAFFPLAN_CWS!$F94</f>
        <v>1</v>
      </c>
      <c r="BA340" s="24">
        <f>STAFFPLAN_CWS!$F94</f>
        <v>1</v>
      </c>
      <c r="BB340" s="24">
        <f>STAFFPLAN_CWS!$F94</f>
        <v>1</v>
      </c>
      <c r="BC340" s="24">
        <f>STAFFPLAN_CWS!$F94</f>
        <v>1</v>
      </c>
      <c r="BD340" s="24">
        <f>STAFFPLAN_CWS!$G94</f>
        <v>1</v>
      </c>
      <c r="BE340" s="24">
        <f>STAFFPLAN_CWS!$G94</f>
        <v>1</v>
      </c>
      <c r="BF340" s="24">
        <f>STAFFPLAN_CWS!$G94</f>
        <v>1</v>
      </c>
      <c r="BG340" s="24">
        <f>STAFFPLAN_CWS!$G94</f>
        <v>1</v>
      </c>
      <c r="BH340" s="24">
        <f>STAFFPLAN_CWS!$G94</f>
        <v>1</v>
      </c>
      <c r="BI340" s="24">
        <f>STAFFPLAN_CWS!$G94</f>
        <v>1</v>
      </c>
      <c r="BJ340" s="24">
        <f>STAFFPLAN_CWS!$G94</f>
        <v>1</v>
      </c>
      <c r="BK340" s="24">
        <f>STAFFPLAN_CWS!$G94</f>
        <v>1</v>
      </c>
      <c r="BL340" s="24">
        <f>STAFFPLAN_CWS!$G94</f>
        <v>1</v>
      </c>
      <c r="BM340" s="24">
        <f>STAFFPLAN_CWS!$G94</f>
        <v>1</v>
      </c>
      <c r="BN340" s="24">
        <f>STAFFPLAN_CWS!$G94</f>
        <v>1</v>
      </c>
      <c r="BO340" s="24">
        <f>STAFFPLAN_CWS!$G94</f>
        <v>1</v>
      </c>
    </row>
    <row r="341" spans="1:67" x14ac:dyDescent="0.15">
      <c r="A341" s="50" t="s">
        <v>76</v>
      </c>
      <c r="G341" s="27">
        <f t="shared" ref="G341:AL341" si="161">G339*G340</f>
        <v>0</v>
      </c>
      <c r="H341" s="27">
        <f t="shared" si="161"/>
        <v>0</v>
      </c>
      <c r="I341" s="27">
        <f t="shared" si="161"/>
        <v>0</v>
      </c>
      <c r="J341" s="27">
        <f t="shared" si="161"/>
        <v>0</v>
      </c>
      <c r="K341" s="27">
        <f t="shared" si="161"/>
        <v>0</v>
      </c>
      <c r="L341" s="27">
        <f t="shared" si="161"/>
        <v>0</v>
      </c>
      <c r="M341" s="27">
        <f t="shared" si="161"/>
        <v>0</v>
      </c>
      <c r="N341" s="27">
        <f t="shared" si="161"/>
        <v>0</v>
      </c>
      <c r="O341" s="27">
        <f t="shared" si="161"/>
        <v>0</v>
      </c>
      <c r="P341" s="27">
        <f t="shared" si="161"/>
        <v>0</v>
      </c>
      <c r="Q341" s="27">
        <f t="shared" si="161"/>
        <v>0</v>
      </c>
      <c r="R341" s="27">
        <f t="shared" si="161"/>
        <v>0</v>
      </c>
      <c r="S341" s="27">
        <f t="shared" si="161"/>
        <v>0</v>
      </c>
      <c r="T341" s="27">
        <f t="shared" si="161"/>
        <v>6000</v>
      </c>
      <c r="U341" s="27">
        <f t="shared" si="161"/>
        <v>6000</v>
      </c>
      <c r="V341" s="27">
        <f t="shared" si="161"/>
        <v>6000</v>
      </c>
      <c r="W341" s="27">
        <f t="shared" si="161"/>
        <v>6000</v>
      </c>
      <c r="X341" s="27">
        <f t="shared" si="161"/>
        <v>6000</v>
      </c>
      <c r="Y341" s="27">
        <f t="shared" si="161"/>
        <v>6000</v>
      </c>
      <c r="Z341" s="27">
        <f t="shared" si="161"/>
        <v>6000</v>
      </c>
      <c r="AA341" s="27">
        <f t="shared" si="161"/>
        <v>6000</v>
      </c>
      <c r="AB341" s="27">
        <f t="shared" si="161"/>
        <v>6000</v>
      </c>
      <c r="AC341" s="27">
        <f t="shared" si="161"/>
        <v>6000</v>
      </c>
      <c r="AD341" s="27">
        <f t="shared" si="161"/>
        <v>6000</v>
      </c>
      <c r="AE341" s="27">
        <f t="shared" si="161"/>
        <v>6000</v>
      </c>
      <c r="AF341" s="27">
        <f t="shared" si="161"/>
        <v>6750</v>
      </c>
      <c r="AG341" s="27">
        <f t="shared" si="161"/>
        <v>6750</v>
      </c>
      <c r="AH341" s="27">
        <f t="shared" si="161"/>
        <v>6750</v>
      </c>
      <c r="AI341" s="27">
        <f t="shared" si="161"/>
        <v>6750</v>
      </c>
      <c r="AJ341" s="27">
        <f t="shared" si="161"/>
        <v>6750</v>
      </c>
      <c r="AK341" s="27">
        <f t="shared" si="161"/>
        <v>6750</v>
      </c>
      <c r="AL341" s="27">
        <f t="shared" si="161"/>
        <v>6750</v>
      </c>
      <c r="AM341" s="27">
        <f t="shared" ref="AM341:BO341" si="162">AM339*AM340</f>
        <v>6750</v>
      </c>
      <c r="AN341" s="27">
        <f t="shared" si="162"/>
        <v>6750</v>
      </c>
      <c r="AO341" s="27">
        <f t="shared" si="162"/>
        <v>6750</v>
      </c>
      <c r="AP341" s="27">
        <f t="shared" si="162"/>
        <v>6750</v>
      </c>
      <c r="AQ341" s="27">
        <f t="shared" si="162"/>
        <v>6750</v>
      </c>
      <c r="AR341" s="27">
        <f t="shared" si="162"/>
        <v>7500</v>
      </c>
      <c r="AS341" s="27">
        <f t="shared" si="162"/>
        <v>7500</v>
      </c>
      <c r="AT341" s="27">
        <f t="shared" si="162"/>
        <v>7500</v>
      </c>
      <c r="AU341" s="27">
        <f t="shared" si="162"/>
        <v>7500</v>
      </c>
      <c r="AV341" s="27">
        <f t="shared" si="162"/>
        <v>7500</v>
      </c>
      <c r="AW341" s="27">
        <f t="shared" si="162"/>
        <v>7500</v>
      </c>
      <c r="AX341" s="27">
        <f t="shared" si="162"/>
        <v>7500</v>
      </c>
      <c r="AY341" s="27">
        <f t="shared" si="162"/>
        <v>7500</v>
      </c>
      <c r="AZ341" s="27">
        <f t="shared" si="162"/>
        <v>7500</v>
      </c>
      <c r="BA341" s="27">
        <f t="shared" si="162"/>
        <v>7500</v>
      </c>
      <c r="BB341" s="27">
        <f t="shared" si="162"/>
        <v>7500</v>
      </c>
      <c r="BC341" s="27">
        <f t="shared" si="162"/>
        <v>7500</v>
      </c>
      <c r="BD341" s="27">
        <f t="shared" si="162"/>
        <v>7500</v>
      </c>
      <c r="BE341" s="27">
        <f t="shared" si="162"/>
        <v>7500</v>
      </c>
      <c r="BF341" s="27">
        <f t="shared" si="162"/>
        <v>7500</v>
      </c>
      <c r="BG341" s="27">
        <f t="shared" si="162"/>
        <v>7500</v>
      </c>
      <c r="BH341" s="27">
        <f t="shared" si="162"/>
        <v>7500</v>
      </c>
      <c r="BI341" s="27">
        <f t="shared" si="162"/>
        <v>7500</v>
      </c>
      <c r="BJ341" s="27">
        <f t="shared" si="162"/>
        <v>7500</v>
      </c>
      <c r="BK341" s="27">
        <f t="shared" si="162"/>
        <v>7500</v>
      </c>
      <c r="BL341" s="27">
        <f t="shared" si="162"/>
        <v>7500</v>
      </c>
      <c r="BM341" s="27">
        <f t="shared" si="162"/>
        <v>7500</v>
      </c>
      <c r="BN341" s="27">
        <f t="shared" si="162"/>
        <v>7500</v>
      </c>
      <c r="BO341" s="27">
        <f t="shared" si="162"/>
        <v>7500</v>
      </c>
    </row>
    <row r="342" spans="1:67" x14ac:dyDescent="0.15">
      <c r="A342" s="50" t="s">
        <v>27</v>
      </c>
      <c r="G342" s="27">
        <f>'COSM-BONUS_CWS'!E76</f>
        <v>0</v>
      </c>
      <c r="H342" s="27">
        <f>'COSM-BONUS_CWS'!F76</f>
        <v>0</v>
      </c>
      <c r="I342" s="27">
        <f>'COSM-BONUS_CWS'!G76</f>
        <v>0</v>
      </c>
      <c r="J342" s="27">
        <f>'COSM-BONUS_CWS'!H76</f>
        <v>0</v>
      </c>
      <c r="K342" s="27">
        <f>'COSM-BONUS_CWS'!I76</f>
        <v>0</v>
      </c>
      <c r="L342" s="27">
        <f>'COSM-BONUS_CWS'!J76</f>
        <v>0</v>
      </c>
      <c r="M342" s="27">
        <f>'COSM-BONUS_CWS'!K76</f>
        <v>0</v>
      </c>
      <c r="N342" s="27">
        <f>'COSM-BONUS_CWS'!L76</f>
        <v>0</v>
      </c>
      <c r="O342" s="27">
        <f>'COSM-BONUS_CWS'!M76</f>
        <v>0</v>
      </c>
      <c r="P342" s="27">
        <f>'COSM-BONUS_CWS'!N76</f>
        <v>0</v>
      </c>
      <c r="Q342" s="27">
        <f>'COSM-BONUS_CWS'!O76</f>
        <v>0</v>
      </c>
      <c r="R342" s="27">
        <f>'COSM-BONUS_CWS'!P76</f>
        <v>0</v>
      </c>
      <c r="S342" s="27">
        <f>'COSM-BONUS_CWS'!Q76</f>
        <v>0</v>
      </c>
      <c r="T342" s="27">
        <f>'COSM-BONUS_CWS'!R76</f>
        <v>360.59857142857152</v>
      </c>
      <c r="U342" s="27">
        <f>'COSM-BONUS_CWS'!S76</f>
        <v>484.95214285714292</v>
      </c>
      <c r="V342" s="27">
        <f>'COSM-BONUS_CWS'!T76</f>
        <v>969.90428571428583</v>
      </c>
      <c r="W342" s="27">
        <f>'COSM-BONUS_CWS'!U76</f>
        <v>848.6662500000001</v>
      </c>
      <c r="X342" s="27">
        <f>'COSM-BONUS_CWS'!V76</f>
        <v>848.6662500000001</v>
      </c>
      <c r="Y342" s="27">
        <f>'COSM-BONUS_CWS'!W76</f>
        <v>848.6662500000001</v>
      </c>
      <c r="Z342" s="27">
        <f>'COSM-BONUS_CWS'!X76</f>
        <v>848.6662500000001</v>
      </c>
      <c r="AA342" s="27">
        <f>'COSM-BONUS_CWS'!Y76</f>
        <v>957.47562500000004</v>
      </c>
      <c r="AB342" s="27">
        <f>'COSM-BONUS_CWS'!Z76</f>
        <v>1066.2850000000001</v>
      </c>
      <c r="AC342" s="27">
        <f>'COSM-BONUS_CWS'!AA76</f>
        <v>1069.0975000000001</v>
      </c>
      <c r="AD342" s="27">
        <f>'COSM-BONUS_CWS'!AB76</f>
        <v>1275.8704687500001</v>
      </c>
      <c r="AE342" s="27">
        <f>'COSM-BONUS_CWS'!AC76</f>
        <v>1278.1556250000001</v>
      </c>
      <c r="AF342" s="27">
        <f>'COSM-BONUS_CWS'!AD76</f>
        <v>1517.0422222222221</v>
      </c>
      <c r="AG342" s="27">
        <f>'COSM-BONUS_CWS'!AE76</f>
        <v>2425.2286666666673</v>
      </c>
      <c r="AH342" s="27">
        <f>'COSM-BONUS_CWS'!AF76</f>
        <v>2737.2468333333331</v>
      </c>
      <c r="AI342" s="27">
        <f>'COSM-BONUS_CWS'!AG76</f>
        <v>2737.2468333333331</v>
      </c>
      <c r="AJ342" s="27">
        <f>'COSM-BONUS_CWS'!AH76</f>
        <v>3039.1677777777777</v>
      </c>
      <c r="AK342" s="27">
        <f>'COSM-BONUS_CWS'!AI76</f>
        <v>3039.1677777777777</v>
      </c>
      <c r="AL342" s="27">
        <f>'COSM-BONUS_CWS'!AJ76</f>
        <v>3039.1677777777777</v>
      </c>
      <c r="AM342" s="27">
        <f>'COSM-BONUS_CWS'!AK76</f>
        <v>2739.7885000000001</v>
      </c>
      <c r="AN342" s="27">
        <f>'COSM-BONUS_CWS'!AL76</f>
        <v>2742.3301666666666</v>
      </c>
      <c r="AO342" s="27">
        <f>'COSM-BONUS_CWS'!AM76</f>
        <v>2443.1592222222225</v>
      </c>
      <c r="AP342" s="27">
        <f>'COSM-BONUS_CWS'!AN76</f>
        <v>2145.8493888888893</v>
      </c>
      <c r="AQ342" s="27">
        <f>'COSM-BONUS_CWS'!AO76</f>
        <v>1846.1471944444445</v>
      </c>
      <c r="AR342" s="27">
        <f>'COSM-BONUS_CWS'!AP76</f>
        <v>2562.07708</v>
      </c>
      <c r="AS342" s="27">
        <f>'COSM-BONUS_CWS'!AQ76</f>
        <v>4087.2667500000002</v>
      </c>
      <c r="AT342" s="27">
        <f>'COSM-BONUS_CWS'!AR76</f>
        <v>4613.3167050000002</v>
      </c>
      <c r="AU342" s="27">
        <f>'COSM-BONUS_CWS'!AS76</f>
        <v>4613.3167050000002</v>
      </c>
      <c r="AV342" s="27">
        <f>'COSM-BONUS_CWS'!AT76</f>
        <v>5116.2490625000009</v>
      </c>
      <c r="AW342" s="27">
        <f>'COSM-BONUS_CWS'!AU76</f>
        <v>5116.2490625000009</v>
      </c>
      <c r="AX342" s="27">
        <f>'COSM-BONUS_CWS'!AV76</f>
        <v>5116.2490625000009</v>
      </c>
      <c r="AY342" s="27">
        <f>'COSM-BONUS_CWS'!AW76</f>
        <v>4615.8667050000004</v>
      </c>
      <c r="AZ342" s="27">
        <f>'COSM-BONUS_CWS'!AX76</f>
        <v>4618.4167050000005</v>
      </c>
      <c r="BA342" s="27">
        <f>'COSM-BONUS_CWS'!AY76</f>
        <v>4105.2917500000003</v>
      </c>
      <c r="BB342" s="27">
        <f>'COSM-BONUS_CWS'!AZ76</f>
        <v>3606.5343925000002</v>
      </c>
      <c r="BC342" s="27">
        <f>'COSM-BONUS_CWS'!BA76</f>
        <v>3092.9031875000001</v>
      </c>
      <c r="BD342" s="27">
        <f>'COSM-BONUS_CWS'!BB76</f>
        <v>4357.2210675000006</v>
      </c>
      <c r="BE342" s="27">
        <f>'COSM-BONUS_CWS'!BC76</f>
        <v>6969.0999580000007</v>
      </c>
      <c r="BF342" s="27">
        <f>'COSM-BONUS_CWS'!BD76</f>
        <v>7849.2241715</v>
      </c>
      <c r="BG342" s="27">
        <f>'COSM-BONUS_CWS'!BE76</f>
        <v>7849.2241715</v>
      </c>
      <c r="BH342" s="27">
        <f>'COSM-BONUS_CWS'!BF76</f>
        <v>8718.6171350000004</v>
      </c>
      <c r="BI342" s="27">
        <f>'COSM-BONUS_CWS'!BG76</f>
        <v>8718.6171350000004</v>
      </c>
      <c r="BJ342" s="27">
        <f>'COSM-BONUS_CWS'!BH76</f>
        <v>8718.6171350000004</v>
      </c>
      <c r="BK342" s="27">
        <f>'COSM-BONUS_CWS'!BI76</f>
        <v>7851.7741714999993</v>
      </c>
      <c r="BL342" s="27">
        <f>'COSM-BONUS_CWS'!BJ76</f>
        <v>7854.3241714999995</v>
      </c>
      <c r="BM342" s="27">
        <f>'COSM-BONUS_CWS'!BK76</f>
        <v>6987.1249580000003</v>
      </c>
      <c r="BN342" s="27">
        <f>'COSM-BONUS_CWS'!BL76</f>
        <v>6121.9069944999992</v>
      </c>
      <c r="BO342" s="27">
        <f>'COSM-BONUS_CWS'!BM76</f>
        <v>5254.2015310000006</v>
      </c>
    </row>
    <row r="343" spans="1:67" x14ac:dyDescent="0.15">
      <c r="A343" s="50" t="s">
        <v>63</v>
      </c>
      <c r="G343" s="27">
        <f t="shared" ref="G343:AL343" si="163">G341+G342</f>
        <v>0</v>
      </c>
      <c r="H343" s="27">
        <f t="shared" si="163"/>
        <v>0</v>
      </c>
      <c r="I343" s="27">
        <f t="shared" si="163"/>
        <v>0</v>
      </c>
      <c r="J343" s="27">
        <f t="shared" si="163"/>
        <v>0</v>
      </c>
      <c r="K343" s="27">
        <f t="shared" si="163"/>
        <v>0</v>
      </c>
      <c r="L343" s="27">
        <f t="shared" si="163"/>
        <v>0</v>
      </c>
      <c r="M343" s="27">
        <f t="shared" si="163"/>
        <v>0</v>
      </c>
      <c r="N343" s="27">
        <f t="shared" si="163"/>
        <v>0</v>
      </c>
      <c r="O343" s="27">
        <f t="shared" si="163"/>
        <v>0</v>
      </c>
      <c r="P343" s="27">
        <f t="shared" si="163"/>
        <v>0</v>
      </c>
      <c r="Q343" s="27">
        <f t="shared" si="163"/>
        <v>0</v>
      </c>
      <c r="R343" s="27">
        <f t="shared" si="163"/>
        <v>0</v>
      </c>
      <c r="S343" s="27">
        <f t="shared" si="163"/>
        <v>0</v>
      </c>
      <c r="T343" s="27">
        <f t="shared" si="163"/>
        <v>6360.5985714285716</v>
      </c>
      <c r="U343" s="27">
        <f t="shared" si="163"/>
        <v>6484.9521428571425</v>
      </c>
      <c r="V343" s="27">
        <f t="shared" si="163"/>
        <v>6969.9042857142858</v>
      </c>
      <c r="W343" s="27">
        <f t="shared" si="163"/>
        <v>6848.6662500000002</v>
      </c>
      <c r="X343" s="27">
        <f t="shared" si="163"/>
        <v>6848.6662500000002</v>
      </c>
      <c r="Y343" s="27">
        <f t="shared" si="163"/>
        <v>6848.6662500000002</v>
      </c>
      <c r="Z343" s="27">
        <f t="shared" si="163"/>
        <v>6848.6662500000002</v>
      </c>
      <c r="AA343" s="27">
        <f t="shared" si="163"/>
        <v>6957.475625</v>
      </c>
      <c r="AB343" s="27">
        <f t="shared" si="163"/>
        <v>7066.2849999999999</v>
      </c>
      <c r="AC343" s="27">
        <f t="shared" si="163"/>
        <v>7069.0974999999999</v>
      </c>
      <c r="AD343" s="27">
        <f t="shared" si="163"/>
        <v>7275.8704687500003</v>
      </c>
      <c r="AE343" s="27">
        <f t="shared" si="163"/>
        <v>7278.1556250000003</v>
      </c>
      <c r="AF343" s="27">
        <f t="shared" si="163"/>
        <v>8267.0422222222223</v>
      </c>
      <c r="AG343" s="27">
        <f t="shared" si="163"/>
        <v>9175.2286666666678</v>
      </c>
      <c r="AH343" s="27">
        <f t="shared" si="163"/>
        <v>9487.2468333333327</v>
      </c>
      <c r="AI343" s="27">
        <f t="shared" si="163"/>
        <v>9487.2468333333327</v>
      </c>
      <c r="AJ343" s="27">
        <f t="shared" si="163"/>
        <v>9789.1677777777768</v>
      </c>
      <c r="AK343" s="27">
        <f t="shared" si="163"/>
        <v>9789.1677777777768</v>
      </c>
      <c r="AL343" s="27">
        <f t="shared" si="163"/>
        <v>9789.1677777777768</v>
      </c>
      <c r="AM343" s="27">
        <f t="shared" ref="AM343:BO343" si="164">AM341+AM342</f>
        <v>9489.7885000000006</v>
      </c>
      <c r="AN343" s="27">
        <f t="shared" si="164"/>
        <v>9492.3301666666666</v>
      </c>
      <c r="AO343" s="27">
        <f t="shared" si="164"/>
        <v>9193.1592222222225</v>
      </c>
      <c r="AP343" s="27">
        <f t="shared" si="164"/>
        <v>8895.8493888888897</v>
      </c>
      <c r="AQ343" s="27">
        <f t="shared" si="164"/>
        <v>8596.1471944444438</v>
      </c>
      <c r="AR343" s="27">
        <f t="shared" si="164"/>
        <v>10062.077079999999</v>
      </c>
      <c r="AS343" s="27">
        <f t="shared" si="164"/>
        <v>11587.266750000001</v>
      </c>
      <c r="AT343" s="27">
        <f t="shared" si="164"/>
        <v>12113.316705000001</v>
      </c>
      <c r="AU343" s="27">
        <f t="shared" si="164"/>
        <v>12113.316705000001</v>
      </c>
      <c r="AV343" s="27">
        <f t="shared" si="164"/>
        <v>12616.249062500001</v>
      </c>
      <c r="AW343" s="27">
        <f t="shared" si="164"/>
        <v>12616.249062500001</v>
      </c>
      <c r="AX343" s="27">
        <f t="shared" si="164"/>
        <v>12616.249062500001</v>
      </c>
      <c r="AY343" s="27">
        <f t="shared" si="164"/>
        <v>12115.866705</v>
      </c>
      <c r="AZ343" s="27">
        <f t="shared" si="164"/>
        <v>12118.416705</v>
      </c>
      <c r="BA343" s="27">
        <f t="shared" si="164"/>
        <v>11605.29175</v>
      </c>
      <c r="BB343" s="27">
        <f t="shared" si="164"/>
        <v>11106.5343925</v>
      </c>
      <c r="BC343" s="27">
        <f t="shared" si="164"/>
        <v>10592.9031875</v>
      </c>
      <c r="BD343" s="27">
        <f t="shared" si="164"/>
        <v>11857.221067500001</v>
      </c>
      <c r="BE343" s="27">
        <f t="shared" si="164"/>
        <v>14469.099958000001</v>
      </c>
      <c r="BF343" s="27">
        <f t="shared" si="164"/>
        <v>15349.2241715</v>
      </c>
      <c r="BG343" s="27">
        <f t="shared" si="164"/>
        <v>15349.2241715</v>
      </c>
      <c r="BH343" s="27">
        <f t="shared" si="164"/>
        <v>16218.617135</v>
      </c>
      <c r="BI343" s="27">
        <f t="shared" si="164"/>
        <v>16218.617135</v>
      </c>
      <c r="BJ343" s="27">
        <f t="shared" si="164"/>
        <v>16218.617135</v>
      </c>
      <c r="BK343" s="27">
        <f t="shared" si="164"/>
        <v>15351.774171499999</v>
      </c>
      <c r="BL343" s="27">
        <f t="shared" si="164"/>
        <v>15354.3241715</v>
      </c>
      <c r="BM343" s="27">
        <f t="shared" si="164"/>
        <v>14487.124958</v>
      </c>
      <c r="BN343" s="27">
        <f t="shared" si="164"/>
        <v>13621.906994499999</v>
      </c>
      <c r="BO343" s="27">
        <f t="shared" si="164"/>
        <v>12754.201531000001</v>
      </c>
    </row>
    <row r="344" spans="1:67" x14ac:dyDescent="0.15">
      <c r="A344" s="50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</row>
    <row r="345" spans="1:67" x14ac:dyDescent="0.15">
      <c r="A345" s="35" t="s">
        <v>86</v>
      </c>
      <c r="G345" s="27">
        <f t="shared" ref="G345:AL345" si="165">G70*$C70</f>
        <v>0</v>
      </c>
      <c r="H345" s="27">
        <f t="shared" si="165"/>
        <v>0</v>
      </c>
      <c r="I345" s="27">
        <f t="shared" si="165"/>
        <v>0</v>
      </c>
      <c r="J345" s="27">
        <f t="shared" si="165"/>
        <v>0</v>
      </c>
      <c r="K345" s="27">
        <f t="shared" si="165"/>
        <v>0</v>
      </c>
      <c r="L345" s="27">
        <f t="shared" si="165"/>
        <v>0</v>
      </c>
      <c r="M345" s="27">
        <f t="shared" si="165"/>
        <v>0</v>
      </c>
      <c r="N345" s="27">
        <f t="shared" si="165"/>
        <v>0</v>
      </c>
      <c r="O345" s="27">
        <f t="shared" si="165"/>
        <v>0</v>
      </c>
      <c r="P345" s="27">
        <f t="shared" si="165"/>
        <v>0</v>
      </c>
      <c r="Q345" s="27">
        <f t="shared" si="165"/>
        <v>0</v>
      </c>
      <c r="R345" s="27">
        <f t="shared" si="165"/>
        <v>0</v>
      </c>
      <c r="S345" s="27">
        <f t="shared" si="165"/>
        <v>0</v>
      </c>
      <c r="T345" s="27">
        <f t="shared" si="165"/>
        <v>0</v>
      </c>
      <c r="U345" s="27">
        <f t="shared" si="165"/>
        <v>0</v>
      </c>
      <c r="V345" s="27">
        <f t="shared" si="165"/>
        <v>0</v>
      </c>
      <c r="W345" s="27">
        <f t="shared" si="165"/>
        <v>0</v>
      </c>
      <c r="X345" s="27">
        <f t="shared" si="165"/>
        <v>0</v>
      </c>
      <c r="Y345" s="27">
        <f t="shared" si="165"/>
        <v>0</v>
      </c>
      <c r="Z345" s="27">
        <f t="shared" si="165"/>
        <v>0</v>
      </c>
      <c r="AA345" s="27">
        <f t="shared" si="165"/>
        <v>0</v>
      </c>
      <c r="AB345" s="27">
        <f t="shared" si="165"/>
        <v>0</v>
      </c>
      <c r="AC345" s="27">
        <f t="shared" si="165"/>
        <v>0</v>
      </c>
      <c r="AD345" s="27">
        <f t="shared" si="165"/>
        <v>0</v>
      </c>
      <c r="AE345" s="27">
        <f t="shared" si="165"/>
        <v>0</v>
      </c>
      <c r="AF345" s="27">
        <f t="shared" si="165"/>
        <v>0</v>
      </c>
      <c r="AG345" s="27">
        <f t="shared" si="165"/>
        <v>0</v>
      </c>
      <c r="AH345" s="27">
        <f t="shared" si="165"/>
        <v>0</v>
      </c>
      <c r="AI345" s="27">
        <f t="shared" si="165"/>
        <v>0</v>
      </c>
      <c r="AJ345" s="27">
        <f t="shared" si="165"/>
        <v>0</v>
      </c>
      <c r="AK345" s="27">
        <f t="shared" si="165"/>
        <v>0</v>
      </c>
      <c r="AL345" s="27">
        <f t="shared" si="165"/>
        <v>0</v>
      </c>
      <c r="AM345" s="27">
        <f t="shared" ref="AM345:BO345" si="166">AM70*$C70</f>
        <v>0</v>
      </c>
      <c r="AN345" s="27">
        <f t="shared" si="166"/>
        <v>0</v>
      </c>
      <c r="AO345" s="27">
        <f t="shared" si="166"/>
        <v>0</v>
      </c>
      <c r="AP345" s="27">
        <f t="shared" si="166"/>
        <v>0</v>
      </c>
      <c r="AQ345" s="27">
        <f t="shared" si="166"/>
        <v>0</v>
      </c>
      <c r="AR345" s="27">
        <f t="shared" si="166"/>
        <v>0</v>
      </c>
      <c r="AS345" s="27">
        <f t="shared" si="166"/>
        <v>0</v>
      </c>
      <c r="AT345" s="27">
        <f t="shared" si="166"/>
        <v>0</v>
      </c>
      <c r="AU345" s="27">
        <f t="shared" si="166"/>
        <v>0</v>
      </c>
      <c r="AV345" s="27">
        <f t="shared" si="166"/>
        <v>0</v>
      </c>
      <c r="AW345" s="27">
        <f t="shared" si="166"/>
        <v>0</v>
      </c>
      <c r="AX345" s="27">
        <f t="shared" si="166"/>
        <v>0</v>
      </c>
      <c r="AY345" s="27">
        <f t="shared" si="166"/>
        <v>0</v>
      </c>
      <c r="AZ345" s="27">
        <f t="shared" si="166"/>
        <v>0</v>
      </c>
      <c r="BA345" s="27">
        <f t="shared" si="166"/>
        <v>0</v>
      </c>
      <c r="BB345" s="27">
        <f t="shared" si="166"/>
        <v>0</v>
      </c>
      <c r="BC345" s="27">
        <f t="shared" si="166"/>
        <v>0</v>
      </c>
      <c r="BD345" s="27">
        <f t="shared" si="166"/>
        <v>0</v>
      </c>
      <c r="BE345" s="27">
        <f t="shared" si="166"/>
        <v>0</v>
      </c>
      <c r="BF345" s="27">
        <f t="shared" si="166"/>
        <v>0</v>
      </c>
      <c r="BG345" s="27">
        <f t="shared" si="166"/>
        <v>0</v>
      </c>
      <c r="BH345" s="27">
        <f t="shared" si="166"/>
        <v>0</v>
      </c>
      <c r="BI345" s="27">
        <f t="shared" si="166"/>
        <v>0</v>
      </c>
      <c r="BJ345" s="27">
        <f t="shared" si="166"/>
        <v>0</v>
      </c>
      <c r="BK345" s="27">
        <f t="shared" si="166"/>
        <v>0</v>
      </c>
      <c r="BL345" s="27">
        <f t="shared" si="166"/>
        <v>0</v>
      </c>
      <c r="BM345" s="27">
        <f t="shared" si="166"/>
        <v>0</v>
      </c>
      <c r="BN345" s="27">
        <f t="shared" si="166"/>
        <v>0</v>
      </c>
      <c r="BO345" s="27">
        <f t="shared" si="166"/>
        <v>0</v>
      </c>
    </row>
    <row r="346" spans="1:67" x14ac:dyDescent="0.15">
      <c r="C346" s="278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</row>
    <row r="347" spans="1:67" x14ac:dyDescent="0.15">
      <c r="A347" s="14" t="s">
        <v>112</v>
      </c>
      <c r="C347" s="278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50" t="s">
        <v>75</v>
      </c>
      <c r="C348" s="278"/>
      <c r="G348" s="27">
        <f t="shared" ref="G348:AL348" si="167">G72*$C72</f>
        <v>0</v>
      </c>
      <c r="H348" s="27">
        <f t="shared" si="167"/>
        <v>0</v>
      </c>
      <c r="I348" s="27">
        <f t="shared" si="167"/>
        <v>0</v>
      </c>
      <c r="J348" s="27">
        <f t="shared" si="167"/>
        <v>0</v>
      </c>
      <c r="K348" s="27">
        <f t="shared" si="167"/>
        <v>0</v>
      </c>
      <c r="L348" s="27">
        <f t="shared" si="167"/>
        <v>0</v>
      </c>
      <c r="M348" s="27">
        <f t="shared" si="167"/>
        <v>0</v>
      </c>
      <c r="N348" s="27">
        <f t="shared" si="167"/>
        <v>0</v>
      </c>
      <c r="O348" s="27">
        <f t="shared" si="167"/>
        <v>0</v>
      </c>
      <c r="P348" s="27">
        <f t="shared" si="167"/>
        <v>0</v>
      </c>
      <c r="Q348" s="27">
        <f t="shared" si="167"/>
        <v>4166.666666666667</v>
      </c>
      <c r="R348" s="27">
        <f t="shared" si="167"/>
        <v>4166.666666666667</v>
      </c>
      <c r="S348" s="27">
        <f t="shared" si="167"/>
        <v>4166.666666666667</v>
      </c>
      <c r="T348" s="27">
        <f t="shared" si="167"/>
        <v>4166.666666666667</v>
      </c>
      <c r="U348" s="27">
        <f t="shared" si="167"/>
        <v>4166.666666666667</v>
      </c>
      <c r="V348" s="27">
        <f t="shared" si="167"/>
        <v>4166.666666666667</v>
      </c>
      <c r="W348" s="27">
        <f t="shared" si="167"/>
        <v>4166.666666666667</v>
      </c>
      <c r="X348" s="27">
        <f t="shared" si="167"/>
        <v>4166.666666666667</v>
      </c>
      <c r="Y348" s="27">
        <f t="shared" si="167"/>
        <v>4166.666666666667</v>
      </c>
      <c r="Z348" s="27">
        <f t="shared" si="167"/>
        <v>4166.666666666667</v>
      </c>
      <c r="AA348" s="27">
        <f t="shared" si="167"/>
        <v>4166.666666666667</v>
      </c>
      <c r="AB348" s="27">
        <f t="shared" si="167"/>
        <v>4166.666666666667</v>
      </c>
      <c r="AC348" s="27">
        <f t="shared" si="167"/>
        <v>4166.666666666667</v>
      </c>
      <c r="AD348" s="27">
        <f t="shared" si="167"/>
        <v>4166.666666666667</v>
      </c>
      <c r="AE348" s="27">
        <f t="shared" si="167"/>
        <v>4166.666666666667</v>
      </c>
      <c r="AF348" s="27">
        <f t="shared" si="167"/>
        <v>8333.3333333333339</v>
      </c>
      <c r="AG348" s="27">
        <f t="shared" si="167"/>
        <v>8333.3333333333339</v>
      </c>
      <c r="AH348" s="27">
        <f t="shared" si="167"/>
        <v>8333.3333333333339</v>
      </c>
      <c r="AI348" s="27">
        <f t="shared" si="167"/>
        <v>8333.3333333333339</v>
      </c>
      <c r="AJ348" s="27">
        <f t="shared" si="167"/>
        <v>8333.3333333333339</v>
      </c>
      <c r="AK348" s="27">
        <f t="shared" si="167"/>
        <v>8333.3333333333339</v>
      </c>
      <c r="AL348" s="27">
        <f t="shared" si="167"/>
        <v>8333.3333333333339</v>
      </c>
      <c r="AM348" s="27">
        <f t="shared" ref="AM348:BO348" si="168">AM72*$C72</f>
        <v>8333.3333333333339</v>
      </c>
      <c r="AN348" s="27">
        <f t="shared" si="168"/>
        <v>8333.3333333333339</v>
      </c>
      <c r="AO348" s="27">
        <f t="shared" si="168"/>
        <v>8333.3333333333339</v>
      </c>
      <c r="AP348" s="27">
        <f t="shared" si="168"/>
        <v>8333.3333333333339</v>
      </c>
      <c r="AQ348" s="27">
        <f t="shared" si="168"/>
        <v>8333.3333333333339</v>
      </c>
      <c r="AR348" s="27">
        <f t="shared" si="168"/>
        <v>16666.666666666668</v>
      </c>
      <c r="AS348" s="27">
        <f t="shared" si="168"/>
        <v>16666.666666666668</v>
      </c>
      <c r="AT348" s="27">
        <f t="shared" si="168"/>
        <v>16666.666666666668</v>
      </c>
      <c r="AU348" s="27">
        <f t="shared" si="168"/>
        <v>16666.666666666668</v>
      </c>
      <c r="AV348" s="27">
        <f t="shared" si="168"/>
        <v>16666.666666666668</v>
      </c>
      <c r="AW348" s="27">
        <f t="shared" si="168"/>
        <v>16666.666666666668</v>
      </c>
      <c r="AX348" s="27">
        <f t="shared" si="168"/>
        <v>16666.666666666668</v>
      </c>
      <c r="AY348" s="27">
        <f t="shared" si="168"/>
        <v>16666.666666666668</v>
      </c>
      <c r="AZ348" s="27">
        <f t="shared" si="168"/>
        <v>16666.666666666668</v>
      </c>
      <c r="BA348" s="27">
        <f t="shared" si="168"/>
        <v>16666.666666666668</v>
      </c>
      <c r="BB348" s="27">
        <f t="shared" si="168"/>
        <v>16666.666666666668</v>
      </c>
      <c r="BC348" s="27">
        <f t="shared" si="168"/>
        <v>16666.666666666668</v>
      </c>
      <c r="BD348" s="27">
        <f t="shared" si="168"/>
        <v>16666.666666666668</v>
      </c>
      <c r="BE348" s="27">
        <f t="shared" si="168"/>
        <v>16666.666666666668</v>
      </c>
      <c r="BF348" s="27">
        <f t="shared" si="168"/>
        <v>16666.666666666668</v>
      </c>
      <c r="BG348" s="27">
        <f t="shared" si="168"/>
        <v>16666.666666666668</v>
      </c>
      <c r="BH348" s="27">
        <f t="shared" si="168"/>
        <v>16666.666666666668</v>
      </c>
      <c r="BI348" s="27">
        <f t="shared" si="168"/>
        <v>16666.666666666668</v>
      </c>
      <c r="BJ348" s="27">
        <f t="shared" si="168"/>
        <v>16666.666666666668</v>
      </c>
      <c r="BK348" s="27">
        <f t="shared" si="168"/>
        <v>16666.666666666668</v>
      </c>
      <c r="BL348" s="27">
        <f t="shared" si="168"/>
        <v>16666.666666666668</v>
      </c>
      <c r="BM348" s="27">
        <f t="shared" si="168"/>
        <v>16666.666666666668</v>
      </c>
      <c r="BN348" s="27">
        <f t="shared" si="168"/>
        <v>16666.666666666668</v>
      </c>
      <c r="BO348" s="27">
        <f t="shared" si="168"/>
        <v>16666.666666666668</v>
      </c>
    </row>
    <row r="349" spans="1:67" x14ac:dyDescent="0.15">
      <c r="A349" s="50" t="s">
        <v>62</v>
      </c>
      <c r="C349" s="278"/>
      <c r="G349" s="24">
        <f>STAFFPLAN_CWS!$B98</f>
        <v>0</v>
      </c>
      <c r="H349" s="24">
        <f>STAFFPLAN_CWS!$C98</f>
        <v>1</v>
      </c>
      <c r="I349" s="24">
        <f>STAFFPLAN_CWS!$C98</f>
        <v>1</v>
      </c>
      <c r="J349" s="24">
        <f>STAFFPLAN_CWS!$C98</f>
        <v>1</v>
      </c>
      <c r="K349" s="24">
        <f>STAFFPLAN_CWS!$C98</f>
        <v>1</v>
      </c>
      <c r="L349" s="24">
        <f>STAFFPLAN_CWS!$C98</f>
        <v>1</v>
      </c>
      <c r="M349" s="24">
        <f>STAFFPLAN_CWS!$C98</f>
        <v>1</v>
      </c>
      <c r="N349" s="24">
        <f>STAFFPLAN_CWS!$C98</f>
        <v>1</v>
      </c>
      <c r="O349" s="24">
        <f>STAFFPLAN_CWS!$C98</f>
        <v>1</v>
      </c>
      <c r="P349" s="24">
        <f>STAFFPLAN_CWS!$C98</f>
        <v>1</v>
      </c>
      <c r="Q349" s="24">
        <f>STAFFPLAN_CWS!$C98</f>
        <v>1</v>
      </c>
      <c r="R349" s="24">
        <f>STAFFPLAN_CWS!$C98</f>
        <v>1</v>
      </c>
      <c r="S349" s="24">
        <f>STAFFPLAN_CWS!$C98</f>
        <v>1</v>
      </c>
      <c r="T349" s="24">
        <f>STAFFPLAN_CWS!$D98</f>
        <v>1</v>
      </c>
      <c r="U349" s="24">
        <f>STAFFPLAN_CWS!$D98</f>
        <v>1</v>
      </c>
      <c r="V349" s="24">
        <f>STAFFPLAN_CWS!$D98</f>
        <v>1</v>
      </c>
      <c r="W349" s="24">
        <f>STAFFPLAN_CWS!$D98</f>
        <v>1</v>
      </c>
      <c r="X349" s="24">
        <f>STAFFPLAN_CWS!$D98</f>
        <v>1</v>
      </c>
      <c r="Y349" s="24">
        <f>STAFFPLAN_CWS!$D98</f>
        <v>1</v>
      </c>
      <c r="Z349" s="24">
        <f>STAFFPLAN_CWS!$D98</f>
        <v>1</v>
      </c>
      <c r="AA349" s="24">
        <f>STAFFPLAN_CWS!$D98</f>
        <v>1</v>
      </c>
      <c r="AB349" s="24">
        <f>STAFFPLAN_CWS!$D98</f>
        <v>1</v>
      </c>
      <c r="AC349" s="24">
        <f>STAFFPLAN_CWS!$D98</f>
        <v>1</v>
      </c>
      <c r="AD349" s="24">
        <f>STAFFPLAN_CWS!$D98</f>
        <v>1</v>
      </c>
      <c r="AE349" s="24">
        <f>STAFFPLAN_CWS!$D98</f>
        <v>1</v>
      </c>
      <c r="AF349" s="24">
        <f>STAFFPLAN_CWS!$E98</f>
        <v>1</v>
      </c>
      <c r="AG349" s="24">
        <f>STAFFPLAN_CWS!$E98</f>
        <v>1</v>
      </c>
      <c r="AH349" s="24">
        <f>STAFFPLAN_CWS!$E98</f>
        <v>1</v>
      </c>
      <c r="AI349" s="24">
        <f>STAFFPLAN_CWS!$E98</f>
        <v>1</v>
      </c>
      <c r="AJ349" s="24">
        <f>STAFFPLAN_CWS!$E98</f>
        <v>1</v>
      </c>
      <c r="AK349" s="24">
        <f>STAFFPLAN_CWS!$E98</f>
        <v>1</v>
      </c>
      <c r="AL349" s="24">
        <f>STAFFPLAN_CWS!$E98</f>
        <v>1</v>
      </c>
      <c r="AM349" s="24">
        <f>STAFFPLAN_CWS!$E98</f>
        <v>1</v>
      </c>
      <c r="AN349" s="24">
        <f>STAFFPLAN_CWS!$E98</f>
        <v>1</v>
      </c>
      <c r="AO349" s="24">
        <f>STAFFPLAN_CWS!$E98</f>
        <v>1</v>
      </c>
      <c r="AP349" s="24">
        <f>STAFFPLAN_CWS!$E98</f>
        <v>1</v>
      </c>
      <c r="AQ349" s="24">
        <f>STAFFPLAN_CWS!$E98</f>
        <v>1</v>
      </c>
      <c r="AR349" s="24">
        <f>STAFFPLAN_CWS!$F98</f>
        <v>1</v>
      </c>
      <c r="AS349" s="24">
        <f>STAFFPLAN_CWS!$F98</f>
        <v>1</v>
      </c>
      <c r="AT349" s="24">
        <f>STAFFPLAN_CWS!$F98</f>
        <v>1</v>
      </c>
      <c r="AU349" s="24">
        <f>STAFFPLAN_CWS!$F98</f>
        <v>1</v>
      </c>
      <c r="AV349" s="24">
        <f>STAFFPLAN_CWS!$F98</f>
        <v>1</v>
      </c>
      <c r="AW349" s="24">
        <f>STAFFPLAN_CWS!$F98</f>
        <v>1</v>
      </c>
      <c r="AX349" s="24">
        <f>STAFFPLAN_CWS!$F98</f>
        <v>1</v>
      </c>
      <c r="AY349" s="24">
        <f>STAFFPLAN_CWS!$F98</f>
        <v>1</v>
      </c>
      <c r="AZ349" s="24">
        <f>STAFFPLAN_CWS!$F98</f>
        <v>1</v>
      </c>
      <c r="BA349" s="24">
        <f>STAFFPLAN_CWS!$F98</f>
        <v>1</v>
      </c>
      <c r="BB349" s="24">
        <f>STAFFPLAN_CWS!$F98</f>
        <v>1</v>
      </c>
      <c r="BC349" s="24">
        <f>STAFFPLAN_CWS!$F98</f>
        <v>1</v>
      </c>
      <c r="BD349" s="24">
        <f>STAFFPLAN_CWS!$G98</f>
        <v>1</v>
      </c>
      <c r="BE349" s="24">
        <f>STAFFPLAN_CWS!$G98</f>
        <v>1</v>
      </c>
      <c r="BF349" s="24">
        <f>STAFFPLAN_CWS!$G98</f>
        <v>1</v>
      </c>
      <c r="BG349" s="24">
        <f>STAFFPLAN_CWS!$G98</f>
        <v>1</v>
      </c>
      <c r="BH349" s="24">
        <f>STAFFPLAN_CWS!$G98</f>
        <v>1</v>
      </c>
      <c r="BI349" s="24">
        <f>STAFFPLAN_CWS!$G98</f>
        <v>1</v>
      </c>
      <c r="BJ349" s="24">
        <f>STAFFPLAN_CWS!$G98</f>
        <v>1</v>
      </c>
      <c r="BK349" s="24">
        <f>STAFFPLAN_CWS!$G98</f>
        <v>1</v>
      </c>
      <c r="BL349" s="24">
        <f>STAFFPLAN_CWS!$G98</f>
        <v>1</v>
      </c>
      <c r="BM349" s="24">
        <f>STAFFPLAN_CWS!$G98</f>
        <v>1</v>
      </c>
      <c r="BN349" s="24">
        <f>STAFFPLAN_CWS!$G98</f>
        <v>1</v>
      </c>
      <c r="BO349" s="24">
        <f>STAFFPLAN_CWS!$G98</f>
        <v>1</v>
      </c>
    </row>
    <row r="350" spans="1:67" x14ac:dyDescent="0.15">
      <c r="A350" s="50" t="s">
        <v>76</v>
      </c>
      <c r="C350" s="278"/>
      <c r="G350" s="27">
        <f t="shared" ref="G350:AL350" si="169">G348*G349</f>
        <v>0</v>
      </c>
      <c r="H350" s="27">
        <f t="shared" si="169"/>
        <v>0</v>
      </c>
      <c r="I350" s="27">
        <f t="shared" si="169"/>
        <v>0</v>
      </c>
      <c r="J350" s="27">
        <f t="shared" si="169"/>
        <v>0</v>
      </c>
      <c r="K350" s="27">
        <f t="shared" si="169"/>
        <v>0</v>
      </c>
      <c r="L350" s="27">
        <f t="shared" si="169"/>
        <v>0</v>
      </c>
      <c r="M350" s="27">
        <f t="shared" si="169"/>
        <v>0</v>
      </c>
      <c r="N350" s="27">
        <f t="shared" si="169"/>
        <v>0</v>
      </c>
      <c r="O350" s="27">
        <f t="shared" si="169"/>
        <v>0</v>
      </c>
      <c r="P350" s="27">
        <f t="shared" si="169"/>
        <v>0</v>
      </c>
      <c r="Q350" s="27">
        <f t="shared" si="169"/>
        <v>4166.666666666667</v>
      </c>
      <c r="R350" s="27">
        <f t="shared" si="169"/>
        <v>4166.666666666667</v>
      </c>
      <c r="S350" s="27">
        <f t="shared" si="169"/>
        <v>4166.666666666667</v>
      </c>
      <c r="T350" s="27">
        <f t="shared" si="169"/>
        <v>4166.666666666667</v>
      </c>
      <c r="U350" s="27">
        <f t="shared" si="169"/>
        <v>4166.666666666667</v>
      </c>
      <c r="V350" s="27">
        <f t="shared" si="169"/>
        <v>4166.666666666667</v>
      </c>
      <c r="W350" s="27">
        <f t="shared" si="169"/>
        <v>4166.666666666667</v>
      </c>
      <c r="X350" s="27">
        <f t="shared" si="169"/>
        <v>4166.666666666667</v>
      </c>
      <c r="Y350" s="27">
        <f t="shared" si="169"/>
        <v>4166.666666666667</v>
      </c>
      <c r="Z350" s="27">
        <f t="shared" si="169"/>
        <v>4166.666666666667</v>
      </c>
      <c r="AA350" s="27">
        <f t="shared" si="169"/>
        <v>4166.666666666667</v>
      </c>
      <c r="AB350" s="27">
        <f t="shared" si="169"/>
        <v>4166.666666666667</v>
      </c>
      <c r="AC350" s="27">
        <f t="shared" si="169"/>
        <v>4166.666666666667</v>
      </c>
      <c r="AD350" s="27">
        <f t="shared" si="169"/>
        <v>4166.666666666667</v>
      </c>
      <c r="AE350" s="27">
        <f t="shared" si="169"/>
        <v>4166.666666666667</v>
      </c>
      <c r="AF350" s="27">
        <f t="shared" si="169"/>
        <v>8333.3333333333339</v>
      </c>
      <c r="AG350" s="27">
        <f t="shared" si="169"/>
        <v>8333.3333333333339</v>
      </c>
      <c r="AH350" s="27">
        <f t="shared" si="169"/>
        <v>8333.3333333333339</v>
      </c>
      <c r="AI350" s="27">
        <f t="shared" si="169"/>
        <v>8333.3333333333339</v>
      </c>
      <c r="AJ350" s="27">
        <f t="shared" si="169"/>
        <v>8333.3333333333339</v>
      </c>
      <c r="AK350" s="27">
        <f t="shared" si="169"/>
        <v>8333.3333333333339</v>
      </c>
      <c r="AL350" s="27">
        <f t="shared" si="169"/>
        <v>8333.3333333333339</v>
      </c>
      <c r="AM350" s="27">
        <f t="shared" ref="AM350:BO350" si="170">AM348*AM349</f>
        <v>8333.3333333333339</v>
      </c>
      <c r="AN350" s="27">
        <f t="shared" si="170"/>
        <v>8333.3333333333339</v>
      </c>
      <c r="AO350" s="27">
        <f t="shared" si="170"/>
        <v>8333.3333333333339</v>
      </c>
      <c r="AP350" s="27">
        <f t="shared" si="170"/>
        <v>8333.3333333333339</v>
      </c>
      <c r="AQ350" s="27">
        <f t="shared" si="170"/>
        <v>8333.3333333333339</v>
      </c>
      <c r="AR350" s="27">
        <f t="shared" si="170"/>
        <v>16666.666666666668</v>
      </c>
      <c r="AS350" s="27">
        <f t="shared" si="170"/>
        <v>16666.666666666668</v>
      </c>
      <c r="AT350" s="27">
        <f t="shared" si="170"/>
        <v>16666.666666666668</v>
      </c>
      <c r="AU350" s="27">
        <f t="shared" si="170"/>
        <v>16666.666666666668</v>
      </c>
      <c r="AV350" s="27">
        <f t="shared" si="170"/>
        <v>16666.666666666668</v>
      </c>
      <c r="AW350" s="27">
        <f t="shared" si="170"/>
        <v>16666.666666666668</v>
      </c>
      <c r="AX350" s="27">
        <f t="shared" si="170"/>
        <v>16666.666666666668</v>
      </c>
      <c r="AY350" s="27">
        <f t="shared" si="170"/>
        <v>16666.666666666668</v>
      </c>
      <c r="AZ350" s="27">
        <f t="shared" si="170"/>
        <v>16666.666666666668</v>
      </c>
      <c r="BA350" s="27">
        <f t="shared" si="170"/>
        <v>16666.666666666668</v>
      </c>
      <c r="BB350" s="27">
        <f t="shared" si="170"/>
        <v>16666.666666666668</v>
      </c>
      <c r="BC350" s="27">
        <f t="shared" si="170"/>
        <v>16666.666666666668</v>
      </c>
      <c r="BD350" s="27">
        <f t="shared" si="170"/>
        <v>16666.666666666668</v>
      </c>
      <c r="BE350" s="27">
        <f t="shared" si="170"/>
        <v>16666.666666666668</v>
      </c>
      <c r="BF350" s="27">
        <f t="shared" si="170"/>
        <v>16666.666666666668</v>
      </c>
      <c r="BG350" s="27">
        <f t="shared" si="170"/>
        <v>16666.666666666668</v>
      </c>
      <c r="BH350" s="27">
        <f t="shared" si="170"/>
        <v>16666.666666666668</v>
      </c>
      <c r="BI350" s="27">
        <f t="shared" si="170"/>
        <v>16666.666666666668</v>
      </c>
      <c r="BJ350" s="27">
        <f t="shared" si="170"/>
        <v>16666.666666666668</v>
      </c>
      <c r="BK350" s="27">
        <f t="shared" si="170"/>
        <v>16666.666666666668</v>
      </c>
      <c r="BL350" s="27">
        <f t="shared" si="170"/>
        <v>16666.666666666668</v>
      </c>
      <c r="BM350" s="27">
        <f t="shared" si="170"/>
        <v>16666.666666666668</v>
      </c>
      <c r="BN350" s="27">
        <f t="shared" si="170"/>
        <v>16666.666666666668</v>
      </c>
      <c r="BO350" s="27">
        <f t="shared" si="170"/>
        <v>16666.666666666668</v>
      </c>
    </row>
    <row r="351" spans="1:67" x14ac:dyDescent="0.15">
      <c r="A351" s="50" t="s">
        <v>27</v>
      </c>
      <c r="G351" s="27">
        <v>0</v>
      </c>
      <c r="H351" s="27">
        <v>0</v>
      </c>
      <c r="I351" s="27">
        <v>0</v>
      </c>
      <c r="J351" s="27">
        <v>0</v>
      </c>
      <c r="K351" s="27">
        <v>0</v>
      </c>
      <c r="L351" s="27">
        <v>0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0</v>
      </c>
      <c r="T351" s="27">
        <v>0</v>
      </c>
      <c r="U351" s="27">
        <v>0</v>
      </c>
      <c r="V351" s="27">
        <v>0</v>
      </c>
      <c r="W351" s="27">
        <v>0</v>
      </c>
      <c r="X351" s="27">
        <v>0</v>
      </c>
      <c r="Y351" s="27">
        <v>0</v>
      </c>
      <c r="Z351" s="27">
        <v>0</v>
      </c>
      <c r="AA351" s="27">
        <v>0</v>
      </c>
      <c r="AB351" s="27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0</v>
      </c>
      <c r="AI351" s="27">
        <v>0</v>
      </c>
      <c r="AJ351" s="27">
        <v>0</v>
      </c>
      <c r="AK351" s="27">
        <v>0</v>
      </c>
      <c r="AL351" s="27">
        <v>0</v>
      </c>
      <c r="AM351" s="27">
        <v>0</v>
      </c>
      <c r="AN351" s="27">
        <v>0</v>
      </c>
      <c r="AO351" s="27">
        <v>0</v>
      </c>
      <c r="AP351" s="27">
        <v>0</v>
      </c>
      <c r="AQ351" s="27">
        <v>0</v>
      </c>
      <c r="AR351" s="27">
        <v>0</v>
      </c>
      <c r="AS351" s="27">
        <v>0</v>
      </c>
      <c r="AT351" s="27">
        <v>0</v>
      </c>
      <c r="AU351" s="27">
        <v>0</v>
      </c>
      <c r="AV351" s="27">
        <v>0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0</v>
      </c>
      <c r="BC351" s="27">
        <v>0</v>
      </c>
      <c r="BD351" s="27">
        <v>0</v>
      </c>
      <c r="BE351" s="27">
        <v>0</v>
      </c>
      <c r="BF351" s="27">
        <v>0</v>
      </c>
      <c r="BG351" s="27">
        <v>0</v>
      </c>
      <c r="BH351" s="27">
        <v>0</v>
      </c>
      <c r="BI351" s="27">
        <v>0</v>
      </c>
      <c r="BJ351" s="27">
        <v>0</v>
      </c>
      <c r="BK351" s="27">
        <v>0</v>
      </c>
      <c r="BL351" s="27">
        <v>0</v>
      </c>
      <c r="BM351" s="27">
        <v>0</v>
      </c>
      <c r="BN351" s="27">
        <v>0</v>
      </c>
      <c r="BO351" s="27">
        <v>0</v>
      </c>
    </row>
    <row r="352" spans="1:67" x14ac:dyDescent="0.15">
      <c r="A352" s="50" t="s">
        <v>63</v>
      </c>
      <c r="G352" s="27">
        <f t="shared" ref="G352:AL352" si="171">G350+G351</f>
        <v>0</v>
      </c>
      <c r="H352" s="27">
        <f t="shared" si="171"/>
        <v>0</v>
      </c>
      <c r="I352" s="27">
        <f t="shared" si="171"/>
        <v>0</v>
      </c>
      <c r="J352" s="27">
        <f t="shared" si="171"/>
        <v>0</v>
      </c>
      <c r="K352" s="27">
        <f t="shared" si="171"/>
        <v>0</v>
      </c>
      <c r="L352" s="27">
        <f t="shared" si="171"/>
        <v>0</v>
      </c>
      <c r="M352" s="27">
        <f t="shared" si="171"/>
        <v>0</v>
      </c>
      <c r="N352" s="27">
        <f t="shared" si="171"/>
        <v>0</v>
      </c>
      <c r="O352" s="27">
        <f t="shared" si="171"/>
        <v>0</v>
      </c>
      <c r="P352" s="27">
        <f t="shared" si="171"/>
        <v>0</v>
      </c>
      <c r="Q352" s="27">
        <f t="shared" si="171"/>
        <v>4166.666666666667</v>
      </c>
      <c r="R352" s="27">
        <f t="shared" si="171"/>
        <v>4166.666666666667</v>
      </c>
      <c r="S352" s="27">
        <f t="shared" si="171"/>
        <v>4166.666666666667</v>
      </c>
      <c r="T352" s="27">
        <f t="shared" si="171"/>
        <v>4166.666666666667</v>
      </c>
      <c r="U352" s="27">
        <f t="shared" si="171"/>
        <v>4166.666666666667</v>
      </c>
      <c r="V352" s="27">
        <f t="shared" si="171"/>
        <v>4166.666666666667</v>
      </c>
      <c r="W352" s="27">
        <f t="shared" si="171"/>
        <v>4166.666666666667</v>
      </c>
      <c r="X352" s="27">
        <f t="shared" si="171"/>
        <v>4166.666666666667</v>
      </c>
      <c r="Y352" s="27">
        <f t="shared" si="171"/>
        <v>4166.666666666667</v>
      </c>
      <c r="Z352" s="27">
        <f t="shared" si="171"/>
        <v>4166.666666666667</v>
      </c>
      <c r="AA352" s="27">
        <f t="shared" si="171"/>
        <v>4166.666666666667</v>
      </c>
      <c r="AB352" s="27">
        <f t="shared" si="171"/>
        <v>4166.666666666667</v>
      </c>
      <c r="AC352" s="27">
        <f t="shared" si="171"/>
        <v>4166.666666666667</v>
      </c>
      <c r="AD352" s="27">
        <f t="shared" si="171"/>
        <v>4166.666666666667</v>
      </c>
      <c r="AE352" s="27">
        <f t="shared" si="171"/>
        <v>4166.666666666667</v>
      </c>
      <c r="AF352" s="27">
        <f t="shared" si="171"/>
        <v>8333.3333333333339</v>
      </c>
      <c r="AG352" s="27">
        <f t="shared" si="171"/>
        <v>8333.3333333333339</v>
      </c>
      <c r="AH352" s="27">
        <f t="shared" si="171"/>
        <v>8333.3333333333339</v>
      </c>
      <c r="AI352" s="27">
        <f t="shared" si="171"/>
        <v>8333.3333333333339</v>
      </c>
      <c r="AJ352" s="27">
        <f t="shared" si="171"/>
        <v>8333.3333333333339</v>
      </c>
      <c r="AK352" s="27">
        <f t="shared" si="171"/>
        <v>8333.3333333333339</v>
      </c>
      <c r="AL352" s="27">
        <f t="shared" si="171"/>
        <v>8333.3333333333339</v>
      </c>
      <c r="AM352" s="27">
        <f t="shared" ref="AM352:BO352" si="172">AM350+AM351</f>
        <v>8333.3333333333339</v>
      </c>
      <c r="AN352" s="27">
        <f t="shared" si="172"/>
        <v>8333.3333333333339</v>
      </c>
      <c r="AO352" s="27">
        <f t="shared" si="172"/>
        <v>8333.3333333333339</v>
      </c>
      <c r="AP352" s="27">
        <f t="shared" si="172"/>
        <v>8333.3333333333339</v>
      </c>
      <c r="AQ352" s="27">
        <f t="shared" si="172"/>
        <v>8333.3333333333339</v>
      </c>
      <c r="AR352" s="27">
        <f t="shared" si="172"/>
        <v>16666.666666666668</v>
      </c>
      <c r="AS352" s="27">
        <f t="shared" si="172"/>
        <v>16666.666666666668</v>
      </c>
      <c r="AT352" s="27">
        <f t="shared" si="172"/>
        <v>16666.666666666668</v>
      </c>
      <c r="AU352" s="27">
        <f t="shared" si="172"/>
        <v>16666.666666666668</v>
      </c>
      <c r="AV352" s="27">
        <f t="shared" si="172"/>
        <v>16666.666666666668</v>
      </c>
      <c r="AW352" s="27">
        <f t="shared" si="172"/>
        <v>16666.666666666668</v>
      </c>
      <c r="AX352" s="27">
        <f t="shared" si="172"/>
        <v>16666.666666666668</v>
      </c>
      <c r="AY352" s="27">
        <f t="shared" si="172"/>
        <v>16666.666666666668</v>
      </c>
      <c r="AZ352" s="27">
        <f t="shared" si="172"/>
        <v>16666.666666666668</v>
      </c>
      <c r="BA352" s="27">
        <f t="shared" si="172"/>
        <v>16666.666666666668</v>
      </c>
      <c r="BB352" s="27">
        <f t="shared" si="172"/>
        <v>16666.666666666668</v>
      </c>
      <c r="BC352" s="27">
        <f t="shared" si="172"/>
        <v>16666.666666666668</v>
      </c>
      <c r="BD352" s="27">
        <f t="shared" si="172"/>
        <v>16666.666666666668</v>
      </c>
      <c r="BE352" s="27">
        <f t="shared" si="172"/>
        <v>16666.666666666668</v>
      </c>
      <c r="BF352" s="27">
        <f t="shared" si="172"/>
        <v>16666.666666666668</v>
      </c>
      <c r="BG352" s="27">
        <f t="shared" si="172"/>
        <v>16666.666666666668</v>
      </c>
      <c r="BH352" s="27">
        <f t="shared" si="172"/>
        <v>16666.666666666668</v>
      </c>
      <c r="BI352" s="27">
        <f t="shared" si="172"/>
        <v>16666.666666666668</v>
      </c>
      <c r="BJ352" s="27">
        <f t="shared" si="172"/>
        <v>16666.666666666668</v>
      </c>
      <c r="BK352" s="27">
        <f t="shared" si="172"/>
        <v>16666.666666666668</v>
      </c>
      <c r="BL352" s="27">
        <f t="shared" si="172"/>
        <v>16666.666666666668</v>
      </c>
      <c r="BM352" s="27">
        <f t="shared" si="172"/>
        <v>16666.666666666668</v>
      </c>
      <c r="BN352" s="27">
        <f t="shared" si="172"/>
        <v>16666.666666666668</v>
      </c>
      <c r="BO352" s="27">
        <f t="shared" si="172"/>
        <v>16666.666666666668</v>
      </c>
    </row>
    <row r="353" spans="1:68" x14ac:dyDescent="0.15">
      <c r="A353" s="14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</row>
    <row r="354" spans="1:68" x14ac:dyDescent="0.15">
      <c r="A354" s="35" t="s">
        <v>86</v>
      </c>
      <c r="G354" s="27">
        <f t="shared" ref="G354:AL354" si="173">G73*$C73</f>
        <v>0</v>
      </c>
      <c r="H354" s="27">
        <f t="shared" si="173"/>
        <v>0</v>
      </c>
      <c r="I354" s="27">
        <f t="shared" si="173"/>
        <v>0</v>
      </c>
      <c r="J354" s="27">
        <f t="shared" si="173"/>
        <v>0</v>
      </c>
      <c r="K354" s="27">
        <f t="shared" si="173"/>
        <v>0</v>
      </c>
      <c r="L354" s="27">
        <f t="shared" si="173"/>
        <v>0</v>
      </c>
      <c r="M354" s="27">
        <f t="shared" si="173"/>
        <v>0</v>
      </c>
      <c r="N354" s="27">
        <f t="shared" si="173"/>
        <v>0</v>
      </c>
      <c r="O354" s="27">
        <f t="shared" si="173"/>
        <v>0</v>
      </c>
      <c r="P354" s="27">
        <f t="shared" si="173"/>
        <v>0</v>
      </c>
      <c r="Q354" s="27">
        <f t="shared" si="173"/>
        <v>0</v>
      </c>
      <c r="R354" s="27">
        <f t="shared" si="173"/>
        <v>0</v>
      </c>
      <c r="S354" s="27">
        <f t="shared" si="173"/>
        <v>0</v>
      </c>
      <c r="T354" s="27">
        <f t="shared" si="173"/>
        <v>0</v>
      </c>
      <c r="U354" s="27">
        <f t="shared" si="173"/>
        <v>0</v>
      </c>
      <c r="V354" s="27">
        <f t="shared" si="173"/>
        <v>0</v>
      </c>
      <c r="W354" s="27">
        <f t="shared" si="173"/>
        <v>0</v>
      </c>
      <c r="X354" s="27">
        <f t="shared" si="173"/>
        <v>0</v>
      </c>
      <c r="Y354" s="27">
        <f t="shared" si="173"/>
        <v>0</v>
      </c>
      <c r="Z354" s="27">
        <f t="shared" si="173"/>
        <v>0</v>
      </c>
      <c r="AA354" s="27">
        <f t="shared" si="173"/>
        <v>0</v>
      </c>
      <c r="AB354" s="27">
        <f t="shared" si="173"/>
        <v>0</v>
      </c>
      <c r="AC354" s="27">
        <f t="shared" si="173"/>
        <v>0</v>
      </c>
      <c r="AD354" s="27">
        <f t="shared" si="173"/>
        <v>0</v>
      </c>
      <c r="AE354" s="27">
        <f t="shared" si="173"/>
        <v>0</v>
      </c>
      <c r="AF354" s="27">
        <f t="shared" si="173"/>
        <v>0</v>
      </c>
      <c r="AG354" s="27">
        <f t="shared" si="173"/>
        <v>0</v>
      </c>
      <c r="AH354" s="27">
        <f t="shared" si="173"/>
        <v>0</v>
      </c>
      <c r="AI354" s="27">
        <f t="shared" si="173"/>
        <v>0</v>
      </c>
      <c r="AJ354" s="27">
        <f t="shared" si="173"/>
        <v>0</v>
      </c>
      <c r="AK354" s="27">
        <f t="shared" si="173"/>
        <v>0</v>
      </c>
      <c r="AL354" s="27">
        <f t="shared" si="173"/>
        <v>0</v>
      </c>
      <c r="AM354" s="27">
        <f t="shared" ref="AM354:BO354" si="174">AM73*$C73</f>
        <v>0</v>
      </c>
      <c r="AN354" s="27">
        <f t="shared" si="174"/>
        <v>0</v>
      </c>
      <c r="AO354" s="27">
        <f t="shared" si="174"/>
        <v>0</v>
      </c>
      <c r="AP354" s="27">
        <f t="shared" si="174"/>
        <v>0</v>
      </c>
      <c r="AQ354" s="27">
        <f t="shared" si="174"/>
        <v>0</v>
      </c>
      <c r="AR354" s="27">
        <f t="shared" si="174"/>
        <v>0</v>
      </c>
      <c r="AS354" s="27">
        <f t="shared" si="174"/>
        <v>0</v>
      </c>
      <c r="AT354" s="27">
        <f t="shared" si="174"/>
        <v>0</v>
      </c>
      <c r="AU354" s="27">
        <f t="shared" si="174"/>
        <v>0</v>
      </c>
      <c r="AV354" s="27">
        <f t="shared" si="174"/>
        <v>0</v>
      </c>
      <c r="AW354" s="27">
        <f t="shared" si="174"/>
        <v>0</v>
      </c>
      <c r="AX354" s="27">
        <f t="shared" si="174"/>
        <v>0</v>
      </c>
      <c r="AY354" s="27">
        <f t="shared" si="174"/>
        <v>0</v>
      </c>
      <c r="AZ354" s="27">
        <f t="shared" si="174"/>
        <v>0</v>
      </c>
      <c r="BA354" s="27">
        <f t="shared" si="174"/>
        <v>0</v>
      </c>
      <c r="BB354" s="27">
        <f t="shared" si="174"/>
        <v>0</v>
      </c>
      <c r="BC354" s="27">
        <f t="shared" si="174"/>
        <v>0</v>
      </c>
      <c r="BD354" s="27">
        <f t="shared" si="174"/>
        <v>0</v>
      </c>
      <c r="BE354" s="27">
        <f t="shared" si="174"/>
        <v>0</v>
      </c>
      <c r="BF354" s="27">
        <f t="shared" si="174"/>
        <v>0</v>
      </c>
      <c r="BG354" s="27">
        <f t="shared" si="174"/>
        <v>0</v>
      </c>
      <c r="BH354" s="27">
        <f t="shared" si="174"/>
        <v>0</v>
      </c>
      <c r="BI354" s="27">
        <f t="shared" si="174"/>
        <v>0</v>
      </c>
      <c r="BJ354" s="27">
        <f t="shared" si="174"/>
        <v>0</v>
      </c>
      <c r="BK354" s="27">
        <f t="shared" si="174"/>
        <v>0</v>
      </c>
      <c r="BL354" s="27">
        <f t="shared" si="174"/>
        <v>0</v>
      </c>
      <c r="BM354" s="27">
        <f t="shared" si="174"/>
        <v>0</v>
      </c>
      <c r="BN354" s="27">
        <f t="shared" si="174"/>
        <v>0</v>
      </c>
      <c r="BO354" s="27">
        <f t="shared" si="174"/>
        <v>0</v>
      </c>
    </row>
    <row r="355" spans="1:68" x14ac:dyDescent="0.15"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</row>
    <row r="356" spans="1:68" x14ac:dyDescent="0.15">
      <c r="A356" s="14" t="s">
        <v>127</v>
      </c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50" t="s">
        <v>76</v>
      </c>
      <c r="G357" s="27">
        <f t="shared" ref="G357:AL357" si="175">G350+G341+G332+G323+G314+G305</f>
        <v>0</v>
      </c>
      <c r="H357" s="27">
        <f t="shared" si="175"/>
        <v>0</v>
      </c>
      <c r="I357" s="27">
        <f t="shared" si="175"/>
        <v>0</v>
      </c>
      <c r="J357" s="27">
        <f t="shared" si="175"/>
        <v>0</v>
      </c>
      <c r="K357" s="27">
        <f t="shared" si="175"/>
        <v>0</v>
      </c>
      <c r="L357" s="27">
        <f t="shared" si="175"/>
        <v>6249.9999999999991</v>
      </c>
      <c r="M357" s="27">
        <f t="shared" si="175"/>
        <v>6249.9999999999991</v>
      </c>
      <c r="N357" s="27">
        <f t="shared" si="175"/>
        <v>11916.666666666666</v>
      </c>
      <c r="O357" s="27">
        <f t="shared" si="175"/>
        <v>11916.666666666666</v>
      </c>
      <c r="P357" s="27">
        <f t="shared" si="175"/>
        <v>11916.666666666666</v>
      </c>
      <c r="Q357" s="27">
        <f t="shared" si="175"/>
        <v>16083.333333333332</v>
      </c>
      <c r="R357" s="27">
        <f t="shared" si="175"/>
        <v>16083.333333333332</v>
      </c>
      <c r="S357" s="27">
        <f t="shared" si="175"/>
        <v>16083.333333333332</v>
      </c>
      <c r="T357" s="27">
        <f t="shared" si="175"/>
        <v>29833.333333333336</v>
      </c>
      <c r="U357" s="27">
        <f t="shared" si="175"/>
        <v>29833.333333333336</v>
      </c>
      <c r="V357" s="27">
        <f t="shared" si="175"/>
        <v>29833.333333333336</v>
      </c>
      <c r="W357" s="27">
        <f t="shared" si="175"/>
        <v>47000.000000000007</v>
      </c>
      <c r="X357" s="27">
        <f t="shared" si="175"/>
        <v>47000.000000000007</v>
      </c>
      <c r="Y357" s="27">
        <f t="shared" si="175"/>
        <v>47000.000000000007</v>
      </c>
      <c r="Z357" s="27">
        <f t="shared" si="175"/>
        <v>47000.000000000007</v>
      </c>
      <c r="AA357" s="27">
        <f t="shared" si="175"/>
        <v>47000.000000000007</v>
      </c>
      <c r="AB357" s="27">
        <f t="shared" si="175"/>
        <v>47000.000000000007</v>
      </c>
      <c r="AC357" s="27">
        <f t="shared" si="175"/>
        <v>47000.000000000007</v>
      </c>
      <c r="AD357" s="27">
        <f t="shared" si="175"/>
        <v>47000.000000000007</v>
      </c>
      <c r="AE357" s="27">
        <f t="shared" si="175"/>
        <v>47000.000000000007</v>
      </c>
      <c r="AF357" s="27">
        <f t="shared" si="175"/>
        <v>60958.333333333343</v>
      </c>
      <c r="AG357" s="27">
        <f t="shared" si="175"/>
        <v>60958.333333333343</v>
      </c>
      <c r="AH357" s="27">
        <f t="shared" si="175"/>
        <v>60958.333333333343</v>
      </c>
      <c r="AI357" s="27">
        <f t="shared" si="175"/>
        <v>60958.333333333343</v>
      </c>
      <c r="AJ357" s="27">
        <f t="shared" si="175"/>
        <v>60958.333333333343</v>
      </c>
      <c r="AK357" s="27">
        <f t="shared" si="175"/>
        <v>60958.333333333343</v>
      </c>
      <c r="AL357" s="27">
        <f t="shared" si="175"/>
        <v>60958.333333333343</v>
      </c>
      <c r="AM357" s="27">
        <f t="shared" ref="AM357:BO357" si="176">AM350+AM341+AM332+AM323+AM314+AM305</f>
        <v>60958.333333333343</v>
      </c>
      <c r="AN357" s="27">
        <f t="shared" si="176"/>
        <v>60958.333333333343</v>
      </c>
      <c r="AO357" s="27">
        <f t="shared" si="176"/>
        <v>60958.333333333343</v>
      </c>
      <c r="AP357" s="27">
        <f t="shared" si="176"/>
        <v>60958.333333333343</v>
      </c>
      <c r="AQ357" s="27">
        <f t="shared" si="176"/>
        <v>60958.333333333343</v>
      </c>
      <c r="AR357" s="27">
        <f t="shared" si="176"/>
        <v>89458.333333333343</v>
      </c>
      <c r="AS357" s="27">
        <f t="shared" si="176"/>
        <v>89458.333333333343</v>
      </c>
      <c r="AT357" s="27">
        <f t="shared" si="176"/>
        <v>89458.333333333343</v>
      </c>
      <c r="AU357" s="27">
        <f t="shared" si="176"/>
        <v>89458.333333333343</v>
      </c>
      <c r="AV357" s="27">
        <f t="shared" si="176"/>
        <v>89458.333333333343</v>
      </c>
      <c r="AW357" s="27">
        <f t="shared" si="176"/>
        <v>89458.333333333343</v>
      </c>
      <c r="AX357" s="27">
        <f t="shared" si="176"/>
        <v>89458.333333333343</v>
      </c>
      <c r="AY357" s="27">
        <f t="shared" si="176"/>
        <v>89458.333333333343</v>
      </c>
      <c r="AZ357" s="27">
        <f t="shared" si="176"/>
        <v>89458.333333333343</v>
      </c>
      <c r="BA357" s="27">
        <f t="shared" si="176"/>
        <v>89458.333333333343</v>
      </c>
      <c r="BB357" s="27">
        <f t="shared" si="176"/>
        <v>89458.333333333343</v>
      </c>
      <c r="BC357" s="27">
        <f t="shared" si="176"/>
        <v>89458.333333333343</v>
      </c>
      <c r="BD357" s="27">
        <f t="shared" si="176"/>
        <v>90833.333333333343</v>
      </c>
      <c r="BE357" s="27">
        <f t="shared" si="176"/>
        <v>90833.333333333343</v>
      </c>
      <c r="BF357" s="27">
        <f t="shared" si="176"/>
        <v>90833.333333333343</v>
      </c>
      <c r="BG357" s="27">
        <f t="shared" si="176"/>
        <v>90833.333333333343</v>
      </c>
      <c r="BH357" s="27">
        <f t="shared" si="176"/>
        <v>90833.333333333343</v>
      </c>
      <c r="BI357" s="27">
        <f t="shared" si="176"/>
        <v>90833.333333333343</v>
      </c>
      <c r="BJ357" s="27">
        <f t="shared" si="176"/>
        <v>90833.333333333343</v>
      </c>
      <c r="BK357" s="27">
        <f t="shared" si="176"/>
        <v>90833.333333333343</v>
      </c>
      <c r="BL357" s="27">
        <f t="shared" si="176"/>
        <v>90833.333333333343</v>
      </c>
      <c r="BM357" s="27">
        <f t="shared" si="176"/>
        <v>90833.333333333343</v>
      </c>
      <c r="BN357" s="27">
        <f t="shared" si="176"/>
        <v>90833.333333333343</v>
      </c>
      <c r="BO357" s="27">
        <f t="shared" si="176"/>
        <v>90833.333333333343</v>
      </c>
      <c r="BP357" s="41">
        <f>SUM(G357:BO357)</f>
        <v>3504000.0000000019</v>
      </c>
    </row>
    <row r="358" spans="1:68" x14ac:dyDescent="0.15">
      <c r="A358" s="50" t="s">
        <v>27</v>
      </c>
      <c r="G358" s="27">
        <f t="shared" ref="G358:AL358" si="177">G351+G342+G333+G324+G315+G306</f>
        <v>0</v>
      </c>
      <c r="H358" s="27">
        <f t="shared" si="177"/>
        <v>0</v>
      </c>
      <c r="I358" s="27">
        <f t="shared" si="177"/>
        <v>0</v>
      </c>
      <c r="J358" s="27">
        <f t="shared" si="177"/>
        <v>0</v>
      </c>
      <c r="K358" s="27">
        <f t="shared" si="177"/>
        <v>0</v>
      </c>
      <c r="L358" s="27">
        <f t="shared" si="177"/>
        <v>0</v>
      </c>
      <c r="M358" s="27">
        <f t="shared" si="177"/>
        <v>0</v>
      </c>
      <c r="N358" s="27">
        <f t="shared" si="177"/>
        <v>0</v>
      </c>
      <c r="O358" s="27">
        <f t="shared" si="177"/>
        <v>0</v>
      </c>
      <c r="P358" s="27">
        <f t="shared" si="177"/>
        <v>0</v>
      </c>
      <c r="Q358" s="27">
        <f t="shared" si="177"/>
        <v>788.40000000000009</v>
      </c>
      <c r="R358" s="27">
        <f t="shared" si="177"/>
        <v>788.40000000000009</v>
      </c>
      <c r="S358" s="27">
        <f t="shared" si="177"/>
        <v>1516.5</v>
      </c>
      <c r="T358" s="27">
        <f t="shared" si="177"/>
        <v>5408.9785714285726</v>
      </c>
      <c r="U358" s="27">
        <f t="shared" si="177"/>
        <v>7274.2821428571442</v>
      </c>
      <c r="V358" s="27">
        <f t="shared" si="177"/>
        <v>14548.564285714288</v>
      </c>
      <c r="W358" s="27">
        <f t="shared" si="177"/>
        <v>15275.992500000002</v>
      </c>
      <c r="X358" s="27">
        <f t="shared" si="177"/>
        <v>15275.992500000002</v>
      </c>
      <c r="Y358" s="27">
        <f t="shared" si="177"/>
        <v>15275.992500000002</v>
      </c>
      <c r="Z358" s="27">
        <f t="shared" si="177"/>
        <v>15275.992500000002</v>
      </c>
      <c r="AA358" s="27">
        <f t="shared" si="177"/>
        <v>17234.561250000002</v>
      </c>
      <c r="AB358" s="27">
        <f t="shared" si="177"/>
        <v>19193.13</v>
      </c>
      <c r="AC358" s="27">
        <f t="shared" si="177"/>
        <v>19243.755000000001</v>
      </c>
      <c r="AD358" s="27">
        <f t="shared" si="177"/>
        <v>22965.668437500004</v>
      </c>
      <c r="AE358" s="27">
        <f t="shared" si="177"/>
        <v>23006.801250000004</v>
      </c>
      <c r="AF358" s="27">
        <f t="shared" si="177"/>
        <v>30340.844444444443</v>
      </c>
      <c r="AG358" s="27">
        <f t="shared" si="177"/>
        <v>48504.573333333356</v>
      </c>
      <c r="AH358" s="27">
        <f t="shared" si="177"/>
        <v>54744.936666666654</v>
      </c>
      <c r="AI358" s="27">
        <f t="shared" si="177"/>
        <v>54744.936666666654</v>
      </c>
      <c r="AJ358" s="27">
        <f t="shared" si="177"/>
        <v>60783.355555555558</v>
      </c>
      <c r="AK358" s="27">
        <f t="shared" si="177"/>
        <v>60783.355555555558</v>
      </c>
      <c r="AL358" s="27">
        <f t="shared" si="177"/>
        <v>60783.355555555558</v>
      </c>
      <c r="AM358" s="27">
        <f t="shared" ref="AM358:BO358" si="178">AM351+AM342+AM333+AM324+AM315+AM306</f>
        <v>54795.770000000011</v>
      </c>
      <c r="AN358" s="27">
        <f t="shared" si="178"/>
        <v>54846.603333333333</v>
      </c>
      <c r="AO358" s="27">
        <f t="shared" si="178"/>
        <v>48863.184444444458</v>
      </c>
      <c r="AP358" s="27">
        <f t="shared" si="178"/>
        <v>42916.987777777787</v>
      </c>
      <c r="AQ358" s="27">
        <f t="shared" si="178"/>
        <v>36922.943888888891</v>
      </c>
      <c r="AR358" s="27">
        <f t="shared" si="178"/>
        <v>56365.695760000002</v>
      </c>
      <c r="AS358" s="27">
        <f t="shared" si="178"/>
        <v>89919.868499999997</v>
      </c>
      <c r="AT358" s="27">
        <f t="shared" si="178"/>
        <v>101492.96751000002</v>
      </c>
      <c r="AU358" s="27">
        <f t="shared" si="178"/>
        <v>101492.96751000002</v>
      </c>
      <c r="AV358" s="27">
        <f t="shared" si="178"/>
        <v>112557.47937500002</v>
      </c>
      <c r="AW358" s="27">
        <f t="shared" si="178"/>
        <v>112557.47937500002</v>
      </c>
      <c r="AX358" s="27">
        <f t="shared" si="178"/>
        <v>112557.47937500002</v>
      </c>
      <c r="AY358" s="27">
        <f t="shared" si="178"/>
        <v>101549.06751000002</v>
      </c>
      <c r="AZ358" s="27">
        <f t="shared" si="178"/>
        <v>101605.16750999998</v>
      </c>
      <c r="BA358" s="27">
        <f t="shared" si="178"/>
        <v>90316.418500000014</v>
      </c>
      <c r="BB358" s="27">
        <f t="shared" si="178"/>
        <v>79343.756634999998</v>
      </c>
      <c r="BC358" s="27">
        <f t="shared" si="178"/>
        <v>68043.870125000016</v>
      </c>
      <c r="BD358" s="27">
        <f t="shared" si="178"/>
        <v>95858.863484999994</v>
      </c>
      <c r="BE358" s="27">
        <f t="shared" si="178"/>
        <v>153320.19907600002</v>
      </c>
      <c r="BF358" s="27">
        <f t="shared" si="178"/>
        <v>172682.93177300002</v>
      </c>
      <c r="BG358" s="27">
        <f t="shared" si="178"/>
        <v>172682.93177300002</v>
      </c>
      <c r="BH358" s="27">
        <f t="shared" si="178"/>
        <v>191809.57697000002</v>
      </c>
      <c r="BI358" s="27">
        <f t="shared" si="178"/>
        <v>191809.57697000002</v>
      </c>
      <c r="BJ358" s="27">
        <f t="shared" si="178"/>
        <v>191809.57697000002</v>
      </c>
      <c r="BK358" s="27">
        <f t="shared" si="178"/>
        <v>172739.031773</v>
      </c>
      <c r="BL358" s="27">
        <f t="shared" si="178"/>
        <v>172795.13177299994</v>
      </c>
      <c r="BM358" s="27">
        <f t="shared" si="178"/>
        <v>153716.74907600001</v>
      </c>
      <c r="BN358" s="27">
        <f t="shared" si="178"/>
        <v>134681.95387899998</v>
      </c>
      <c r="BO358" s="27">
        <f t="shared" si="178"/>
        <v>115592.43368199999</v>
      </c>
      <c r="BP358" s="41">
        <f>SUM(G358:BO358)</f>
        <v>3849405.0330447224</v>
      </c>
    </row>
    <row r="359" spans="1:68" x14ac:dyDescent="0.15">
      <c r="A359" s="50" t="s">
        <v>63</v>
      </c>
      <c r="G359" s="27">
        <f t="shared" ref="G359:AL359" si="179">G357+G358</f>
        <v>0</v>
      </c>
      <c r="H359" s="27">
        <f t="shared" si="179"/>
        <v>0</v>
      </c>
      <c r="I359" s="27">
        <f t="shared" si="179"/>
        <v>0</v>
      </c>
      <c r="J359" s="27">
        <f t="shared" si="179"/>
        <v>0</v>
      </c>
      <c r="K359" s="27">
        <f t="shared" si="179"/>
        <v>0</v>
      </c>
      <c r="L359" s="27">
        <f t="shared" si="179"/>
        <v>6249.9999999999991</v>
      </c>
      <c r="M359" s="27">
        <f t="shared" si="179"/>
        <v>6249.9999999999991</v>
      </c>
      <c r="N359" s="27">
        <f t="shared" si="179"/>
        <v>11916.666666666666</v>
      </c>
      <c r="O359" s="27">
        <f t="shared" si="179"/>
        <v>11916.666666666666</v>
      </c>
      <c r="P359" s="27">
        <f t="shared" si="179"/>
        <v>11916.666666666666</v>
      </c>
      <c r="Q359" s="27">
        <f t="shared" si="179"/>
        <v>16871.733333333334</v>
      </c>
      <c r="R359" s="27">
        <f t="shared" si="179"/>
        <v>16871.733333333334</v>
      </c>
      <c r="S359" s="27">
        <f t="shared" si="179"/>
        <v>17599.833333333332</v>
      </c>
      <c r="T359" s="27">
        <f t="shared" si="179"/>
        <v>35242.311904761911</v>
      </c>
      <c r="U359" s="27">
        <f t="shared" si="179"/>
        <v>37107.615476190476</v>
      </c>
      <c r="V359" s="27">
        <f t="shared" si="179"/>
        <v>44381.897619047624</v>
      </c>
      <c r="W359" s="27">
        <f t="shared" si="179"/>
        <v>62275.992500000008</v>
      </c>
      <c r="X359" s="27">
        <f t="shared" si="179"/>
        <v>62275.992500000008</v>
      </c>
      <c r="Y359" s="27">
        <f t="shared" si="179"/>
        <v>62275.992500000008</v>
      </c>
      <c r="Z359" s="27">
        <f t="shared" si="179"/>
        <v>62275.992500000008</v>
      </c>
      <c r="AA359" s="27">
        <f t="shared" si="179"/>
        <v>64234.561250000013</v>
      </c>
      <c r="AB359" s="27">
        <f t="shared" si="179"/>
        <v>66193.13</v>
      </c>
      <c r="AC359" s="27">
        <f t="shared" si="179"/>
        <v>66243.755000000005</v>
      </c>
      <c r="AD359" s="27">
        <f t="shared" si="179"/>
        <v>69965.668437500019</v>
      </c>
      <c r="AE359" s="27">
        <f t="shared" si="179"/>
        <v>70006.801250000019</v>
      </c>
      <c r="AF359" s="27">
        <f t="shared" si="179"/>
        <v>91299.17777777779</v>
      </c>
      <c r="AG359" s="27">
        <f t="shared" si="179"/>
        <v>109462.90666666671</v>
      </c>
      <c r="AH359" s="27">
        <f t="shared" si="179"/>
        <v>115703.26999999999</v>
      </c>
      <c r="AI359" s="27">
        <f t="shared" si="179"/>
        <v>115703.26999999999</v>
      </c>
      <c r="AJ359" s="27">
        <f t="shared" si="179"/>
        <v>121741.68888888889</v>
      </c>
      <c r="AK359" s="27">
        <f t="shared" si="179"/>
        <v>121741.68888888889</v>
      </c>
      <c r="AL359" s="27">
        <f t="shared" si="179"/>
        <v>121741.68888888889</v>
      </c>
      <c r="AM359" s="27">
        <f t="shared" ref="AM359:BO359" si="180">AM357+AM358</f>
        <v>115754.10333333336</v>
      </c>
      <c r="AN359" s="27">
        <f t="shared" si="180"/>
        <v>115804.93666666668</v>
      </c>
      <c r="AO359" s="27">
        <f t="shared" si="180"/>
        <v>109821.5177777778</v>
      </c>
      <c r="AP359" s="27">
        <f t="shared" si="180"/>
        <v>103875.32111111113</v>
      </c>
      <c r="AQ359" s="27">
        <f t="shared" si="180"/>
        <v>97881.277222222241</v>
      </c>
      <c r="AR359" s="27">
        <f t="shared" si="180"/>
        <v>145824.02909333335</v>
      </c>
      <c r="AS359" s="27">
        <f t="shared" si="180"/>
        <v>179378.20183333335</v>
      </c>
      <c r="AT359" s="27">
        <f t="shared" si="180"/>
        <v>190951.30084333336</v>
      </c>
      <c r="AU359" s="27">
        <f t="shared" si="180"/>
        <v>190951.30084333336</v>
      </c>
      <c r="AV359" s="27">
        <f t="shared" si="180"/>
        <v>202015.81270833337</v>
      </c>
      <c r="AW359" s="27">
        <f t="shared" si="180"/>
        <v>202015.81270833337</v>
      </c>
      <c r="AX359" s="27">
        <f t="shared" si="180"/>
        <v>202015.81270833337</v>
      </c>
      <c r="AY359" s="27">
        <f t="shared" si="180"/>
        <v>191007.40084333337</v>
      </c>
      <c r="AZ359" s="27">
        <f t="shared" si="180"/>
        <v>191063.50084333331</v>
      </c>
      <c r="BA359" s="27">
        <f t="shared" si="180"/>
        <v>179774.75183333334</v>
      </c>
      <c r="BB359" s="27">
        <f t="shared" si="180"/>
        <v>168802.08996833334</v>
      </c>
      <c r="BC359" s="27">
        <f t="shared" si="180"/>
        <v>157502.20345833336</v>
      </c>
      <c r="BD359" s="27">
        <f t="shared" si="180"/>
        <v>186692.19681833335</v>
      </c>
      <c r="BE359" s="27">
        <f t="shared" si="180"/>
        <v>244153.53240933336</v>
      </c>
      <c r="BF359" s="27">
        <f t="shared" si="180"/>
        <v>263516.26510633336</v>
      </c>
      <c r="BG359" s="27">
        <f t="shared" si="180"/>
        <v>263516.26510633336</v>
      </c>
      <c r="BH359" s="27">
        <f t="shared" si="180"/>
        <v>282642.91030333337</v>
      </c>
      <c r="BI359" s="27">
        <f t="shared" si="180"/>
        <v>282642.91030333337</v>
      </c>
      <c r="BJ359" s="27">
        <f t="shared" si="180"/>
        <v>282642.91030333337</v>
      </c>
      <c r="BK359" s="27">
        <f t="shared" si="180"/>
        <v>263572.36510633334</v>
      </c>
      <c r="BL359" s="27">
        <f t="shared" si="180"/>
        <v>263628.46510633326</v>
      </c>
      <c r="BM359" s="27">
        <f t="shared" si="180"/>
        <v>244550.08240933335</v>
      </c>
      <c r="BN359" s="27">
        <f t="shared" si="180"/>
        <v>225515.28721233332</v>
      </c>
      <c r="BO359" s="27">
        <f t="shared" si="180"/>
        <v>206425.76701533335</v>
      </c>
      <c r="BP359" s="41">
        <f t="shared" ref="BP359:BP364" si="181">SUM(H359:BO359)</f>
        <v>7353405.0330447238</v>
      </c>
    </row>
    <row r="360" spans="1:68" x14ac:dyDescent="0.15">
      <c r="A360" s="50"/>
      <c r="F360" s="42" t="s">
        <v>64</v>
      </c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>
        <f>SUM(H359:S359)</f>
        <v>99593.299999999988</v>
      </c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>
        <f>SUM(T359:AE359)</f>
        <v>702479.7109375</v>
      </c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>
        <f>SUM(AF359:AQ359)</f>
        <v>1340530.8472222225</v>
      </c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>
        <f>SUM(AR359:BC359)</f>
        <v>2201302.217685</v>
      </c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>
        <f>SUM(BD359:BO359)</f>
        <v>3009498.9572000001</v>
      </c>
      <c r="BP360" s="41">
        <f t="shared" si="181"/>
        <v>7353405.0330447229</v>
      </c>
    </row>
    <row r="361" spans="1:68" x14ac:dyDescent="0.15">
      <c r="A361" s="14" t="s">
        <v>87</v>
      </c>
      <c r="G361" s="27">
        <f t="shared" ref="G361:AL361" si="182">G354+G345+G336+G327</f>
        <v>0</v>
      </c>
      <c r="H361" s="27">
        <f t="shared" si="182"/>
        <v>5200</v>
      </c>
      <c r="I361" s="27">
        <f t="shared" si="182"/>
        <v>5200</v>
      </c>
      <c r="J361" s="27">
        <f t="shared" si="182"/>
        <v>5200</v>
      </c>
      <c r="K361" s="27">
        <f t="shared" si="182"/>
        <v>5200</v>
      </c>
      <c r="L361" s="27">
        <f t="shared" si="182"/>
        <v>5200</v>
      </c>
      <c r="M361" s="27">
        <f t="shared" si="182"/>
        <v>5200</v>
      </c>
      <c r="N361" s="27">
        <f t="shared" si="182"/>
        <v>0</v>
      </c>
      <c r="O361" s="27">
        <f t="shared" si="182"/>
        <v>0</v>
      </c>
      <c r="P361" s="27">
        <f t="shared" si="182"/>
        <v>0</v>
      </c>
      <c r="Q361" s="27">
        <f t="shared" si="182"/>
        <v>0</v>
      </c>
      <c r="R361" s="27">
        <f t="shared" si="182"/>
        <v>0</v>
      </c>
      <c r="S361" s="27">
        <f t="shared" si="182"/>
        <v>0</v>
      </c>
      <c r="T361" s="27">
        <f t="shared" si="182"/>
        <v>0</v>
      </c>
      <c r="U361" s="27">
        <f t="shared" si="182"/>
        <v>0</v>
      </c>
      <c r="V361" s="27">
        <f t="shared" si="182"/>
        <v>0</v>
      </c>
      <c r="W361" s="27">
        <f t="shared" si="182"/>
        <v>0</v>
      </c>
      <c r="X361" s="27">
        <f t="shared" si="182"/>
        <v>0</v>
      </c>
      <c r="Y361" s="27">
        <f t="shared" si="182"/>
        <v>0</v>
      </c>
      <c r="Z361" s="27">
        <f t="shared" si="182"/>
        <v>0</v>
      </c>
      <c r="AA361" s="27">
        <f t="shared" si="182"/>
        <v>0</v>
      </c>
      <c r="AB361" s="27">
        <f t="shared" si="182"/>
        <v>0</v>
      </c>
      <c r="AC361" s="27">
        <f t="shared" si="182"/>
        <v>0</v>
      </c>
      <c r="AD361" s="27">
        <f t="shared" si="182"/>
        <v>0</v>
      </c>
      <c r="AE361" s="27">
        <f t="shared" si="182"/>
        <v>0</v>
      </c>
      <c r="AF361" s="27">
        <f t="shared" si="182"/>
        <v>0</v>
      </c>
      <c r="AG361" s="27">
        <f t="shared" si="182"/>
        <v>0</v>
      </c>
      <c r="AH361" s="27">
        <f t="shared" si="182"/>
        <v>0</v>
      </c>
      <c r="AI361" s="27">
        <f t="shared" si="182"/>
        <v>0</v>
      </c>
      <c r="AJ361" s="27">
        <f t="shared" si="182"/>
        <v>0</v>
      </c>
      <c r="AK361" s="27">
        <f t="shared" si="182"/>
        <v>0</v>
      </c>
      <c r="AL361" s="27">
        <f t="shared" si="182"/>
        <v>0</v>
      </c>
      <c r="AM361" s="27">
        <f t="shared" ref="AM361:BO361" si="183">AM354+AM345+AM336+AM327</f>
        <v>0</v>
      </c>
      <c r="AN361" s="27">
        <f t="shared" si="183"/>
        <v>0</v>
      </c>
      <c r="AO361" s="27">
        <f t="shared" si="183"/>
        <v>0</v>
      </c>
      <c r="AP361" s="27">
        <f t="shared" si="183"/>
        <v>0</v>
      </c>
      <c r="AQ361" s="27">
        <f t="shared" si="183"/>
        <v>0</v>
      </c>
      <c r="AR361" s="27">
        <f t="shared" si="183"/>
        <v>0</v>
      </c>
      <c r="AS361" s="27">
        <f t="shared" si="183"/>
        <v>0</v>
      </c>
      <c r="AT361" s="27">
        <f t="shared" si="183"/>
        <v>0</v>
      </c>
      <c r="AU361" s="27">
        <f t="shared" si="183"/>
        <v>0</v>
      </c>
      <c r="AV361" s="27">
        <f t="shared" si="183"/>
        <v>0</v>
      </c>
      <c r="AW361" s="27">
        <f t="shared" si="183"/>
        <v>0</v>
      </c>
      <c r="AX361" s="27">
        <f t="shared" si="183"/>
        <v>0</v>
      </c>
      <c r="AY361" s="27">
        <f t="shared" si="183"/>
        <v>0</v>
      </c>
      <c r="AZ361" s="27">
        <f t="shared" si="183"/>
        <v>0</v>
      </c>
      <c r="BA361" s="27">
        <f t="shared" si="183"/>
        <v>0</v>
      </c>
      <c r="BB361" s="27">
        <f t="shared" si="183"/>
        <v>0</v>
      </c>
      <c r="BC361" s="27">
        <f t="shared" si="183"/>
        <v>0</v>
      </c>
      <c r="BD361" s="27">
        <f t="shared" si="183"/>
        <v>0</v>
      </c>
      <c r="BE361" s="27">
        <f t="shared" si="183"/>
        <v>0</v>
      </c>
      <c r="BF361" s="27">
        <f t="shared" si="183"/>
        <v>0</v>
      </c>
      <c r="BG361" s="27">
        <f t="shared" si="183"/>
        <v>0</v>
      </c>
      <c r="BH361" s="27">
        <f t="shared" si="183"/>
        <v>0</v>
      </c>
      <c r="BI361" s="27">
        <f t="shared" si="183"/>
        <v>0</v>
      </c>
      <c r="BJ361" s="27">
        <f t="shared" si="183"/>
        <v>0</v>
      </c>
      <c r="BK361" s="27">
        <f t="shared" si="183"/>
        <v>0</v>
      </c>
      <c r="BL361" s="27">
        <f t="shared" si="183"/>
        <v>0</v>
      </c>
      <c r="BM361" s="27">
        <f t="shared" si="183"/>
        <v>0</v>
      </c>
      <c r="BN361" s="27">
        <f t="shared" si="183"/>
        <v>0</v>
      </c>
      <c r="BO361" s="27">
        <f t="shared" si="183"/>
        <v>0</v>
      </c>
      <c r="BP361" s="41">
        <f t="shared" si="181"/>
        <v>31200</v>
      </c>
    </row>
    <row r="362" spans="1:68" x14ac:dyDescent="0.15">
      <c r="A362" s="14"/>
      <c r="F362" s="42" t="s">
        <v>64</v>
      </c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>
        <f>SUM(H361:S361)</f>
        <v>31200</v>
      </c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>
        <f>SUM(T361:AE361)</f>
        <v>0</v>
      </c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>
        <f>SUM(AF361:AQ361)</f>
        <v>0</v>
      </c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>
        <f>SUM(AR361:BC361)</f>
        <v>0</v>
      </c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>
        <f>SUM(BD361:BO361)</f>
        <v>0</v>
      </c>
      <c r="BP362" s="41">
        <f t="shared" si="181"/>
        <v>31200</v>
      </c>
    </row>
    <row r="363" spans="1:68" x14ac:dyDescent="0.15">
      <c r="A363" s="14" t="s">
        <v>104</v>
      </c>
      <c r="G363" s="27">
        <f t="shared" ref="G363:AL363" si="184">G361+G359</f>
        <v>0</v>
      </c>
      <c r="H363" s="27">
        <f t="shared" si="184"/>
        <v>5200</v>
      </c>
      <c r="I363" s="27">
        <f t="shared" si="184"/>
        <v>5200</v>
      </c>
      <c r="J363" s="27">
        <f t="shared" si="184"/>
        <v>5200</v>
      </c>
      <c r="K363" s="27">
        <f t="shared" si="184"/>
        <v>5200</v>
      </c>
      <c r="L363" s="27">
        <f t="shared" si="184"/>
        <v>11450</v>
      </c>
      <c r="M363" s="27">
        <f t="shared" si="184"/>
        <v>11450</v>
      </c>
      <c r="N363" s="27">
        <f t="shared" si="184"/>
        <v>11916.666666666666</v>
      </c>
      <c r="O363" s="27">
        <f t="shared" si="184"/>
        <v>11916.666666666666</v>
      </c>
      <c r="P363" s="27">
        <f t="shared" si="184"/>
        <v>11916.666666666666</v>
      </c>
      <c r="Q363" s="27">
        <f t="shared" si="184"/>
        <v>16871.733333333334</v>
      </c>
      <c r="R363" s="27">
        <f t="shared" si="184"/>
        <v>16871.733333333334</v>
      </c>
      <c r="S363" s="27">
        <f t="shared" si="184"/>
        <v>17599.833333333332</v>
      </c>
      <c r="T363" s="27">
        <f t="shared" si="184"/>
        <v>35242.311904761911</v>
      </c>
      <c r="U363" s="27">
        <f t="shared" si="184"/>
        <v>37107.615476190476</v>
      </c>
      <c r="V363" s="27">
        <f t="shared" si="184"/>
        <v>44381.897619047624</v>
      </c>
      <c r="W363" s="27">
        <f t="shared" si="184"/>
        <v>62275.992500000008</v>
      </c>
      <c r="X363" s="27">
        <f t="shared" si="184"/>
        <v>62275.992500000008</v>
      </c>
      <c r="Y363" s="27">
        <f t="shared" si="184"/>
        <v>62275.992500000008</v>
      </c>
      <c r="Z363" s="27">
        <f t="shared" si="184"/>
        <v>62275.992500000008</v>
      </c>
      <c r="AA363" s="27">
        <f t="shared" si="184"/>
        <v>64234.561250000013</v>
      </c>
      <c r="AB363" s="27">
        <f t="shared" si="184"/>
        <v>66193.13</v>
      </c>
      <c r="AC363" s="27">
        <f t="shared" si="184"/>
        <v>66243.755000000005</v>
      </c>
      <c r="AD363" s="27">
        <f t="shared" si="184"/>
        <v>69965.668437500019</v>
      </c>
      <c r="AE363" s="27">
        <f t="shared" si="184"/>
        <v>70006.801250000019</v>
      </c>
      <c r="AF363" s="27">
        <f t="shared" si="184"/>
        <v>91299.17777777779</v>
      </c>
      <c r="AG363" s="27">
        <f t="shared" si="184"/>
        <v>109462.90666666671</v>
      </c>
      <c r="AH363" s="27">
        <f t="shared" si="184"/>
        <v>115703.26999999999</v>
      </c>
      <c r="AI363" s="27">
        <f t="shared" si="184"/>
        <v>115703.26999999999</v>
      </c>
      <c r="AJ363" s="27">
        <f t="shared" si="184"/>
        <v>121741.68888888889</v>
      </c>
      <c r="AK363" s="27">
        <f t="shared" si="184"/>
        <v>121741.68888888889</v>
      </c>
      <c r="AL363" s="27">
        <f t="shared" si="184"/>
        <v>121741.68888888889</v>
      </c>
      <c r="AM363" s="27">
        <f t="shared" ref="AM363:BO363" si="185">AM361+AM359</f>
        <v>115754.10333333336</v>
      </c>
      <c r="AN363" s="27">
        <f t="shared" si="185"/>
        <v>115804.93666666668</v>
      </c>
      <c r="AO363" s="27">
        <f t="shared" si="185"/>
        <v>109821.5177777778</v>
      </c>
      <c r="AP363" s="27">
        <f t="shared" si="185"/>
        <v>103875.32111111113</v>
      </c>
      <c r="AQ363" s="27">
        <f t="shared" si="185"/>
        <v>97881.277222222241</v>
      </c>
      <c r="AR363" s="27">
        <f t="shared" si="185"/>
        <v>145824.02909333335</v>
      </c>
      <c r="AS363" s="27">
        <f t="shared" si="185"/>
        <v>179378.20183333335</v>
      </c>
      <c r="AT363" s="27">
        <f t="shared" si="185"/>
        <v>190951.30084333336</v>
      </c>
      <c r="AU363" s="27">
        <f t="shared" si="185"/>
        <v>190951.30084333336</v>
      </c>
      <c r="AV363" s="27">
        <f t="shared" si="185"/>
        <v>202015.81270833337</v>
      </c>
      <c r="AW363" s="27">
        <f t="shared" si="185"/>
        <v>202015.81270833337</v>
      </c>
      <c r="AX363" s="27">
        <f t="shared" si="185"/>
        <v>202015.81270833337</v>
      </c>
      <c r="AY363" s="27">
        <f t="shared" si="185"/>
        <v>191007.40084333337</v>
      </c>
      <c r="AZ363" s="27">
        <f t="shared" si="185"/>
        <v>191063.50084333331</v>
      </c>
      <c r="BA363" s="27">
        <f t="shared" si="185"/>
        <v>179774.75183333334</v>
      </c>
      <c r="BB363" s="27">
        <f t="shared" si="185"/>
        <v>168802.08996833334</v>
      </c>
      <c r="BC363" s="27">
        <f t="shared" si="185"/>
        <v>157502.20345833336</v>
      </c>
      <c r="BD363" s="27">
        <f t="shared" si="185"/>
        <v>186692.19681833335</v>
      </c>
      <c r="BE363" s="27">
        <f t="shared" si="185"/>
        <v>244153.53240933336</v>
      </c>
      <c r="BF363" s="27">
        <f t="shared" si="185"/>
        <v>263516.26510633336</v>
      </c>
      <c r="BG363" s="27">
        <f t="shared" si="185"/>
        <v>263516.26510633336</v>
      </c>
      <c r="BH363" s="27">
        <f t="shared" si="185"/>
        <v>282642.91030333337</v>
      </c>
      <c r="BI363" s="27">
        <f t="shared" si="185"/>
        <v>282642.91030333337</v>
      </c>
      <c r="BJ363" s="27">
        <f t="shared" si="185"/>
        <v>282642.91030333337</v>
      </c>
      <c r="BK363" s="27">
        <f t="shared" si="185"/>
        <v>263572.36510633334</v>
      </c>
      <c r="BL363" s="27">
        <f t="shared" si="185"/>
        <v>263628.46510633326</v>
      </c>
      <c r="BM363" s="27">
        <f t="shared" si="185"/>
        <v>244550.08240933335</v>
      </c>
      <c r="BN363" s="27">
        <f t="shared" si="185"/>
        <v>225515.28721233332</v>
      </c>
      <c r="BO363" s="27">
        <f t="shared" si="185"/>
        <v>206425.76701533335</v>
      </c>
      <c r="BP363" s="41">
        <f t="shared" si="181"/>
        <v>7384605.0330447238</v>
      </c>
    </row>
    <row r="364" spans="1:68" x14ac:dyDescent="0.15">
      <c r="A364" s="14"/>
      <c r="F364" s="42" t="s">
        <v>64</v>
      </c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>
        <f>SUM(H363:S363)</f>
        <v>130793.3</v>
      </c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>
        <f>SUM(T363:AE363)</f>
        <v>702479.7109375</v>
      </c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>
        <f>SUM(AF363:AQ363)</f>
        <v>1340530.8472222225</v>
      </c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>
        <f>SUM(AR363:BC363)</f>
        <v>2201302.217685</v>
      </c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>
        <f>SUM(BD363:BO363)</f>
        <v>3009498.9572000001</v>
      </c>
      <c r="BP364" s="41">
        <f t="shared" si="181"/>
        <v>7384605.0330447229</v>
      </c>
    </row>
    <row r="365" spans="1:68" x14ac:dyDescent="0.15">
      <c r="A365" s="14" t="s">
        <v>81</v>
      </c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</row>
    <row r="366" spans="1:68" x14ac:dyDescent="0.15"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A367" s="33" t="s">
        <v>11</v>
      </c>
      <c r="B367" s="13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50" t="s">
        <v>12</v>
      </c>
      <c r="B368" s="34">
        <f>STAFFPLAN_CWS!C177</f>
        <v>6.2E-2</v>
      </c>
      <c r="G368" s="27">
        <f>G359*STAFFPLAN_CWS!$B177</f>
        <v>0</v>
      </c>
      <c r="H368" s="27">
        <f>H359*STAFFPLAN_CWS!$C177</f>
        <v>0</v>
      </c>
      <c r="I368" s="27">
        <f>I359*STAFFPLAN_CWS!$C177</f>
        <v>0</v>
      </c>
      <c r="J368" s="27">
        <f>J359*STAFFPLAN_CWS!$C177</f>
        <v>0</v>
      </c>
      <c r="K368" s="27">
        <f>K359*STAFFPLAN_CWS!$C177</f>
        <v>0</v>
      </c>
      <c r="L368" s="27">
        <f>L359*STAFFPLAN_CWS!$C177</f>
        <v>387.49999999999994</v>
      </c>
      <c r="M368" s="27">
        <f>M359*STAFFPLAN_CWS!$C177</f>
        <v>387.49999999999994</v>
      </c>
      <c r="N368" s="27">
        <f>N359*STAFFPLAN_CWS!$C177</f>
        <v>738.83333333333326</v>
      </c>
      <c r="O368" s="27">
        <f>O359*STAFFPLAN_CWS!$C177</f>
        <v>738.83333333333326</v>
      </c>
      <c r="P368" s="27">
        <f>P359*STAFFPLAN_CWS!$C177</f>
        <v>738.83333333333326</v>
      </c>
      <c r="Q368" s="27">
        <f>Q359*STAFFPLAN_CWS!$C177</f>
        <v>1046.0474666666667</v>
      </c>
      <c r="R368" s="27">
        <f>R359*STAFFPLAN_CWS!$C177</f>
        <v>1046.0474666666667</v>
      </c>
      <c r="S368" s="27">
        <f>S359*STAFFPLAN_CWS!$C177</f>
        <v>1091.1896666666667</v>
      </c>
      <c r="T368" s="27">
        <f>T359*STAFFPLAN_CWS!$D177</f>
        <v>2185.0233380952386</v>
      </c>
      <c r="U368" s="27">
        <f>U359*STAFFPLAN_CWS!$D177</f>
        <v>2300.6721595238096</v>
      </c>
      <c r="V368" s="27">
        <f>V359*STAFFPLAN_CWS!$D177</f>
        <v>2751.6776523809526</v>
      </c>
      <c r="W368" s="27">
        <f>W359*STAFFPLAN_CWS!$D177</f>
        <v>3861.1115350000005</v>
      </c>
      <c r="X368" s="27">
        <f>X359*STAFFPLAN_CWS!$D177</f>
        <v>3861.1115350000005</v>
      </c>
      <c r="Y368" s="27">
        <f>Y359*STAFFPLAN_CWS!$D177</f>
        <v>3861.1115350000005</v>
      </c>
      <c r="Z368" s="27">
        <f>Z359*STAFFPLAN_CWS!$D177</f>
        <v>3861.1115350000005</v>
      </c>
      <c r="AA368" s="27">
        <f>AA359*STAFFPLAN_CWS!$D177</f>
        <v>3982.5427975000007</v>
      </c>
      <c r="AB368" s="27">
        <f>AB359*STAFFPLAN_CWS!$D177</f>
        <v>4103.9740600000005</v>
      </c>
      <c r="AC368" s="27">
        <f>AC359*STAFFPLAN_CWS!$D177</f>
        <v>4107.1128100000005</v>
      </c>
      <c r="AD368" s="27">
        <f>AD359*STAFFPLAN_CWS!$D177</f>
        <v>4337.871443125001</v>
      </c>
      <c r="AE368" s="27">
        <f>AE359*STAFFPLAN_CWS!$D177</f>
        <v>4340.4216775000014</v>
      </c>
      <c r="AF368" s="27">
        <f>AF359*STAFFPLAN_CWS!$E177</f>
        <v>5660.5490222222234</v>
      </c>
      <c r="AG368" s="27">
        <f>AG359*STAFFPLAN_CWS!$E177</f>
        <v>6786.7002133333353</v>
      </c>
      <c r="AH368" s="27">
        <f>AH359*STAFFPLAN_CWS!$E177</f>
        <v>7173.6027399999994</v>
      </c>
      <c r="AI368" s="27">
        <f>AI359*STAFFPLAN_CWS!$E177</f>
        <v>7173.6027399999994</v>
      </c>
      <c r="AJ368" s="27">
        <f>AJ359*STAFFPLAN_CWS!$E177</f>
        <v>7547.9847111111112</v>
      </c>
      <c r="AK368" s="27">
        <f>AK359*STAFFPLAN_CWS!$E177</f>
        <v>7547.9847111111112</v>
      </c>
      <c r="AL368" s="27">
        <f>AL359*STAFFPLAN_CWS!$E177</f>
        <v>7547.9847111111112</v>
      </c>
      <c r="AM368" s="27">
        <f>AM359*STAFFPLAN_CWS!$E177</f>
        <v>7176.7544066666687</v>
      </c>
      <c r="AN368" s="27">
        <f>AN359*STAFFPLAN_CWS!$E177</f>
        <v>7179.9060733333336</v>
      </c>
      <c r="AO368" s="27">
        <f>AO359*STAFFPLAN_CWS!$E177</f>
        <v>6808.9341022222234</v>
      </c>
      <c r="AP368" s="27">
        <f>AP359*STAFFPLAN_CWS!$E177</f>
        <v>6440.2699088888903</v>
      </c>
      <c r="AQ368" s="27">
        <f>AQ359*STAFFPLAN_CWS!$E177</f>
        <v>6068.6391877777787</v>
      </c>
      <c r="AR368" s="27">
        <f>AR359*STAFFPLAN_CWS!$F177</f>
        <v>9041.0898037866682</v>
      </c>
      <c r="AS368" s="27">
        <f>AS359*STAFFPLAN_CWS!$F177</f>
        <v>11121.448513666668</v>
      </c>
      <c r="AT368" s="27">
        <f>AT359*STAFFPLAN_CWS!$F177</f>
        <v>11838.980652286667</v>
      </c>
      <c r="AU368" s="27">
        <f>AU359*STAFFPLAN_CWS!$F177</f>
        <v>11838.980652286667</v>
      </c>
      <c r="AV368" s="27">
        <f>AV359*STAFFPLAN_CWS!$F177</f>
        <v>12524.980387916668</v>
      </c>
      <c r="AW368" s="27">
        <f>AW359*STAFFPLAN_CWS!$F177</f>
        <v>12524.980387916668</v>
      </c>
      <c r="AX368" s="27">
        <f>AX359*STAFFPLAN_CWS!$F177</f>
        <v>12524.980387916668</v>
      </c>
      <c r="AY368" s="27">
        <f>AY359*STAFFPLAN_CWS!$F177</f>
        <v>11842.458852286669</v>
      </c>
      <c r="AZ368" s="27">
        <f>AZ359*STAFFPLAN_CWS!$F177</f>
        <v>11845.937052286665</v>
      </c>
      <c r="BA368" s="27">
        <f>BA359*STAFFPLAN_CWS!$F177</f>
        <v>11146.034613666667</v>
      </c>
      <c r="BB368" s="27">
        <f>BB359*STAFFPLAN_CWS!$F177</f>
        <v>10465.729578036668</v>
      </c>
      <c r="BC368" s="27">
        <f>BC359*STAFFPLAN_CWS!$F177</f>
        <v>9765.1366144166677</v>
      </c>
      <c r="BD368" s="27">
        <f>BD359*STAFFPLAN_CWS!$G177</f>
        <v>11574.916202736667</v>
      </c>
      <c r="BE368" s="27">
        <f>BE359*STAFFPLAN_CWS!$G177</f>
        <v>15137.519009378668</v>
      </c>
      <c r="BF368" s="27">
        <f>BF359*STAFFPLAN_CWS!$G177</f>
        <v>16338.008436592669</v>
      </c>
      <c r="BG368" s="27">
        <f>BG359*STAFFPLAN_CWS!$G177</f>
        <v>16338.008436592669</v>
      </c>
      <c r="BH368" s="27">
        <f>BH359*STAFFPLAN_CWS!$G177</f>
        <v>17523.860438806667</v>
      </c>
      <c r="BI368" s="27">
        <f>BI359*STAFFPLAN_CWS!$G177</f>
        <v>17523.860438806667</v>
      </c>
      <c r="BJ368" s="27">
        <f>BJ359*STAFFPLAN_CWS!$G177</f>
        <v>17523.860438806667</v>
      </c>
      <c r="BK368" s="27">
        <f>BK359*STAFFPLAN_CWS!$G177</f>
        <v>16341.486636592666</v>
      </c>
      <c r="BL368" s="27">
        <f>BL359*STAFFPLAN_CWS!$G177</f>
        <v>16344.964836592662</v>
      </c>
      <c r="BM368" s="27">
        <f>BM359*STAFFPLAN_CWS!$G177</f>
        <v>15162.105109378668</v>
      </c>
      <c r="BN368" s="27">
        <f>BN359*STAFFPLAN_CWS!$G177</f>
        <v>13981.947807164666</v>
      </c>
      <c r="BO368" s="27">
        <f>BO359*STAFFPLAN_CWS!$G177</f>
        <v>12798.397554950667</v>
      </c>
    </row>
    <row r="369" spans="1:68" x14ac:dyDescent="0.15">
      <c r="A369" s="50" t="s">
        <v>23</v>
      </c>
      <c r="B369" s="34">
        <f>STAFFPLAN_CWS!C178</f>
        <v>1.4500000000000001E-2</v>
      </c>
      <c r="G369" s="27">
        <f>G359*STAFFPLAN_CWS!$B178</f>
        <v>0</v>
      </c>
      <c r="H369" s="27">
        <f>H359*STAFFPLAN_CWS!$C178</f>
        <v>0</v>
      </c>
      <c r="I369" s="27">
        <f>I359*STAFFPLAN_CWS!$C178</f>
        <v>0</v>
      </c>
      <c r="J369" s="27">
        <f>J359*STAFFPLAN_CWS!$C178</f>
        <v>0</v>
      </c>
      <c r="K369" s="27">
        <f>K359*STAFFPLAN_CWS!$C178</f>
        <v>0</v>
      </c>
      <c r="L369" s="27">
        <f>L359*STAFFPLAN_CWS!$C178</f>
        <v>90.624999999999986</v>
      </c>
      <c r="M369" s="27">
        <f>M359*STAFFPLAN_CWS!$C178</f>
        <v>90.624999999999986</v>
      </c>
      <c r="N369" s="27">
        <f>N359*STAFFPLAN_CWS!$C178</f>
        <v>172.79166666666666</v>
      </c>
      <c r="O369" s="27">
        <f>O359*STAFFPLAN_CWS!$C178</f>
        <v>172.79166666666666</v>
      </c>
      <c r="P369" s="27">
        <f>P359*STAFFPLAN_CWS!$C178</f>
        <v>172.79166666666666</v>
      </c>
      <c r="Q369" s="27">
        <f>Q359*STAFFPLAN_CWS!$C178</f>
        <v>244.64013333333335</v>
      </c>
      <c r="R369" s="27">
        <f>R359*STAFFPLAN_CWS!$C178</f>
        <v>244.64013333333335</v>
      </c>
      <c r="S369" s="27">
        <f>S359*STAFFPLAN_CWS!$C178</f>
        <v>255.19758333333334</v>
      </c>
      <c r="T369" s="27">
        <f>T359*STAFFPLAN_CWS!$D178</f>
        <v>511.01352261904776</v>
      </c>
      <c r="U369" s="27">
        <f>U359*STAFFPLAN_CWS!$D178</f>
        <v>538.06042440476199</v>
      </c>
      <c r="V369" s="27">
        <f>V359*STAFFPLAN_CWS!$D178</f>
        <v>643.53751547619061</v>
      </c>
      <c r="W369" s="27">
        <f>W359*STAFFPLAN_CWS!$D178</f>
        <v>903.0018912500002</v>
      </c>
      <c r="X369" s="27">
        <f>X359*STAFFPLAN_CWS!$D178</f>
        <v>903.0018912500002</v>
      </c>
      <c r="Y369" s="27">
        <f>Y359*STAFFPLAN_CWS!$D178</f>
        <v>903.0018912500002</v>
      </c>
      <c r="Z369" s="27">
        <f>Z359*STAFFPLAN_CWS!$D178</f>
        <v>903.0018912500002</v>
      </c>
      <c r="AA369" s="27">
        <f>AA359*STAFFPLAN_CWS!$D178</f>
        <v>931.40113812500022</v>
      </c>
      <c r="AB369" s="27">
        <f>AB359*STAFFPLAN_CWS!$D178</f>
        <v>959.80038500000012</v>
      </c>
      <c r="AC369" s="27">
        <f>AC359*STAFFPLAN_CWS!$D178</f>
        <v>960.53444750000017</v>
      </c>
      <c r="AD369" s="27">
        <f>AD359*STAFFPLAN_CWS!$D178</f>
        <v>1014.5021923437503</v>
      </c>
      <c r="AE369" s="27">
        <f>AE359*STAFFPLAN_CWS!$D178</f>
        <v>1015.0986181250004</v>
      </c>
      <c r="AF369" s="27">
        <f>AF359*STAFFPLAN_CWS!$E178</f>
        <v>1323.8380777777779</v>
      </c>
      <c r="AG369" s="27">
        <f>AG359*STAFFPLAN_CWS!$E178</f>
        <v>1587.2121466666674</v>
      </c>
      <c r="AH369" s="27">
        <f>AH359*STAFFPLAN_CWS!$E178</f>
        <v>1677.6974149999999</v>
      </c>
      <c r="AI369" s="27">
        <f>AI359*STAFFPLAN_CWS!$E178</f>
        <v>1677.6974149999999</v>
      </c>
      <c r="AJ369" s="27">
        <f>AJ359*STAFFPLAN_CWS!$E178</f>
        <v>1765.254488888889</v>
      </c>
      <c r="AK369" s="27">
        <f>AK359*STAFFPLAN_CWS!$E178</f>
        <v>1765.254488888889</v>
      </c>
      <c r="AL369" s="27">
        <f>AL359*STAFFPLAN_CWS!$E178</f>
        <v>1765.254488888889</v>
      </c>
      <c r="AM369" s="27">
        <f>AM359*STAFFPLAN_CWS!$E178</f>
        <v>1678.4344983333337</v>
      </c>
      <c r="AN369" s="27">
        <f>AN359*STAFFPLAN_CWS!$E178</f>
        <v>1679.171581666667</v>
      </c>
      <c r="AO369" s="27">
        <f>AO359*STAFFPLAN_CWS!$E178</f>
        <v>1592.4120077777782</v>
      </c>
      <c r="AP369" s="27">
        <f>AP359*STAFFPLAN_CWS!$E178</f>
        <v>1506.1921561111114</v>
      </c>
      <c r="AQ369" s="27">
        <f>AQ359*STAFFPLAN_CWS!$E178</f>
        <v>1419.2785197222227</v>
      </c>
      <c r="AR369" s="27">
        <f>AR359*STAFFPLAN_CWS!$F178</f>
        <v>2114.4484218533335</v>
      </c>
      <c r="AS369" s="27">
        <f>AS359*STAFFPLAN_CWS!$F178</f>
        <v>2600.9839265833339</v>
      </c>
      <c r="AT369" s="27">
        <f>AT359*STAFFPLAN_CWS!$F178</f>
        <v>2768.7938622283336</v>
      </c>
      <c r="AU369" s="27">
        <f>AU359*STAFFPLAN_CWS!$F178</f>
        <v>2768.7938622283336</v>
      </c>
      <c r="AV369" s="27">
        <f>AV359*STAFFPLAN_CWS!$F178</f>
        <v>2929.2292842708339</v>
      </c>
      <c r="AW369" s="27">
        <f>AW359*STAFFPLAN_CWS!$F178</f>
        <v>2929.2292842708339</v>
      </c>
      <c r="AX369" s="27">
        <f>AX359*STAFFPLAN_CWS!$F178</f>
        <v>2929.2292842708339</v>
      </c>
      <c r="AY369" s="27">
        <f>AY359*STAFFPLAN_CWS!$F178</f>
        <v>2769.6073122283337</v>
      </c>
      <c r="AZ369" s="27">
        <f>AZ359*STAFFPLAN_CWS!$F178</f>
        <v>2770.4207622283334</v>
      </c>
      <c r="BA369" s="27">
        <f>BA359*STAFFPLAN_CWS!$F178</f>
        <v>2606.7339015833336</v>
      </c>
      <c r="BB369" s="27">
        <f>BB359*STAFFPLAN_CWS!$F178</f>
        <v>2447.6303045408335</v>
      </c>
      <c r="BC369" s="27">
        <f>BC359*STAFFPLAN_CWS!$F178</f>
        <v>2283.7819501458339</v>
      </c>
      <c r="BD369" s="27">
        <f>BD359*STAFFPLAN_CWS!$G178</f>
        <v>2707.0368538658336</v>
      </c>
      <c r="BE369" s="27">
        <f>BE359*STAFFPLAN_CWS!$G178</f>
        <v>3540.226219935334</v>
      </c>
      <c r="BF369" s="27">
        <f>BF359*STAFFPLAN_CWS!$G178</f>
        <v>3820.9858440418338</v>
      </c>
      <c r="BG369" s="27">
        <f>BG359*STAFFPLAN_CWS!$G178</f>
        <v>3820.9858440418338</v>
      </c>
      <c r="BH369" s="27">
        <f>BH359*STAFFPLAN_CWS!$G178</f>
        <v>4098.3221993983343</v>
      </c>
      <c r="BI369" s="27">
        <f>BI359*STAFFPLAN_CWS!$G178</f>
        <v>4098.3221993983343</v>
      </c>
      <c r="BJ369" s="27">
        <f>BJ359*STAFFPLAN_CWS!$G178</f>
        <v>4098.3221993983343</v>
      </c>
      <c r="BK369" s="27">
        <f>BK359*STAFFPLAN_CWS!$G178</f>
        <v>3821.7992940418335</v>
      </c>
      <c r="BL369" s="27">
        <f>BL359*STAFFPLAN_CWS!$G178</f>
        <v>3822.6127440418322</v>
      </c>
      <c r="BM369" s="27">
        <f>BM359*STAFFPLAN_CWS!$G178</f>
        <v>3545.9761949353338</v>
      </c>
      <c r="BN369" s="27">
        <f>BN359*STAFFPLAN_CWS!$G178</f>
        <v>3269.9716645788335</v>
      </c>
      <c r="BO369" s="27">
        <f>BO359*STAFFPLAN_CWS!$G178</f>
        <v>2993.1736217223338</v>
      </c>
    </row>
    <row r="370" spans="1:68" x14ac:dyDescent="0.15">
      <c r="A370" s="50" t="s">
        <v>13</v>
      </c>
      <c r="B370" s="34">
        <f>STAFFPLAN_CWS!C179</f>
        <v>5.4999999999999997E-3</v>
      </c>
      <c r="G370" s="27">
        <f>G359*STAFFPLAN_CWS!$B179</f>
        <v>0</v>
      </c>
      <c r="H370" s="27">
        <f>H359*STAFFPLAN_CWS!$C179</f>
        <v>0</v>
      </c>
      <c r="I370" s="27">
        <f>I359*STAFFPLAN_CWS!$C179</f>
        <v>0</v>
      </c>
      <c r="J370" s="27">
        <f>J359*STAFFPLAN_CWS!$C179</f>
        <v>0</v>
      </c>
      <c r="K370" s="27">
        <f>K359*STAFFPLAN_CWS!$C179</f>
        <v>0</v>
      </c>
      <c r="L370" s="27">
        <f>L359*STAFFPLAN_CWS!$C179</f>
        <v>34.374999999999993</v>
      </c>
      <c r="M370" s="27">
        <f>M359*STAFFPLAN_CWS!$C179</f>
        <v>34.374999999999993</v>
      </c>
      <c r="N370" s="27">
        <f>N359*STAFFPLAN_CWS!$C179</f>
        <v>65.541666666666657</v>
      </c>
      <c r="O370" s="27">
        <f>O359*STAFFPLAN_CWS!$C179</f>
        <v>65.541666666666657</v>
      </c>
      <c r="P370" s="27">
        <f>P359*STAFFPLAN_CWS!$C179</f>
        <v>65.541666666666657</v>
      </c>
      <c r="Q370" s="27">
        <f>Q359*STAFFPLAN_CWS!$C179</f>
        <v>92.794533333333334</v>
      </c>
      <c r="R370" s="27">
        <f>R359*STAFFPLAN_CWS!$C179</f>
        <v>92.794533333333334</v>
      </c>
      <c r="S370" s="27">
        <f>S359*STAFFPLAN_CWS!$C179</f>
        <v>96.799083333333314</v>
      </c>
      <c r="T370" s="27">
        <f>T359*STAFFPLAN_CWS!$D179</f>
        <v>193.83271547619049</v>
      </c>
      <c r="U370" s="27">
        <f>U359*STAFFPLAN_CWS!$D179</f>
        <v>204.09188511904762</v>
      </c>
      <c r="V370" s="27">
        <f>V359*STAFFPLAN_CWS!$D179</f>
        <v>244.10043690476192</v>
      </c>
      <c r="W370" s="27">
        <f>W359*STAFFPLAN_CWS!$D179</f>
        <v>342.51795875000005</v>
      </c>
      <c r="X370" s="27">
        <f>X359*STAFFPLAN_CWS!$D179</f>
        <v>342.51795875000005</v>
      </c>
      <c r="Y370" s="27">
        <f>Y359*STAFFPLAN_CWS!$D179</f>
        <v>342.51795875000005</v>
      </c>
      <c r="Z370" s="27">
        <f>Z359*STAFFPLAN_CWS!$D179</f>
        <v>342.51795875000005</v>
      </c>
      <c r="AA370" s="27">
        <f>AA359*STAFFPLAN_CWS!$D179</f>
        <v>353.29008687500004</v>
      </c>
      <c r="AB370" s="27">
        <f>AB359*STAFFPLAN_CWS!$D179</f>
        <v>364.06221499999998</v>
      </c>
      <c r="AC370" s="27">
        <f>AC359*STAFFPLAN_CWS!$D179</f>
        <v>364.34065250000003</v>
      </c>
      <c r="AD370" s="27">
        <f>AD359*STAFFPLAN_CWS!$D179</f>
        <v>384.81117640625007</v>
      </c>
      <c r="AE370" s="27">
        <f>AE359*STAFFPLAN_CWS!$D179</f>
        <v>385.0374068750001</v>
      </c>
      <c r="AF370" s="27">
        <f>AF359*STAFFPLAN_CWS!$E179</f>
        <v>502.14547777777784</v>
      </c>
      <c r="AG370" s="27">
        <f>AG359*STAFFPLAN_CWS!$E179</f>
        <v>602.04598666666686</v>
      </c>
      <c r="AH370" s="27">
        <f>AH359*STAFFPLAN_CWS!$E179</f>
        <v>636.36798499999986</v>
      </c>
      <c r="AI370" s="27">
        <f>AI359*STAFFPLAN_CWS!$E179</f>
        <v>636.36798499999986</v>
      </c>
      <c r="AJ370" s="27">
        <f>AJ359*STAFFPLAN_CWS!$E179</f>
        <v>669.57928888888887</v>
      </c>
      <c r="AK370" s="27">
        <f>AK359*STAFFPLAN_CWS!$E179</f>
        <v>669.57928888888887</v>
      </c>
      <c r="AL370" s="27">
        <f>AL359*STAFFPLAN_CWS!$E179</f>
        <v>669.57928888888887</v>
      </c>
      <c r="AM370" s="27">
        <f>AM359*STAFFPLAN_CWS!$E179</f>
        <v>636.64756833333342</v>
      </c>
      <c r="AN370" s="27">
        <f>AN359*STAFFPLAN_CWS!$E179</f>
        <v>636.92715166666665</v>
      </c>
      <c r="AO370" s="27">
        <f>AO359*STAFFPLAN_CWS!$E179</f>
        <v>604.01834777777788</v>
      </c>
      <c r="AP370" s="27">
        <f>AP359*STAFFPLAN_CWS!$E179</f>
        <v>571.31426611111124</v>
      </c>
      <c r="AQ370" s="27">
        <f>AQ359*STAFFPLAN_CWS!$E179</f>
        <v>538.34702472222227</v>
      </c>
      <c r="AR370" s="27">
        <f>AR359*STAFFPLAN_CWS!$F179</f>
        <v>802.0321600133334</v>
      </c>
      <c r="AS370" s="27">
        <f>AS359*STAFFPLAN_CWS!$F179</f>
        <v>986.58011008333335</v>
      </c>
      <c r="AT370" s="27">
        <f>AT359*STAFFPLAN_CWS!$F179</f>
        <v>1050.2321546383334</v>
      </c>
      <c r="AU370" s="27">
        <f>AU359*STAFFPLAN_CWS!$F179</f>
        <v>1050.2321546383334</v>
      </c>
      <c r="AV370" s="27">
        <f>AV359*STAFFPLAN_CWS!$F179</f>
        <v>1111.0869698958334</v>
      </c>
      <c r="AW370" s="27">
        <f>AW359*STAFFPLAN_CWS!$F179</f>
        <v>1111.0869698958334</v>
      </c>
      <c r="AX370" s="27">
        <f>AX359*STAFFPLAN_CWS!$F179</f>
        <v>1111.0869698958334</v>
      </c>
      <c r="AY370" s="27">
        <f>AY359*STAFFPLAN_CWS!$F179</f>
        <v>1050.5407046383334</v>
      </c>
      <c r="AZ370" s="27">
        <f>AZ359*STAFFPLAN_CWS!$F179</f>
        <v>1050.8492546383332</v>
      </c>
      <c r="BA370" s="27">
        <f>BA359*STAFFPLAN_CWS!$F179</f>
        <v>988.76113508333333</v>
      </c>
      <c r="BB370" s="27">
        <f>BB359*STAFFPLAN_CWS!$F179</f>
        <v>928.4114948258333</v>
      </c>
      <c r="BC370" s="27">
        <f>BC359*STAFFPLAN_CWS!$F179</f>
        <v>866.26211902083344</v>
      </c>
      <c r="BD370" s="27">
        <f>BD359*STAFFPLAN_CWS!$G179</f>
        <v>1026.8070825008333</v>
      </c>
      <c r="BE370" s="27">
        <f>BE359*STAFFPLAN_CWS!$G179</f>
        <v>1342.8444282513335</v>
      </c>
      <c r="BF370" s="27">
        <f>BF359*STAFFPLAN_CWS!$G179</f>
        <v>1449.3394580848335</v>
      </c>
      <c r="BG370" s="27">
        <f>BG359*STAFFPLAN_CWS!$G179</f>
        <v>1449.3394580848335</v>
      </c>
      <c r="BH370" s="27">
        <f>BH359*STAFFPLAN_CWS!$G179</f>
        <v>1554.5360066683334</v>
      </c>
      <c r="BI370" s="27">
        <f>BI359*STAFFPLAN_CWS!$G179</f>
        <v>1554.5360066683334</v>
      </c>
      <c r="BJ370" s="27">
        <f>BJ359*STAFFPLAN_CWS!$G179</f>
        <v>1554.5360066683334</v>
      </c>
      <c r="BK370" s="27">
        <f>BK359*STAFFPLAN_CWS!$G179</f>
        <v>1449.6480080848332</v>
      </c>
      <c r="BL370" s="27">
        <f>BL359*STAFFPLAN_CWS!$G179</f>
        <v>1449.9565580848327</v>
      </c>
      <c r="BM370" s="27">
        <f>BM359*STAFFPLAN_CWS!$G179</f>
        <v>1345.0254532513334</v>
      </c>
      <c r="BN370" s="27">
        <f>BN359*STAFFPLAN_CWS!$G179</f>
        <v>1240.3340796678333</v>
      </c>
      <c r="BO370" s="27">
        <f>BO359*STAFFPLAN_CWS!$G179</f>
        <v>1135.3417185843334</v>
      </c>
    </row>
    <row r="371" spans="1:68" x14ac:dyDescent="0.15">
      <c r="A371" s="50" t="s">
        <v>14</v>
      </c>
      <c r="B371" s="34">
        <f>STAFFPLAN_CWS!C180</f>
        <v>3.1E-2</v>
      </c>
      <c r="G371" s="27">
        <f>(G75*833.333333333333)*STAFFPLAN_CWS!$B180</f>
        <v>0</v>
      </c>
      <c r="H371" s="27">
        <f>(H75*833.333333333333)*STAFFPLAN_CWS!$C180</f>
        <v>0</v>
      </c>
      <c r="I371" s="27">
        <f>(I75*833.333333333333)*STAFFPLAN_CWS!$C180</f>
        <v>0</v>
      </c>
      <c r="J371" s="27">
        <f>(J75*833.333333333333)*STAFFPLAN_CWS!$C180</f>
        <v>0</v>
      </c>
      <c r="K371" s="27">
        <f>(K75*833.333333333333)*STAFFPLAN_CWS!$C180</f>
        <v>0</v>
      </c>
      <c r="L371" s="27">
        <f>(L75*833.333333333333)*STAFFPLAN_CWS!$C180</f>
        <v>25.833333333333325</v>
      </c>
      <c r="M371" s="27">
        <f>(M75*833.333333333333)*STAFFPLAN_CWS!$C180</f>
        <v>25.833333333333325</v>
      </c>
      <c r="N371" s="27">
        <f>(N75*833.333333333333)*STAFFPLAN_CWS!$C180</f>
        <v>51.66666666666665</v>
      </c>
      <c r="O371" s="27">
        <f>(O75*833.333333333333)*STAFFPLAN_CWS!$C180</f>
        <v>51.66666666666665</v>
      </c>
      <c r="P371" s="27">
        <f>(P75*833.333333333333)*STAFFPLAN_CWS!$C180</f>
        <v>51.66666666666665</v>
      </c>
      <c r="Q371" s="27">
        <f>(Q75*833.333333333333)*STAFFPLAN_CWS!$C180</f>
        <v>77.499999999999972</v>
      </c>
      <c r="R371" s="27">
        <f>(R75*833.333333333333)*STAFFPLAN_CWS!$C180</f>
        <v>77.499999999999972</v>
      </c>
      <c r="S371" s="27">
        <f>(S75*833.333333333333)*STAFFPLAN_CWS!$C180</f>
        <v>77.499999999999972</v>
      </c>
      <c r="T371" s="27">
        <f>(T75*833.333333333333)*STAFFPLAN_CWS!$D180</f>
        <v>129.16666666666663</v>
      </c>
      <c r="U371" s="27">
        <f>(U75*833.333333333333)*STAFFPLAN_CWS!$D180</f>
        <v>129.16666666666663</v>
      </c>
      <c r="V371" s="27">
        <f>(V75*833.333333333333)*STAFFPLAN_CWS!$D180</f>
        <v>129.16666666666663</v>
      </c>
      <c r="W371" s="27">
        <f>(W75*833.333333333333)*STAFFPLAN_CWS!$D180</f>
        <v>206.6666666666666</v>
      </c>
      <c r="X371" s="27">
        <f>(X75*833.333333333333)*STAFFPLAN_CWS!$D180</f>
        <v>206.6666666666666</v>
      </c>
      <c r="Y371" s="27">
        <f>(Y75*833.333333333333)*STAFFPLAN_CWS!$D180</f>
        <v>206.6666666666666</v>
      </c>
      <c r="Z371" s="27">
        <f>(Z75*833.333333333333)*STAFFPLAN_CWS!$D180</f>
        <v>206.6666666666666</v>
      </c>
      <c r="AA371" s="27">
        <f>(AA75*833.333333333333)*STAFFPLAN_CWS!$D180</f>
        <v>206.6666666666666</v>
      </c>
      <c r="AB371" s="27">
        <f>(AB75*833.333333333333)*STAFFPLAN_CWS!$D180</f>
        <v>206.6666666666666</v>
      </c>
      <c r="AC371" s="27">
        <f>(AC75*833.333333333333)*STAFFPLAN_CWS!$D180</f>
        <v>206.6666666666666</v>
      </c>
      <c r="AD371" s="27">
        <f>(AD75*833.333333333333)*STAFFPLAN_CWS!$D180</f>
        <v>206.6666666666666</v>
      </c>
      <c r="AE371" s="27">
        <f>(AE75*833.333333333333)*STAFFPLAN_CWS!$D180</f>
        <v>206.6666666666666</v>
      </c>
      <c r="AF371" s="27">
        <f>(AF75*833.333333333333)*STAFFPLAN_CWS!$E180</f>
        <v>258.33333333333326</v>
      </c>
      <c r="AG371" s="27">
        <f>(AG75*833.333333333333)*STAFFPLAN_CWS!$E180</f>
        <v>258.33333333333326</v>
      </c>
      <c r="AH371" s="27">
        <f>(AH75*833.333333333333)*STAFFPLAN_CWS!$E180</f>
        <v>258.33333333333326</v>
      </c>
      <c r="AI371" s="27">
        <f>(AI75*833.333333333333)*STAFFPLAN_CWS!$E180</f>
        <v>258.33333333333326</v>
      </c>
      <c r="AJ371" s="27">
        <f>(AJ75*833.333333333333)*STAFFPLAN_CWS!$E180</f>
        <v>258.33333333333326</v>
      </c>
      <c r="AK371" s="27">
        <f>(AK75*833.333333333333)*STAFFPLAN_CWS!$E180</f>
        <v>258.33333333333326</v>
      </c>
      <c r="AL371" s="27">
        <f>(AL75*833.333333333333)*STAFFPLAN_CWS!$E180</f>
        <v>258.33333333333326</v>
      </c>
      <c r="AM371" s="27">
        <f>(AM75*833.333333333333)*STAFFPLAN_CWS!$E180</f>
        <v>258.33333333333326</v>
      </c>
      <c r="AN371" s="27">
        <f>(AN75*833.333333333333)*STAFFPLAN_CWS!$E180</f>
        <v>258.33333333333326</v>
      </c>
      <c r="AO371" s="27">
        <f>(AO75*833.333333333333)*STAFFPLAN_CWS!$E180</f>
        <v>258.33333333333326</v>
      </c>
      <c r="AP371" s="27">
        <f>(AP75*833.333333333333)*STAFFPLAN_CWS!$E180</f>
        <v>258.33333333333326</v>
      </c>
      <c r="AQ371" s="27">
        <f>(AQ75*833.333333333333)*STAFFPLAN_CWS!$E180</f>
        <v>258.33333333333326</v>
      </c>
      <c r="AR371" s="27">
        <f>(AR75*833.333333333333)*STAFFPLAN_CWS!$F180</f>
        <v>361.66666666666652</v>
      </c>
      <c r="AS371" s="27">
        <f>(AS75*833.333333333333)*STAFFPLAN_CWS!$F180</f>
        <v>361.66666666666652</v>
      </c>
      <c r="AT371" s="27">
        <f>(AT75*833.333333333333)*STAFFPLAN_CWS!$F180</f>
        <v>361.66666666666652</v>
      </c>
      <c r="AU371" s="27">
        <f>(AU75*833.333333333333)*STAFFPLAN_CWS!$F180</f>
        <v>361.66666666666652</v>
      </c>
      <c r="AV371" s="27">
        <f>(AV75*833.333333333333)*STAFFPLAN_CWS!$F180</f>
        <v>361.66666666666652</v>
      </c>
      <c r="AW371" s="27">
        <f>(AW75*833.333333333333)*STAFFPLAN_CWS!$F180</f>
        <v>361.66666666666652</v>
      </c>
      <c r="AX371" s="27">
        <f>(AX75*833.333333333333)*STAFFPLAN_CWS!$F180</f>
        <v>361.66666666666652</v>
      </c>
      <c r="AY371" s="27">
        <f>(AY75*833.333333333333)*STAFFPLAN_CWS!$F180</f>
        <v>361.66666666666652</v>
      </c>
      <c r="AZ371" s="27">
        <f>(AZ75*833.333333333333)*STAFFPLAN_CWS!$F180</f>
        <v>361.66666666666652</v>
      </c>
      <c r="BA371" s="27">
        <f>(BA75*833.333333333333)*STAFFPLAN_CWS!$F180</f>
        <v>361.66666666666652</v>
      </c>
      <c r="BB371" s="27">
        <f>(BB75*833.333333333333)*STAFFPLAN_CWS!$F180</f>
        <v>361.66666666666652</v>
      </c>
      <c r="BC371" s="27">
        <f>(BC75*833.333333333333)*STAFFPLAN_CWS!$F180</f>
        <v>361.66666666666652</v>
      </c>
      <c r="BD371" s="27">
        <f>(BD75*833.333333333333)*STAFFPLAN_CWS!$G180</f>
        <v>361.66666666666652</v>
      </c>
      <c r="BE371" s="27">
        <f>(BE75*833.333333333333)*STAFFPLAN_CWS!$G180</f>
        <v>361.66666666666652</v>
      </c>
      <c r="BF371" s="27">
        <f>(BF75*833.333333333333)*STAFFPLAN_CWS!$G180</f>
        <v>361.66666666666652</v>
      </c>
      <c r="BG371" s="27">
        <f>(BG75*833.333333333333)*STAFFPLAN_CWS!$G180</f>
        <v>361.66666666666652</v>
      </c>
      <c r="BH371" s="27">
        <f>(BH75*833.333333333333)*STAFFPLAN_CWS!$G180</f>
        <v>361.66666666666652</v>
      </c>
      <c r="BI371" s="27">
        <f>(BI75*833.333333333333)*STAFFPLAN_CWS!$G180</f>
        <v>361.66666666666652</v>
      </c>
      <c r="BJ371" s="27">
        <f>(BJ75*833.333333333333)*STAFFPLAN_CWS!$G180</f>
        <v>361.66666666666652</v>
      </c>
      <c r="BK371" s="27">
        <f>(BK75*833.333333333333)*STAFFPLAN_CWS!$G180</f>
        <v>361.66666666666652</v>
      </c>
      <c r="BL371" s="27">
        <f>(BL75*833.333333333333)*STAFFPLAN_CWS!$G180</f>
        <v>361.66666666666652</v>
      </c>
      <c r="BM371" s="27">
        <f>(BM75*833.333333333333)*STAFFPLAN_CWS!$G180</f>
        <v>361.66666666666652</v>
      </c>
      <c r="BN371" s="27">
        <f>(BN75*833.333333333333)*STAFFPLAN_CWS!$G180</f>
        <v>361.66666666666652</v>
      </c>
      <c r="BO371" s="27">
        <f>(BO75*833.333333333333)*STAFFPLAN_CWS!$G180</f>
        <v>361.66666666666652</v>
      </c>
    </row>
    <row r="372" spans="1:68" x14ac:dyDescent="0.15">
      <c r="A372" s="50" t="s">
        <v>15</v>
      </c>
      <c r="B372" s="34">
        <f>STAFFPLAN_CWS!C181</f>
        <v>8.0000000000000002E-3</v>
      </c>
      <c r="G372" s="27">
        <f>G359*STAFFPLAN_CWS!$B181</f>
        <v>0</v>
      </c>
      <c r="H372" s="27">
        <f>H359*STAFFPLAN_CWS!$C181</f>
        <v>0</v>
      </c>
      <c r="I372" s="27">
        <f>I359*STAFFPLAN_CWS!$C181</f>
        <v>0</v>
      </c>
      <c r="J372" s="27">
        <f>J359*STAFFPLAN_CWS!$C181</f>
        <v>0</v>
      </c>
      <c r="K372" s="27">
        <f>K359*STAFFPLAN_CWS!$C181</f>
        <v>0</v>
      </c>
      <c r="L372" s="27">
        <f>L359*STAFFPLAN_CWS!$C181</f>
        <v>49.999999999999993</v>
      </c>
      <c r="M372" s="27">
        <f>M359*STAFFPLAN_CWS!$C181</f>
        <v>49.999999999999993</v>
      </c>
      <c r="N372" s="27">
        <f>N359*STAFFPLAN_CWS!$C181</f>
        <v>95.333333333333329</v>
      </c>
      <c r="O372" s="27">
        <f>O359*STAFFPLAN_CWS!$C181</f>
        <v>95.333333333333329</v>
      </c>
      <c r="P372" s="27">
        <f>P359*STAFFPLAN_CWS!$C181</f>
        <v>95.333333333333329</v>
      </c>
      <c r="Q372" s="27">
        <f>Q359*STAFFPLAN_CWS!$C181</f>
        <v>134.97386666666668</v>
      </c>
      <c r="R372" s="27">
        <f>R359*STAFFPLAN_CWS!$C181</f>
        <v>134.97386666666668</v>
      </c>
      <c r="S372" s="27">
        <f>S359*STAFFPLAN_CWS!$C181</f>
        <v>140.79866666666666</v>
      </c>
      <c r="T372" s="27">
        <f>T359*STAFFPLAN_CWS!$D181</f>
        <v>281.9384952380953</v>
      </c>
      <c r="U372" s="27">
        <f>U359*STAFFPLAN_CWS!$D181</f>
        <v>296.8609238095238</v>
      </c>
      <c r="V372" s="27">
        <f>V359*STAFFPLAN_CWS!$D181</f>
        <v>355.05518095238102</v>
      </c>
      <c r="W372" s="27">
        <f>W359*STAFFPLAN_CWS!$D181</f>
        <v>498.20794000000006</v>
      </c>
      <c r="X372" s="27">
        <f>X359*STAFFPLAN_CWS!$D181</f>
        <v>498.20794000000006</v>
      </c>
      <c r="Y372" s="27">
        <f>Y359*STAFFPLAN_CWS!$D181</f>
        <v>498.20794000000006</v>
      </c>
      <c r="Z372" s="27">
        <f>Z359*STAFFPLAN_CWS!$D181</f>
        <v>498.20794000000006</v>
      </c>
      <c r="AA372" s="27">
        <f>AA359*STAFFPLAN_CWS!$D181</f>
        <v>513.8764900000001</v>
      </c>
      <c r="AB372" s="27">
        <f>AB359*STAFFPLAN_CWS!$D181</f>
        <v>529.54504000000009</v>
      </c>
      <c r="AC372" s="27">
        <f>AC359*STAFFPLAN_CWS!$D181</f>
        <v>529.95004000000006</v>
      </c>
      <c r="AD372" s="27">
        <f>AD359*STAFFPLAN_CWS!$D181</f>
        <v>559.72534750000011</v>
      </c>
      <c r="AE372" s="27">
        <f>AE359*STAFFPLAN_CWS!$D181</f>
        <v>560.05441000000019</v>
      </c>
      <c r="AF372" s="27">
        <f>AF359*STAFFPLAN_CWS!$E181</f>
        <v>730.39342222222228</v>
      </c>
      <c r="AG372" s="27">
        <f>AG359*STAFFPLAN_CWS!$E181</f>
        <v>875.70325333333369</v>
      </c>
      <c r="AH372" s="27">
        <f>AH359*STAFFPLAN_CWS!$E181</f>
        <v>925.62615999999991</v>
      </c>
      <c r="AI372" s="27">
        <f>AI359*STAFFPLAN_CWS!$E181</f>
        <v>925.62615999999991</v>
      </c>
      <c r="AJ372" s="27">
        <f>AJ359*STAFFPLAN_CWS!$E181</f>
        <v>973.93351111111122</v>
      </c>
      <c r="AK372" s="27">
        <f>AK359*STAFFPLAN_CWS!$E181</f>
        <v>973.93351111111122</v>
      </c>
      <c r="AL372" s="27">
        <f>AL359*STAFFPLAN_CWS!$E181</f>
        <v>973.93351111111122</v>
      </c>
      <c r="AM372" s="27">
        <f>AM359*STAFFPLAN_CWS!$E181</f>
        <v>926.03282666666689</v>
      </c>
      <c r="AN372" s="27">
        <f>AN359*STAFFPLAN_CWS!$E181</f>
        <v>926.43949333333342</v>
      </c>
      <c r="AO372" s="27">
        <f>AO359*STAFFPLAN_CWS!$E181</f>
        <v>878.5721422222224</v>
      </c>
      <c r="AP372" s="27">
        <f>AP359*STAFFPLAN_CWS!$E181</f>
        <v>831.00256888888907</v>
      </c>
      <c r="AQ372" s="27">
        <f>AQ359*STAFFPLAN_CWS!$E181</f>
        <v>783.0502177777779</v>
      </c>
      <c r="AR372" s="27">
        <f>AR359*STAFFPLAN_CWS!$F181</f>
        <v>1166.5922327466667</v>
      </c>
      <c r="AS372" s="27">
        <f>AS359*STAFFPLAN_CWS!$F181</f>
        <v>1435.0256146666668</v>
      </c>
      <c r="AT372" s="27">
        <f>AT359*STAFFPLAN_CWS!$F181</f>
        <v>1527.610406746667</v>
      </c>
      <c r="AU372" s="27">
        <f>AU359*STAFFPLAN_CWS!$F181</f>
        <v>1527.610406746667</v>
      </c>
      <c r="AV372" s="27">
        <f>AV359*STAFFPLAN_CWS!$F181</f>
        <v>1616.1265016666671</v>
      </c>
      <c r="AW372" s="27">
        <f>AW359*STAFFPLAN_CWS!$F181</f>
        <v>1616.1265016666671</v>
      </c>
      <c r="AX372" s="27">
        <f>AX359*STAFFPLAN_CWS!$F181</f>
        <v>1616.1265016666671</v>
      </c>
      <c r="AY372" s="27">
        <f>AY359*STAFFPLAN_CWS!$F181</f>
        <v>1528.0592067466669</v>
      </c>
      <c r="AZ372" s="27">
        <f>AZ359*STAFFPLAN_CWS!$F181</f>
        <v>1528.5080067466665</v>
      </c>
      <c r="BA372" s="27">
        <f>BA359*STAFFPLAN_CWS!$F181</f>
        <v>1438.1980146666667</v>
      </c>
      <c r="BB372" s="27">
        <f>BB359*STAFFPLAN_CWS!$F181</f>
        <v>1350.4167197466668</v>
      </c>
      <c r="BC372" s="27">
        <f>BC359*STAFFPLAN_CWS!$F181</f>
        <v>1260.0176276666668</v>
      </c>
      <c r="BD372" s="27">
        <f>BD359*STAFFPLAN_CWS!$G181</f>
        <v>1493.5375745466667</v>
      </c>
      <c r="BE372" s="27">
        <f>BE359*STAFFPLAN_CWS!$G181</f>
        <v>1953.2282592746669</v>
      </c>
      <c r="BF372" s="27">
        <f>BF359*STAFFPLAN_CWS!$G181</f>
        <v>2108.130120850667</v>
      </c>
      <c r="BG372" s="27">
        <f>BG359*STAFFPLAN_CWS!$G181</f>
        <v>2108.130120850667</v>
      </c>
      <c r="BH372" s="27">
        <f>BH359*STAFFPLAN_CWS!$G181</f>
        <v>2261.1432824266672</v>
      </c>
      <c r="BI372" s="27">
        <f>BI359*STAFFPLAN_CWS!$G181</f>
        <v>2261.1432824266672</v>
      </c>
      <c r="BJ372" s="27">
        <f>BJ359*STAFFPLAN_CWS!$G181</f>
        <v>2261.1432824266672</v>
      </c>
      <c r="BK372" s="27">
        <f>BK359*STAFFPLAN_CWS!$G181</f>
        <v>2108.5789208506667</v>
      </c>
      <c r="BL372" s="27">
        <f>BL359*STAFFPLAN_CWS!$G181</f>
        <v>2109.0277208506659</v>
      </c>
      <c r="BM372" s="27">
        <f>BM359*STAFFPLAN_CWS!$G181</f>
        <v>1956.4006592746669</v>
      </c>
      <c r="BN372" s="27">
        <f>BN359*STAFFPLAN_CWS!$G181</f>
        <v>1804.1222976986667</v>
      </c>
      <c r="BO372" s="27">
        <f>BO359*STAFFPLAN_CWS!$G181</f>
        <v>1651.4061361226668</v>
      </c>
    </row>
    <row r="373" spans="1:68" x14ac:dyDescent="0.15">
      <c r="A373" s="14" t="s">
        <v>4</v>
      </c>
      <c r="G373" s="27">
        <f>SUM(G368:G372)</f>
        <v>0</v>
      </c>
      <c r="H373" s="27">
        <f t="shared" ref="H373:AD373" si="186">SUM(H368:H372)</f>
        <v>0</v>
      </c>
      <c r="I373" s="27">
        <f t="shared" si="186"/>
        <v>0</v>
      </c>
      <c r="J373" s="27">
        <f t="shared" si="186"/>
        <v>0</v>
      </c>
      <c r="K373" s="27">
        <f t="shared" si="186"/>
        <v>0</v>
      </c>
      <c r="L373" s="27">
        <f t="shared" si="186"/>
        <v>588.33333333333326</v>
      </c>
      <c r="M373" s="27">
        <f t="shared" si="186"/>
        <v>588.33333333333326</v>
      </c>
      <c r="N373" s="27">
        <f t="shared" si="186"/>
        <v>1124.1666666666665</v>
      </c>
      <c r="O373" s="27">
        <f t="shared" si="186"/>
        <v>1124.1666666666665</v>
      </c>
      <c r="P373" s="27">
        <f t="shared" si="186"/>
        <v>1124.1666666666665</v>
      </c>
      <c r="Q373" s="27">
        <f t="shared" si="186"/>
        <v>1595.9560000000001</v>
      </c>
      <c r="R373" s="27">
        <f t="shared" si="186"/>
        <v>1595.9560000000001</v>
      </c>
      <c r="S373" s="27">
        <f t="shared" si="186"/>
        <v>1661.4849999999999</v>
      </c>
      <c r="T373" s="27">
        <f t="shared" si="186"/>
        <v>3300.9747380952385</v>
      </c>
      <c r="U373" s="27">
        <f t="shared" si="186"/>
        <v>3468.8520595238092</v>
      </c>
      <c r="V373" s="27">
        <f t="shared" si="186"/>
        <v>4123.5374523809523</v>
      </c>
      <c r="W373" s="27">
        <f t="shared" si="186"/>
        <v>5811.5059916666678</v>
      </c>
      <c r="X373" s="27">
        <f t="shared" si="186"/>
        <v>5811.5059916666678</v>
      </c>
      <c r="Y373" s="27">
        <f t="shared" si="186"/>
        <v>5811.5059916666678</v>
      </c>
      <c r="Z373" s="27">
        <f t="shared" si="186"/>
        <v>5811.5059916666678</v>
      </c>
      <c r="AA373" s="27">
        <f t="shared" si="186"/>
        <v>5987.7771791666673</v>
      </c>
      <c r="AB373" s="27">
        <f t="shared" si="186"/>
        <v>6164.0483666666678</v>
      </c>
      <c r="AC373" s="27">
        <f t="shared" si="186"/>
        <v>6168.6046166666674</v>
      </c>
      <c r="AD373" s="27">
        <f t="shared" si="186"/>
        <v>6503.5768260416689</v>
      </c>
      <c r="AE373" s="27">
        <f t="shared" ref="AE373:BO373" si="187">SUM(AE368:AE372)</f>
        <v>6507.2787791666688</v>
      </c>
      <c r="AF373" s="27">
        <f t="shared" si="187"/>
        <v>8475.2593333333352</v>
      </c>
      <c r="AG373" s="27">
        <f t="shared" si="187"/>
        <v>10109.994933333335</v>
      </c>
      <c r="AH373" s="27">
        <f t="shared" si="187"/>
        <v>10671.627633333332</v>
      </c>
      <c r="AI373" s="27">
        <f t="shared" si="187"/>
        <v>10671.627633333332</v>
      </c>
      <c r="AJ373" s="27">
        <f t="shared" si="187"/>
        <v>11215.085333333333</v>
      </c>
      <c r="AK373" s="27">
        <f t="shared" si="187"/>
        <v>11215.085333333333</v>
      </c>
      <c r="AL373" s="27">
        <f t="shared" si="187"/>
        <v>11215.085333333333</v>
      </c>
      <c r="AM373" s="27">
        <f t="shared" si="187"/>
        <v>10676.202633333338</v>
      </c>
      <c r="AN373" s="27">
        <f t="shared" si="187"/>
        <v>10680.777633333335</v>
      </c>
      <c r="AO373" s="27">
        <f t="shared" si="187"/>
        <v>10142.269933333337</v>
      </c>
      <c r="AP373" s="27">
        <f t="shared" si="187"/>
        <v>9607.1122333333351</v>
      </c>
      <c r="AQ373" s="27">
        <f t="shared" si="187"/>
        <v>9067.6482833333357</v>
      </c>
      <c r="AR373" s="27">
        <f t="shared" si="187"/>
        <v>13485.829285066668</v>
      </c>
      <c r="AS373" s="27">
        <f t="shared" si="187"/>
        <v>16505.70483166667</v>
      </c>
      <c r="AT373" s="27">
        <f t="shared" si="187"/>
        <v>17547.283742566666</v>
      </c>
      <c r="AU373" s="27">
        <f t="shared" si="187"/>
        <v>17547.283742566666</v>
      </c>
      <c r="AV373" s="27">
        <f t="shared" si="187"/>
        <v>18543.08981041667</v>
      </c>
      <c r="AW373" s="27">
        <f t="shared" si="187"/>
        <v>18543.08981041667</v>
      </c>
      <c r="AX373" s="27">
        <f t="shared" si="187"/>
        <v>18543.08981041667</v>
      </c>
      <c r="AY373" s="27">
        <f t="shared" si="187"/>
        <v>17552.332742566668</v>
      </c>
      <c r="AZ373" s="27">
        <f t="shared" si="187"/>
        <v>17557.381742566664</v>
      </c>
      <c r="BA373" s="27">
        <f t="shared" si="187"/>
        <v>16541.394331666666</v>
      </c>
      <c r="BB373" s="27">
        <f t="shared" si="187"/>
        <v>15553.854763816667</v>
      </c>
      <c r="BC373" s="27">
        <f t="shared" si="187"/>
        <v>14536.864977916668</v>
      </c>
      <c r="BD373" s="27">
        <f t="shared" si="187"/>
        <v>17163.964380316665</v>
      </c>
      <c r="BE373" s="27">
        <f t="shared" si="187"/>
        <v>22335.48458350667</v>
      </c>
      <c r="BF373" s="27">
        <f t="shared" si="187"/>
        <v>24078.13052623667</v>
      </c>
      <c r="BG373" s="27">
        <f t="shared" si="187"/>
        <v>24078.13052623667</v>
      </c>
      <c r="BH373" s="27">
        <f t="shared" si="187"/>
        <v>25799.528593966668</v>
      </c>
      <c r="BI373" s="27">
        <f t="shared" si="187"/>
        <v>25799.528593966668</v>
      </c>
      <c r="BJ373" s="27">
        <f t="shared" si="187"/>
        <v>25799.528593966668</v>
      </c>
      <c r="BK373" s="27">
        <f t="shared" si="187"/>
        <v>24083.179526236665</v>
      </c>
      <c r="BL373" s="27">
        <f t="shared" si="187"/>
        <v>24088.22852623666</v>
      </c>
      <c r="BM373" s="27">
        <f t="shared" si="187"/>
        <v>22371.174083506667</v>
      </c>
      <c r="BN373" s="27">
        <f t="shared" si="187"/>
        <v>20658.042515776669</v>
      </c>
      <c r="BO373" s="27">
        <f t="shared" si="187"/>
        <v>18939.985698046668</v>
      </c>
      <c r="BP373" s="41">
        <f>SUM(H373:BO373)</f>
        <v>676273.11964069167</v>
      </c>
    </row>
    <row r="374" spans="1:68" x14ac:dyDescent="0.15">
      <c r="F374" s="42" t="s">
        <v>64</v>
      </c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>
        <f>SUM(H373:S373)</f>
        <v>9402.5636666666669</v>
      </c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>
        <f>SUM(T373:AE373)</f>
        <v>65470.673984375018</v>
      </c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>
        <f>SUM(AF373:AQ373)</f>
        <v>123747.77625</v>
      </c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>
        <f>SUM(AR373:BC373)</f>
        <v>202457.19959165002</v>
      </c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>
        <f>SUM(BD373:BO373)</f>
        <v>275194.90614800004</v>
      </c>
      <c r="BP374" s="41">
        <f>SUM(H374:BO374)</f>
        <v>676273.11964069167</v>
      </c>
    </row>
    <row r="375" spans="1:68" x14ac:dyDescent="0.15">
      <c r="A375" s="35" t="s">
        <v>16</v>
      </c>
      <c r="G375" s="27"/>
      <c r="H375" s="27"/>
      <c r="I375" s="208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</row>
    <row r="376" spans="1:68" x14ac:dyDescent="0.15">
      <c r="A376" s="50" t="s">
        <v>17</v>
      </c>
      <c r="B376" s="27">
        <f>STAFFPLAN_CWS!C183</f>
        <v>416.66666666666669</v>
      </c>
      <c r="G376" s="27"/>
      <c r="H376" s="27"/>
      <c r="I376" s="27"/>
      <c r="J376" s="27"/>
      <c r="K376" s="27">
        <f>H75*STAFFPLAN_CWS!$C183</f>
        <v>0</v>
      </c>
      <c r="L376" s="27">
        <f>I75*STAFFPLAN_CWS!$C183</f>
        <v>0</v>
      </c>
      <c r="M376" s="27">
        <f>J75*STAFFPLAN_CWS!$C183</f>
        <v>0</v>
      </c>
      <c r="N376" s="27">
        <f>K75*STAFFPLAN_CWS!$C183</f>
        <v>0</v>
      </c>
      <c r="O376" s="27">
        <f>L75*STAFFPLAN_CWS!$C183</f>
        <v>416.66666666666669</v>
      </c>
      <c r="P376" s="27">
        <f>M75*STAFFPLAN_CWS!$C183</f>
        <v>416.66666666666669</v>
      </c>
      <c r="Q376" s="27">
        <f>N75*STAFFPLAN_CWS!$C183</f>
        <v>833.33333333333337</v>
      </c>
      <c r="R376" s="27">
        <f>O75*STAFFPLAN_CWS!$C183</f>
        <v>833.33333333333337</v>
      </c>
      <c r="S376" s="27">
        <f>P75*STAFFPLAN_CWS!$C183</f>
        <v>833.33333333333337</v>
      </c>
      <c r="T376" s="27">
        <f>Q75*STAFFPLAN_CWS!$D183</f>
        <v>1375</v>
      </c>
      <c r="U376" s="27">
        <f>R75*STAFFPLAN_CWS!$D183</f>
        <v>1375</v>
      </c>
      <c r="V376" s="27">
        <f>S75*STAFFPLAN_CWS!$D183</f>
        <v>1375</v>
      </c>
      <c r="W376" s="27">
        <f>T75*STAFFPLAN_CWS!$D183</f>
        <v>2291.666666666667</v>
      </c>
      <c r="X376" s="27">
        <f>U75*STAFFPLAN_CWS!$D183</f>
        <v>2291.666666666667</v>
      </c>
      <c r="Y376" s="27">
        <f>V75*STAFFPLAN_CWS!$D183</f>
        <v>2291.666666666667</v>
      </c>
      <c r="Z376" s="27">
        <f>W75*STAFFPLAN_CWS!$D183</f>
        <v>3666.666666666667</v>
      </c>
      <c r="AA376" s="27">
        <f>X75*STAFFPLAN_CWS!$D183</f>
        <v>3666.666666666667</v>
      </c>
      <c r="AB376" s="27">
        <f>Y75*STAFFPLAN_CWS!$D183</f>
        <v>3666.666666666667</v>
      </c>
      <c r="AC376" s="27">
        <f>Z75*STAFFPLAN_CWS!$D183</f>
        <v>3666.666666666667</v>
      </c>
      <c r="AD376" s="27">
        <f>AA75*STAFFPLAN_CWS!$D183</f>
        <v>3666.666666666667</v>
      </c>
      <c r="AE376" s="27">
        <f>AB75*STAFFPLAN_CWS!$D183</f>
        <v>3666.666666666667</v>
      </c>
      <c r="AF376" s="27">
        <f>AC75*STAFFPLAN_CWS!$E183</f>
        <v>4033.3333333333339</v>
      </c>
      <c r="AG376" s="27">
        <f>AD75*STAFFPLAN_CWS!$E183</f>
        <v>4033.3333333333339</v>
      </c>
      <c r="AH376" s="27">
        <f>AE75*STAFFPLAN_CWS!$E183</f>
        <v>4033.3333333333339</v>
      </c>
      <c r="AI376" s="27">
        <f>AF75*STAFFPLAN_CWS!$E183</f>
        <v>5041.6666666666679</v>
      </c>
      <c r="AJ376" s="27">
        <f>AG75*STAFFPLAN_CWS!$E183</f>
        <v>5041.6666666666679</v>
      </c>
      <c r="AK376" s="27">
        <f>AH75*STAFFPLAN_CWS!$E183</f>
        <v>5041.6666666666679</v>
      </c>
      <c r="AL376" s="27">
        <f>AI75*STAFFPLAN_CWS!$E183</f>
        <v>5041.6666666666679</v>
      </c>
      <c r="AM376" s="27">
        <f>AJ75*STAFFPLAN_CWS!$E183</f>
        <v>5041.6666666666679</v>
      </c>
      <c r="AN376" s="27">
        <f>AK75*STAFFPLAN_CWS!$E183</f>
        <v>5041.6666666666679</v>
      </c>
      <c r="AO376" s="27">
        <f>AL75*STAFFPLAN_CWS!$E183</f>
        <v>5041.6666666666679</v>
      </c>
      <c r="AP376" s="27">
        <f>AM75*STAFFPLAN_CWS!$E183</f>
        <v>5041.6666666666679</v>
      </c>
      <c r="AQ376" s="27">
        <f>AN75*STAFFPLAN_CWS!$E183</f>
        <v>5041.6666666666679</v>
      </c>
      <c r="AR376" s="27">
        <f>AO75*STAFFPLAN_CWS!$C183</f>
        <v>4166.666666666667</v>
      </c>
      <c r="AS376" s="27">
        <f>AP75*STAFFPLAN_CWS!$C183</f>
        <v>4166.666666666667</v>
      </c>
      <c r="AT376" s="27">
        <f>AQ75*STAFFPLAN_CWS!$C183</f>
        <v>4166.666666666667</v>
      </c>
      <c r="AU376" s="27">
        <f>AR75*STAFFPLAN_CWS!$C183</f>
        <v>5833.3333333333339</v>
      </c>
      <c r="AV376" s="27">
        <f>AS75*STAFFPLAN_CWS!$C183</f>
        <v>5833.3333333333339</v>
      </c>
      <c r="AW376" s="27">
        <f>AT75*STAFFPLAN_CWS!$C183</f>
        <v>5833.3333333333339</v>
      </c>
      <c r="AX376" s="27">
        <f>AU75*STAFFPLAN_CWS!$C183</f>
        <v>5833.3333333333339</v>
      </c>
      <c r="AY376" s="27">
        <f>AV75*STAFFPLAN_CWS!$C183</f>
        <v>5833.3333333333339</v>
      </c>
      <c r="AZ376" s="27">
        <f>AW75*STAFFPLAN_CWS!$C183</f>
        <v>5833.3333333333339</v>
      </c>
      <c r="BA376" s="27">
        <f>AX75*STAFFPLAN_CWS!$C183</f>
        <v>5833.3333333333339</v>
      </c>
      <c r="BB376" s="27">
        <f>AY75*STAFFPLAN_CWS!$C183</f>
        <v>5833.3333333333339</v>
      </c>
      <c r="BC376" s="27">
        <f>AZ75*STAFFPLAN_CWS!$C183</f>
        <v>5833.3333333333339</v>
      </c>
      <c r="BD376" s="27">
        <f>BA75*STAFFPLAN_CWS!$G183</f>
        <v>8540.5833333333358</v>
      </c>
      <c r="BE376" s="27">
        <f>BB75*STAFFPLAN_CWS!$G183</f>
        <v>8540.5833333333358</v>
      </c>
      <c r="BF376" s="27">
        <f>BC75*STAFFPLAN_CWS!$G183</f>
        <v>8540.5833333333358</v>
      </c>
      <c r="BG376" s="27">
        <f>BD75*STAFFPLAN_CWS!$G183</f>
        <v>8540.5833333333358</v>
      </c>
      <c r="BH376" s="27">
        <f>BE75*STAFFPLAN_CWS!$G183</f>
        <v>8540.5833333333358</v>
      </c>
      <c r="BI376" s="27">
        <f>BF75*STAFFPLAN_CWS!$G183</f>
        <v>8540.5833333333358</v>
      </c>
      <c r="BJ376" s="27">
        <f>BG75*STAFFPLAN_CWS!$G183</f>
        <v>8540.5833333333358</v>
      </c>
      <c r="BK376" s="27">
        <f>BH75*STAFFPLAN_CWS!$G183</f>
        <v>8540.5833333333358</v>
      </c>
      <c r="BL376" s="27">
        <f>BI75*STAFFPLAN_CWS!$G183</f>
        <v>8540.5833333333358</v>
      </c>
      <c r="BM376" s="27">
        <f>BJ75*STAFFPLAN_CWS!$G183</f>
        <v>8540.5833333333358</v>
      </c>
      <c r="BN376" s="27">
        <f>BK75*STAFFPLAN_CWS!$G183</f>
        <v>8540.5833333333358</v>
      </c>
      <c r="BO376" s="27">
        <f>BL75*STAFFPLAN_CWS!$G183</f>
        <v>8540.5833333333358</v>
      </c>
    </row>
    <row r="377" spans="1:68" x14ac:dyDescent="0.15">
      <c r="A377" s="50" t="s">
        <v>18</v>
      </c>
      <c r="B377" s="26">
        <f>STAFFPLAN_CWS!C182</f>
        <v>0.03</v>
      </c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>
        <f>H359*STAFFPLAN_CWS!$C182</f>
        <v>0</v>
      </c>
      <c r="T377" s="27">
        <f>I359*STAFFPLAN_CWS!$D182</f>
        <v>0</v>
      </c>
      <c r="U377" s="27">
        <f>J359*STAFFPLAN_CWS!$D182</f>
        <v>0</v>
      </c>
      <c r="V377" s="27">
        <f>K359*STAFFPLAN_CWS!$D182</f>
        <v>0</v>
      </c>
      <c r="W377" s="27">
        <f>L359*STAFFPLAN_CWS!$D182</f>
        <v>187.49999999999997</v>
      </c>
      <c r="X377" s="27">
        <f>M359*STAFFPLAN_CWS!$D182</f>
        <v>187.49999999999997</v>
      </c>
      <c r="Y377" s="27">
        <f>N359*STAFFPLAN_CWS!$D182</f>
        <v>357.49999999999994</v>
      </c>
      <c r="Z377" s="27">
        <f>O359*STAFFPLAN_CWS!$D182</f>
        <v>357.49999999999994</v>
      </c>
      <c r="AA377" s="27">
        <f>P359*STAFFPLAN_CWS!$D182</f>
        <v>357.49999999999994</v>
      </c>
      <c r="AB377" s="27">
        <f>Q359*STAFFPLAN_CWS!$D182</f>
        <v>506.15199999999999</v>
      </c>
      <c r="AC377" s="27">
        <f>R359*STAFFPLAN_CWS!$D182</f>
        <v>506.15199999999999</v>
      </c>
      <c r="AD377" s="27">
        <f>S359*STAFFPLAN_CWS!$D182</f>
        <v>527.99499999999989</v>
      </c>
      <c r="AE377" s="27">
        <f>T359*STAFFPLAN_CWS!$D182</f>
        <v>1057.2693571428572</v>
      </c>
      <c r="AF377" s="27">
        <f>U359*STAFFPLAN_CWS!$E182</f>
        <v>1113.2284642857142</v>
      </c>
      <c r="AG377" s="27">
        <f>V359*STAFFPLAN_CWS!$E182</f>
        <v>1331.4569285714288</v>
      </c>
      <c r="AH377" s="27">
        <f>W359*STAFFPLAN_CWS!$E182</f>
        <v>1868.2797750000002</v>
      </c>
      <c r="AI377" s="27">
        <f>X359*STAFFPLAN_CWS!$E182</f>
        <v>1868.2797750000002</v>
      </c>
      <c r="AJ377" s="27">
        <f>Y359*STAFFPLAN_CWS!$E182</f>
        <v>1868.2797750000002</v>
      </c>
      <c r="AK377" s="27">
        <f>Z359*STAFFPLAN_CWS!$E182</f>
        <v>1868.2797750000002</v>
      </c>
      <c r="AL377" s="27">
        <f>AA359*STAFFPLAN_CWS!$E182</f>
        <v>1927.0368375000003</v>
      </c>
      <c r="AM377" s="27">
        <f>AB359*STAFFPLAN_CWS!$E182</f>
        <v>1985.7939000000001</v>
      </c>
      <c r="AN377" s="27">
        <f>AC359*STAFFPLAN_CWS!$E182</f>
        <v>1987.3126500000001</v>
      </c>
      <c r="AO377" s="27">
        <f>AD359*STAFFPLAN_CWS!$E182</f>
        <v>2098.9700531250005</v>
      </c>
      <c r="AP377" s="27">
        <f>AE359*STAFFPLAN_CWS!$E182</f>
        <v>2100.2040375000006</v>
      </c>
      <c r="AQ377" s="27">
        <f>AF359*STAFFPLAN_CWS!$E182</f>
        <v>2738.9753333333338</v>
      </c>
      <c r="AR377" s="27">
        <f>AG359*STAFFPLAN_CWS!$F182</f>
        <v>3283.887200000001</v>
      </c>
      <c r="AS377" s="27">
        <f>AH359*STAFFPLAN_CWS!$F182</f>
        <v>3471.0980999999997</v>
      </c>
      <c r="AT377" s="27">
        <f>AI359*STAFFPLAN_CWS!$F182</f>
        <v>3471.0980999999997</v>
      </c>
      <c r="AU377" s="27">
        <f>AJ359*STAFFPLAN_CWS!$F182</f>
        <v>3652.2506666666668</v>
      </c>
      <c r="AV377" s="27">
        <f>AK359*STAFFPLAN_CWS!$F182</f>
        <v>3652.2506666666668</v>
      </c>
      <c r="AW377" s="27">
        <f>AL359*STAFFPLAN_CWS!$F182</f>
        <v>3652.2506666666668</v>
      </c>
      <c r="AX377" s="27">
        <f>AM359*STAFFPLAN_CWS!$F182</f>
        <v>3472.6231000000007</v>
      </c>
      <c r="AY377" s="27">
        <f>AN359*STAFFPLAN_CWS!$F182</f>
        <v>3474.1481000000003</v>
      </c>
      <c r="AZ377" s="27">
        <f>AO359*STAFFPLAN_CWS!$F182</f>
        <v>3294.6455333333338</v>
      </c>
      <c r="BA377" s="27">
        <f>AP359*STAFFPLAN_CWS!$F182</f>
        <v>3116.259633333334</v>
      </c>
      <c r="BB377" s="27">
        <f>AQ359*STAFFPLAN_CWS!$F182</f>
        <v>2936.4383166666671</v>
      </c>
      <c r="BC377" s="27">
        <f>AR359*STAFFPLAN_CWS!$F182</f>
        <v>4374.7208728000005</v>
      </c>
      <c r="BD377" s="27">
        <f>AS359*STAFFPLAN_CWS!$G182</f>
        <v>5381.3460550000009</v>
      </c>
      <c r="BE377" s="27">
        <f>AT359*STAFFPLAN_CWS!$G182</f>
        <v>5728.5390253000005</v>
      </c>
      <c r="BF377" s="27">
        <f>AU359*STAFFPLAN_CWS!$G182</f>
        <v>5728.5390253000005</v>
      </c>
      <c r="BG377" s="27">
        <f>AV359*STAFFPLAN_CWS!$G182</f>
        <v>6060.474381250001</v>
      </c>
      <c r="BH377" s="27">
        <f>AW359*STAFFPLAN_CWS!$G182</f>
        <v>6060.474381250001</v>
      </c>
      <c r="BI377" s="27">
        <f>AX359*STAFFPLAN_CWS!$G182</f>
        <v>6060.474381250001</v>
      </c>
      <c r="BJ377" s="27">
        <f>AY359*STAFFPLAN_CWS!$G182</f>
        <v>5730.2220253000005</v>
      </c>
      <c r="BK377" s="27">
        <f>AZ359*STAFFPLAN_CWS!$G182</f>
        <v>5731.9050252999996</v>
      </c>
      <c r="BL377" s="27">
        <f>BA359*STAFFPLAN_CWS!$G182</f>
        <v>5393.2425549999998</v>
      </c>
      <c r="BM377" s="27">
        <f>BB359*STAFFPLAN_CWS!$G182</f>
        <v>5064.0626990500004</v>
      </c>
      <c r="BN377" s="27">
        <f>BC359*STAFFPLAN_CWS!$G182</f>
        <v>4725.0661037500004</v>
      </c>
      <c r="BO377" s="27">
        <f>BD359*STAFFPLAN_CWS!$G182</f>
        <v>5600.7659045500004</v>
      </c>
    </row>
    <row r="378" spans="1:68" x14ac:dyDescent="0.15">
      <c r="A378" s="50"/>
      <c r="B378" s="26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</row>
    <row r="379" spans="1:68" x14ac:dyDescent="0.15">
      <c r="A379" s="35" t="s">
        <v>90</v>
      </c>
      <c r="G379" s="27">
        <f t="shared" ref="G379:AL379" si="188">G377+G376</f>
        <v>0</v>
      </c>
      <c r="H379" s="27">
        <f t="shared" si="188"/>
        <v>0</v>
      </c>
      <c r="I379" s="27">
        <f t="shared" si="188"/>
        <v>0</v>
      </c>
      <c r="J379" s="27">
        <f t="shared" si="188"/>
        <v>0</v>
      </c>
      <c r="K379" s="27">
        <f t="shared" si="188"/>
        <v>0</v>
      </c>
      <c r="L379" s="27">
        <f t="shared" si="188"/>
        <v>0</v>
      </c>
      <c r="M379" s="27">
        <f t="shared" si="188"/>
        <v>0</v>
      </c>
      <c r="N379" s="27">
        <f t="shared" si="188"/>
        <v>0</v>
      </c>
      <c r="O379" s="27">
        <f t="shared" si="188"/>
        <v>416.66666666666669</v>
      </c>
      <c r="P379" s="27">
        <f t="shared" si="188"/>
        <v>416.66666666666669</v>
      </c>
      <c r="Q379" s="27">
        <f t="shared" si="188"/>
        <v>833.33333333333337</v>
      </c>
      <c r="R379" s="27">
        <f t="shared" si="188"/>
        <v>833.33333333333337</v>
      </c>
      <c r="S379" s="27">
        <f t="shared" si="188"/>
        <v>833.33333333333337</v>
      </c>
      <c r="T379" s="27">
        <f t="shared" si="188"/>
        <v>1375</v>
      </c>
      <c r="U379" s="27">
        <f t="shared" si="188"/>
        <v>1375</v>
      </c>
      <c r="V379" s="27">
        <f t="shared" si="188"/>
        <v>1375</v>
      </c>
      <c r="W379" s="27">
        <f t="shared" si="188"/>
        <v>2479.166666666667</v>
      </c>
      <c r="X379" s="27">
        <f t="shared" si="188"/>
        <v>2479.166666666667</v>
      </c>
      <c r="Y379" s="27">
        <f t="shared" si="188"/>
        <v>2649.166666666667</v>
      </c>
      <c r="Z379" s="27">
        <f t="shared" si="188"/>
        <v>4024.166666666667</v>
      </c>
      <c r="AA379" s="27">
        <f t="shared" si="188"/>
        <v>4024.166666666667</v>
      </c>
      <c r="AB379" s="27">
        <f t="shared" si="188"/>
        <v>4172.818666666667</v>
      </c>
      <c r="AC379" s="27">
        <f t="shared" si="188"/>
        <v>4172.818666666667</v>
      </c>
      <c r="AD379" s="27">
        <f t="shared" si="188"/>
        <v>4194.6616666666669</v>
      </c>
      <c r="AE379" s="27">
        <f t="shared" si="188"/>
        <v>4723.9360238095242</v>
      </c>
      <c r="AF379" s="27">
        <f t="shared" si="188"/>
        <v>5146.5617976190479</v>
      </c>
      <c r="AG379" s="27">
        <f t="shared" si="188"/>
        <v>5364.7902619047627</v>
      </c>
      <c r="AH379" s="27">
        <f t="shared" si="188"/>
        <v>5901.6131083333339</v>
      </c>
      <c r="AI379" s="27">
        <f t="shared" si="188"/>
        <v>6909.9464416666679</v>
      </c>
      <c r="AJ379" s="27">
        <f t="shared" si="188"/>
        <v>6909.9464416666679</v>
      </c>
      <c r="AK379" s="27">
        <f t="shared" si="188"/>
        <v>6909.9464416666679</v>
      </c>
      <c r="AL379" s="27">
        <f t="shared" si="188"/>
        <v>6968.7035041666677</v>
      </c>
      <c r="AM379" s="27">
        <f t="shared" ref="AM379:BO379" si="189">AM377+AM376</f>
        <v>7027.4605666666685</v>
      </c>
      <c r="AN379" s="27">
        <f t="shared" si="189"/>
        <v>7028.9793166666677</v>
      </c>
      <c r="AO379" s="27">
        <f t="shared" si="189"/>
        <v>7140.6367197916679</v>
      </c>
      <c r="AP379" s="27">
        <f t="shared" si="189"/>
        <v>7141.8707041666685</v>
      </c>
      <c r="AQ379" s="27">
        <f t="shared" si="189"/>
        <v>7780.6420000000016</v>
      </c>
      <c r="AR379" s="27">
        <f t="shared" si="189"/>
        <v>7450.553866666668</v>
      </c>
      <c r="AS379" s="27">
        <f t="shared" si="189"/>
        <v>7637.7647666666671</v>
      </c>
      <c r="AT379" s="27">
        <f t="shared" si="189"/>
        <v>7637.7647666666671</v>
      </c>
      <c r="AU379" s="27">
        <f t="shared" si="189"/>
        <v>9485.5840000000007</v>
      </c>
      <c r="AV379" s="27">
        <f t="shared" si="189"/>
        <v>9485.5840000000007</v>
      </c>
      <c r="AW379" s="27">
        <f t="shared" si="189"/>
        <v>9485.5840000000007</v>
      </c>
      <c r="AX379" s="27">
        <f t="shared" si="189"/>
        <v>9305.9564333333346</v>
      </c>
      <c r="AY379" s="27">
        <f t="shared" si="189"/>
        <v>9307.4814333333343</v>
      </c>
      <c r="AZ379" s="27">
        <f t="shared" si="189"/>
        <v>9127.9788666666682</v>
      </c>
      <c r="BA379" s="27">
        <f t="shared" si="189"/>
        <v>8949.5929666666671</v>
      </c>
      <c r="BB379" s="27">
        <f t="shared" si="189"/>
        <v>8769.7716500000006</v>
      </c>
      <c r="BC379" s="27">
        <f t="shared" si="189"/>
        <v>10208.054206133334</v>
      </c>
      <c r="BD379" s="27">
        <f t="shared" si="189"/>
        <v>13921.929388333338</v>
      </c>
      <c r="BE379" s="27">
        <f t="shared" si="189"/>
        <v>14269.122358633336</v>
      </c>
      <c r="BF379" s="27">
        <f t="shared" si="189"/>
        <v>14269.122358633336</v>
      </c>
      <c r="BG379" s="27">
        <f t="shared" si="189"/>
        <v>14601.057714583338</v>
      </c>
      <c r="BH379" s="27">
        <f t="shared" si="189"/>
        <v>14601.057714583338</v>
      </c>
      <c r="BI379" s="27">
        <f t="shared" si="189"/>
        <v>14601.057714583338</v>
      </c>
      <c r="BJ379" s="27">
        <f t="shared" si="189"/>
        <v>14270.805358633337</v>
      </c>
      <c r="BK379" s="27">
        <f t="shared" si="189"/>
        <v>14272.488358633334</v>
      </c>
      <c r="BL379" s="27">
        <f t="shared" si="189"/>
        <v>13933.825888333336</v>
      </c>
      <c r="BM379" s="27">
        <f t="shared" si="189"/>
        <v>13604.646032383336</v>
      </c>
      <c r="BN379" s="27">
        <f t="shared" si="189"/>
        <v>13265.649437083335</v>
      </c>
      <c r="BO379" s="27">
        <f t="shared" si="189"/>
        <v>14141.349237883336</v>
      </c>
      <c r="BP379" s="41">
        <f>SUM(H379:BO379)</f>
        <v>397213.28151322511</v>
      </c>
    </row>
    <row r="380" spans="1:68" x14ac:dyDescent="0.15">
      <c r="F380" s="42" t="s">
        <v>64</v>
      </c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>
        <f>SUM(H379:S379)</f>
        <v>3333.3333333333335</v>
      </c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>
        <f>SUM(T379:AE379)</f>
        <v>37045.06835714286</v>
      </c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>
        <f>SUM(AF379:AQ379)</f>
        <v>80231.097304315495</v>
      </c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>
        <f>SUM(AR379:BC379)</f>
        <v>106851.67095613336</v>
      </c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>
        <f>SUM(BD379:BO379)</f>
        <v>169752.11156230007</v>
      </c>
      <c r="BP380" s="41">
        <f>SUM(H380:BO380)</f>
        <v>397213.28151322511</v>
      </c>
    </row>
    <row r="381" spans="1:68" x14ac:dyDescent="0.15">
      <c r="A381" s="14" t="s">
        <v>130</v>
      </c>
      <c r="G381" s="27">
        <f t="shared" ref="G381:AL381" si="190">G379+G373+G363</f>
        <v>0</v>
      </c>
      <c r="H381" s="27">
        <f t="shared" si="190"/>
        <v>5200</v>
      </c>
      <c r="I381" s="27">
        <f t="shared" si="190"/>
        <v>5200</v>
      </c>
      <c r="J381" s="27">
        <f t="shared" si="190"/>
        <v>5200</v>
      </c>
      <c r="K381" s="27">
        <f t="shared" si="190"/>
        <v>5200</v>
      </c>
      <c r="L381" s="27">
        <f t="shared" si="190"/>
        <v>12038.333333333334</v>
      </c>
      <c r="M381" s="27">
        <f t="shared" si="190"/>
        <v>12038.333333333334</v>
      </c>
      <c r="N381" s="27">
        <f t="shared" si="190"/>
        <v>13040.833333333332</v>
      </c>
      <c r="O381" s="27">
        <f t="shared" si="190"/>
        <v>13457.5</v>
      </c>
      <c r="P381" s="27">
        <f t="shared" si="190"/>
        <v>13457.5</v>
      </c>
      <c r="Q381" s="27">
        <f t="shared" si="190"/>
        <v>19301.022666666668</v>
      </c>
      <c r="R381" s="27">
        <f t="shared" si="190"/>
        <v>19301.022666666668</v>
      </c>
      <c r="S381" s="27">
        <f t="shared" si="190"/>
        <v>20094.651666666665</v>
      </c>
      <c r="T381" s="27">
        <f t="shared" si="190"/>
        <v>39918.286642857151</v>
      </c>
      <c r="U381" s="27">
        <f t="shared" si="190"/>
        <v>41951.467535714284</v>
      </c>
      <c r="V381" s="27">
        <f t="shared" si="190"/>
        <v>49880.435071428576</v>
      </c>
      <c r="W381" s="27">
        <f t="shared" si="190"/>
        <v>70566.665158333344</v>
      </c>
      <c r="X381" s="27">
        <f t="shared" si="190"/>
        <v>70566.665158333344</v>
      </c>
      <c r="Y381" s="27">
        <f t="shared" si="190"/>
        <v>70736.665158333344</v>
      </c>
      <c r="Z381" s="27">
        <f t="shared" si="190"/>
        <v>72111.665158333344</v>
      </c>
      <c r="AA381" s="27">
        <f t="shared" si="190"/>
        <v>74246.505095833345</v>
      </c>
      <c r="AB381" s="27">
        <f t="shared" si="190"/>
        <v>76529.997033333348</v>
      </c>
      <c r="AC381" s="27">
        <f t="shared" si="190"/>
        <v>76585.178283333342</v>
      </c>
      <c r="AD381" s="27">
        <f t="shared" si="190"/>
        <v>80663.906930208352</v>
      </c>
      <c r="AE381" s="27">
        <f t="shared" si="190"/>
        <v>81238.016052976207</v>
      </c>
      <c r="AF381" s="27">
        <f t="shared" si="190"/>
        <v>104920.99890873017</v>
      </c>
      <c r="AG381" s="27">
        <f t="shared" si="190"/>
        <v>124937.69186190481</v>
      </c>
      <c r="AH381" s="27">
        <f t="shared" si="190"/>
        <v>132276.51074166666</v>
      </c>
      <c r="AI381" s="27">
        <f t="shared" si="190"/>
        <v>133284.844075</v>
      </c>
      <c r="AJ381" s="27">
        <f t="shared" si="190"/>
        <v>139866.7206638889</v>
      </c>
      <c r="AK381" s="27">
        <f t="shared" si="190"/>
        <v>139866.7206638889</v>
      </c>
      <c r="AL381" s="27">
        <f t="shared" si="190"/>
        <v>139925.4777263889</v>
      </c>
      <c r="AM381" s="27">
        <f t="shared" ref="AM381:BO381" si="191">AM379+AM373+AM363</f>
        <v>133457.76653333337</v>
      </c>
      <c r="AN381" s="27">
        <f t="shared" si="191"/>
        <v>133514.69361666669</v>
      </c>
      <c r="AO381" s="27">
        <f t="shared" si="191"/>
        <v>127104.42443090281</v>
      </c>
      <c r="AP381" s="27">
        <f t="shared" si="191"/>
        <v>120624.30404861114</v>
      </c>
      <c r="AQ381" s="27">
        <f t="shared" si="191"/>
        <v>114729.56750555558</v>
      </c>
      <c r="AR381" s="27">
        <f t="shared" si="191"/>
        <v>166760.41224506669</v>
      </c>
      <c r="AS381" s="27">
        <f t="shared" si="191"/>
        <v>203521.67143166671</v>
      </c>
      <c r="AT381" s="27">
        <f t="shared" si="191"/>
        <v>216136.3493525667</v>
      </c>
      <c r="AU381" s="27">
        <f t="shared" si="191"/>
        <v>217984.16858590004</v>
      </c>
      <c r="AV381" s="27">
        <f t="shared" si="191"/>
        <v>230044.48651875003</v>
      </c>
      <c r="AW381" s="27">
        <f t="shared" si="191"/>
        <v>230044.48651875003</v>
      </c>
      <c r="AX381" s="27">
        <f t="shared" si="191"/>
        <v>229864.85895208336</v>
      </c>
      <c r="AY381" s="27">
        <f t="shared" si="191"/>
        <v>217867.21501923338</v>
      </c>
      <c r="AZ381" s="27">
        <f t="shared" si="191"/>
        <v>217748.86145256663</v>
      </c>
      <c r="BA381" s="27">
        <f t="shared" si="191"/>
        <v>205265.73913166666</v>
      </c>
      <c r="BB381" s="27">
        <f t="shared" si="191"/>
        <v>193125.71638215001</v>
      </c>
      <c r="BC381" s="27">
        <f t="shared" si="191"/>
        <v>182247.12264238336</v>
      </c>
      <c r="BD381" s="27">
        <f t="shared" si="191"/>
        <v>217778.09058698337</v>
      </c>
      <c r="BE381" s="27">
        <f t="shared" si="191"/>
        <v>280758.13935147336</v>
      </c>
      <c r="BF381" s="27">
        <f t="shared" si="191"/>
        <v>301863.51799120335</v>
      </c>
      <c r="BG381" s="27">
        <f t="shared" si="191"/>
        <v>302195.45334715338</v>
      </c>
      <c r="BH381" s="27">
        <f t="shared" si="191"/>
        <v>323043.4966118834</v>
      </c>
      <c r="BI381" s="27">
        <f t="shared" si="191"/>
        <v>323043.4966118834</v>
      </c>
      <c r="BJ381" s="27">
        <f t="shared" si="191"/>
        <v>322713.24425593339</v>
      </c>
      <c r="BK381" s="27">
        <f t="shared" si="191"/>
        <v>301928.03299120336</v>
      </c>
      <c r="BL381" s="27">
        <f t="shared" si="191"/>
        <v>301650.51952090324</v>
      </c>
      <c r="BM381" s="27">
        <f t="shared" si="191"/>
        <v>280525.90252522333</v>
      </c>
      <c r="BN381" s="27">
        <f t="shared" si="191"/>
        <v>259438.97916519333</v>
      </c>
      <c r="BO381" s="27">
        <f t="shared" si="191"/>
        <v>239507.10195126335</v>
      </c>
      <c r="BP381" s="41">
        <f>SUM(H381:BO381)</f>
        <v>8458091.4341986384</v>
      </c>
    </row>
    <row r="382" spans="1:68" x14ac:dyDescent="0.15">
      <c r="A382" s="14"/>
      <c r="F382" s="42" t="s">
        <v>64</v>
      </c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>
        <f>SUM(H381:S381)</f>
        <v>143529.19700000001</v>
      </c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>
        <f>SUM(T381:AE381)</f>
        <v>804995.45327901805</v>
      </c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>
        <f>SUM(AF381:AQ381)</f>
        <v>1544509.7207765379</v>
      </c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>
        <f>SUM(AR381:BC381)</f>
        <v>2510611.0882327836</v>
      </c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>
        <f>SUM(BD381:BO381)</f>
        <v>3454445.9749103007</v>
      </c>
      <c r="BP382" s="41">
        <f>SUM(H382:BO382)</f>
        <v>8458091.4341986403</v>
      </c>
    </row>
    <row r="383" spans="1:68" x14ac:dyDescent="0.15">
      <c r="A383" s="14" t="s">
        <v>25</v>
      </c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</row>
    <row r="384" spans="1:68" x14ac:dyDescent="0.15">
      <c r="A384" s="14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 t="s">
        <v>22</v>
      </c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50" t="s">
        <v>75</v>
      </c>
      <c r="G386" s="27">
        <f t="shared" ref="G386:AL386" si="192">G86*$C86</f>
        <v>0</v>
      </c>
      <c r="H386" s="27">
        <f t="shared" si="192"/>
        <v>0</v>
      </c>
      <c r="I386" s="27">
        <f t="shared" si="192"/>
        <v>0</v>
      </c>
      <c r="J386" s="27">
        <f t="shared" si="192"/>
        <v>0</v>
      </c>
      <c r="K386" s="27">
        <f t="shared" si="192"/>
        <v>0</v>
      </c>
      <c r="L386" s="27">
        <f t="shared" si="192"/>
        <v>0</v>
      </c>
      <c r="M386" s="27">
        <f t="shared" si="192"/>
        <v>0</v>
      </c>
      <c r="N386" s="27">
        <f t="shared" si="192"/>
        <v>0</v>
      </c>
      <c r="O386" s="27">
        <f t="shared" si="192"/>
        <v>0</v>
      </c>
      <c r="P386" s="27">
        <f t="shared" si="192"/>
        <v>0</v>
      </c>
      <c r="Q386" s="27">
        <f t="shared" si="192"/>
        <v>0</v>
      </c>
      <c r="R386" s="27">
        <f t="shared" si="192"/>
        <v>0</v>
      </c>
      <c r="S386" s="27">
        <f t="shared" si="192"/>
        <v>0</v>
      </c>
      <c r="T386" s="27">
        <f t="shared" si="192"/>
        <v>0</v>
      </c>
      <c r="U386" s="27">
        <f t="shared" si="192"/>
        <v>0</v>
      </c>
      <c r="V386" s="27">
        <f t="shared" si="192"/>
        <v>0</v>
      </c>
      <c r="W386" s="27">
        <f t="shared" si="192"/>
        <v>0</v>
      </c>
      <c r="X386" s="27">
        <f t="shared" si="192"/>
        <v>0</v>
      </c>
      <c r="Y386" s="27">
        <f t="shared" si="192"/>
        <v>0</v>
      </c>
      <c r="Z386" s="27">
        <f t="shared" si="192"/>
        <v>0</v>
      </c>
      <c r="AA386" s="27">
        <f t="shared" si="192"/>
        <v>0</v>
      </c>
      <c r="AB386" s="27">
        <f t="shared" si="192"/>
        <v>0</v>
      </c>
      <c r="AC386" s="27">
        <f t="shared" si="192"/>
        <v>0</v>
      </c>
      <c r="AD386" s="27">
        <f t="shared" si="192"/>
        <v>0</v>
      </c>
      <c r="AE386" s="27">
        <f t="shared" si="192"/>
        <v>0</v>
      </c>
      <c r="AF386" s="27">
        <f t="shared" si="192"/>
        <v>7083.333333333333</v>
      </c>
      <c r="AG386" s="27">
        <f t="shared" si="192"/>
        <v>7083.333333333333</v>
      </c>
      <c r="AH386" s="27">
        <f t="shared" si="192"/>
        <v>7083.333333333333</v>
      </c>
      <c r="AI386" s="27">
        <f t="shared" si="192"/>
        <v>7083.333333333333</v>
      </c>
      <c r="AJ386" s="27">
        <f t="shared" si="192"/>
        <v>7083.333333333333</v>
      </c>
      <c r="AK386" s="27">
        <f t="shared" si="192"/>
        <v>7083.333333333333</v>
      </c>
      <c r="AL386" s="27">
        <f t="shared" si="192"/>
        <v>7083.333333333333</v>
      </c>
      <c r="AM386" s="27">
        <f t="shared" ref="AM386:BO386" si="193">AM86*$C86</f>
        <v>7083.333333333333</v>
      </c>
      <c r="AN386" s="27">
        <f t="shared" si="193"/>
        <v>7083.333333333333</v>
      </c>
      <c r="AO386" s="27">
        <f t="shared" si="193"/>
        <v>7083.333333333333</v>
      </c>
      <c r="AP386" s="27">
        <f t="shared" si="193"/>
        <v>7083.333333333333</v>
      </c>
      <c r="AQ386" s="27">
        <f t="shared" si="193"/>
        <v>7083.333333333333</v>
      </c>
      <c r="AR386" s="27">
        <f t="shared" si="193"/>
        <v>7083.333333333333</v>
      </c>
      <c r="AS386" s="27">
        <f t="shared" si="193"/>
        <v>7083.333333333333</v>
      </c>
      <c r="AT386" s="27">
        <f t="shared" si="193"/>
        <v>7083.333333333333</v>
      </c>
      <c r="AU386" s="27">
        <f t="shared" si="193"/>
        <v>7083.333333333333</v>
      </c>
      <c r="AV386" s="27">
        <f t="shared" si="193"/>
        <v>7083.333333333333</v>
      </c>
      <c r="AW386" s="27">
        <f t="shared" si="193"/>
        <v>7083.333333333333</v>
      </c>
      <c r="AX386" s="27">
        <f t="shared" si="193"/>
        <v>7083.333333333333</v>
      </c>
      <c r="AY386" s="27">
        <f t="shared" si="193"/>
        <v>7083.333333333333</v>
      </c>
      <c r="AZ386" s="27">
        <f t="shared" si="193"/>
        <v>7083.333333333333</v>
      </c>
      <c r="BA386" s="27">
        <f t="shared" si="193"/>
        <v>7083.333333333333</v>
      </c>
      <c r="BB386" s="27">
        <f t="shared" si="193"/>
        <v>7083.333333333333</v>
      </c>
      <c r="BC386" s="27">
        <f t="shared" si="193"/>
        <v>7083.333333333333</v>
      </c>
      <c r="BD386" s="27">
        <f t="shared" si="193"/>
        <v>7083.333333333333</v>
      </c>
      <c r="BE386" s="27">
        <f t="shared" si="193"/>
        <v>7083.333333333333</v>
      </c>
      <c r="BF386" s="27">
        <f t="shared" si="193"/>
        <v>7083.333333333333</v>
      </c>
      <c r="BG386" s="27">
        <f t="shared" si="193"/>
        <v>7083.333333333333</v>
      </c>
      <c r="BH386" s="27">
        <f t="shared" si="193"/>
        <v>7083.333333333333</v>
      </c>
      <c r="BI386" s="27">
        <f t="shared" si="193"/>
        <v>7083.333333333333</v>
      </c>
      <c r="BJ386" s="27">
        <f t="shared" si="193"/>
        <v>7083.333333333333</v>
      </c>
      <c r="BK386" s="27">
        <f t="shared" si="193"/>
        <v>7083.333333333333</v>
      </c>
      <c r="BL386" s="27">
        <f t="shared" si="193"/>
        <v>7083.333333333333</v>
      </c>
      <c r="BM386" s="27">
        <f t="shared" si="193"/>
        <v>7083.333333333333</v>
      </c>
      <c r="BN386" s="27">
        <f t="shared" si="193"/>
        <v>7083.333333333333</v>
      </c>
      <c r="BO386" s="27">
        <f t="shared" si="193"/>
        <v>7083.333333333333</v>
      </c>
    </row>
    <row r="387" spans="1:67" x14ac:dyDescent="0.15">
      <c r="A387" s="50" t="s">
        <v>62</v>
      </c>
      <c r="G387" s="24">
        <f>STAFFPLAN_CWS!$B109</f>
        <v>0</v>
      </c>
      <c r="H387" s="24">
        <f>STAFFPLAN_CWS!$C109</f>
        <v>0</v>
      </c>
      <c r="I387" s="24">
        <f>STAFFPLAN_CWS!$C109</f>
        <v>0</v>
      </c>
      <c r="J387" s="24">
        <f>STAFFPLAN_CWS!$C109</f>
        <v>0</v>
      </c>
      <c r="K387" s="24">
        <f>STAFFPLAN_CWS!$C109</f>
        <v>0</v>
      </c>
      <c r="L387" s="24">
        <f>STAFFPLAN_CWS!$C109</f>
        <v>0</v>
      </c>
      <c r="M387" s="24">
        <f>STAFFPLAN_CWS!$C109</f>
        <v>0</v>
      </c>
      <c r="N387" s="24">
        <f>STAFFPLAN_CWS!$C109</f>
        <v>0</v>
      </c>
      <c r="O387" s="24">
        <f>STAFFPLAN_CWS!$C109</f>
        <v>0</v>
      </c>
      <c r="P387" s="24">
        <f>STAFFPLAN_CWS!$C109</f>
        <v>0</v>
      </c>
      <c r="Q387" s="24">
        <f>STAFFPLAN_CWS!$C109</f>
        <v>0</v>
      </c>
      <c r="R387" s="24">
        <f>STAFFPLAN_CWS!$C109</f>
        <v>0</v>
      </c>
      <c r="S387" s="24">
        <f>STAFFPLAN_CWS!$C109</f>
        <v>0</v>
      </c>
      <c r="T387" s="24">
        <f>STAFFPLAN_CWS!$D109</f>
        <v>0</v>
      </c>
      <c r="U387" s="24">
        <f>STAFFPLAN_CWS!$D109</f>
        <v>0</v>
      </c>
      <c r="V387" s="24">
        <f>STAFFPLAN_CWS!$D109</f>
        <v>0</v>
      </c>
      <c r="W387" s="24">
        <f>STAFFPLAN_CWS!$D109</f>
        <v>0</v>
      </c>
      <c r="X387" s="24">
        <f>STAFFPLAN_CWS!$D109</f>
        <v>0</v>
      </c>
      <c r="Y387" s="24">
        <f>STAFFPLAN_CWS!$D109</f>
        <v>0</v>
      </c>
      <c r="Z387" s="24">
        <f>STAFFPLAN_CWS!$D109</f>
        <v>0</v>
      </c>
      <c r="AA387" s="24">
        <f>STAFFPLAN_CWS!$D109</f>
        <v>0</v>
      </c>
      <c r="AB387" s="24">
        <f>STAFFPLAN_CWS!$D109</f>
        <v>0</v>
      </c>
      <c r="AC387" s="24">
        <f>STAFFPLAN_CWS!$D109</f>
        <v>0</v>
      </c>
      <c r="AD387" s="24">
        <f>STAFFPLAN_CWS!$D109</f>
        <v>0</v>
      </c>
      <c r="AE387" s="24">
        <f>STAFFPLAN_CWS!$D109</f>
        <v>0</v>
      </c>
      <c r="AF387" s="24">
        <f>STAFFPLAN_CWS!$E109</f>
        <v>0.8</v>
      </c>
      <c r="AG387" s="24">
        <f>STAFFPLAN_CWS!$E109</f>
        <v>0.8</v>
      </c>
      <c r="AH387" s="24">
        <f>STAFFPLAN_CWS!$E109</f>
        <v>0.8</v>
      </c>
      <c r="AI387" s="24">
        <f>STAFFPLAN_CWS!$E109</f>
        <v>0.8</v>
      </c>
      <c r="AJ387" s="24">
        <f>STAFFPLAN_CWS!$E109</f>
        <v>0.8</v>
      </c>
      <c r="AK387" s="24">
        <f>STAFFPLAN_CWS!$E109</f>
        <v>0.8</v>
      </c>
      <c r="AL387" s="24">
        <f>STAFFPLAN_CWS!$E109</f>
        <v>0.8</v>
      </c>
      <c r="AM387" s="24">
        <f>STAFFPLAN_CWS!$E109</f>
        <v>0.8</v>
      </c>
      <c r="AN387" s="24">
        <f>STAFFPLAN_CWS!$E109</f>
        <v>0.8</v>
      </c>
      <c r="AO387" s="24">
        <f>STAFFPLAN_CWS!$E109</f>
        <v>0.8</v>
      </c>
      <c r="AP387" s="24">
        <f>STAFFPLAN_CWS!$E109</f>
        <v>0.8</v>
      </c>
      <c r="AQ387" s="24">
        <f>STAFFPLAN_CWS!$E109</f>
        <v>0.8</v>
      </c>
      <c r="AR387" s="24">
        <f>STAFFPLAN_CWS!$F109</f>
        <v>0.9</v>
      </c>
      <c r="AS387" s="24">
        <f>STAFFPLAN_CWS!$F109</f>
        <v>0.9</v>
      </c>
      <c r="AT387" s="24">
        <f>STAFFPLAN_CWS!$F109</f>
        <v>0.9</v>
      </c>
      <c r="AU387" s="24">
        <f>STAFFPLAN_CWS!$F109</f>
        <v>0.9</v>
      </c>
      <c r="AV387" s="24">
        <f>STAFFPLAN_CWS!$F109</f>
        <v>0.9</v>
      </c>
      <c r="AW387" s="24">
        <f>STAFFPLAN_CWS!$F109</f>
        <v>0.9</v>
      </c>
      <c r="AX387" s="24">
        <f>STAFFPLAN_CWS!$F109</f>
        <v>0.9</v>
      </c>
      <c r="AY387" s="24">
        <f>STAFFPLAN_CWS!$F109</f>
        <v>0.9</v>
      </c>
      <c r="AZ387" s="24">
        <f>STAFFPLAN_CWS!$F109</f>
        <v>0.9</v>
      </c>
      <c r="BA387" s="24">
        <f>STAFFPLAN_CWS!$F109</f>
        <v>0.9</v>
      </c>
      <c r="BB387" s="24">
        <f>STAFFPLAN_CWS!$F109</f>
        <v>0.9</v>
      </c>
      <c r="BC387" s="24">
        <f>STAFFPLAN_CWS!$F109</f>
        <v>0.9</v>
      </c>
      <c r="BD387" s="24">
        <f>STAFFPLAN_CWS!$G109</f>
        <v>1</v>
      </c>
      <c r="BE387" s="24">
        <f>STAFFPLAN_CWS!$G109</f>
        <v>1</v>
      </c>
      <c r="BF387" s="24">
        <f>STAFFPLAN_CWS!$G109</f>
        <v>1</v>
      </c>
      <c r="BG387" s="24">
        <f>STAFFPLAN_CWS!$G109</f>
        <v>1</v>
      </c>
      <c r="BH387" s="24">
        <f>STAFFPLAN_CWS!$G109</f>
        <v>1</v>
      </c>
      <c r="BI387" s="24">
        <f>STAFFPLAN_CWS!$G109</f>
        <v>1</v>
      </c>
      <c r="BJ387" s="24">
        <f>STAFFPLAN_CWS!$G109</f>
        <v>1</v>
      </c>
      <c r="BK387" s="24">
        <f>STAFFPLAN_CWS!$G109</f>
        <v>1</v>
      </c>
      <c r="BL387" s="24">
        <f>STAFFPLAN_CWS!$G109</f>
        <v>1</v>
      </c>
      <c r="BM387" s="24">
        <f>STAFFPLAN_CWS!$G109</f>
        <v>1</v>
      </c>
      <c r="BN387" s="24">
        <f>STAFFPLAN_CWS!$G109</f>
        <v>1</v>
      </c>
      <c r="BO387" s="24">
        <f>STAFFPLAN_CWS!$G109</f>
        <v>1</v>
      </c>
    </row>
    <row r="388" spans="1:67" x14ac:dyDescent="0.15">
      <c r="A388" s="50" t="s">
        <v>76</v>
      </c>
      <c r="G388" s="27">
        <f t="shared" ref="G388:AL388" si="194">G386*G387</f>
        <v>0</v>
      </c>
      <c r="H388" s="27">
        <f t="shared" si="194"/>
        <v>0</v>
      </c>
      <c r="I388" s="27">
        <f t="shared" si="194"/>
        <v>0</v>
      </c>
      <c r="J388" s="27">
        <f t="shared" si="194"/>
        <v>0</v>
      </c>
      <c r="K388" s="27">
        <f t="shared" si="194"/>
        <v>0</v>
      </c>
      <c r="L388" s="27">
        <f t="shared" si="194"/>
        <v>0</v>
      </c>
      <c r="M388" s="27">
        <f t="shared" si="194"/>
        <v>0</v>
      </c>
      <c r="N388" s="27">
        <f t="shared" si="194"/>
        <v>0</v>
      </c>
      <c r="O388" s="27">
        <f t="shared" si="194"/>
        <v>0</v>
      </c>
      <c r="P388" s="27">
        <f t="shared" si="194"/>
        <v>0</v>
      </c>
      <c r="Q388" s="27">
        <f t="shared" si="194"/>
        <v>0</v>
      </c>
      <c r="R388" s="27">
        <f t="shared" si="194"/>
        <v>0</v>
      </c>
      <c r="S388" s="27">
        <f t="shared" si="194"/>
        <v>0</v>
      </c>
      <c r="T388" s="27">
        <f t="shared" si="194"/>
        <v>0</v>
      </c>
      <c r="U388" s="27">
        <f t="shared" si="194"/>
        <v>0</v>
      </c>
      <c r="V388" s="27">
        <f t="shared" si="194"/>
        <v>0</v>
      </c>
      <c r="W388" s="27">
        <f t="shared" si="194"/>
        <v>0</v>
      </c>
      <c r="X388" s="27">
        <f t="shared" si="194"/>
        <v>0</v>
      </c>
      <c r="Y388" s="27">
        <f t="shared" si="194"/>
        <v>0</v>
      </c>
      <c r="Z388" s="27">
        <f t="shared" si="194"/>
        <v>0</v>
      </c>
      <c r="AA388" s="27">
        <f t="shared" si="194"/>
        <v>0</v>
      </c>
      <c r="AB388" s="27">
        <f t="shared" si="194"/>
        <v>0</v>
      </c>
      <c r="AC388" s="27">
        <f t="shared" si="194"/>
        <v>0</v>
      </c>
      <c r="AD388" s="27">
        <f t="shared" si="194"/>
        <v>0</v>
      </c>
      <c r="AE388" s="27">
        <f t="shared" si="194"/>
        <v>0</v>
      </c>
      <c r="AF388" s="27">
        <f t="shared" si="194"/>
        <v>5666.666666666667</v>
      </c>
      <c r="AG388" s="27">
        <f t="shared" si="194"/>
        <v>5666.666666666667</v>
      </c>
      <c r="AH388" s="27">
        <f t="shared" si="194"/>
        <v>5666.666666666667</v>
      </c>
      <c r="AI388" s="27">
        <f t="shared" si="194"/>
        <v>5666.666666666667</v>
      </c>
      <c r="AJ388" s="27">
        <f t="shared" si="194"/>
        <v>5666.666666666667</v>
      </c>
      <c r="AK388" s="27">
        <f t="shared" si="194"/>
        <v>5666.666666666667</v>
      </c>
      <c r="AL388" s="27">
        <f t="shared" si="194"/>
        <v>5666.666666666667</v>
      </c>
      <c r="AM388" s="27">
        <f t="shared" ref="AM388:BO388" si="195">AM386*AM387</f>
        <v>5666.666666666667</v>
      </c>
      <c r="AN388" s="27">
        <f t="shared" si="195"/>
        <v>5666.666666666667</v>
      </c>
      <c r="AO388" s="27">
        <f t="shared" si="195"/>
        <v>5666.666666666667</v>
      </c>
      <c r="AP388" s="27">
        <f t="shared" si="195"/>
        <v>5666.666666666667</v>
      </c>
      <c r="AQ388" s="27">
        <f t="shared" si="195"/>
        <v>5666.666666666667</v>
      </c>
      <c r="AR388" s="27">
        <f t="shared" si="195"/>
        <v>6375</v>
      </c>
      <c r="AS388" s="27">
        <f t="shared" si="195"/>
        <v>6375</v>
      </c>
      <c r="AT388" s="27">
        <f t="shared" si="195"/>
        <v>6375</v>
      </c>
      <c r="AU388" s="27">
        <f t="shared" si="195"/>
        <v>6375</v>
      </c>
      <c r="AV388" s="27">
        <f t="shared" si="195"/>
        <v>6375</v>
      </c>
      <c r="AW388" s="27">
        <f t="shared" si="195"/>
        <v>6375</v>
      </c>
      <c r="AX388" s="27">
        <f t="shared" si="195"/>
        <v>6375</v>
      </c>
      <c r="AY388" s="27">
        <f t="shared" si="195"/>
        <v>6375</v>
      </c>
      <c r="AZ388" s="27">
        <f t="shared" si="195"/>
        <v>6375</v>
      </c>
      <c r="BA388" s="27">
        <f t="shared" si="195"/>
        <v>6375</v>
      </c>
      <c r="BB388" s="27">
        <f t="shared" si="195"/>
        <v>6375</v>
      </c>
      <c r="BC388" s="27">
        <f t="shared" si="195"/>
        <v>6375</v>
      </c>
      <c r="BD388" s="27">
        <f t="shared" si="195"/>
        <v>7083.333333333333</v>
      </c>
      <c r="BE388" s="27">
        <f t="shared" si="195"/>
        <v>7083.333333333333</v>
      </c>
      <c r="BF388" s="27">
        <f t="shared" si="195"/>
        <v>7083.333333333333</v>
      </c>
      <c r="BG388" s="27">
        <f t="shared" si="195"/>
        <v>7083.333333333333</v>
      </c>
      <c r="BH388" s="27">
        <f t="shared" si="195"/>
        <v>7083.333333333333</v>
      </c>
      <c r="BI388" s="27">
        <f t="shared" si="195"/>
        <v>7083.333333333333</v>
      </c>
      <c r="BJ388" s="27">
        <f t="shared" si="195"/>
        <v>7083.333333333333</v>
      </c>
      <c r="BK388" s="27">
        <f t="shared" si="195"/>
        <v>7083.333333333333</v>
      </c>
      <c r="BL388" s="27">
        <f t="shared" si="195"/>
        <v>7083.333333333333</v>
      </c>
      <c r="BM388" s="27">
        <f t="shared" si="195"/>
        <v>7083.333333333333</v>
      </c>
      <c r="BN388" s="27">
        <f t="shared" si="195"/>
        <v>7083.333333333333</v>
      </c>
      <c r="BO388" s="27">
        <f t="shared" si="195"/>
        <v>7083.333333333333</v>
      </c>
    </row>
    <row r="389" spans="1:67" x14ac:dyDescent="0.15">
      <c r="A389" s="50" t="s">
        <v>766</v>
      </c>
      <c r="G389" s="27">
        <v>0</v>
      </c>
      <c r="H389" s="27">
        <v>0</v>
      </c>
      <c r="I389" s="27">
        <v>0</v>
      </c>
      <c r="J389" s="27">
        <v>0</v>
      </c>
      <c r="K389" s="27">
        <v>0</v>
      </c>
      <c r="L389" s="27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  <c r="T389" s="27">
        <v>0</v>
      </c>
      <c r="U389" s="27">
        <v>0</v>
      </c>
      <c r="V389" s="27">
        <v>0</v>
      </c>
      <c r="W389" s="27">
        <v>0</v>
      </c>
      <c r="X389" s="27">
        <v>0</v>
      </c>
      <c r="Y389" s="27">
        <v>0</v>
      </c>
      <c r="Z389" s="27">
        <v>0</v>
      </c>
      <c r="AA389" s="27">
        <v>0</v>
      </c>
      <c r="AB389" s="27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0</v>
      </c>
      <c r="AI389" s="27">
        <v>0</v>
      </c>
      <c r="AJ389" s="27">
        <v>0</v>
      </c>
      <c r="AK389" s="27">
        <v>0</v>
      </c>
      <c r="AL389" s="27">
        <v>0</v>
      </c>
      <c r="AM389" s="27">
        <v>0</v>
      </c>
      <c r="AN389" s="27">
        <v>0</v>
      </c>
      <c r="AO389" s="27">
        <v>0</v>
      </c>
      <c r="AP389" s="27">
        <v>0</v>
      </c>
      <c r="AQ389" s="27">
        <v>0</v>
      </c>
      <c r="AR389" s="27">
        <v>0</v>
      </c>
      <c r="AS389" s="27">
        <v>0</v>
      </c>
      <c r="AT389" s="27">
        <v>0</v>
      </c>
      <c r="AU389" s="27">
        <v>0</v>
      </c>
      <c r="AV389" s="27">
        <v>0</v>
      </c>
      <c r="AW389" s="27">
        <v>0</v>
      </c>
      <c r="AX389" s="27">
        <v>0</v>
      </c>
      <c r="AY389" s="27">
        <v>0</v>
      </c>
      <c r="AZ389" s="27">
        <v>0</v>
      </c>
      <c r="BA389" s="27">
        <v>0</v>
      </c>
      <c r="BB389" s="27">
        <v>0</v>
      </c>
      <c r="BC389" s="27">
        <v>0</v>
      </c>
      <c r="BD389" s="27">
        <v>0</v>
      </c>
      <c r="BE389" s="27">
        <v>0</v>
      </c>
      <c r="BF389" s="27">
        <v>0</v>
      </c>
      <c r="BG389" s="27">
        <v>0</v>
      </c>
      <c r="BH389" s="27">
        <v>0</v>
      </c>
      <c r="BI389" s="27">
        <v>0</v>
      </c>
      <c r="BJ389" s="27">
        <v>0</v>
      </c>
      <c r="BK389" s="27">
        <v>0</v>
      </c>
      <c r="BL389" s="27">
        <v>0</v>
      </c>
      <c r="BM389" s="27">
        <v>0</v>
      </c>
      <c r="BN389" s="27">
        <v>0</v>
      </c>
      <c r="BO389" s="27">
        <v>0</v>
      </c>
    </row>
    <row r="390" spans="1:67" x14ac:dyDescent="0.15">
      <c r="A390" s="50" t="s">
        <v>63</v>
      </c>
      <c r="G390" s="27">
        <f t="shared" ref="G390:AL390" si="196">G388+G389</f>
        <v>0</v>
      </c>
      <c r="H390" s="27">
        <f t="shared" si="196"/>
        <v>0</v>
      </c>
      <c r="I390" s="27">
        <f t="shared" si="196"/>
        <v>0</v>
      </c>
      <c r="J390" s="27">
        <f t="shared" si="196"/>
        <v>0</v>
      </c>
      <c r="K390" s="27">
        <f t="shared" si="196"/>
        <v>0</v>
      </c>
      <c r="L390" s="27">
        <f t="shared" si="196"/>
        <v>0</v>
      </c>
      <c r="M390" s="27">
        <f t="shared" si="196"/>
        <v>0</v>
      </c>
      <c r="N390" s="27">
        <f t="shared" si="196"/>
        <v>0</v>
      </c>
      <c r="O390" s="27">
        <f t="shared" si="196"/>
        <v>0</v>
      </c>
      <c r="P390" s="27">
        <f t="shared" si="196"/>
        <v>0</v>
      </c>
      <c r="Q390" s="27">
        <f t="shared" si="196"/>
        <v>0</v>
      </c>
      <c r="R390" s="27">
        <f t="shared" si="196"/>
        <v>0</v>
      </c>
      <c r="S390" s="27">
        <f t="shared" si="196"/>
        <v>0</v>
      </c>
      <c r="T390" s="27">
        <f t="shared" si="196"/>
        <v>0</v>
      </c>
      <c r="U390" s="27">
        <f t="shared" si="196"/>
        <v>0</v>
      </c>
      <c r="V390" s="27">
        <f t="shared" si="196"/>
        <v>0</v>
      </c>
      <c r="W390" s="27">
        <f t="shared" si="196"/>
        <v>0</v>
      </c>
      <c r="X390" s="27">
        <f t="shared" si="196"/>
        <v>0</v>
      </c>
      <c r="Y390" s="27">
        <f t="shared" si="196"/>
        <v>0</v>
      </c>
      <c r="Z390" s="27">
        <f t="shared" si="196"/>
        <v>0</v>
      </c>
      <c r="AA390" s="27">
        <f t="shared" si="196"/>
        <v>0</v>
      </c>
      <c r="AB390" s="27">
        <f t="shared" si="196"/>
        <v>0</v>
      </c>
      <c r="AC390" s="27">
        <f t="shared" si="196"/>
        <v>0</v>
      </c>
      <c r="AD390" s="27">
        <f t="shared" si="196"/>
        <v>0</v>
      </c>
      <c r="AE390" s="27">
        <f t="shared" si="196"/>
        <v>0</v>
      </c>
      <c r="AF390" s="27">
        <f t="shared" si="196"/>
        <v>5666.666666666667</v>
      </c>
      <c r="AG390" s="27">
        <f t="shared" si="196"/>
        <v>5666.666666666667</v>
      </c>
      <c r="AH390" s="27">
        <f t="shared" si="196"/>
        <v>5666.666666666667</v>
      </c>
      <c r="AI390" s="27">
        <f t="shared" si="196"/>
        <v>5666.666666666667</v>
      </c>
      <c r="AJ390" s="27">
        <f t="shared" si="196"/>
        <v>5666.666666666667</v>
      </c>
      <c r="AK390" s="27">
        <f t="shared" si="196"/>
        <v>5666.666666666667</v>
      </c>
      <c r="AL390" s="27">
        <f t="shared" si="196"/>
        <v>5666.666666666667</v>
      </c>
      <c r="AM390" s="27">
        <f t="shared" ref="AM390:BO390" si="197">AM388+AM389</f>
        <v>5666.666666666667</v>
      </c>
      <c r="AN390" s="27">
        <f t="shared" si="197"/>
        <v>5666.666666666667</v>
      </c>
      <c r="AO390" s="27">
        <f t="shared" si="197"/>
        <v>5666.666666666667</v>
      </c>
      <c r="AP390" s="27">
        <f t="shared" si="197"/>
        <v>5666.666666666667</v>
      </c>
      <c r="AQ390" s="27">
        <f t="shared" si="197"/>
        <v>5666.666666666667</v>
      </c>
      <c r="AR390" s="27">
        <f t="shared" si="197"/>
        <v>6375</v>
      </c>
      <c r="AS390" s="27">
        <f t="shared" si="197"/>
        <v>6375</v>
      </c>
      <c r="AT390" s="27">
        <f t="shared" si="197"/>
        <v>6375</v>
      </c>
      <c r="AU390" s="27">
        <f t="shared" si="197"/>
        <v>6375</v>
      </c>
      <c r="AV390" s="27">
        <f t="shared" si="197"/>
        <v>6375</v>
      </c>
      <c r="AW390" s="27">
        <f t="shared" si="197"/>
        <v>6375</v>
      </c>
      <c r="AX390" s="27">
        <f t="shared" si="197"/>
        <v>6375</v>
      </c>
      <c r="AY390" s="27">
        <f t="shared" si="197"/>
        <v>6375</v>
      </c>
      <c r="AZ390" s="27">
        <f t="shared" si="197"/>
        <v>6375</v>
      </c>
      <c r="BA390" s="27">
        <f t="shared" si="197"/>
        <v>6375</v>
      </c>
      <c r="BB390" s="27">
        <f t="shared" si="197"/>
        <v>6375</v>
      </c>
      <c r="BC390" s="27">
        <f t="shared" si="197"/>
        <v>6375</v>
      </c>
      <c r="BD390" s="27">
        <f t="shared" si="197"/>
        <v>7083.333333333333</v>
      </c>
      <c r="BE390" s="27">
        <f t="shared" si="197"/>
        <v>7083.333333333333</v>
      </c>
      <c r="BF390" s="27">
        <f t="shared" si="197"/>
        <v>7083.333333333333</v>
      </c>
      <c r="BG390" s="27">
        <f t="shared" si="197"/>
        <v>7083.333333333333</v>
      </c>
      <c r="BH390" s="27">
        <f t="shared" si="197"/>
        <v>7083.333333333333</v>
      </c>
      <c r="BI390" s="27">
        <f t="shared" si="197"/>
        <v>7083.333333333333</v>
      </c>
      <c r="BJ390" s="27">
        <f t="shared" si="197"/>
        <v>7083.333333333333</v>
      </c>
      <c r="BK390" s="27">
        <f t="shared" si="197"/>
        <v>7083.333333333333</v>
      </c>
      <c r="BL390" s="27">
        <f t="shared" si="197"/>
        <v>7083.333333333333</v>
      </c>
      <c r="BM390" s="27">
        <f t="shared" si="197"/>
        <v>7083.333333333333</v>
      </c>
      <c r="BN390" s="27">
        <f t="shared" si="197"/>
        <v>7083.333333333333</v>
      </c>
      <c r="BO390" s="27">
        <f t="shared" si="197"/>
        <v>7083.333333333333</v>
      </c>
    </row>
    <row r="391" spans="1:67" x14ac:dyDescent="0.15">
      <c r="A391" s="50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</row>
    <row r="392" spans="1:67" x14ac:dyDescent="0.15">
      <c r="A392" s="35" t="s">
        <v>86</v>
      </c>
      <c r="G392" s="27">
        <f t="shared" ref="G392:AL392" si="198">G87*$C87</f>
        <v>0</v>
      </c>
      <c r="H392" s="27">
        <f t="shared" si="198"/>
        <v>3400</v>
      </c>
      <c r="I392" s="27">
        <f t="shared" si="198"/>
        <v>3400</v>
      </c>
      <c r="J392" s="27">
        <f t="shared" si="198"/>
        <v>3400</v>
      </c>
      <c r="K392" s="27">
        <f t="shared" si="198"/>
        <v>3400</v>
      </c>
      <c r="L392" s="27">
        <f t="shared" si="198"/>
        <v>3400</v>
      </c>
      <c r="M392" s="27">
        <f t="shared" si="198"/>
        <v>3400</v>
      </c>
      <c r="N392" s="27">
        <f t="shared" si="198"/>
        <v>3400</v>
      </c>
      <c r="O392" s="27">
        <f t="shared" si="198"/>
        <v>3400</v>
      </c>
      <c r="P392" s="27">
        <f t="shared" si="198"/>
        <v>3400</v>
      </c>
      <c r="Q392" s="27">
        <f t="shared" si="198"/>
        <v>3400</v>
      </c>
      <c r="R392" s="27">
        <f t="shared" si="198"/>
        <v>3400</v>
      </c>
      <c r="S392" s="27">
        <f t="shared" si="198"/>
        <v>3400</v>
      </c>
      <c r="T392" s="27">
        <f t="shared" si="198"/>
        <v>3400</v>
      </c>
      <c r="U392" s="27">
        <f t="shared" si="198"/>
        <v>3400</v>
      </c>
      <c r="V392" s="27">
        <f t="shared" si="198"/>
        <v>3400</v>
      </c>
      <c r="W392" s="27">
        <f t="shared" si="198"/>
        <v>3400</v>
      </c>
      <c r="X392" s="27">
        <f t="shared" si="198"/>
        <v>3400</v>
      </c>
      <c r="Y392" s="27">
        <f t="shared" si="198"/>
        <v>3400</v>
      </c>
      <c r="Z392" s="27">
        <f t="shared" si="198"/>
        <v>3400</v>
      </c>
      <c r="AA392" s="27">
        <f t="shared" si="198"/>
        <v>3400</v>
      </c>
      <c r="AB392" s="27">
        <f t="shared" si="198"/>
        <v>3400</v>
      </c>
      <c r="AC392" s="27">
        <f t="shared" si="198"/>
        <v>3400</v>
      </c>
      <c r="AD392" s="27">
        <f t="shared" si="198"/>
        <v>3400</v>
      </c>
      <c r="AE392" s="27">
        <f t="shared" si="198"/>
        <v>3400</v>
      </c>
      <c r="AF392" s="27">
        <f t="shared" si="198"/>
        <v>0</v>
      </c>
      <c r="AG392" s="27">
        <f t="shared" si="198"/>
        <v>0</v>
      </c>
      <c r="AH392" s="27">
        <f t="shared" si="198"/>
        <v>0</v>
      </c>
      <c r="AI392" s="27">
        <f t="shared" si="198"/>
        <v>0</v>
      </c>
      <c r="AJ392" s="27">
        <f t="shared" si="198"/>
        <v>0</v>
      </c>
      <c r="AK392" s="27">
        <f t="shared" si="198"/>
        <v>0</v>
      </c>
      <c r="AL392" s="27">
        <f t="shared" si="198"/>
        <v>0</v>
      </c>
      <c r="AM392" s="27">
        <f t="shared" ref="AM392:BO392" si="199">AM87*$C87</f>
        <v>0</v>
      </c>
      <c r="AN392" s="27">
        <f t="shared" si="199"/>
        <v>0</v>
      </c>
      <c r="AO392" s="27">
        <f t="shared" si="199"/>
        <v>0</v>
      </c>
      <c r="AP392" s="27">
        <f t="shared" si="199"/>
        <v>0</v>
      </c>
      <c r="AQ392" s="27">
        <f t="shared" si="199"/>
        <v>0</v>
      </c>
      <c r="AR392" s="27">
        <f t="shared" si="199"/>
        <v>0</v>
      </c>
      <c r="AS392" s="27">
        <f t="shared" si="199"/>
        <v>0</v>
      </c>
      <c r="AT392" s="27">
        <f t="shared" si="199"/>
        <v>0</v>
      </c>
      <c r="AU392" s="27">
        <f t="shared" si="199"/>
        <v>0</v>
      </c>
      <c r="AV392" s="27">
        <f t="shared" si="199"/>
        <v>0</v>
      </c>
      <c r="AW392" s="27">
        <f t="shared" si="199"/>
        <v>0</v>
      </c>
      <c r="AX392" s="27">
        <f t="shared" si="199"/>
        <v>0</v>
      </c>
      <c r="AY392" s="27">
        <f t="shared" si="199"/>
        <v>0</v>
      </c>
      <c r="AZ392" s="27">
        <f t="shared" si="199"/>
        <v>0</v>
      </c>
      <c r="BA392" s="27">
        <f t="shared" si="199"/>
        <v>0</v>
      </c>
      <c r="BB392" s="27">
        <f t="shared" si="199"/>
        <v>0</v>
      </c>
      <c r="BC392" s="27">
        <f t="shared" si="199"/>
        <v>0</v>
      </c>
      <c r="BD392" s="27">
        <f t="shared" si="199"/>
        <v>0</v>
      </c>
      <c r="BE392" s="27">
        <f t="shared" si="199"/>
        <v>0</v>
      </c>
      <c r="BF392" s="27">
        <f t="shared" si="199"/>
        <v>0</v>
      </c>
      <c r="BG392" s="27">
        <f t="shared" si="199"/>
        <v>0</v>
      </c>
      <c r="BH392" s="27">
        <f t="shared" si="199"/>
        <v>0</v>
      </c>
      <c r="BI392" s="27">
        <f t="shared" si="199"/>
        <v>0</v>
      </c>
      <c r="BJ392" s="27">
        <f t="shared" si="199"/>
        <v>0</v>
      </c>
      <c r="BK392" s="27">
        <f t="shared" si="199"/>
        <v>0</v>
      </c>
      <c r="BL392" s="27">
        <f t="shared" si="199"/>
        <v>0</v>
      </c>
      <c r="BM392" s="27">
        <f t="shared" si="199"/>
        <v>0</v>
      </c>
      <c r="BN392" s="27">
        <f t="shared" si="199"/>
        <v>0</v>
      </c>
      <c r="BO392" s="27">
        <f t="shared" si="199"/>
        <v>0</v>
      </c>
    </row>
    <row r="393" spans="1:67" x14ac:dyDescent="0.15"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</row>
    <row r="394" spans="1:67" x14ac:dyDescent="0.15">
      <c r="A394" s="14" t="s">
        <v>31</v>
      </c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50" t="s">
        <v>75</v>
      </c>
      <c r="G395" s="27">
        <f t="shared" ref="G395:AL395" si="200">G89*$C89</f>
        <v>0</v>
      </c>
      <c r="H395" s="27">
        <f t="shared" si="200"/>
        <v>5416.666666666667</v>
      </c>
      <c r="I395" s="27">
        <f t="shared" si="200"/>
        <v>5416.666666666667</v>
      </c>
      <c r="J395" s="27">
        <f t="shared" si="200"/>
        <v>5416.666666666667</v>
      </c>
      <c r="K395" s="27">
        <f t="shared" si="200"/>
        <v>5416.666666666667</v>
      </c>
      <c r="L395" s="27">
        <f t="shared" si="200"/>
        <v>5416.666666666667</v>
      </c>
      <c r="M395" s="27">
        <f t="shared" si="200"/>
        <v>5416.666666666667</v>
      </c>
      <c r="N395" s="27">
        <f t="shared" si="200"/>
        <v>5416.666666666667</v>
      </c>
      <c r="O395" s="27">
        <f t="shared" si="200"/>
        <v>5416.666666666667</v>
      </c>
      <c r="P395" s="27">
        <f t="shared" si="200"/>
        <v>5416.666666666667</v>
      </c>
      <c r="Q395" s="27">
        <f t="shared" si="200"/>
        <v>5416.666666666667</v>
      </c>
      <c r="R395" s="27">
        <f t="shared" si="200"/>
        <v>5416.666666666667</v>
      </c>
      <c r="S395" s="27">
        <f t="shared" si="200"/>
        <v>5416.666666666667</v>
      </c>
      <c r="T395" s="27">
        <f t="shared" si="200"/>
        <v>5416.666666666667</v>
      </c>
      <c r="U395" s="27">
        <f t="shared" si="200"/>
        <v>5416.666666666667</v>
      </c>
      <c r="V395" s="27">
        <f t="shared" si="200"/>
        <v>5416.666666666667</v>
      </c>
      <c r="W395" s="27">
        <f t="shared" si="200"/>
        <v>5416.666666666667</v>
      </c>
      <c r="X395" s="27">
        <f t="shared" si="200"/>
        <v>5416.666666666667</v>
      </c>
      <c r="Y395" s="27">
        <f t="shared" si="200"/>
        <v>5416.666666666667</v>
      </c>
      <c r="Z395" s="27">
        <f t="shared" si="200"/>
        <v>5416.666666666667</v>
      </c>
      <c r="AA395" s="27">
        <f t="shared" si="200"/>
        <v>5416.666666666667</v>
      </c>
      <c r="AB395" s="27">
        <f t="shared" si="200"/>
        <v>5416.666666666667</v>
      </c>
      <c r="AC395" s="27">
        <f t="shared" si="200"/>
        <v>5416.666666666667</v>
      </c>
      <c r="AD395" s="27">
        <f t="shared" si="200"/>
        <v>5416.666666666667</v>
      </c>
      <c r="AE395" s="27">
        <f t="shared" si="200"/>
        <v>5416.666666666667</v>
      </c>
      <c r="AF395" s="27">
        <f t="shared" si="200"/>
        <v>5416.666666666667</v>
      </c>
      <c r="AG395" s="27">
        <f t="shared" si="200"/>
        <v>5416.666666666667</v>
      </c>
      <c r="AH395" s="27">
        <f t="shared" si="200"/>
        <v>5416.666666666667</v>
      </c>
      <c r="AI395" s="27">
        <f t="shared" si="200"/>
        <v>5416.666666666667</v>
      </c>
      <c r="AJ395" s="27">
        <f t="shared" si="200"/>
        <v>5416.666666666667</v>
      </c>
      <c r="AK395" s="27">
        <f t="shared" si="200"/>
        <v>5416.666666666667</v>
      </c>
      <c r="AL395" s="27">
        <f t="shared" si="200"/>
        <v>5416.666666666667</v>
      </c>
      <c r="AM395" s="27">
        <f t="shared" ref="AM395:BO395" si="201">AM89*$C89</f>
        <v>5416.666666666667</v>
      </c>
      <c r="AN395" s="27">
        <f t="shared" si="201"/>
        <v>5416.666666666667</v>
      </c>
      <c r="AO395" s="27">
        <f t="shared" si="201"/>
        <v>5416.666666666667</v>
      </c>
      <c r="AP395" s="27">
        <f t="shared" si="201"/>
        <v>5416.666666666667</v>
      </c>
      <c r="AQ395" s="27">
        <f t="shared" si="201"/>
        <v>5416.666666666667</v>
      </c>
      <c r="AR395" s="27">
        <f t="shared" si="201"/>
        <v>5416.666666666667</v>
      </c>
      <c r="AS395" s="27">
        <f t="shared" si="201"/>
        <v>5416.666666666667</v>
      </c>
      <c r="AT395" s="27">
        <f t="shared" si="201"/>
        <v>5416.666666666667</v>
      </c>
      <c r="AU395" s="27">
        <f t="shared" si="201"/>
        <v>5416.666666666667</v>
      </c>
      <c r="AV395" s="27">
        <f t="shared" si="201"/>
        <v>5416.666666666667</v>
      </c>
      <c r="AW395" s="27">
        <f t="shared" si="201"/>
        <v>5416.666666666667</v>
      </c>
      <c r="AX395" s="27">
        <f t="shared" si="201"/>
        <v>5416.666666666667</v>
      </c>
      <c r="AY395" s="27">
        <f t="shared" si="201"/>
        <v>5416.666666666667</v>
      </c>
      <c r="AZ395" s="27">
        <f t="shared" si="201"/>
        <v>5416.666666666667</v>
      </c>
      <c r="BA395" s="27">
        <f t="shared" si="201"/>
        <v>5416.666666666667</v>
      </c>
      <c r="BB395" s="27">
        <f t="shared" si="201"/>
        <v>5416.666666666667</v>
      </c>
      <c r="BC395" s="27">
        <f t="shared" si="201"/>
        <v>5416.666666666667</v>
      </c>
      <c r="BD395" s="27">
        <f t="shared" si="201"/>
        <v>5416.666666666667</v>
      </c>
      <c r="BE395" s="27">
        <f t="shared" si="201"/>
        <v>5416.666666666667</v>
      </c>
      <c r="BF395" s="27">
        <f t="shared" si="201"/>
        <v>5416.666666666667</v>
      </c>
      <c r="BG395" s="27">
        <f t="shared" si="201"/>
        <v>5416.666666666667</v>
      </c>
      <c r="BH395" s="27">
        <f t="shared" si="201"/>
        <v>5416.666666666667</v>
      </c>
      <c r="BI395" s="27">
        <f t="shared" si="201"/>
        <v>5416.666666666667</v>
      </c>
      <c r="BJ395" s="27">
        <f t="shared" si="201"/>
        <v>5416.666666666667</v>
      </c>
      <c r="BK395" s="27">
        <f t="shared" si="201"/>
        <v>5416.666666666667</v>
      </c>
      <c r="BL395" s="27">
        <f t="shared" si="201"/>
        <v>5416.666666666667</v>
      </c>
      <c r="BM395" s="27">
        <f t="shared" si="201"/>
        <v>5416.666666666667</v>
      </c>
      <c r="BN395" s="27">
        <f t="shared" si="201"/>
        <v>5416.666666666667</v>
      </c>
      <c r="BO395" s="27">
        <f t="shared" si="201"/>
        <v>5416.666666666667</v>
      </c>
    </row>
    <row r="396" spans="1:67" x14ac:dyDescent="0.15">
      <c r="A396" s="50" t="s">
        <v>62</v>
      </c>
      <c r="G396" s="24">
        <f>STAFFPLAN_CWS!$B113</f>
        <v>0</v>
      </c>
      <c r="H396" s="24">
        <f>STAFFPLAN_CWS!$C113</f>
        <v>1</v>
      </c>
      <c r="I396" s="24">
        <f>STAFFPLAN_CWS!$C113</f>
        <v>1</v>
      </c>
      <c r="J396" s="24">
        <f>STAFFPLAN_CWS!$C113</f>
        <v>1</v>
      </c>
      <c r="K396" s="24">
        <f>STAFFPLAN_CWS!$C113</f>
        <v>1</v>
      </c>
      <c r="L396" s="24">
        <f>STAFFPLAN_CWS!$C113</f>
        <v>1</v>
      </c>
      <c r="M396" s="24">
        <f>STAFFPLAN_CWS!$C113</f>
        <v>1</v>
      </c>
      <c r="N396" s="24">
        <f>STAFFPLAN_CWS!$C113</f>
        <v>1</v>
      </c>
      <c r="O396" s="24">
        <f>STAFFPLAN_CWS!$C113</f>
        <v>1</v>
      </c>
      <c r="P396" s="24">
        <f>STAFFPLAN_CWS!$C113</f>
        <v>1</v>
      </c>
      <c r="Q396" s="24">
        <f>STAFFPLAN_CWS!$C113</f>
        <v>1</v>
      </c>
      <c r="R396" s="24">
        <f>STAFFPLAN_CWS!$C113</f>
        <v>1</v>
      </c>
      <c r="S396" s="24">
        <f>STAFFPLAN_CWS!$C113</f>
        <v>1</v>
      </c>
      <c r="T396" s="24">
        <f>STAFFPLAN_CWS!$D113</f>
        <v>1</v>
      </c>
      <c r="U396" s="24">
        <f>STAFFPLAN_CWS!$D113</f>
        <v>1</v>
      </c>
      <c r="V396" s="24">
        <f>STAFFPLAN_CWS!$D113</f>
        <v>1</v>
      </c>
      <c r="W396" s="24">
        <f>STAFFPLAN_CWS!$D113</f>
        <v>1</v>
      </c>
      <c r="X396" s="24">
        <f>STAFFPLAN_CWS!$D113</f>
        <v>1</v>
      </c>
      <c r="Y396" s="24">
        <f>STAFFPLAN_CWS!$D113</f>
        <v>1</v>
      </c>
      <c r="Z396" s="24">
        <f>STAFFPLAN_CWS!$D113</f>
        <v>1</v>
      </c>
      <c r="AA396" s="24">
        <f>STAFFPLAN_CWS!$D113</f>
        <v>1</v>
      </c>
      <c r="AB396" s="24">
        <f>STAFFPLAN_CWS!$D113</f>
        <v>1</v>
      </c>
      <c r="AC396" s="24">
        <f>STAFFPLAN_CWS!$D113</f>
        <v>1</v>
      </c>
      <c r="AD396" s="24">
        <f>STAFFPLAN_CWS!$D113</f>
        <v>1</v>
      </c>
      <c r="AE396" s="24">
        <f>STAFFPLAN_CWS!$D113</f>
        <v>1</v>
      </c>
      <c r="AF396" s="24">
        <f>STAFFPLAN_CWS!$E113</f>
        <v>1</v>
      </c>
      <c r="AG396" s="24">
        <f>STAFFPLAN_CWS!$E113</f>
        <v>1</v>
      </c>
      <c r="AH396" s="24">
        <f>STAFFPLAN_CWS!$E113</f>
        <v>1</v>
      </c>
      <c r="AI396" s="24">
        <f>STAFFPLAN_CWS!$E113</f>
        <v>1</v>
      </c>
      <c r="AJ396" s="24">
        <f>STAFFPLAN_CWS!$E113</f>
        <v>1</v>
      </c>
      <c r="AK396" s="24">
        <f>STAFFPLAN_CWS!$E113</f>
        <v>1</v>
      </c>
      <c r="AL396" s="24">
        <f>STAFFPLAN_CWS!$E113</f>
        <v>1</v>
      </c>
      <c r="AM396" s="24">
        <f>STAFFPLAN_CWS!$E113</f>
        <v>1</v>
      </c>
      <c r="AN396" s="24">
        <f>STAFFPLAN_CWS!$E113</f>
        <v>1</v>
      </c>
      <c r="AO396" s="24">
        <f>STAFFPLAN_CWS!$E113</f>
        <v>1</v>
      </c>
      <c r="AP396" s="24">
        <f>STAFFPLAN_CWS!$E113</f>
        <v>1</v>
      </c>
      <c r="AQ396" s="24">
        <f>STAFFPLAN_CWS!$E113</f>
        <v>1</v>
      </c>
      <c r="AR396" s="24">
        <f>STAFFPLAN_CWS!$F113</f>
        <v>1</v>
      </c>
      <c r="AS396" s="24">
        <f>STAFFPLAN_CWS!$F113</f>
        <v>1</v>
      </c>
      <c r="AT396" s="24">
        <f>STAFFPLAN_CWS!$F113</f>
        <v>1</v>
      </c>
      <c r="AU396" s="24">
        <f>STAFFPLAN_CWS!$F113</f>
        <v>1</v>
      </c>
      <c r="AV396" s="24">
        <f>STAFFPLAN_CWS!$F113</f>
        <v>1</v>
      </c>
      <c r="AW396" s="24">
        <f>STAFFPLAN_CWS!$F113</f>
        <v>1</v>
      </c>
      <c r="AX396" s="24">
        <f>STAFFPLAN_CWS!$F113</f>
        <v>1</v>
      </c>
      <c r="AY396" s="24">
        <f>STAFFPLAN_CWS!$F113</f>
        <v>1</v>
      </c>
      <c r="AZ396" s="24">
        <f>STAFFPLAN_CWS!$F113</f>
        <v>1</v>
      </c>
      <c r="BA396" s="24">
        <f>STAFFPLAN_CWS!$F113</f>
        <v>1</v>
      </c>
      <c r="BB396" s="24">
        <f>STAFFPLAN_CWS!$F113</f>
        <v>1</v>
      </c>
      <c r="BC396" s="24">
        <f>STAFFPLAN_CWS!$F113</f>
        <v>1</v>
      </c>
      <c r="BD396" s="24">
        <f>STAFFPLAN_CWS!$G113</f>
        <v>1</v>
      </c>
      <c r="BE396" s="24">
        <f>STAFFPLAN_CWS!$G113</f>
        <v>1</v>
      </c>
      <c r="BF396" s="24">
        <f>STAFFPLAN_CWS!$G113</f>
        <v>1</v>
      </c>
      <c r="BG396" s="24">
        <f>STAFFPLAN_CWS!$G113</f>
        <v>1</v>
      </c>
      <c r="BH396" s="24">
        <f>STAFFPLAN_CWS!$G113</f>
        <v>1</v>
      </c>
      <c r="BI396" s="24">
        <f>STAFFPLAN_CWS!$G113</f>
        <v>1</v>
      </c>
      <c r="BJ396" s="24">
        <f>STAFFPLAN_CWS!$G113</f>
        <v>1</v>
      </c>
      <c r="BK396" s="24">
        <f>STAFFPLAN_CWS!$G113</f>
        <v>1</v>
      </c>
      <c r="BL396" s="24">
        <f>STAFFPLAN_CWS!$G113</f>
        <v>1</v>
      </c>
      <c r="BM396" s="24">
        <f>STAFFPLAN_CWS!$G113</f>
        <v>1</v>
      </c>
      <c r="BN396" s="24">
        <f>STAFFPLAN_CWS!$G113</f>
        <v>1</v>
      </c>
      <c r="BO396" s="24">
        <f>STAFFPLAN_CWS!$G113</f>
        <v>1</v>
      </c>
    </row>
    <row r="397" spans="1:67" x14ac:dyDescent="0.15">
      <c r="A397" s="50" t="s">
        <v>76</v>
      </c>
      <c r="G397" s="27">
        <f t="shared" ref="G397:AL397" si="202">G395*G396</f>
        <v>0</v>
      </c>
      <c r="H397" s="27">
        <f t="shared" si="202"/>
        <v>5416.666666666667</v>
      </c>
      <c r="I397" s="27">
        <f t="shared" si="202"/>
        <v>5416.666666666667</v>
      </c>
      <c r="J397" s="27">
        <f t="shared" si="202"/>
        <v>5416.666666666667</v>
      </c>
      <c r="K397" s="27">
        <f t="shared" si="202"/>
        <v>5416.666666666667</v>
      </c>
      <c r="L397" s="27">
        <f t="shared" si="202"/>
        <v>5416.666666666667</v>
      </c>
      <c r="M397" s="27">
        <f t="shared" si="202"/>
        <v>5416.666666666667</v>
      </c>
      <c r="N397" s="27">
        <f t="shared" si="202"/>
        <v>5416.666666666667</v>
      </c>
      <c r="O397" s="27">
        <f t="shared" si="202"/>
        <v>5416.666666666667</v>
      </c>
      <c r="P397" s="27">
        <f t="shared" si="202"/>
        <v>5416.666666666667</v>
      </c>
      <c r="Q397" s="27">
        <f t="shared" si="202"/>
        <v>5416.666666666667</v>
      </c>
      <c r="R397" s="27">
        <f t="shared" si="202"/>
        <v>5416.666666666667</v>
      </c>
      <c r="S397" s="27">
        <f t="shared" si="202"/>
        <v>5416.666666666667</v>
      </c>
      <c r="T397" s="27">
        <f t="shared" si="202"/>
        <v>5416.666666666667</v>
      </c>
      <c r="U397" s="27">
        <f t="shared" si="202"/>
        <v>5416.666666666667</v>
      </c>
      <c r="V397" s="27">
        <f t="shared" si="202"/>
        <v>5416.666666666667</v>
      </c>
      <c r="W397" s="27">
        <f t="shared" si="202"/>
        <v>5416.666666666667</v>
      </c>
      <c r="X397" s="27">
        <f t="shared" si="202"/>
        <v>5416.666666666667</v>
      </c>
      <c r="Y397" s="27">
        <f t="shared" si="202"/>
        <v>5416.666666666667</v>
      </c>
      <c r="Z397" s="27">
        <f t="shared" si="202"/>
        <v>5416.666666666667</v>
      </c>
      <c r="AA397" s="27">
        <f t="shared" si="202"/>
        <v>5416.666666666667</v>
      </c>
      <c r="AB397" s="27">
        <f t="shared" si="202"/>
        <v>5416.666666666667</v>
      </c>
      <c r="AC397" s="27">
        <f t="shared" si="202"/>
        <v>5416.666666666667</v>
      </c>
      <c r="AD397" s="27">
        <f t="shared" si="202"/>
        <v>5416.666666666667</v>
      </c>
      <c r="AE397" s="27">
        <f t="shared" si="202"/>
        <v>5416.666666666667</v>
      </c>
      <c r="AF397" s="27">
        <f t="shared" si="202"/>
        <v>5416.666666666667</v>
      </c>
      <c r="AG397" s="27">
        <f t="shared" si="202"/>
        <v>5416.666666666667</v>
      </c>
      <c r="AH397" s="27">
        <f t="shared" si="202"/>
        <v>5416.666666666667</v>
      </c>
      <c r="AI397" s="27">
        <f t="shared" si="202"/>
        <v>5416.666666666667</v>
      </c>
      <c r="AJ397" s="27">
        <f t="shared" si="202"/>
        <v>5416.666666666667</v>
      </c>
      <c r="AK397" s="27">
        <f t="shared" si="202"/>
        <v>5416.666666666667</v>
      </c>
      <c r="AL397" s="27">
        <f t="shared" si="202"/>
        <v>5416.666666666667</v>
      </c>
      <c r="AM397" s="27">
        <f t="shared" ref="AM397:BO397" si="203">AM395*AM396</f>
        <v>5416.666666666667</v>
      </c>
      <c r="AN397" s="27">
        <f t="shared" si="203"/>
        <v>5416.666666666667</v>
      </c>
      <c r="AO397" s="27">
        <f t="shared" si="203"/>
        <v>5416.666666666667</v>
      </c>
      <c r="AP397" s="27">
        <f t="shared" si="203"/>
        <v>5416.666666666667</v>
      </c>
      <c r="AQ397" s="27">
        <f t="shared" si="203"/>
        <v>5416.666666666667</v>
      </c>
      <c r="AR397" s="27">
        <f t="shared" si="203"/>
        <v>5416.666666666667</v>
      </c>
      <c r="AS397" s="27">
        <f t="shared" si="203"/>
        <v>5416.666666666667</v>
      </c>
      <c r="AT397" s="27">
        <f t="shared" si="203"/>
        <v>5416.666666666667</v>
      </c>
      <c r="AU397" s="27">
        <f t="shared" si="203"/>
        <v>5416.666666666667</v>
      </c>
      <c r="AV397" s="27">
        <f t="shared" si="203"/>
        <v>5416.666666666667</v>
      </c>
      <c r="AW397" s="27">
        <f t="shared" si="203"/>
        <v>5416.666666666667</v>
      </c>
      <c r="AX397" s="27">
        <f t="shared" si="203"/>
        <v>5416.666666666667</v>
      </c>
      <c r="AY397" s="27">
        <f t="shared" si="203"/>
        <v>5416.666666666667</v>
      </c>
      <c r="AZ397" s="27">
        <f t="shared" si="203"/>
        <v>5416.666666666667</v>
      </c>
      <c r="BA397" s="27">
        <f t="shared" si="203"/>
        <v>5416.666666666667</v>
      </c>
      <c r="BB397" s="27">
        <f t="shared" si="203"/>
        <v>5416.666666666667</v>
      </c>
      <c r="BC397" s="27">
        <f t="shared" si="203"/>
        <v>5416.666666666667</v>
      </c>
      <c r="BD397" s="27">
        <f t="shared" si="203"/>
        <v>5416.666666666667</v>
      </c>
      <c r="BE397" s="27">
        <f t="shared" si="203"/>
        <v>5416.666666666667</v>
      </c>
      <c r="BF397" s="27">
        <f t="shared" si="203"/>
        <v>5416.666666666667</v>
      </c>
      <c r="BG397" s="27">
        <f t="shared" si="203"/>
        <v>5416.666666666667</v>
      </c>
      <c r="BH397" s="27">
        <f t="shared" si="203"/>
        <v>5416.666666666667</v>
      </c>
      <c r="BI397" s="27">
        <f t="shared" si="203"/>
        <v>5416.666666666667</v>
      </c>
      <c r="BJ397" s="27">
        <f t="shared" si="203"/>
        <v>5416.666666666667</v>
      </c>
      <c r="BK397" s="27">
        <f t="shared" si="203"/>
        <v>5416.666666666667</v>
      </c>
      <c r="BL397" s="27">
        <f t="shared" si="203"/>
        <v>5416.666666666667</v>
      </c>
      <c r="BM397" s="27">
        <f t="shared" si="203"/>
        <v>5416.666666666667</v>
      </c>
      <c r="BN397" s="27">
        <f t="shared" si="203"/>
        <v>5416.666666666667</v>
      </c>
      <c r="BO397" s="27">
        <f t="shared" si="203"/>
        <v>5416.666666666667</v>
      </c>
    </row>
    <row r="398" spans="1:67" x14ac:dyDescent="0.15">
      <c r="A398" s="50" t="s">
        <v>766</v>
      </c>
      <c r="G398" s="27">
        <v>0</v>
      </c>
      <c r="H398" s="27">
        <v>0</v>
      </c>
      <c r="I398" s="27">
        <v>0</v>
      </c>
      <c r="J398" s="27">
        <v>0</v>
      </c>
      <c r="K398" s="27">
        <v>0</v>
      </c>
      <c r="L398" s="27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>
        <v>0</v>
      </c>
      <c r="T398" s="27">
        <v>0</v>
      </c>
      <c r="U398" s="27">
        <v>0</v>
      </c>
      <c r="V398" s="27">
        <v>0</v>
      </c>
      <c r="W398" s="27">
        <v>0</v>
      </c>
      <c r="X398" s="27">
        <v>0</v>
      </c>
      <c r="Y398" s="27">
        <v>0</v>
      </c>
      <c r="Z398" s="27">
        <v>0</v>
      </c>
      <c r="AA398" s="27">
        <v>0</v>
      </c>
      <c r="AB398" s="27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0</v>
      </c>
      <c r="AI398" s="27">
        <v>0</v>
      </c>
      <c r="AJ398" s="27">
        <v>0</v>
      </c>
      <c r="AK398" s="27">
        <v>0</v>
      </c>
      <c r="AL398" s="27">
        <v>0</v>
      </c>
      <c r="AM398" s="27">
        <v>0</v>
      </c>
      <c r="AN398" s="27">
        <v>0</v>
      </c>
      <c r="AO398" s="27">
        <v>0</v>
      </c>
      <c r="AP398" s="27">
        <v>0</v>
      </c>
      <c r="AQ398" s="27">
        <v>0</v>
      </c>
      <c r="AR398" s="27">
        <v>0</v>
      </c>
      <c r="AS398" s="27">
        <v>0</v>
      </c>
      <c r="AT398" s="27">
        <v>0</v>
      </c>
      <c r="AU398" s="27">
        <v>0</v>
      </c>
      <c r="AV398" s="27">
        <v>0</v>
      </c>
      <c r="AW398" s="27">
        <v>0</v>
      </c>
      <c r="AX398" s="27">
        <v>0</v>
      </c>
      <c r="AY398" s="27">
        <v>0</v>
      </c>
      <c r="AZ398" s="27">
        <v>0</v>
      </c>
      <c r="BA398" s="27">
        <v>0</v>
      </c>
      <c r="BB398" s="27">
        <v>0</v>
      </c>
      <c r="BC398" s="27">
        <v>0</v>
      </c>
      <c r="BD398" s="27">
        <v>0</v>
      </c>
      <c r="BE398" s="27">
        <v>0</v>
      </c>
      <c r="BF398" s="27">
        <v>0</v>
      </c>
      <c r="BG398" s="27">
        <v>0</v>
      </c>
      <c r="BH398" s="27">
        <v>0</v>
      </c>
      <c r="BI398" s="27">
        <v>0</v>
      </c>
      <c r="BJ398" s="27">
        <v>0</v>
      </c>
      <c r="BK398" s="27">
        <v>0</v>
      </c>
      <c r="BL398" s="27">
        <v>0</v>
      </c>
      <c r="BM398" s="27">
        <v>0</v>
      </c>
      <c r="BN398" s="27">
        <v>0</v>
      </c>
      <c r="BO398" s="27">
        <v>0</v>
      </c>
    </row>
    <row r="399" spans="1:67" x14ac:dyDescent="0.15">
      <c r="A399" s="50" t="s">
        <v>63</v>
      </c>
      <c r="G399" s="27">
        <f t="shared" ref="G399:AL399" si="204">G397+G398</f>
        <v>0</v>
      </c>
      <c r="H399" s="27">
        <f t="shared" si="204"/>
        <v>5416.666666666667</v>
      </c>
      <c r="I399" s="27">
        <f t="shared" si="204"/>
        <v>5416.666666666667</v>
      </c>
      <c r="J399" s="27">
        <f t="shared" si="204"/>
        <v>5416.666666666667</v>
      </c>
      <c r="K399" s="27">
        <f t="shared" si="204"/>
        <v>5416.666666666667</v>
      </c>
      <c r="L399" s="27">
        <f t="shared" si="204"/>
        <v>5416.666666666667</v>
      </c>
      <c r="M399" s="27">
        <f t="shared" si="204"/>
        <v>5416.666666666667</v>
      </c>
      <c r="N399" s="27">
        <f t="shared" si="204"/>
        <v>5416.666666666667</v>
      </c>
      <c r="O399" s="27">
        <f t="shared" si="204"/>
        <v>5416.666666666667</v>
      </c>
      <c r="P399" s="27">
        <f t="shared" si="204"/>
        <v>5416.666666666667</v>
      </c>
      <c r="Q399" s="27">
        <f t="shared" si="204"/>
        <v>5416.666666666667</v>
      </c>
      <c r="R399" s="27">
        <f t="shared" si="204"/>
        <v>5416.666666666667</v>
      </c>
      <c r="S399" s="27">
        <f t="shared" si="204"/>
        <v>5416.666666666667</v>
      </c>
      <c r="T399" s="27">
        <f t="shared" si="204"/>
        <v>5416.666666666667</v>
      </c>
      <c r="U399" s="27">
        <f t="shared" si="204"/>
        <v>5416.666666666667</v>
      </c>
      <c r="V399" s="27">
        <f t="shared" si="204"/>
        <v>5416.666666666667</v>
      </c>
      <c r="W399" s="27">
        <f t="shared" si="204"/>
        <v>5416.666666666667</v>
      </c>
      <c r="X399" s="27">
        <f t="shared" si="204"/>
        <v>5416.666666666667</v>
      </c>
      <c r="Y399" s="27">
        <f t="shared" si="204"/>
        <v>5416.666666666667</v>
      </c>
      <c r="Z399" s="27">
        <f t="shared" si="204"/>
        <v>5416.666666666667</v>
      </c>
      <c r="AA399" s="27">
        <f t="shared" si="204"/>
        <v>5416.666666666667</v>
      </c>
      <c r="AB399" s="27">
        <f t="shared" si="204"/>
        <v>5416.666666666667</v>
      </c>
      <c r="AC399" s="27">
        <f t="shared" si="204"/>
        <v>5416.666666666667</v>
      </c>
      <c r="AD399" s="27">
        <f t="shared" si="204"/>
        <v>5416.666666666667</v>
      </c>
      <c r="AE399" s="27">
        <f t="shared" si="204"/>
        <v>5416.666666666667</v>
      </c>
      <c r="AF399" s="27">
        <f t="shared" si="204"/>
        <v>5416.666666666667</v>
      </c>
      <c r="AG399" s="27">
        <f t="shared" si="204"/>
        <v>5416.666666666667</v>
      </c>
      <c r="AH399" s="27">
        <f t="shared" si="204"/>
        <v>5416.666666666667</v>
      </c>
      <c r="AI399" s="27">
        <f t="shared" si="204"/>
        <v>5416.666666666667</v>
      </c>
      <c r="AJ399" s="27">
        <f t="shared" si="204"/>
        <v>5416.666666666667</v>
      </c>
      <c r="AK399" s="27">
        <f t="shared" si="204"/>
        <v>5416.666666666667</v>
      </c>
      <c r="AL399" s="27">
        <f t="shared" si="204"/>
        <v>5416.666666666667</v>
      </c>
      <c r="AM399" s="27">
        <f t="shared" ref="AM399:BO399" si="205">AM397+AM398</f>
        <v>5416.666666666667</v>
      </c>
      <c r="AN399" s="27">
        <f t="shared" si="205"/>
        <v>5416.666666666667</v>
      </c>
      <c r="AO399" s="27">
        <f t="shared" si="205"/>
        <v>5416.666666666667</v>
      </c>
      <c r="AP399" s="27">
        <f t="shared" si="205"/>
        <v>5416.666666666667</v>
      </c>
      <c r="AQ399" s="27">
        <f t="shared" si="205"/>
        <v>5416.666666666667</v>
      </c>
      <c r="AR399" s="27">
        <f t="shared" si="205"/>
        <v>5416.666666666667</v>
      </c>
      <c r="AS399" s="27">
        <f t="shared" si="205"/>
        <v>5416.666666666667</v>
      </c>
      <c r="AT399" s="27">
        <f t="shared" si="205"/>
        <v>5416.666666666667</v>
      </c>
      <c r="AU399" s="27">
        <f t="shared" si="205"/>
        <v>5416.666666666667</v>
      </c>
      <c r="AV399" s="27">
        <f t="shared" si="205"/>
        <v>5416.666666666667</v>
      </c>
      <c r="AW399" s="27">
        <f t="shared" si="205"/>
        <v>5416.666666666667</v>
      </c>
      <c r="AX399" s="27">
        <f t="shared" si="205"/>
        <v>5416.666666666667</v>
      </c>
      <c r="AY399" s="27">
        <f t="shared" si="205"/>
        <v>5416.666666666667</v>
      </c>
      <c r="AZ399" s="27">
        <f t="shared" si="205"/>
        <v>5416.666666666667</v>
      </c>
      <c r="BA399" s="27">
        <f t="shared" si="205"/>
        <v>5416.666666666667</v>
      </c>
      <c r="BB399" s="27">
        <f t="shared" si="205"/>
        <v>5416.666666666667</v>
      </c>
      <c r="BC399" s="27">
        <f t="shared" si="205"/>
        <v>5416.666666666667</v>
      </c>
      <c r="BD399" s="27">
        <f t="shared" si="205"/>
        <v>5416.666666666667</v>
      </c>
      <c r="BE399" s="27">
        <f t="shared" si="205"/>
        <v>5416.666666666667</v>
      </c>
      <c r="BF399" s="27">
        <f t="shared" si="205"/>
        <v>5416.666666666667</v>
      </c>
      <c r="BG399" s="27">
        <f t="shared" si="205"/>
        <v>5416.666666666667</v>
      </c>
      <c r="BH399" s="27">
        <f t="shared" si="205"/>
        <v>5416.666666666667</v>
      </c>
      <c r="BI399" s="27">
        <f t="shared" si="205"/>
        <v>5416.666666666667</v>
      </c>
      <c r="BJ399" s="27">
        <f t="shared" si="205"/>
        <v>5416.666666666667</v>
      </c>
      <c r="BK399" s="27">
        <f t="shared" si="205"/>
        <v>5416.666666666667</v>
      </c>
      <c r="BL399" s="27">
        <f t="shared" si="205"/>
        <v>5416.666666666667</v>
      </c>
      <c r="BM399" s="27">
        <f t="shared" si="205"/>
        <v>5416.666666666667</v>
      </c>
      <c r="BN399" s="27">
        <f t="shared" si="205"/>
        <v>5416.666666666667</v>
      </c>
      <c r="BO399" s="27">
        <f t="shared" si="205"/>
        <v>5416.666666666667</v>
      </c>
    </row>
    <row r="400" spans="1:67" x14ac:dyDescent="0.15">
      <c r="A400" s="50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</row>
    <row r="401" spans="1:67" x14ac:dyDescent="0.15">
      <c r="A401" s="35" t="s">
        <v>86</v>
      </c>
      <c r="G401" s="27">
        <f t="shared" ref="G401:AL401" si="206">G90*$C90</f>
        <v>1400</v>
      </c>
      <c r="H401" s="27">
        <f t="shared" si="206"/>
        <v>0</v>
      </c>
      <c r="I401" s="27">
        <f t="shared" si="206"/>
        <v>0</v>
      </c>
      <c r="J401" s="27">
        <f t="shared" si="206"/>
        <v>0</v>
      </c>
      <c r="K401" s="27">
        <f t="shared" si="206"/>
        <v>0</v>
      </c>
      <c r="L401" s="27">
        <f t="shared" si="206"/>
        <v>0</v>
      </c>
      <c r="M401" s="27">
        <f t="shared" si="206"/>
        <v>0</v>
      </c>
      <c r="N401" s="27">
        <f t="shared" si="206"/>
        <v>0</v>
      </c>
      <c r="O401" s="27">
        <f t="shared" si="206"/>
        <v>0</v>
      </c>
      <c r="P401" s="27">
        <f t="shared" si="206"/>
        <v>0</v>
      </c>
      <c r="Q401" s="27">
        <f t="shared" si="206"/>
        <v>0</v>
      </c>
      <c r="R401" s="27">
        <f t="shared" si="206"/>
        <v>0</v>
      </c>
      <c r="S401" s="27">
        <f t="shared" si="206"/>
        <v>0</v>
      </c>
      <c r="T401" s="27">
        <f t="shared" si="206"/>
        <v>0</v>
      </c>
      <c r="U401" s="27">
        <f t="shared" si="206"/>
        <v>0</v>
      </c>
      <c r="V401" s="27">
        <f t="shared" si="206"/>
        <v>0</v>
      </c>
      <c r="W401" s="27">
        <f t="shared" si="206"/>
        <v>0</v>
      </c>
      <c r="X401" s="27">
        <f t="shared" si="206"/>
        <v>0</v>
      </c>
      <c r="Y401" s="27">
        <f t="shared" si="206"/>
        <v>0</v>
      </c>
      <c r="Z401" s="27">
        <f t="shared" si="206"/>
        <v>0</v>
      </c>
      <c r="AA401" s="27">
        <f t="shared" si="206"/>
        <v>0</v>
      </c>
      <c r="AB401" s="27">
        <f t="shared" si="206"/>
        <v>0</v>
      </c>
      <c r="AC401" s="27">
        <f t="shared" si="206"/>
        <v>0</v>
      </c>
      <c r="AD401" s="27">
        <f t="shared" si="206"/>
        <v>0</v>
      </c>
      <c r="AE401" s="27">
        <f t="shared" si="206"/>
        <v>0</v>
      </c>
      <c r="AF401" s="27">
        <f t="shared" si="206"/>
        <v>0</v>
      </c>
      <c r="AG401" s="27">
        <f t="shared" si="206"/>
        <v>0</v>
      </c>
      <c r="AH401" s="27">
        <f t="shared" si="206"/>
        <v>0</v>
      </c>
      <c r="AI401" s="27">
        <f t="shared" si="206"/>
        <v>0</v>
      </c>
      <c r="AJ401" s="27">
        <f t="shared" si="206"/>
        <v>0</v>
      </c>
      <c r="AK401" s="27">
        <f t="shared" si="206"/>
        <v>0</v>
      </c>
      <c r="AL401" s="27">
        <f t="shared" si="206"/>
        <v>0</v>
      </c>
      <c r="AM401" s="27">
        <f t="shared" ref="AM401:BO401" si="207">AM90*$C90</f>
        <v>0</v>
      </c>
      <c r="AN401" s="27">
        <f t="shared" si="207"/>
        <v>0</v>
      </c>
      <c r="AO401" s="27">
        <f t="shared" si="207"/>
        <v>0</v>
      </c>
      <c r="AP401" s="27">
        <f t="shared" si="207"/>
        <v>0</v>
      </c>
      <c r="AQ401" s="27">
        <f t="shared" si="207"/>
        <v>0</v>
      </c>
      <c r="AR401" s="27">
        <f t="shared" si="207"/>
        <v>0</v>
      </c>
      <c r="AS401" s="27">
        <f t="shared" si="207"/>
        <v>0</v>
      </c>
      <c r="AT401" s="27">
        <f t="shared" si="207"/>
        <v>0</v>
      </c>
      <c r="AU401" s="27">
        <f t="shared" si="207"/>
        <v>0</v>
      </c>
      <c r="AV401" s="27">
        <f t="shared" si="207"/>
        <v>0</v>
      </c>
      <c r="AW401" s="27">
        <f t="shared" si="207"/>
        <v>0</v>
      </c>
      <c r="AX401" s="27">
        <f t="shared" si="207"/>
        <v>0</v>
      </c>
      <c r="AY401" s="27">
        <f t="shared" si="207"/>
        <v>0</v>
      </c>
      <c r="AZ401" s="27">
        <f t="shared" si="207"/>
        <v>0</v>
      </c>
      <c r="BA401" s="27">
        <f t="shared" si="207"/>
        <v>0</v>
      </c>
      <c r="BB401" s="27">
        <f t="shared" si="207"/>
        <v>0</v>
      </c>
      <c r="BC401" s="27">
        <f t="shared" si="207"/>
        <v>0</v>
      </c>
      <c r="BD401" s="27">
        <f t="shared" si="207"/>
        <v>0</v>
      </c>
      <c r="BE401" s="27">
        <f t="shared" si="207"/>
        <v>0</v>
      </c>
      <c r="BF401" s="27">
        <f t="shared" si="207"/>
        <v>0</v>
      </c>
      <c r="BG401" s="27">
        <f t="shared" si="207"/>
        <v>0</v>
      </c>
      <c r="BH401" s="27">
        <f t="shared" si="207"/>
        <v>0</v>
      </c>
      <c r="BI401" s="27">
        <f t="shared" si="207"/>
        <v>0</v>
      </c>
      <c r="BJ401" s="27">
        <f t="shared" si="207"/>
        <v>0</v>
      </c>
      <c r="BK401" s="27">
        <f t="shared" si="207"/>
        <v>0</v>
      </c>
      <c r="BL401" s="27">
        <f t="shared" si="207"/>
        <v>0</v>
      </c>
      <c r="BM401" s="27">
        <f t="shared" si="207"/>
        <v>0</v>
      </c>
      <c r="BN401" s="27">
        <f t="shared" si="207"/>
        <v>0</v>
      </c>
      <c r="BO401" s="27">
        <f t="shared" si="207"/>
        <v>0</v>
      </c>
    </row>
    <row r="402" spans="1:67" x14ac:dyDescent="0.15">
      <c r="A402" s="50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</row>
    <row r="403" spans="1:67" x14ac:dyDescent="0.15">
      <c r="A403" s="14" t="s">
        <v>79</v>
      </c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50" t="s">
        <v>75</v>
      </c>
      <c r="G404" s="27">
        <f t="shared" ref="G404:AL404" si="208">G92*$C92</f>
        <v>0</v>
      </c>
      <c r="H404" s="27">
        <f t="shared" si="208"/>
        <v>0</v>
      </c>
      <c r="I404" s="27">
        <f t="shared" si="208"/>
        <v>0</v>
      </c>
      <c r="J404" s="27">
        <f t="shared" si="208"/>
        <v>0</v>
      </c>
      <c r="K404" s="27">
        <f t="shared" si="208"/>
        <v>0</v>
      </c>
      <c r="L404" s="27">
        <f t="shared" si="208"/>
        <v>0</v>
      </c>
      <c r="M404" s="27">
        <f t="shared" si="208"/>
        <v>0</v>
      </c>
      <c r="N404" s="27">
        <f t="shared" si="208"/>
        <v>0</v>
      </c>
      <c r="O404" s="27">
        <f t="shared" si="208"/>
        <v>0</v>
      </c>
      <c r="P404" s="27">
        <f t="shared" si="208"/>
        <v>0</v>
      </c>
      <c r="Q404" s="27">
        <f t="shared" si="208"/>
        <v>0</v>
      </c>
      <c r="R404" s="27">
        <f t="shared" si="208"/>
        <v>0</v>
      </c>
      <c r="S404" s="27">
        <f t="shared" si="208"/>
        <v>0</v>
      </c>
      <c r="T404" s="27">
        <f t="shared" si="208"/>
        <v>9166.6666666666661</v>
      </c>
      <c r="U404" s="27">
        <f t="shared" si="208"/>
        <v>9166.6666666666661</v>
      </c>
      <c r="V404" s="27">
        <f t="shared" si="208"/>
        <v>9166.6666666666661</v>
      </c>
      <c r="W404" s="27">
        <f t="shared" si="208"/>
        <v>9166.6666666666661</v>
      </c>
      <c r="X404" s="27">
        <f t="shared" si="208"/>
        <v>9166.6666666666661</v>
      </c>
      <c r="Y404" s="27">
        <f t="shared" si="208"/>
        <v>9166.6666666666661</v>
      </c>
      <c r="Z404" s="27">
        <f t="shared" si="208"/>
        <v>9166.6666666666661</v>
      </c>
      <c r="AA404" s="27">
        <f t="shared" si="208"/>
        <v>9166.6666666666661</v>
      </c>
      <c r="AB404" s="27">
        <f t="shared" si="208"/>
        <v>9166.6666666666661</v>
      </c>
      <c r="AC404" s="27">
        <f t="shared" si="208"/>
        <v>9166.6666666666661</v>
      </c>
      <c r="AD404" s="27">
        <f t="shared" si="208"/>
        <v>9166.6666666666661</v>
      </c>
      <c r="AE404" s="27">
        <f t="shared" si="208"/>
        <v>9166.6666666666661</v>
      </c>
      <c r="AF404" s="27">
        <f t="shared" si="208"/>
        <v>9166.6666666666661</v>
      </c>
      <c r="AG404" s="27">
        <f t="shared" si="208"/>
        <v>9166.6666666666661</v>
      </c>
      <c r="AH404" s="27">
        <f t="shared" si="208"/>
        <v>9166.6666666666661</v>
      </c>
      <c r="AI404" s="27">
        <f t="shared" si="208"/>
        <v>9166.6666666666661</v>
      </c>
      <c r="AJ404" s="27">
        <f t="shared" si="208"/>
        <v>9166.6666666666661</v>
      </c>
      <c r="AK404" s="27">
        <f t="shared" si="208"/>
        <v>9166.6666666666661</v>
      </c>
      <c r="AL404" s="27">
        <f t="shared" si="208"/>
        <v>9166.6666666666661</v>
      </c>
      <c r="AM404" s="27">
        <f t="shared" ref="AM404:BO404" si="209">AM92*$C92</f>
        <v>9166.6666666666661</v>
      </c>
      <c r="AN404" s="27">
        <f t="shared" si="209"/>
        <v>9166.6666666666661</v>
      </c>
      <c r="AO404" s="27">
        <f t="shared" si="209"/>
        <v>9166.6666666666661</v>
      </c>
      <c r="AP404" s="27">
        <f t="shared" si="209"/>
        <v>9166.6666666666661</v>
      </c>
      <c r="AQ404" s="27">
        <f t="shared" si="209"/>
        <v>9166.6666666666661</v>
      </c>
      <c r="AR404" s="27">
        <f t="shared" si="209"/>
        <v>9166.6666666666661</v>
      </c>
      <c r="AS404" s="27">
        <f t="shared" si="209"/>
        <v>9166.6666666666661</v>
      </c>
      <c r="AT404" s="27">
        <f t="shared" si="209"/>
        <v>9166.6666666666661</v>
      </c>
      <c r="AU404" s="27">
        <f t="shared" si="209"/>
        <v>9166.6666666666661</v>
      </c>
      <c r="AV404" s="27">
        <f t="shared" si="209"/>
        <v>9166.6666666666661</v>
      </c>
      <c r="AW404" s="27">
        <f t="shared" si="209"/>
        <v>9166.6666666666661</v>
      </c>
      <c r="AX404" s="27">
        <f t="shared" si="209"/>
        <v>9166.6666666666661</v>
      </c>
      <c r="AY404" s="27">
        <f t="shared" si="209"/>
        <v>9166.6666666666661</v>
      </c>
      <c r="AZ404" s="27">
        <f t="shared" si="209"/>
        <v>9166.6666666666661</v>
      </c>
      <c r="BA404" s="27">
        <f t="shared" si="209"/>
        <v>9166.6666666666661</v>
      </c>
      <c r="BB404" s="27">
        <f t="shared" si="209"/>
        <v>9166.6666666666661</v>
      </c>
      <c r="BC404" s="27">
        <f t="shared" si="209"/>
        <v>9166.6666666666661</v>
      </c>
      <c r="BD404" s="27">
        <f t="shared" si="209"/>
        <v>9166.6666666666661</v>
      </c>
      <c r="BE404" s="27">
        <f t="shared" si="209"/>
        <v>9166.6666666666661</v>
      </c>
      <c r="BF404" s="27">
        <f t="shared" si="209"/>
        <v>9166.6666666666661</v>
      </c>
      <c r="BG404" s="27">
        <f t="shared" si="209"/>
        <v>9166.6666666666661</v>
      </c>
      <c r="BH404" s="27">
        <f t="shared" si="209"/>
        <v>9166.6666666666661</v>
      </c>
      <c r="BI404" s="27">
        <f t="shared" si="209"/>
        <v>9166.6666666666661</v>
      </c>
      <c r="BJ404" s="27">
        <f t="shared" si="209"/>
        <v>9166.6666666666661</v>
      </c>
      <c r="BK404" s="27">
        <f t="shared" si="209"/>
        <v>9166.6666666666661</v>
      </c>
      <c r="BL404" s="27">
        <f t="shared" si="209"/>
        <v>9166.6666666666661</v>
      </c>
      <c r="BM404" s="27">
        <f t="shared" si="209"/>
        <v>9166.6666666666661</v>
      </c>
      <c r="BN404" s="27">
        <f t="shared" si="209"/>
        <v>9166.6666666666661</v>
      </c>
      <c r="BO404" s="27">
        <f t="shared" si="209"/>
        <v>9166.6666666666661</v>
      </c>
    </row>
    <row r="405" spans="1:67" x14ac:dyDescent="0.15">
      <c r="A405" s="50" t="s">
        <v>62</v>
      </c>
      <c r="G405" s="24">
        <f>STAFFPLAN_CWS!$B117</f>
        <v>0</v>
      </c>
      <c r="H405" s="24">
        <f>STAFFPLAN_CWS!$C117</f>
        <v>0</v>
      </c>
      <c r="I405" s="24">
        <f>STAFFPLAN_CWS!$C117</f>
        <v>0</v>
      </c>
      <c r="J405" s="24">
        <f>STAFFPLAN_CWS!$C117</f>
        <v>0</v>
      </c>
      <c r="K405" s="24">
        <f>STAFFPLAN_CWS!$C117</f>
        <v>0</v>
      </c>
      <c r="L405" s="24">
        <f>STAFFPLAN_CWS!$C117</f>
        <v>0</v>
      </c>
      <c r="M405" s="24">
        <f>STAFFPLAN_CWS!$C117</f>
        <v>0</v>
      </c>
      <c r="N405" s="24">
        <f>STAFFPLAN_CWS!$C117</f>
        <v>0</v>
      </c>
      <c r="O405" s="24">
        <f>STAFFPLAN_CWS!$C117</f>
        <v>0</v>
      </c>
      <c r="P405" s="24">
        <f>STAFFPLAN_CWS!$C117</f>
        <v>0</v>
      </c>
      <c r="Q405" s="24">
        <f>STAFFPLAN_CWS!$C117</f>
        <v>0</v>
      </c>
      <c r="R405" s="24">
        <f>STAFFPLAN_CWS!$C117</f>
        <v>0</v>
      </c>
      <c r="S405" s="24">
        <f>STAFFPLAN_CWS!$C117</f>
        <v>0</v>
      </c>
      <c r="T405" s="24">
        <f>STAFFPLAN_CWS!$D117</f>
        <v>0.8</v>
      </c>
      <c r="U405" s="24">
        <f>STAFFPLAN_CWS!$D117</f>
        <v>0.8</v>
      </c>
      <c r="V405" s="24">
        <f>STAFFPLAN_CWS!$D117</f>
        <v>0.8</v>
      </c>
      <c r="W405" s="24">
        <f>STAFFPLAN_CWS!$D117</f>
        <v>0.8</v>
      </c>
      <c r="X405" s="24">
        <f>STAFFPLAN_CWS!$D117</f>
        <v>0.8</v>
      </c>
      <c r="Y405" s="24">
        <f>STAFFPLAN_CWS!$D117</f>
        <v>0.8</v>
      </c>
      <c r="Z405" s="24">
        <f>STAFFPLAN_CWS!$D117</f>
        <v>0.8</v>
      </c>
      <c r="AA405" s="24">
        <f>STAFFPLAN_CWS!$D117</f>
        <v>0.8</v>
      </c>
      <c r="AB405" s="24">
        <f>STAFFPLAN_CWS!$D117</f>
        <v>0.8</v>
      </c>
      <c r="AC405" s="24">
        <f>STAFFPLAN_CWS!$D117</f>
        <v>0.8</v>
      </c>
      <c r="AD405" s="24">
        <f>STAFFPLAN_CWS!$D117</f>
        <v>0.8</v>
      </c>
      <c r="AE405" s="24">
        <f>STAFFPLAN_CWS!$D117</f>
        <v>0.8</v>
      </c>
      <c r="AF405" s="24">
        <f>STAFFPLAN_CWS!$E117</f>
        <v>0.8</v>
      </c>
      <c r="AG405" s="24">
        <f>STAFFPLAN_CWS!$E117</f>
        <v>0.8</v>
      </c>
      <c r="AH405" s="24">
        <f>STAFFPLAN_CWS!$E117</f>
        <v>0.8</v>
      </c>
      <c r="AI405" s="24">
        <f>STAFFPLAN_CWS!$E117</f>
        <v>0.8</v>
      </c>
      <c r="AJ405" s="24">
        <f>STAFFPLAN_CWS!$E117</f>
        <v>0.8</v>
      </c>
      <c r="AK405" s="24">
        <f>STAFFPLAN_CWS!$E117</f>
        <v>0.8</v>
      </c>
      <c r="AL405" s="24">
        <f>STAFFPLAN_CWS!$E117</f>
        <v>0.8</v>
      </c>
      <c r="AM405" s="24">
        <f>STAFFPLAN_CWS!$E117</f>
        <v>0.8</v>
      </c>
      <c r="AN405" s="24">
        <f>STAFFPLAN_CWS!$E117</f>
        <v>0.8</v>
      </c>
      <c r="AO405" s="24">
        <f>STAFFPLAN_CWS!$E117</f>
        <v>0.8</v>
      </c>
      <c r="AP405" s="24">
        <f>STAFFPLAN_CWS!$E117</f>
        <v>0.8</v>
      </c>
      <c r="AQ405" s="24">
        <f>STAFFPLAN_CWS!$E117</f>
        <v>0.8</v>
      </c>
      <c r="AR405" s="24">
        <f>STAFFPLAN_CWS!$F117</f>
        <v>0.9</v>
      </c>
      <c r="AS405" s="24">
        <f>STAFFPLAN_CWS!$F117</f>
        <v>0.9</v>
      </c>
      <c r="AT405" s="24">
        <f>STAFFPLAN_CWS!$F117</f>
        <v>0.9</v>
      </c>
      <c r="AU405" s="24">
        <f>STAFFPLAN_CWS!$F117</f>
        <v>0.9</v>
      </c>
      <c r="AV405" s="24">
        <f>STAFFPLAN_CWS!$F117</f>
        <v>0.9</v>
      </c>
      <c r="AW405" s="24">
        <f>STAFFPLAN_CWS!$F117</f>
        <v>0.9</v>
      </c>
      <c r="AX405" s="24">
        <f>STAFFPLAN_CWS!$F117</f>
        <v>0.9</v>
      </c>
      <c r="AY405" s="24">
        <f>STAFFPLAN_CWS!$F117</f>
        <v>0.9</v>
      </c>
      <c r="AZ405" s="24">
        <f>STAFFPLAN_CWS!$F117</f>
        <v>0.9</v>
      </c>
      <c r="BA405" s="24">
        <f>STAFFPLAN_CWS!$F117</f>
        <v>0.9</v>
      </c>
      <c r="BB405" s="24">
        <f>STAFFPLAN_CWS!$F117</f>
        <v>0.9</v>
      </c>
      <c r="BC405" s="24">
        <f>STAFFPLAN_CWS!$F117</f>
        <v>0.9</v>
      </c>
      <c r="BD405" s="24">
        <f>STAFFPLAN_CWS!$G117</f>
        <v>1</v>
      </c>
      <c r="BE405" s="24">
        <f>STAFFPLAN_CWS!$G117</f>
        <v>1</v>
      </c>
      <c r="BF405" s="24">
        <f>STAFFPLAN_CWS!$G117</f>
        <v>1</v>
      </c>
      <c r="BG405" s="24">
        <f>STAFFPLAN_CWS!$G117</f>
        <v>1</v>
      </c>
      <c r="BH405" s="24">
        <f>STAFFPLAN_CWS!$G117</f>
        <v>1</v>
      </c>
      <c r="BI405" s="24">
        <f>STAFFPLAN_CWS!$G117</f>
        <v>1</v>
      </c>
      <c r="BJ405" s="24">
        <f>STAFFPLAN_CWS!$G117</f>
        <v>1</v>
      </c>
      <c r="BK405" s="24">
        <f>STAFFPLAN_CWS!$G117</f>
        <v>1</v>
      </c>
      <c r="BL405" s="24">
        <f>STAFFPLAN_CWS!$G117</f>
        <v>1</v>
      </c>
      <c r="BM405" s="24">
        <f>STAFFPLAN_CWS!$G117</f>
        <v>1</v>
      </c>
      <c r="BN405" s="24">
        <f>STAFFPLAN_CWS!$G117</f>
        <v>1</v>
      </c>
      <c r="BO405" s="24">
        <f>STAFFPLAN_CWS!$G117</f>
        <v>1</v>
      </c>
    </row>
    <row r="406" spans="1:67" x14ac:dyDescent="0.15">
      <c r="A406" s="50" t="s">
        <v>76</v>
      </c>
      <c r="G406" s="27">
        <f t="shared" ref="G406:AL406" si="210">G404*G405</f>
        <v>0</v>
      </c>
      <c r="H406" s="27">
        <f t="shared" si="210"/>
        <v>0</v>
      </c>
      <c r="I406" s="27">
        <f t="shared" si="210"/>
        <v>0</v>
      </c>
      <c r="J406" s="27">
        <f t="shared" si="210"/>
        <v>0</v>
      </c>
      <c r="K406" s="27">
        <f t="shared" si="210"/>
        <v>0</v>
      </c>
      <c r="L406" s="27">
        <f t="shared" si="210"/>
        <v>0</v>
      </c>
      <c r="M406" s="27">
        <f t="shared" si="210"/>
        <v>0</v>
      </c>
      <c r="N406" s="27">
        <f t="shared" si="210"/>
        <v>0</v>
      </c>
      <c r="O406" s="27">
        <f t="shared" si="210"/>
        <v>0</v>
      </c>
      <c r="P406" s="27">
        <f t="shared" si="210"/>
        <v>0</v>
      </c>
      <c r="Q406" s="27">
        <f t="shared" si="210"/>
        <v>0</v>
      </c>
      <c r="R406" s="27">
        <f t="shared" si="210"/>
        <v>0</v>
      </c>
      <c r="S406" s="27">
        <f t="shared" si="210"/>
        <v>0</v>
      </c>
      <c r="T406" s="27">
        <f t="shared" si="210"/>
        <v>7333.333333333333</v>
      </c>
      <c r="U406" s="27">
        <f t="shared" si="210"/>
        <v>7333.333333333333</v>
      </c>
      <c r="V406" s="27">
        <f t="shared" si="210"/>
        <v>7333.333333333333</v>
      </c>
      <c r="W406" s="27">
        <f t="shared" si="210"/>
        <v>7333.333333333333</v>
      </c>
      <c r="X406" s="27">
        <f t="shared" si="210"/>
        <v>7333.333333333333</v>
      </c>
      <c r="Y406" s="27">
        <f t="shared" si="210"/>
        <v>7333.333333333333</v>
      </c>
      <c r="Z406" s="27">
        <f t="shared" si="210"/>
        <v>7333.333333333333</v>
      </c>
      <c r="AA406" s="27">
        <f t="shared" si="210"/>
        <v>7333.333333333333</v>
      </c>
      <c r="AB406" s="27">
        <f t="shared" si="210"/>
        <v>7333.333333333333</v>
      </c>
      <c r="AC406" s="27">
        <f t="shared" si="210"/>
        <v>7333.333333333333</v>
      </c>
      <c r="AD406" s="27">
        <f t="shared" si="210"/>
        <v>7333.333333333333</v>
      </c>
      <c r="AE406" s="27">
        <f t="shared" si="210"/>
        <v>7333.333333333333</v>
      </c>
      <c r="AF406" s="27">
        <f t="shared" si="210"/>
        <v>7333.333333333333</v>
      </c>
      <c r="AG406" s="27">
        <f t="shared" si="210"/>
        <v>7333.333333333333</v>
      </c>
      <c r="AH406" s="27">
        <f t="shared" si="210"/>
        <v>7333.333333333333</v>
      </c>
      <c r="AI406" s="27">
        <f t="shared" si="210"/>
        <v>7333.333333333333</v>
      </c>
      <c r="AJ406" s="27">
        <f t="shared" si="210"/>
        <v>7333.333333333333</v>
      </c>
      <c r="AK406" s="27">
        <f t="shared" si="210"/>
        <v>7333.333333333333</v>
      </c>
      <c r="AL406" s="27">
        <f t="shared" si="210"/>
        <v>7333.333333333333</v>
      </c>
      <c r="AM406" s="27">
        <f t="shared" ref="AM406:BO406" si="211">AM404*AM405</f>
        <v>7333.333333333333</v>
      </c>
      <c r="AN406" s="27">
        <f t="shared" si="211"/>
        <v>7333.333333333333</v>
      </c>
      <c r="AO406" s="27">
        <f t="shared" si="211"/>
        <v>7333.333333333333</v>
      </c>
      <c r="AP406" s="27">
        <f t="shared" si="211"/>
        <v>7333.333333333333</v>
      </c>
      <c r="AQ406" s="27">
        <f t="shared" si="211"/>
        <v>7333.333333333333</v>
      </c>
      <c r="AR406" s="27">
        <f t="shared" si="211"/>
        <v>8250</v>
      </c>
      <c r="AS406" s="27">
        <f t="shared" si="211"/>
        <v>8250</v>
      </c>
      <c r="AT406" s="27">
        <f t="shared" si="211"/>
        <v>8250</v>
      </c>
      <c r="AU406" s="27">
        <f t="shared" si="211"/>
        <v>8250</v>
      </c>
      <c r="AV406" s="27">
        <f t="shared" si="211"/>
        <v>8250</v>
      </c>
      <c r="AW406" s="27">
        <f t="shared" si="211"/>
        <v>8250</v>
      </c>
      <c r="AX406" s="27">
        <f t="shared" si="211"/>
        <v>8250</v>
      </c>
      <c r="AY406" s="27">
        <f t="shared" si="211"/>
        <v>8250</v>
      </c>
      <c r="AZ406" s="27">
        <f t="shared" si="211"/>
        <v>8250</v>
      </c>
      <c r="BA406" s="27">
        <f t="shared" si="211"/>
        <v>8250</v>
      </c>
      <c r="BB406" s="27">
        <f t="shared" si="211"/>
        <v>8250</v>
      </c>
      <c r="BC406" s="27">
        <f t="shared" si="211"/>
        <v>8250</v>
      </c>
      <c r="BD406" s="27">
        <f t="shared" si="211"/>
        <v>9166.6666666666661</v>
      </c>
      <c r="BE406" s="27">
        <f t="shared" si="211"/>
        <v>9166.6666666666661</v>
      </c>
      <c r="BF406" s="27">
        <f t="shared" si="211"/>
        <v>9166.6666666666661</v>
      </c>
      <c r="BG406" s="27">
        <f t="shared" si="211"/>
        <v>9166.6666666666661</v>
      </c>
      <c r="BH406" s="27">
        <f t="shared" si="211"/>
        <v>9166.6666666666661</v>
      </c>
      <c r="BI406" s="27">
        <f t="shared" si="211"/>
        <v>9166.6666666666661</v>
      </c>
      <c r="BJ406" s="27">
        <f t="shared" si="211"/>
        <v>9166.6666666666661</v>
      </c>
      <c r="BK406" s="27">
        <f t="shared" si="211"/>
        <v>9166.6666666666661</v>
      </c>
      <c r="BL406" s="27">
        <f t="shared" si="211"/>
        <v>9166.6666666666661</v>
      </c>
      <c r="BM406" s="27">
        <f t="shared" si="211"/>
        <v>9166.6666666666661</v>
      </c>
      <c r="BN406" s="27">
        <f t="shared" si="211"/>
        <v>9166.6666666666661</v>
      </c>
      <c r="BO406" s="27">
        <f t="shared" si="211"/>
        <v>9166.6666666666661</v>
      </c>
    </row>
    <row r="407" spans="1:67" x14ac:dyDescent="0.15">
      <c r="A407" s="50" t="s">
        <v>766</v>
      </c>
      <c r="G407" s="27">
        <v>0</v>
      </c>
      <c r="H407" s="27">
        <f>'COSM-BONUS_CWS'!F77</f>
        <v>0</v>
      </c>
      <c r="I407" s="27">
        <f>'COSM-BONUS_CWS'!G77</f>
        <v>0</v>
      </c>
      <c r="J407" s="27">
        <f>'COSM-BONUS_CWS'!H77</f>
        <v>0</v>
      </c>
      <c r="K407" s="27">
        <f>'COSM-BONUS_CWS'!I77</f>
        <v>0</v>
      </c>
      <c r="L407" s="27">
        <f>'COSM-BONUS_CWS'!J77</f>
        <v>0</v>
      </c>
      <c r="M407" s="27">
        <f>'COSM-BONUS_CWS'!K77</f>
        <v>0</v>
      </c>
      <c r="N407" s="27">
        <f>'COSM-BONUS_CWS'!L77</f>
        <v>0</v>
      </c>
      <c r="O407" s="27">
        <f>'COSM-BONUS_CWS'!M77</f>
        <v>0</v>
      </c>
      <c r="P407" s="27">
        <f>'COSM-BONUS_CWS'!N77</f>
        <v>0</v>
      </c>
      <c r="Q407" s="27">
        <f>'COSM-BONUS_CWS'!O77</f>
        <v>0</v>
      </c>
      <c r="R407" s="27">
        <f>'COSM-BONUS_CWS'!P77</f>
        <v>0</v>
      </c>
      <c r="S407" s="27">
        <f>'COSM-BONUS_CWS'!Q77</f>
        <v>0</v>
      </c>
      <c r="T407" s="27">
        <f>'COSM-BONUS_CWS'!R77</f>
        <v>360.59857142857152</v>
      </c>
      <c r="U407" s="27">
        <f>'COSM-BONUS_CWS'!S77</f>
        <v>484.95214285714292</v>
      </c>
      <c r="V407" s="27">
        <f>'COSM-BONUS_CWS'!T77</f>
        <v>969.90428571428583</v>
      </c>
      <c r="W407" s="27">
        <f>'COSM-BONUS_CWS'!U77</f>
        <v>848.6662500000001</v>
      </c>
      <c r="X407" s="27">
        <f>'COSM-BONUS_CWS'!V77</f>
        <v>848.6662500000001</v>
      </c>
      <c r="Y407" s="27">
        <f>'COSM-BONUS_CWS'!W77</f>
        <v>848.6662500000001</v>
      </c>
      <c r="Z407" s="27">
        <f>'COSM-BONUS_CWS'!X77</f>
        <v>848.6662500000001</v>
      </c>
      <c r="AA407" s="27">
        <f>'COSM-BONUS_CWS'!Y77</f>
        <v>957.47562500000004</v>
      </c>
      <c r="AB407" s="27">
        <f>'COSM-BONUS_CWS'!Z77</f>
        <v>1066.2850000000001</v>
      </c>
      <c r="AC407" s="27">
        <f>'COSM-BONUS_CWS'!AA77</f>
        <v>1069.0975000000001</v>
      </c>
      <c r="AD407" s="27">
        <f>'COSM-BONUS_CWS'!AB77</f>
        <v>1275.8704687500001</v>
      </c>
      <c r="AE407" s="27">
        <f>'COSM-BONUS_CWS'!AC77</f>
        <v>1278.1556250000001</v>
      </c>
      <c r="AF407" s="27">
        <f>'COSM-BONUS_CWS'!AD77</f>
        <v>1517.0422222222221</v>
      </c>
      <c r="AG407" s="27">
        <f>'COSM-BONUS_CWS'!AE77</f>
        <v>2425.2286666666673</v>
      </c>
      <c r="AH407" s="27">
        <f>'COSM-BONUS_CWS'!AF77</f>
        <v>2737.2468333333331</v>
      </c>
      <c r="AI407" s="27">
        <f>'COSM-BONUS_CWS'!AG77</f>
        <v>2737.2468333333331</v>
      </c>
      <c r="AJ407" s="27">
        <f>'COSM-BONUS_CWS'!AH77</f>
        <v>3039.1677777777777</v>
      </c>
      <c r="AK407" s="27">
        <f>'COSM-BONUS_CWS'!AI77</f>
        <v>3039.1677777777777</v>
      </c>
      <c r="AL407" s="27">
        <f>'COSM-BONUS_CWS'!AJ77</f>
        <v>3039.1677777777777</v>
      </c>
      <c r="AM407" s="27">
        <f>'COSM-BONUS_CWS'!AK77</f>
        <v>2739.7885000000001</v>
      </c>
      <c r="AN407" s="27">
        <f>'COSM-BONUS_CWS'!AL77</f>
        <v>2742.3301666666666</v>
      </c>
      <c r="AO407" s="27">
        <f>'COSM-BONUS_CWS'!AM77</f>
        <v>2443.1592222222225</v>
      </c>
      <c r="AP407" s="27">
        <f>'COSM-BONUS_CWS'!AN77</f>
        <v>2145.8493888888893</v>
      </c>
      <c r="AQ407" s="27">
        <f>'COSM-BONUS_CWS'!AO77</f>
        <v>1846.1471944444445</v>
      </c>
      <c r="AR407" s="27">
        <f>'COSM-BONUS_CWS'!AP77</f>
        <v>2562.07708</v>
      </c>
      <c r="AS407" s="27">
        <f>'COSM-BONUS_CWS'!AQ77</f>
        <v>4087.2667500000002</v>
      </c>
      <c r="AT407" s="27">
        <f>'COSM-BONUS_CWS'!AR77</f>
        <v>4613.3167050000002</v>
      </c>
      <c r="AU407" s="27">
        <f>'COSM-BONUS_CWS'!AS77</f>
        <v>4613.3167050000002</v>
      </c>
      <c r="AV407" s="27">
        <f>'COSM-BONUS_CWS'!AT77</f>
        <v>5116.2490625000009</v>
      </c>
      <c r="AW407" s="27">
        <f>'COSM-BONUS_CWS'!AU77</f>
        <v>5116.2490625000009</v>
      </c>
      <c r="AX407" s="27">
        <f>'COSM-BONUS_CWS'!AV77</f>
        <v>5116.2490625000009</v>
      </c>
      <c r="AY407" s="27">
        <f>'COSM-BONUS_CWS'!AW77</f>
        <v>4615.8667050000004</v>
      </c>
      <c r="AZ407" s="27">
        <f>'COSM-BONUS_CWS'!AX77</f>
        <v>4618.4167050000005</v>
      </c>
      <c r="BA407" s="27">
        <f>'COSM-BONUS_CWS'!AY77</f>
        <v>4105.2917500000003</v>
      </c>
      <c r="BB407" s="27">
        <f>'COSM-BONUS_CWS'!AZ77</f>
        <v>3606.5343925000002</v>
      </c>
      <c r="BC407" s="27">
        <f>'COSM-BONUS_CWS'!BA77</f>
        <v>3092.9031875000001</v>
      </c>
      <c r="BD407" s="27">
        <f>'COSM-BONUS_CWS'!BB77</f>
        <v>4357.2210675000006</v>
      </c>
      <c r="BE407" s="27">
        <f>'COSM-BONUS_CWS'!BC77</f>
        <v>6969.0999580000007</v>
      </c>
      <c r="BF407" s="27">
        <f>'COSM-BONUS_CWS'!BD77</f>
        <v>7849.2241715</v>
      </c>
      <c r="BG407" s="27">
        <f>'COSM-BONUS_CWS'!BE77</f>
        <v>7849.2241715</v>
      </c>
      <c r="BH407" s="27">
        <f>'COSM-BONUS_CWS'!BF77</f>
        <v>8718.6171350000004</v>
      </c>
      <c r="BI407" s="27">
        <f>'COSM-BONUS_CWS'!BG77</f>
        <v>8718.6171350000004</v>
      </c>
      <c r="BJ407" s="27">
        <f>'COSM-BONUS_CWS'!BH77</f>
        <v>8718.6171350000004</v>
      </c>
      <c r="BK407" s="27">
        <f>'COSM-BONUS_CWS'!BI77</f>
        <v>7851.7741714999993</v>
      </c>
      <c r="BL407" s="27">
        <f>'COSM-BONUS_CWS'!BJ77</f>
        <v>7854.3241714999995</v>
      </c>
      <c r="BM407" s="27">
        <f>'COSM-BONUS_CWS'!BK77</f>
        <v>6987.1249580000003</v>
      </c>
      <c r="BN407" s="27">
        <f>'COSM-BONUS_CWS'!BL77</f>
        <v>6121.9069944999992</v>
      </c>
      <c r="BO407" s="27">
        <f>'COSM-BONUS_CWS'!BM77</f>
        <v>5254.2015310000006</v>
      </c>
    </row>
    <row r="408" spans="1:67" x14ac:dyDescent="0.15">
      <c r="A408" s="50" t="s">
        <v>63</v>
      </c>
      <c r="G408" s="27">
        <f t="shared" ref="G408:AL408" si="212">G406+G407</f>
        <v>0</v>
      </c>
      <c r="H408" s="27">
        <f t="shared" si="212"/>
        <v>0</v>
      </c>
      <c r="I408" s="27">
        <f t="shared" si="212"/>
        <v>0</v>
      </c>
      <c r="J408" s="27">
        <f t="shared" si="212"/>
        <v>0</v>
      </c>
      <c r="K408" s="27">
        <f t="shared" si="212"/>
        <v>0</v>
      </c>
      <c r="L408" s="27">
        <f t="shared" si="212"/>
        <v>0</v>
      </c>
      <c r="M408" s="27">
        <f t="shared" si="212"/>
        <v>0</v>
      </c>
      <c r="N408" s="27">
        <f t="shared" si="212"/>
        <v>0</v>
      </c>
      <c r="O408" s="27">
        <f t="shared" si="212"/>
        <v>0</v>
      </c>
      <c r="P408" s="27">
        <f t="shared" si="212"/>
        <v>0</v>
      </c>
      <c r="Q408" s="27">
        <f t="shared" si="212"/>
        <v>0</v>
      </c>
      <c r="R408" s="27">
        <f t="shared" si="212"/>
        <v>0</v>
      </c>
      <c r="S408" s="27">
        <f t="shared" si="212"/>
        <v>0</v>
      </c>
      <c r="T408" s="27">
        <f t="shared" si="212"/>
        <v>7693.9319047619047</v>
      </c>
      <c r="U408" s="27">
        <f t="shared" si="212"/>
        <v>7818.2854761904764</v>
      </c>
      <c r="V408" s="27">
        <f t="shared" si="212"/>
        <v>8303.2376190476189</v>
      </c>
      <c r="W408" s="27">
        <f t="shared" si="212"/>
        <v>8181.9995833333332</v>
      </c>
      <c r="X408" s="27">
        <f t="shared" si="212"/>
        <v>8181.9995833333332</v>
      </c>
      <c r="Y408" s="27">
        <f t="shared" si="212"/>
        <v>8181.9995833333332</v>
      </c>
      <c r="Z408" s="27">
        <f t="shared" si="212"/>
        <v>8181.9995833333332</v>
      </c>
      <c r="AA408" s="27">
        <f t="shared" si="212"/>
        <v>8290.8089583333331</v>
      </c>
      <c r="AB408" s="27">
        <f t="shared" si="212"/>
        <v>8399.6183333333338</v>
      </c>
      <c r="AC408" s="27">
        <f t="shared" si="212"/>
        <v>8402.4308333333338</v>
      </c>
      <c r="AD408" s="27">
        <f t="shared" si="212"/>
        <v>8609.2038020833334</v>
      </c>
      <c r="AE408" s="27">
        <f t="shared" si="212"/>
        <v>8611.4889583333334</v>
      </c>
      <c r="AF408" s="27">
        <f t="shared" si="212"/>
        <v>8850.3755555555545</v>
      </c>
      <c r="AG408" s="27">
        <f t="shared" si="212"/>
        <v>9758.5619999999999</v>
      </c>
      <c r="AH408" s="27">
        <f t="shared" si="212"/>
        <v>10070.580166666667</v>
      </c>
      <c r="AI408" s="27">
        <f t="shared" si="212"/>
        <v>10070.580166666667</v>
      </c>
      <c r="AJ408" s="27">
        <f t="shared" si="212"/>
        <v>10372.501111111111</v>
      </c>
      <c r="AK408" s="27">
        <f t="shared" si="212"/>
        <v>10372.501111111111</v>
      </c>
      <c r="AL408" s="27">
        <f t="shared" si="212"/>
        <v>10372.501111111111</v>
      </c>
      <c r="AM408" s="27">
        <f t="shared" ref="AM408:BO408" si="213">AM406+AM407</f>
        <v>10073.121833333333</v>
      </c>
      <c r="AN408" s="27">
        <f t="shared" si="213"/>
        <v>10075.663499999999</v>
      </c>
      <c r="AO408" s="27">
        <f t="shared" si="213"/>
        <v>9776.4925555555565</v>
      </c>
      <c r="AP408" s="27">
        <f t="shared" si="213"/>
        <v>9479.1827222222219</v>
      </c>
      <c r="AQ408" s="27">
        <f t="shared" si="213"/>
        <v>9179.4805277777778</v>
      </c>
      <c r="AR408" s="27">
        <f t="shared" si="213"/>
        <v>10812.077079999999</v>
      </c>
      <c r="AS408" s="27">
        <f t="shared" si="213"/>
        <v>12337.266750000001</v>
      </c>
      <c r="AT408" s="27">
        <f t="shared" si="213"/>
        <v>12863.316705000001</v>
      </c>
      <c r="AU408" s="27">
        <f t="shared" si="213"/>
        <v>12863.316705000001</v>
      </c>
      <c r="AV408" s="27">
        <f t="shared" si="213"/>
        <v>13366.249062500001</v>
      </c>
      <c r="AW408" s="27">
        <f t="shared" si="213"/>
        <v>13366.249062500001</v>
      </c>
      <c r="AX408" s="27">
        <f t="shared" si="213"/>
        <v>13366.249062500001</v>
      </c>
      <c r="AY408" s="27">
        <f t="shared" si="213"/>
        <v>12865.866705</v>
      </c>
      <c r="AZ408" s="27">
        <f t="shared" si="213"/>
        <v>12868.416705</v>
      </c>
      <c r="BA408" s="27">
        <f t="shared" si="213"/>
        <v>12355.29175</v>
      </c>
      <c r="BB408" s="27">
        <f t="shared" si="213"/>
        <v>11856.5343925</v>
      </c>
      <c r="BC408" s="27">
        <f t="shared" si="213"/>
        <v>11342.9031875</v>
      </c>
      <c r="BD408" s="27">
        <f t="shared" si="213"/>
        <v>13523.887734166667</v>
      </c>
      <c r="BE408" s="27">
        <f t="shared" si="213"/>
        <v>16135.766624666667</v>
      </c>
      <c r="BF408" s="27">
        <f t="shared" si="213"/>
        <v>17015.890838166666</v>
      </c>
      <c r="BG408" s="27">
        <f t="shared" si="213"/>
        <v>17015.890838166666</v>
      </c>
      <c r="BH408" s="27">
        <f t="shared" si="213"/>
        <v>17885.283801666665</v>
      </c>
      <c r="BI408" s="27">
        <f t="shared" si="213"/>
        <v>17885.283801666665</v>
      </c>
      <c r="BJ408" s="27">
        <f t="shared" si="213"/>
        <v>17885.283801666665</v>
      </c>
      <c r="BK408" s="27">
        <f t="shared" si="213"/>
        <v>17018.440838166665</v>
      </c>
      <c r="BL408" s="27">
        <f t="shared" si="213"/>
        <v>17020.990838166665</v>
      </c>
      <c r="BM408" s="27">
        <f t="shared" si="213"/>
        <v>16153.791624666666</v>
      </c>
      <c r="BN408" s="27">
        <f t="shared" si="213"/>
        <v>15288.573661166665</v>
      </c>
      <c r="BO408" s="27">
        <f t="shared" si="213"/>
        <v>14420.868197666667</v>
      </c>
    </row>
    <row r="409" spans="1:67" x14ac:dyDescent="0.15">
      <c r="A409" s="50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</row>
    <row r="410" spans="1:67" x14ac:dyDescent="0.15">
      <c r="A410" s="35" t="s">
        <v>86</v>
      </c>
      <c r="G410" s="27">
        <f t="shared" ref="G410:AL410" si="214">G93*$C93</f>
        <v>0</v>
      </c>
      <c r="H410" s="27">
        <f t="shared" si="214"/>
        <v>6800</v>
      </c>
      <c r="I410" s="27">
        <f t="shared" si="214"/>
        <v>6800</v>
      </c>
      <c r="J410" s="27">
        <f t="shared" si="214"/>
        <v>6800</v>
      </c>
      <c r="K410" s="27">
        <f t="shared" si="214"/>
        <v>6800</v>
      </c>
      <c r="L410" s="27">
        <f t="shared" si="214"/>
        <v>6800</v>
      </c>
      <c r="M410" s="27">
        <f t="shared" si="214"/>
        <v>6800</v>
      </c>
      <c r="N410" s="27">
        <f t="shared" si="214"/>
        <v>6800</v>
      </c>
      <c r="O410" s="27">
        <f t="shared" si="214"/>
        <v>6800</v>
      </c>
      <c r="P410" s="27">
        <f t="shared" si="214"/>
        <v>6800</v>
      </c>
      <c r="Q410" s="27">
        <f t="shared" si="214"/>
        <v>6800</v>
      </c>
      <c r="R410" s="27">
        <f t="shared" si="214"/>
        <v>6800</v>
      </c>
      <c r="S410" s="27">
        <f t="shared" si="214"/>
        <v>6800</v>
      </c>
      <c r="T410" s="27">
        <f t="shared" si="214"/>
        <v>0</v>
      </c>
      <c r="U410" s="27">
        <f t="shared" si="214"/>
        <v>0</v>
      </c>
      <c r="V410" s="27">
        <f t="shared" si="214"/>
        <v>0</v>
      </c>
      <c r="W410" s="27">
        <f t="shared" si="214"/>
        <v>0</v>
      </c>
      <c r="X410" s="27">
        <f t="shared" si="214"/>
        <v>0</v>
      </c>
      <c r="Y410" s="27">
        <f t="shared" si="214"/>
        <v>0</v>
      </c>
      <c r="Z410" s="27">
        <f t="shared" si="214"/>
        <v>0</v>
      </c>
      <c r="AA410" s="27">
        <f t="shared" si="214"/>
        <v>0</v>
      </c>
      <c r="AB410" s="27">
        <f t="shared" si="214"/>
        <v>0</v>
      </c>
      <c r="AC410" s="27">
        <f t="shared" si="214"/>
        <v>0</v>
      </c>
      <c r="AD410" s="27">
        <f t="shared" si="214"/>
        <v>0</v>
      </c>
      <c r="AE410" s="27">
        <f t="shared" si="214"/>
        <v>0</v>
      </c>
      <c r="AF410" s="27">
        <f t="shared" si="214"/>
        <v>0</v>
      </c>
      <c r="AG410" s="27">
        <f t="shared" si="214"/>
        <v>0</v>
      </c>
      <c r="AH410" s="27">
        <f t="shared" si="214"/>
        <v>0</v>
      </c>
      <c r="AI410" s="27">
        <f t="shared" si="214"/>
        <v>0</v>
      </c>
      <c r="AJ410" s="27">
        <f t="shared" si="214"/>
        <v>0</v>
      </c>
      <c r="AK410" s="27">
        <f t="shared" si="214"/>
        <v>0</v>
      </c>
      <c r="AL410" s="27">
        <f t="shared" si="214"/>
        <v>0</v>
      </c>
      <c r="AM410" s="27">
        <f t="shared" ref="AM410:BO410" si="215">AM93*$C93</f>
        <v>0</v>
      </c>
      <c r="AN410" s="27">
        <f t="shared" si="215"/>
        <v>0</v>
      </c>
      <c r="AO410" s="27">
        <f t="shared" si="215"/>
        <v>0</v>
      </c>
      <c r="AP410" s="27">
        <f t="shared" si="215"/>
        <v>0</v>
      </c>
      <c r="AQ410" s="27">
        <f t="shared" si="215"/>
        <v>0</v>
      </c>
      <c r="AR410" s="27">
        <f t="shared" si="215"/>
        <v>0</v>
      </c>
      <c r="AS410" s="27">
        <f t="shared" si="215"/>
        <v>0</v>
      </c>
      <c r="AT410" s="27">
        <f t="shared" si="215"/>
        <v>0</v>
      </c>
      <c r="AU410" s="27">
        <f t="shared" si="215"/>
        <v>0</v>
      </c>
      <c r="AV410" s="27">
        <f t="shared" si="215"/>
        <v>0</v>
      </c>
      <c r="AW410" s="27">
        <f t="shared" si="215"/>
        <v>0</v>
      </c>
      <c r="AX410" s="27">
        <f t="shared" si="215"/>
        <v>0</v>
      </c>
      <c r="AY410" s="27">
        <f t="shared" si="215"/>
        <v>0</v>
      </c>
      <c r="AZ410" s="27">
        <f t="shared" si="215"/>
        <v>0</v>
      </c>
      <c r="BA410" s="27">
        <f t="shared" si="215"/>
        <v>0</v>
      </c>
      <c r="BB410" s="27">
        <f t="shared" si="215"/>
        <v>0</v>
      </c>
      <c r="BC410" s="27">
        <f t="shared" si="215"/>
        <v>0</v>
      </c>
      <c r="BD410" s="27">
        <f t="shared" si="215"/>
        <v>0</v>
      </c>
      <c r="BE410" s="27">
        <f t="shared" si="215"/>
        <v>0</v>
      </c>
      <c r="BF410" s="27">
        <f t="shared" si="215"/>
        <v>0</v>
      </c>
      <c r="BG410" s="27">
        <f t="shared" si="215"/>
        <v>0</v>
      </c>
      <c r="BH410" s="27">
        <f t="shared" si="215"/>
        <v>0</v>
      </c>
      <c r="BI410" s="27">
        <f t="shared" si="215"/>
        <v>0</v>
      </c>
      <c r="BJ410" s="27">
        <f t="shared" si="215"/>
        <v>0</v>
      </c>
      <c r="BK410" s="27">
        <f t="shared" si="215"/>
        <v>0</v>
      </c>
      <c r="BL410" s="27">
        <f t="shared" si="215"/>
        <v>0</v>
      </c>
      <c r="BM410" s="27">
        <f t="shared" si="215"/>
        <v>0</v>
      </c>
      <c r="BN410" s="27">
        <f t="shared" si="215"/>
        <v>0</v>
      </c>
      <c r="BO410" s="27">
        <f t="shared" si="215"/>
        <v>0</v>
      </c>
    </row>
    <row r="411" spans="1:67" x14ac:dyDescent="0.15"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</row>
    <row r="412" spans="1:67" x14ac:dyDescent="0.15">
      <c r="A412" s="14" t="s">
        <v>32</v>
      </c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50" t="s">
        <v>75</v>
      </c>
      <c r="G413" s="27">
        <f t="shared" ref="G413:AL413" si="216">G95*$C95</f>
        <v>0</v>
      </c>
      <c r="H413" s="27">
        <f t="shared" si="216"/>
        <v>0</v>
      </c>
      <c r="I413" s="27">
        <f t="shared" si="216"/>
        <v>0</v>
      </c>
      <c r="J413" s="27">
        <f t="shared" si="216"/>
        <v>0</v>
      </c>
      <c r="K413" s="27">
        <f t="shared" si="216"/>
        <v>0</v>
      </c>
      <c r="L413" s="27">
        <f t="shared" si="216"/>
        <v>0</v>
      </c>
      <c r="M413" s="27">
        <f t="shared" si="216"/>
        <v>0</v>
      </c>
      <c r="N413" s="27">
        <f t="shared" si="216"/>
        <v>0</v>
      </c>
      <c r="O413" s="27">
        <f t="shared" si="216"/>
        <v>5416.666666666667</v>
      </c>
      <c r="P413" s="27">
        <f t="shared" si="216"/>
        <v>5416.666666666667</v>
      </c>
      <c r="Q413" s="27">
        <f t="shared" si="216"/>
        <v>5416.666666666667</v>
      </c>
      <c r="R413" s="27">
        <f t="shared" si="216"/>
        <v>5416.666666666667</v>
      </c>
      <c r="S413" s="27">
        <f t="shared" si="216"/>
        <v>5416.666666666667</v>
      </c>
      <c r="T413" s="27">
        <f t="shared" si="216"/>
        <v>5416.666666666667</v>
      </c>
      <c r="U413" s="27">
        <f t="shared" si="216"/>
        <v>5416.666666666667</v>
      </c>
      <c r="V413" s="27">
        <f t="shared" si="216"/>
        <v>5416.666666666667</v>
      </c>
      <c r="W413" s="27">
        <f t="shared" si="216"/>
        <v>5416.666666666667</v>
      </c>
      <c r="X413" s="27">
        <f t="shared" si="216"/>
        <v>5416.666666666667</v>
      </c>
      <c r="Y413" s="27">
        <f t="shared" si="216"/>
        <v>5416.666666666667</v>
      </c>
      <c r="Z413" s="27">
        <f t="shared" si="216"/>
        <v>5416.666666666667</v>
      </c>
      <c r="AA413" s="27">
        <f t="shared" si="216"/>
        <v>5416.666666666667</v>
      </c>
      <c r="AB413" s="27">
        <f t="shared" si="216"/>
        <v>5416.666666666667</v>
      </c>
      <c r="AC413" s="27">
        <f t="shared" si="216"/>
        <v>5416.666666666667</v>
      </c>
      <c r="AD413" s="27">
        <f t="shared" si="216"/>
        <v>5416.666666666667</v>
      </c>
      <c r="AE413" s="27">
        <f t="shared" si="216"/>
        <v>5416.666666666667</v>
      </c>
      <c r="AF413" s="27">
        <f t="shared" si="216"/>
        <v>5416.666666666667</v>
      </c>
      <c r="AG413" s="27">
        <f t="shared" si="216"/>
        <v>5416.666666666667</v>
      </c>
      <c r="AH413" s="27">
        <f t="shared" si="216"/>
        <v>5416.666666666667</v>
      </c>
      <c r="AI413" s="27">
        <f t="shared" si="216"/>
        <v>5416.666666666667</v>
      </c>
      <c r="AJ413" s="27">
        <f t="shared" si="216"/>
        <v>5416.666666666667</v>
      </c>
      <c r="AK413" s="27">
        <f t="shared" si="216"/>
        <v>5416.666666666667</v>
      </c>
      <c r="AL413" s="27">
        <f t="shared" si="216"/>
        <v>5416.666666666667</v>
      </c>
      <c r="AM413" s="27">
        <f t="shared" ref="AM413:BO413" si="217">AM95*$C95</f>
        <v>5416.666666666667</v>
      </c>
      <c r="AN413" s="27">
        <f t="shared" si="217"/>
        <v>5416.666666666667</v>
      </c>
      <c r="AO413" s="27">
        <f t="shared" si="217"/>
        <v>5416.666666666667</v>
      </c>
      <c r="AP413" s="27">
        <f t="shared" si="217"/>
        <v>5416.666666666667</v>
      </c>
      <c r="AQ413" s="27">
        <f t="shared" si="217"/>
        <v>5416.666666666667</v>
      </c>
      <c r="AR413" s="27">
        <f t="shared" si="217"/>
        <v>10833.333333333334</v>
      </c>
      <c r="AS413" s="27">
        <f t="shared" si="217"/>
        <v>10833.333333333334</v>
      </c>
      <c r="AT413" s="27">
        <f t="shared" si="217"/>
        <v>10833.333333333334</v>
      </c>
      <c r="AU413" s="27">
        <f t="shared" si="217"/>
        <v>10833.333333333334</v>
      </c>
      <c r="AV413" s="27">
        <f t="shared" si="217"/>
        <v>10833.333333333334</v>
      </c>
      <c r="AW413" s="27">
        <f t="shared" si="217"/>
        <v>10833.333333333334</v>
      </c>
      <c r="AX413" s="27">
        <f t="shared" si="217"/>
        <v>10833.333333333334</v>
      </c>
      <c r="AY413" s="27">
        <f t="shared" si="217"/>
        <v>10833.333333333334</v>
      </c>
      <c r="AZ413" s="27">
        <f t="shared" si="217"/>
        <v>10833.333333333334</v>
      </c>
      <c r="BA413" s="27">
        <f t="shared" si="217"/>
        <v>10833.333333333334</v>
      </c>
      <c r="BB413" s="27">
        <f t="shared" si="217"/>
        <v>10833.333333333334</v>
      </c>
      <c r="BC413" s="27">
        <f t="shared" si="217"/>
        <v>10833.333333333334</v>
      </c>
      <c r="BD413" s="27">
        <f t="shared" si="217"/>
        <v>10833.333333333334</v>
      </c>
      <c r="BE413" s="27">
        <f t="shared" si="217"/>
        <v>10833.333333333334</v>
      </c>
      <c r="BF413" s="27">
        <f t="shared" si="217"/>
        <v>10833.333333333334</v>
      </c>
      <c r="BG413" s="27">
        <f t="shared" si="217"/>
        <v>10833.333333333334</v>
      </c>
      <c r="BH413" s="27">
        <f t="shared" si="217"/>
        <v>10833.333333333334</v>
      </c>
      <c r="BI413" s="27">
        <f t="shared" si="217"/>
        <v>10833.333333333334</v>
      </c>
      <c r="BJ413" s="27">
        <f t="shared" si="217"/>
        <v>10833.333333333334</v>
      </c>
      <c r="BK413" s="27">
        <f t="shared" si="217"/>
        <v>10833.333333333334</v>
      </c>
      <c r="BL413" s="27">
        <f t="shared" si="217"/>
        <v>10833.333333333334</v>
      </c>
      <c r="BM413" s="27">
        <f t="shared" si="217"/>
        <v>10833.333333333334</v>
      </c>
      <c r="BN413" s="27">
        <f t="shared" si="217"/>
        <v>10833.333333333334</v>
      </c>
      <c r="BO413" s="27">
        <f t="shared" si="217"/>
        <v>10833.333333333334</v>
      </c>
    </row>
    <row r="414" spans="1:67" x14ac:dyDescent="0.15">
      <c r="A414" s="50" t="s">
        <v>62</v>
      </c>
      <c r="G414" s="24">
        <f>STAFFPLAN_CWS!$B121</f>
        <v>0</v>
      </c>
      <c r="H414" s="24">
        <f>STAFFPLAN_CWS!$C121</f>
        <v>0.8</v>
      </c>
      <c r="I414" s="24">
        <f>STAFFPLAN_CWS!$C121</f>
        <v>0.8</v>
      </c>
      <c r="J414" s="24">
        <f>STAFFPLAN_CWS!$C121</f>
        <v>0.8</v>
      </c>
      <c r="K414" s="24">
        <f>STAFFPLAN_CWS!$C121</f>
        <v>0.8</v>
      </c>
      <c r="L414" s="24">
        <f>STAFFPLAN_CWS!$C121</f>
        <v>0.8</v>
      </c>
      <c r="M414" s="24">
        <f>STAFFPLAN_CWS!$C121</f>
        <v>0.8</v>
      </c>
      <c r="N414" s="24">
        <f>STAFFPLAN_CWS!$C121</f>
        <v>0.8</v>
      </c>
      <c r="O414" s="24">
        <f>STAFFPLAN_CWS!$C121</f>
        <v>0.8</v>
      </c>
      <c r="P414" s="24">
        <f>STAFFPLAN_CWS!$C121</f>
        <v>0.8</v>
      </c>
      <c r="Q414" s="24">
        <f>STAFFPLAN_CWS!$C121</f>
        <v>0.8</v>
      </c>
      <c r="R414" s="24">
        <f>STAFFPLAN_CWS!$C121</f>
        <v>0.8</v>
      </c>
      <c r="S414" s="24">
        <f>STAFFPLAN_CWS!$C121</f>
        <v>0.8</v>
      </c>
      <c r="T414" s="24">
        <f>STAFFPLAN_CWS!$D121</f>
        <v>0.8</v>
      </c>
      <c r="U414" s="24">
        <f>STAFFPLAN_CWS!$D121</f>
        <v>0.8</v>
      </c>
      <c r="V414" s="24">
        <f>STAFFPLAN_CWS!$D121</f>
        <v>0.8</v>
      </c>
      <c r="W414" s="24">
        <f>STAFFPLAN_CWS!$D121</f>
        <v>0.8</v>
      </c>
      <c r="X414" s="24">
        <f>STAFFPLAN_CWS!$D121</f>
        <v>0.8</v>
      </c>
      <c r="Y414" s="24">
        <f>STAFFPLAN_CWS!$D121</f>
        <v>0.8</v>
      </c>
      <c r="Z414" s="24">
        <f>STAFFPLAN_CWS!$D121</f>
        <v>0.8</v>
      </c>
      <c r="AA414" s="24">
        <f>STAFFPLAN_CWS!$D121</f>
        <v>0.8</v>
      </c>
      <c r="AB414" s="24">
        <f>STAFFPLAN_CWS!$D121</f>
        <v>0.8</v>
      </c>
      <c r="AC414" s="24">
        <f>STAFFPLAN_CWS!$D121</f>
        <v>0.8</v>
      </c>
      <c r="AD414" s="24">
        <f>STAFFPLAN_CWS!$D121</f>
        <v>0.8</v>
      </c>
      <c r="AE414" s="24">
        <f>STAFFPLAN_CWS!$D121</f>
        <v>0.8</v>
      </c>
      <c r="AF414" s="24">
        <f>STAFFPLAN_CWS!$E121</f>
        <v>0.8</v>
      </c>
      <c r="AG414" s="24">
        <f>STAFFPLAN_CWS!$E121</f>
        <v>0.8</v>
      </c>
      <c r="AH414" s="24">
        <f>STAFFPLAN_CWS!$E121</f>
        <v>0.8</v>
      </c>
      <c r="AI414" s="24">
        <f>STAFFPLAN_CWS!$E121</f>
        <v>0.8</v>
      </c>
      <c r="AJ414" s="24">
        <f>STAFFPLAN_CWS!$E121</f>
        <v>0.8</v>
      </c>
      <c r="AK414" s="24">
        <f>STAFFPLAN_CWS!$E121</f>
        <v>0.8</v>
      </c>
      <c r="AL414" s="24">
        <f>STAFFPLAN_CWS!$E121</f>
        <v>0.8</v>
      </c>
      <c r="AM414" s="24">
        <f>STAFFPLAN_CWS!$E121</f>
        <v>0.8</v>
      </c>
      <c r="AN414" s="24">
        <f>STAFFPLAN_CWS!$E121</f>
        <v>0.8</v>
      </c>
      <c r="AO414" s="24">
        <f>STAFFPLAN_CWS!$E121</f>
        <v>0.8</v>
      </c>
      <c r="AP414" s="24">
        <f>STAFFPLAN_CWS!$E121</f>
        <v>0.8</v>
      </c>
      <c r="AQ414" s="24">
        <f>STAFFPLAN_CWS!$E121</f>
        <v>0.8</v>
      </c>
      <c r="AR414" s="24">
        <f>STAFFPLAN_CWS!$F121</f>
        <v>0.9</v>
      </c>
      <c r="AS414" s="24">
        <f>STAFFPLAN_CWS!$F121</f>
        <v>0.9</v>
      </c>
      <c r="AT414" s="24">
        <f>STAFFPLAN_CWS!$F121</f>
        <v>0.9</v>
      </c>
      <c r="AU414" s="24">
        <f>STAFFPLAN_CWS!$F121</f>
        <v>0.9</v>
      </c>
      <c r="AV414" s="24">
        <f>STAFFPLAN_CWS!$F121</f>
        <v>0.9</v>
      </c>
      <c r="AW414" s="24">
        <f>STAFFPLAN_CWS!$F121</f>
        <v>0.9</v>
      </c>
      <c r="AX414" s="24">
        <f>STAFFPLAN_CWS!$F121</f>
        <v>0.9</v>
      </c>
      <c r="AY414" s="24">
        <f>STAFFPLAN_CWS!$F121</f>
        <v>0.9</v>
      </c>
      <c r="AZ414" s="24">
        <f>STAFFPLAN_CWS!$F121</f>
        <v>0.9</v>
      </c>
      <c r="BA414" s="24">
        <f>STAFFPLAN_CWS!$F121</f>
        <v>0.9</v>
      </c>
      <c r="BB414" s="24">
        <f>STAFFPLAN_CWS!$F121</f>
        <v>0.9</v>
      </c>
      <c r="BC414" s="24">
        <f>STAFFPLAN_CWS!$F121</f>
        <v>0.9</v>
      </c>
      <c r="BD414" s="24">
        <f>STAFFPLAN_CWS!$G121</f>
        <v>1</v>
      </c>
      <c r="BE414" s="24">
        <f>STAFFPLAN_CWS!$G121</f>
        <v>1</v>
      </c>
      <c r="BF414" s="24">
        <f>STAFFPLAN_CWS!$G121</f>
        <v>1</v>
      </c>
      <c r="BG414" s="24">
        <f>STAFFPLAN_CWS!$G121</f>
        <v>1</v>
      </c>
      <c r="BH414" s="24">
        <f>STAFFPLAN_CWS!$G121</f>
        <v>1</v>
      </c>
      <c r="BI414" s="24">
        <f>STAFFPLAN_CWS!$G121</f>
        <v>1</v>
      </c>
      <c r="BJ414" s="24">
        <f>STAFFPLAN_CWS!$G121</f>
        <v>1</v>
      </c>
      <c r="BK414" s="24">
        <f>STAFFPLAN_CWS!$G121</f>
        <v>1</v>
      </c>
      <c r="BL414" s="24">
        <f>STAFFPLAN_CWS!$G121</f>
        <v>1</v>
      </c>
      <c r="BM414" s="24">
        <f>STAFFPLAN_CWS!$G121</f>
        <v>1</v>
      </c>
      <c r="BN414" s="24">
        <f>STAFFPLAN_CWS!$G121</f>
        <v>1</v>
      </c>
      <c r="BO414" s="24">
        <f>STAFFPLAN_CWS!$G121</f>
        <v>1</v>
      </c>
    </row>
    <row r="415" spans="1:67" x14ac:dyDescent="0.15">
      <c r="A415" s="50" t="s">
        <v>76</v>
      </c>
      <c r="G415" s="27">
        <f t="shared" ref="G415:AL415" si="218">G413*G414</f>
        <v>0</v>
      </c>
      <c r="H415" s="27">
        <f t="shared" si="218"/>
        <v>0</v>
      </c>
      <c r="I415" s="27">
        <f t="shared" si="218"/>
        <v>0</v>
      </c>
      <c r="J415" s="27">
        <f t="shared" si="218"/>
        <v>0</v>
      </c>
      <c r="K415" s="27">
        <f t="shared" si="218"/>
        <v>0</v>
      </c>
      <c r="L415" s="27">
        <f t="shared" si="218"/>
        <v>0</v>
      </c>
      <c r="M415" s="27">
        <f t="shared" si="218"/>
        <v>0</v>
      </c>
      <c r="N415" s="27">
        <f t="shared" si="218"/>
        <v>0</v>
      </c>
      <c r="O415" s="27">
        <f t="shared" si="218"/>
        <v>4333.3333333333339</v>
      </c>
      <c r="P415" s="27">
        <f t="shared" si="218"/>
        <v>4333.3333333333339</v>
      </c>
      <c r="Q415" s="27">
        <f t="shared" si="218"/>
        <v>4333.3333333333339</v>
      </c>
      <c r="R415" s="27">
        <f t="shared" si="218"/>
        <v>4333.3333333333339</v>
      </c>
      <c r="S415" s="27">
        <f t="shared" si="218"/>
        <v>4333.3333333333339</v>
      </c>
      <c r="T415" s="27">
        <f t="shared" si="218"/>
        <v>4333.3333333333339</v>
      </c>
      <c r="U415" s="27">
        <f t="shared" si="218"/>
        <v>4333.3333333333339</v>
      </c>
      <c r="V415" s="27">
        <f t="shared" si="218"/>
        <v>4333.3333333333339</v>
      </c>
      <c r="W415" s="27">
        <f t="shared" si="218"/>
        <v>4333.3333333333339</v>
      </c>
      <c r="X415" s="27">
        <f t="shared" si="218"/>
        <v>4333.3333333333339</v>
      </c>
      <c r="Y415" s="27">
        <f t="shared" si="218"/>
        <v>4333.3333333333339</v>
      </c>
      <c r="Z415" s="27">
        <f t="shared" si="218"/>
        <v>4333.3333333333339</v>
      </c>
      <c r="AA415" s="27">
        <f t="shared" si="218"/>
        <v>4333.3333333333339</v>
      </c>
      <c r="AB415" s="27">
        <f t="shared" si="218"/>
        <v>4333.3333333333339</v>
      </c>
      <c r="AC415" s="27">
        <f t="shared" si="218"/>
        <v>4333.3333333333339</v>
      </c>
      <c r="AD415" s="27">
        <f t="shared" si="218"/>
        <v>4333.3333333333339</v>
      </c>
      <c r="AE415" s="27">
        <f t="shared" si="218"/>
        <v>4333.3333333333339</v>
      </c>
      <c r="AF415" s="27">
        <f t="shared" si="218"/>
        <v>4333.3333333333339</v>
      </c>
      <c r="AG415" s="27">
        <f t="shared" si="218"/>
        <v>4333.3333333333339</v>
      </c>
      <c r="AH415" s="27">
        <f t="shared" si="218"/>
        <v>4333.3333333333339</v>
      </c>
      <c r="AI415" s="27">
        <f t="shared" si="218"/>
        <v>4333.3333333333339</v>
      </c>
      <c r="AJ415" s="27">
        <f t="shared" si="218"/>
        <v>4333.3333333333339</v>
      </c>
      <c r="AK415" s="27">
        <f t="shared" si="218"/>
        <v>4333.3333333333339</v>
      </c>
      <c r="AL415" s="27">
        <f t="shared" si="218"/>
        <v>4333.3333333333339</v>
      </c>
      <c r="AM415" s="27">
        <f t="shared" ref="AM415:BO415" si="219">AM413*AM414</f>
        <v>4333.3333333333339</v>
      </c>
      <c r="AN415" s="27">
        <f t="shared" si="219"/>
        <v>4333.3333333333339</v>
      </c>
      <c r="AO415" s="27">
        <f t="shared" si="219"/>
        <v>4333.3333333333339</v>
      </c>
      <c r="AP415" s="27">
        <f t="shared" si="219"/>
        <v>4333.3333333333339</v>
      </c>
      <c r="AQ415" s="27">
        <f t="shared" si="219"/>
        <v>4333.3333333333339</v>
      </c>
      <c r="AR415" s="27">
        <f t="shared" si="219"/>
        <v>9750</v>
      </c>
      <c r="AS415" s="27">
        <f t="shared" si="219"/>
        <v>9750</v>
      </c>
      <c r="AT415" s="27">
        <f t="shared" si="219"/>
        <v>9750</v>
      </c>
      <c r="AU415" s="27">
        <f t="shared" si="219"/>
        <v>9750</v>
      </c>
      <c r="AV415" s="27">
        <f t="shared" si="219"/>
        <v>9750</v>
      </c>
      <c r="AW415" s="27">
        <f t="shared" si="219"/>
        <v>9750</v>
      </c>
      <c r="AX415" s="27">
        <f t="shared" si="219"/>
        <v>9750</v>
      </c>
      <c r="AY415" s="27">
        <f t="shared" si="219"/>
        <v>9750</v>
      </c>
      <c r="AZ415" s="27">
        <f t="shared" si="219"/>
        <v>9750</v>
      </c>
      <c r="BA415" s="27">
        <f t="shared" si="219"/>
        <v>9750</v>
      </c>
      <c r="BB415" s="27">
        <f t="shared" si="219"/>
        <v>9750</v>
      </c>
      <c r="BC415" s="27">
        <f t="shared" si="219"/>
        <v>9750</v>
      </c>
      <c r="BD415" s="27">
        <f t="shared" si="219"/>
        <v>10833.333333333334</v>
      </c>
      <c r="BE415" s="27">
        <f t="shared" si="219"/>
        <v>10833.333333333334</v>
      </c>
      <c r="BF415" s="27">
        <f t="shared" si="219"/>
        <v>10833.333333333334</v>
      </c>
      <c r="BG415" s="27">
        <f t="shared" si="219"/>
        <v>10833.333333333334</v>
      </c>
      <c r="BH415" s="27">
        <f t="shared" si="219"/>
        <v>10833.333333333334</v>
      </c>
      <c r="BI415" s="27">
        <f t="shared" si="219"/>
        <v>10833.333333333334</v>
      </c>
      <c r="BJ415" s="27">
        <f t="shared" si="219"/>
        <v>10833.333333333334</v>
      </c>
      <c r="BK415" s="27">
        <f t="shared" si="219"/>
        <v>10833.333333333334</v>
      </c>
      <c r="BL415" s="27">
        <f t="shared" si="219"/>
        <v>10833.333333333334</v>
      </c>
      <c r="BM415" s="27">
        <f t="shared" si="219"/>
        <v>10833.333333333334</v>
      </c>
      <c r="BN415" s="27">
        <f t="shared" si="219"/>
        <v>10833.333333333334</v>
      </c>
      <c r="BO415" s="27">
        <f t="shared" si="219"/>
        <v>10833.333333333334</v>
      </c>
    </row>
    <row r="416" spans="1:67" x14ac:dyDescent="0.15">
      <c r="A416" s="50" t="s">
        <v>766</v>
      </c>
      <c r="G416" s="27">
        <v>0</v>
      </c>
      <c r="H416" s="27">
        <v>0</v>
      </c>
      <c r="I416" s="27">
        <v>0</v>
      </c>
      <c r="J416" s="27">
        <v>0</v>
      </c>
      <c r="K416" s="27">
        <v>0</v>
      </c>
      <c r="L416" s="27">
        <v>0</v>
      </c>
      <c r="M416" s="27">
        <v>0</v>
      </c>
      <c r="N416" s="27">
        <v>0</v>
      </c>
      <c r="O416" s="27">
        <v>0</v>
      </c>
      <c r="P416" s="27">
        <v>0</v>
      </c>
      <c r="Q416" s="27">
        <v>0</v>
      </c>
      <c r="R416" s="27">
        <v>0</v>
      </c>
      <c r="S416" s="27">
        <v>0</v>
      </c>
      <c r="T416" s="27">
        <v>0</v>
      </c>
      <c r="U416" s="27">
        <v>0</v>
      </c>
      <c r="V416" s="27">
        <v>0</v>
      </c>
      <c r="W416" s="27">
        <v>0</v>
      </c>
      <c r="X416" s="27">
        <v>0</v>
      </c>
      <c r="Y416" s="27">
        <v>0</v>
      </c>
      <c r="Z416" s="27">
        <v>0</v>
      </c>
      <c r="AA416" s="27">
        <v>0</v>
      </c>
      <c r="AB416" s="27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0</v>
      </c>
      <c r="AI416" s="27">
        <v>0</v>
      </c>
      <c r="AJ416" s="27">
        <v>0</v>
      </c>
      <c r="AK416" s="27">
        <v>0</v>
      </c>
      <c r="AL416" s="27">
        <v>0</v>
      </c>
      <c r="AM416" s="27">
        <v>0</v>
      </c>
      <c r="AN416" s="27">
        <v>0</v>
      </c>
      <c r="AO416" s="27">
        <v>0</v>
      </c>
      <c r="AP416" s="27">
        <v>0</v>
      </c>
      <c r="AQ416" s="27">
        <v>0</v>
      </c>
      <c r="AR416" s="27">
        <v>0</v>
      </c>
      <c r="AS416" s="27">
        <v>0</v>
      </c>
      <c r="AT416" s="27">
        <v>0</v>
      </c>
      <c r="AU416" s="27">
        <v>0</v>
      </c>
      <c r="AV416" s="27">
        <v>0</v>
      </c>
      <c r="AW416" s="27">
        <v>0</v>
      </c>
      <c r="AX416" s="27">
        <v>0</v>
      </c>
      <c r="AY416" s="27">
        <v>0</v>
      </c>
      <c r="AZ416" s="27">
        <v>0</v>
      </c>
      <c r="BA416" s="27">
        <v>0</v>
      </c>
      <c r="BB416" s="27">
        <v>0</v>
      </c>
      <c r="BC416" s="27">
        <v>0</v>
      </c>
      <c r="BD416" s="27">
        <v>0</v>
      </c>
      <c r="BE416" s="27">
        <v>0</v>
      </c>
      <c r="BF416" s="27">
        <v>0</v>
      </c>
      <c r="BG416" s="27">
        <v>0</v>
      </c>
      <c r="BH416" s="27">
        <v>0</v>
      </c>
      <c r="BI416" s="27">
        <v>0</v>
      </c>
      <c r="BJ416" s="27">
        <v>0</v>
      </c>
      <c r="BK416" s="27">
        <v>0</v>
      </c>
      <c r="BL416" s="27">
        <v>0</v>
      </c>
      <c r="BM416" s="27">
        <v>0</v>
      </c>
      <c r="BN416" s="27">
        <v>0</v>
      </c>
      <c r="BO416" s="27">
        <v>0</v>
      </c>
    </row>
    <row r="417" spans="1:67" x14ac:dyDescent="0.15">
      <c r="A417" s="50" t="s">
        <v>63</v>
      </c>
      <c r="G417" s="27">
        <f t="shared" ref="G417:AL417" si="220">G415+G416</f>
        <v>0</v>
      </c>
      <c r="H417" s="27">
        <f t="shared" si="220"/>
        <v>0</v>
      </c>
      <c r="I417" s="27">
        <f t="shared" si="220"/>
        <v>0</v>
      </c>
      <c r="J417" s="27">
        <f t="shared" si="220"/>
        <v>0</v>
      </c>
      <c r="K417" s="27">
        <f t="shared" si="220"/>
        <v>0</v>
      </c>
      <c r="L417" s="27">
        <f t="shared" si="220"/>
        <v>0</v>
      </c>
      <c r="M417" s="27">
        <f t="shared" si="220"/>
        <v>0</v>
      </c>
      <c r="N417" s="27">
        <f t="shared" si="220"/>
        <v>0</v>
      </c>
      <c r="O417" s="27">
        <f t="shared" si="220"/>
        <v>4333.3333333333339</v>
      </c>
      <c r="P417" s="27">
        <f t="shared" si="220"/>
        <v>4333.3333333333339</v>
      </c>
      <c r="Q417" s="27">
        <f t="shared" si="220"/>
        <v>4333.3333333333339</v>
      </c>
      <c r="R417" s="27">
        <f t="shared" si="220"/>
        <v>4333.3333333333339</v>
      </c>
      <c r="S417" s="27">
        <f t="shared" si="220"/>
        <v>4333.3333333333339</v>
      </c>
      <c r="T417" s="27">
        <f t="shared" si="220"/>
        <v>4333.3333333333339</v>
      </c>
      <c r="U417" s="27">
        <f t="shared" si="220"/>
        <v>4333.3333333333339</v>
      </c>
      <c r="V417" s="27">
        <f t="shared" si="220"/>
        <v>4333.3333333333339</v>
      </c>
      <c r="W417" s="27">
        <f t="shared" si="220"/>
        <v>4333.3333333333339</v>
      </c>
      <c r="X417" s="27">
        <f t="shared" si="220"/>
        <v>4333.3333333333339</v>
      </c>
      <c r="Y417" s="27">
        <f t="shared" si="220"/>
        <v>4333.3333333333339</v>
      </c>
      <c r="Z417" s="27">
        <f t="shared" si="220"/>
        <v>4333.3333333333339</v>
      </c>
      <c r="AA417" s="27">
        <f t="shared" si="220"/>
        <v>4333.3333333333339</v>
      </c>
      <c r="AB417" s="27">
        <f t="shared" si="220"/>
        <v>4333.3333333333339</v>
      </c>
      <c r="AC417" s="27">
        <f t="shared" si="220"/>
        <v>4333.3333333333339</v>
      </c>
      <c r="AD417" s="27">
        <f t="shared" si="220"/>
        <v>4333.3333333333339</v>
      </c>
      <c r="AE417" s="27">
        <f t="shared" si="220"/>
        <v>4333.3333333333339</v>
      </c>
      <c r="AF417" s="27">
        <f t="shared" si="220"/>
        <v>4333.3333333333339</v>
      </c>
      <c r="AG417" s="27">
        <f t="shared" si="220"/>
        <v>4333.3333333333339</v>
      </c>
      <c r="AH417" s="27">
        <f t="shared" si="220"/>
        <v>4333.3333333333339</v>
      </c>
      <c r="AI417" s="27">
        <f t="shared" si="220"/>
        <v>4333.3333333333339</v>
      </c>
      <c r="AJ417" s="27">
        <f t="shared" si="220"/>
        <v>4333.3333333333339</v>
      </c>
      <c r="AK417" s="27">
        <f t="shared" si="220"/>
        <v>4333.3333333333339</v>
      </c>
      <c r="AL417" s="27">
        <f t="shared" si="220"/>
        <v>4333.3333333333339</v>
      </c>
      <c r="AM417" s="27">
        <f t="shared" ref="AM417:BO417" si="221">AM415+AM416</f>
        <v>4333.3333333333339</v>
      </c>
      <c r="AN417" s="27">
        <f t="shared" si="221"/>
        <v>4333.3333333333339</v>
      </c>
      <c r="AO417" s="27">
        <f t="shared" si="221"/>
        <v>4333.3333333333339</v>
      </c>
      <c r="AP417" s="27">
        <f t="shared" si="221"/>
        <v>4333.3333333333339</v>
      </c>
      <c r="AQ417" s="27">
        <f t="shared" si="221"/>
        <v>4333.3333333333339</v>
      </c>
      <c r="AR417" s="27">
        <f t="shared" si="221"/>
        <v>9750</v>
      </c>
      <c r="AS417" s="27">
        <f t="shared" si="221"/>
        <v>9750</v>
      </c>
      <c r="AT417" s="27">
        <f t="shared" si="221"/>
        <v>9750</v>
      </c>
      <c r="AU417" s="27">
        <f t="shared" si="221"/>
        <v>9750</v>
      </c>
      <c r="AV417" s="27">
        <f t="shared" si="221"/>
        <v>9750</v>
      </c>
      <c r="AW417" s="27">
        <f t="shared" si="221"/>
        <v>9750</v>
      </c>
      <c r="AX417" s="27">
        <f t="shared" si="221"/>
        <v>9750</v>
      </c>
      <c r="AY417" s="27">
        <f t="shared" si="221"/>
        <v>9750</v>
      </c>
      <c r="AZ417" s="27">
        <f t="shared" si="221"/>
        <v>9750</v>
      </c>
      <c r="BA417" s="27">
        <f t="shared" si="221"/>
        <v>9750</v>
      </c>
      <c r="BB417" s="27">
        <f t="shared" si="221"/>
        <v>9750</v>
      </c>
      <c r="BC417" s="27">
        <f t="shared" si="221"/>
        <v>9750</v>
      </c>
      <c r="BD417" s="27">
        <f t="shared" si="221"/>
        <v>10833.333333333334</v>
      </c>
      <c r="BE417" s="27">
        <f t="shared" si="221"/>
        <v>10833.333333333334</v>
      </c>
      <c r="BF417" s="27">
        <f t="shared" si="221"/>
        <v>10833.333333333334</v>
      </c>
      <c r="BG417" s="27">
        <f t="shared" si="221"/>
        <v>10833.333333333334</v>
      </c>
      <c r="BH417" s="27">
        <f t="shared" si="221"/>
        <v>10833.333333333334</v>
      </c>
      <c r="BI417" s="27">
        <f t="shared" si="221"/>
        <v>10833.333333333334</v>
      </c>
      <c r="BJ417" s="27">
        <f t="shared" si="221"/>
        <v>10833.333333333334</v>
      </c>
      <c r="BK417" s="27">
        <f t="shared" si="221"/>
        <v>10833.333333333334</v>
      </c>
      <c r="BL417" s="27">
        <f t="shared" si="221"/>
        <v>10833.333333333334</v>
      </c>
      <c r="BM417" s="27">
        <f t="shared" si="221"/>
        <v>10833.333333333334</v>
      </c>
      <c r="BN417" s="27">
        <f t="shared" si="221"/>
        <v>10833.333333333334</v>
      </c>
      <c r="BO417" s="27">
        <f t="shared" si="221"/>
        <v>10833.333333333334</v>
      </c>
    </row>
    <row r="418" spans="1:67" x14ac:dyDescent="0.15">
      <c r="A418" s="50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</row>
    <row r="419" spans="1:67" x14ac:dyDescent="0.15">
      <c r="A419" s="35" t="s">
        <v>86</v>
      </c>
      <c r="G419" s="27">
        <f t="shared" ref="G419:AL419" si="222">G96*$C96</f>
        <v>2800</v>
      </c>
      <c r="H419" s="27">
        <f t="shared" si="222"/>
        <v>2800</v>
      </c>
      <c r="I419" s="27">
        <f t="shared" si="222"/>
        <v>2800</v>
      </c>
      <c r="J419" s="27">
        <f t="shared" si="222"/>
        <v>2800</v>
      </c>
      <c r="K419" s="27">
        <f t="shared" si="222"/>
        <v>2800</v>
      </c>
      <c r="L419" s="27">
        <f t="shared" si="222"/>
        <v>2800</v>
      </c>
      <c r="M419" s="27">
        <f t="shared" si="222"/>
        <v>2800</v>
      </c>
      <c r="N419" s="27">
        <f t="shared" si="222"/>
        <v>2800</v>
      </c>
      <c r="O419" s="27">
        <f t="shared" si="222"/>
        <v>2800</v>
      </c>
      <c r="P419" s="27">
        <f t="shared" si="222"/>
        <v>2800</v>
      </c>
      <c r="Q419" s="27">
        <f t="shared" si="222"/>
        <v>2800</v>
      </c>
      <c r="R419" s="27">
        <f t="shared" si="222"/>
        <v>2800</v>
      </c>
      <c r="S419" s="27">
        <f t="shared" si="222"/>
        <v>2800</v>
      </c>
      <c r="T419" s="27">
        <f t="shared" si="222"/>
        <v>0</v>
      </c>
      <c r="U419" s="27">
        <f t="shared" si="222"/>
        <v>0</v>
      </c>
      <c r="V419" s="27">
        <f t="shared" si="222"/>
        <v>0</v>
      </c>
      <c r="W419" s="27">
        <f t="shared" si="222"/>
        <v>0</v>
      </c>
      <c r="X419" s="27">
        <f t="shared" si="222"/>
        <v>0</v>
      </c>
      <c r="Y419" s="27">
        <f t="shared" si="222"/>
        <v>0</v>
      </c>
      <c r="Z419" s="27">
        <f t="shared" si="222"/>
        <v>0</v>
      </c>
      <c r="AA419" s="27">
        <f t="shared" si="222"/>
        <v>0</v>
      </c>
      <c r="AB419" s="27">
        <f t="shared" si="222"/>
        <v>0</v>
      </c>
      <c r="AC419" s="27">
        <f t="shared" si="222"/>
        <v>0</v>
      </c>
      <c r="AD419" s="27">
        <f t="shared" si="222"/>
        <v>0</v>
      </c>
      <c r="AE419" s="27">
        <f t="shared" si="222"/>
        <v>0</v>
      </c>
      <c r="AF419" s="27">
        <f t="shared" si="222"/>
        <v>0</v>
      </c>
      <c r="AG419" s="27">
        <f t="shared" si="222"/>
        <v>0</v>
      </c>
      <c r="AH419" s="27">
        <f t="shared" si="222"/>
        <v>0</v>
      </c>
      <c r="AI419" s="27">
        <f t="shared" si="222"/>
        <v>0</v>
      </c>
      <c r="AJ419" s="27">
        <f t="shared" si="222"/>
        <v>0</v>
      </c>
      <c r="AK419" s="27">
        <f t="shared" si="222"/>
        <v>0</v>
      </c>
      <c r="AL419" s="27">
        <f t="shared" si="222"/>
        <v>0</v>
      </c>
      <c r="AM419" s="27">
        <f t="shared" ref="AM419:BO419" si="223">AM96*$C96</f>
        <v>0</v>
      </c>
      <c r="AN419" s="27">
        <f t="shared" si="223"/>
        <v>0</v>
      </c>
      <c r="AO419" s="27">
        <f t="shared" si="223"/>
        <v>0</v>
      </c>
      <c r="AP419" s="27">
        <f t="shared" si="223"/>
        <v>0</v>
      </c>
      <c r="AQ419" s="27">
        <f t="shared" si="223"/>
        <v>0</v>
      </c>
      <c r="AR419" s="27">
        <f t="shared" si="223"/>
        <v>0</v>
      </c>
      <c r="AS419" s="27">
        <f t="shared" si="223"/>
        <v>0</v>
      </c>
      <c r="AT419" s="27">
        <f t="shared" si="223"/>
        <v>0</v>
      </c>
      <c r="AU419" s="27">
        <f t="shared" si="223"/>
        <v>0</v>
      </c>
      <c r="AV419" s="27">
        <f t="shared" si="223"/>
        <v>0</v>
      </c>
      <c r="AW419" s="27">
        <f t="shared" si="223"/>
        <v>0</v>
      </c>
      <c r="AX419" s="27">
        <f t="shared" si="223"/>
        <v>0</v>
      </c>
      <c r="AY419" s="27">
        <f t="shared" si="223"/>
        <v>0</v>
      </c>
      <c r="AZ419" s="27">
        <f t="shared" si="223"/>
        <v>0</v>
      </c>
      <c r="BA419" s="27">
        <f t="shared" si="223"/>
        <v>0</v>
      </c>
      <c r="BB419" s="27">
        <f t="shared" si="223"/>
        <v>0</v>
      </c>
      <c r="BC419" s="27">
        <f t="shared" si="223"/>
        <v>0</v>
      </c>
      <c r="BD419" s="27">
        <f t="shared" si="223"/>
        <v>0</v>
      </c>
      <c r="BE419" s="27">
        <f t="shared" si="223"/>
        <v>0</v>
      </c>
      <c r="BF419" s="27">
        <f t="shared" si="223"/>
        <v>0</v>
      </c>
      <c r="BG419" s="27">
        <f t="shared" si="223"/>
        <v>0</v>
      </c>
      <c r="BH419" s="27">
        <f t="shared" si="223"/>
        <v>0</v>
      </c>
      <c r="BI419" s="27">
        <f t="shared" si="223"/>
        <v>0</v>
      </c>
      <c r="BJ419" s="27">
        <f t="shared" si="223"/>
        <v>0</v>
      </c>
      <c r="BK419" s="27">
        <f t="shared" si="223"/>
        <v>0</v>
      </c>
      <c r="BL419" s="27">
        <f t="shared" si="223"/>
        <v>0</v>
      </c>
      <c r="BM419" s="27">
        <f t="shared" si="223"/>
        <v>0</v>
      </c>
      <c r="BN419" s="27">
        <f t="shared" si="223"/>
        <v>0</v>
      </c>
      <c r="BO419" s="27">
        <f t="shared" si="223"/>
        <v>0</v>
      </c>
    </row>
    <row r="420" spans="1:67" x14ac:dyDescent="0.15"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</row>
    <row r="421" spans="1:67" x14ac:dyDescent="0.15">
      <c r="A421" s="14" t="s">
        <v>29</v>
      </c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50" t="s">
        <v>75</v>
      </c>
      <c r="G422" s="27">
        <f t="shared" ref="G422:AL422" si="224">G98*$C98</f>
        <v>0</v>
      </c>
      <c r="H422" s="27">
        <f t="shared" si="224"/>
        <v>0</v>
      </c>
      <c r="I422" s="27">
        <f t="shared" si="224"/>
        <v>0</v>
      </c>
      <c r="J422" s="27">
        <f t="shared" si="224"/>
        <v>0</v>
      </c>
      <c r="K422" s="27">
        <f t="shared" si="224"/>
        <v>0</v>
      </c>
      <c r="L422" s="27">
        <f t="shared" si="224"/>
        <v>0</v>
      </c>
      <c r="M422" s="27">
        <f t="shared" si="224"/>
        <v>0</v>
      </c>
      <c r="N422" s="27">
        <f t="shared" si="224"/>
        <v>0</v>
      </c>
      <c r="O422" s="27">
        <f t="shared" si="224"/>
        <v>0</v>
      </c>
      <c r="P422" s="27">
        <f t="shared" si="224"/>
        <v>0</v>
      </c>
      <c r="Q422" s="27">
        <f t="shared" si="224"/>
        <v>0</v>
      </c>
      <c r="R422" s="27">
        <f t="shared" si="224"/>
        <v>0</v>
      </c>
      <c r="S422" s="27">
        <f t="shared" si="224"/>
        <v>0</v>
      </c>
      <c r="T422" s="27">
        <f t="shared" si="224"/>
        <v>6250</v>
      </c>
      <c r="U422" s="27">
        <f t="shared" si="224"/>
        <v>6250</v>
      </c>
      <c r="V422" s="27">
        <f t="shared" si="224"/>
        <v>6250</v>
      </c>
      <c r="W422" s="27">
        <f t="shared" si="224"/>
        <v>6250</v>
      </c>
      <c r="X422" s="27">
        <f t="shared" si="224"/>
        <v>6250</v>
      </c>
      <c r="Y422" s="27">
        <f t="shared" si="224"/>
        <v>6250</v>
      </c>
      <c r="Z422" s="27">
        <f t="shared" si="224"/>
        <v>6250</v>
      </c>
      <c r="AA422" s="27">
        <f t="shared" si="224"/>
        <v>6250</v>
      </c>
      <c r="AB422" s="27">
        <f t="shared" si="224"/>
        <v>6250</v>
      </c>
      <c r="AC422" s="27">
        <f t="shared" si="224"/>
        <v>6250</v>
      </c>
      <c r="AD422" s="27">
        <f t="shared" si="224"/>
        <v>6250</v>
      </c>
      <c r="AE422" s="27">
        <f t="shared" si="224"/>
        <v>6250</v>
      </c>
      <c r="AF422" s="27">
        <f t="shared" si="224"/>
        <v>6250</v>
      </c>
      <c r="AG422" s="27">
        <f t="shared" si="224"/>
        <v>6250</v>
      </c>
      <c r="AH422" s="27">
        <f t="shared" si="224"/>
        <v>6250</v>
      </c>
      <c r="AI422" s="27">
        <f t="shared" si="224"/>
        <v>6250</v>
      </c>
      <c r="AJ422" s="27">
        <f t="shared" si="224"/>
        <v>6250</v>
      </c>
      <c r="AK422" s="27">
        <f t="shared" si="224"/>
        <v>6250</v>
      </c>
      <c r="AL422" s="27">
        <f t="shared" si="224"/>
        <v>6250</v>
      </c>
      <c r="AM422" s="27">
        <f t="shared" ref="AM422:BO422" si="225">AM98*$C98</f>
        <v>6250</v>
      </c>
      <c r="AN422" s="27">
        <f t="shared" si="225"/>
        <v>6250</v>
      </c>
      <c r="AO422" s="27">
        <f t="shared" si="225"/>
        <v>6250</v>
      </c>
      <c r="AP422" s="27">
        <f t="shared" si="225"/>
        <v>6250</v>
      </c>
      <c r="AQ422" s="27">
        <f t="shared" si="225"/>
        <v>6250</v>
      </c>
      <c r="AR422" s="27">
        <f t="shared" si="225"/>
        <v>6250</v>
      </c>
      <c r="AS422" s="27">
        <f t="shared" si="225"/>
        <v>6250</v>
      </c>
      <c r="AT422" s="27">
        <f t="shared" si="225"/>
        <v>6250</v>
      </c>
      <c r="AU422" s="27">
        <f t="shared" si="225"/>
        <v>6250</v>
      </c>
      <c r="AV422" s="27">
        <f t="shared" si="225"/>
        <v>6250</v>
      </c>
      <c r="AW422" s="27">
        <f t="shared" si="225"/>
        <v>6250</v>
      </c>
      <c r="AX422" s="27">
        <f t="shared" si="225"/>
        <v>6250</v>
      </c>
      <c r="AY422" s="27">
        <f t="shared" si="225"/>
        <v>6250</v>
      </c>
      <c r="AZ422" s="27">
        <f t="shared" si="225"/>
        <v>6250</v>
      </c>
      <c r="BA422" s="27">
        <f t="shared" si="225"/>
        <v>6250</v>
      </c>
      <c r="BB422" s="27">
        <f t="shared" si="225"/>
        <v>6250</v>
      </c>
      <c r="BC422" s="27">
        <f t="shared" si="225"/>
        <v>6250</v>
      </c>
      <c r="BD422" s="27">
        <f t="shared" si="225"/>
        <v>6250</v>
      </c>
      <c r="BE422" s="27">
        <f t="shared" si="225"/>
        <v>6250</v>
      </c>
      <c r="BF422" s="27">
        <f t="shared" si="225"/>
        <v>6250</v>
      </c>
      <c r="BG422" s="27">
        <f t="shared" si="225"/>
        <v>6250</v>
      </c>
      <c r="BH422" s="27">
        <f t="shared" si="225"/>
        <v>6250</v>
      </c>
      <c r="BI422" s="27">
        <f t="shared" si="225"/>
        <v>6250</v>
      </c>
      <c r="BJ422" s="27">
        <f t="shared" si="225"/>
        <v>6250</v>
      </c>
      <c r="BK422" s="27">
        <f t="shared" si="225"/>
        <v>6250</v>
      </c>
      <c r="BL422" s="27">
        <f t="shared" si="225"/>
        <v>6250</v>
      </c>
      <c r="BM422" s="27">
        <f t="shared" si="225"/>
        <v>6250</v>
      </c>
      <c r="BN422" s="27">
        <f t="shared" si="225"/>
        <v>6250</v>
      </c>
      <c r="BO422" s="27">
        <f t="shared" si="225"/>
        <v>6250</v>
      </c>
    </row>
    <row r="423" spans="1:67" x14ac:dyDescent="0.15">
      <c r="A423" s="50" t="s">
        <v>62</v>
      </c>
      <c r="G423" s="24">
        <f>STAFFPLAN_CWS!$B125</f>
        <v>0</v>
      </c>
      <c r="H423" s="24">
        <f>STAFFPLAN_CWS!$C125</f>
        <v>0</v>
      </c>
      <c r="I423" s="24">
        <f>STAFFPLAN_CWS!$C125</f>
        <v>0</v>
      </c>
      <c r="J423" s="24">
        <f>STAFFPLAN_CWS!$C125</f>
        <v>0</v>
      </c>
      <c r="K423" s="24">
        <f>STAFFPLAN_CWS!$C125</f>
        <v>0</v>
      </c>
      <c r="L423" s="24">
        <f>STAFFPLAN_CWS!$C125</f>
        <v>0</v>
      </c>
      <c r="M423" s="24">
        <f>STAFFPLAN_CWS!$C125</f>
        <v>0</v>
      </c>
      <c r="N423" s="24">
        <f>STAFFPLAN_CWS!$C125</f>
        <v>0</v>
      </c>
      <c r="O423" s="24">
        <f>STAFFPLAN_CWS!$C125</f>
        <v>0</v>
      </c>
      <c r="P423" s="24">
        <f>STAFFPLAN_CWS!$C125</f>
        <v>0</v>
      </c>
      <c r="Q423" s="24">
        <f>STAFFPLAN_CWS!$C125</f>
        <v>0</v>
      </c>
      <c r="R423" s="24">
        <f>STAFFPLAN_CWS!$C125</f>
        <v>0</v>
      </c>
      <c r="S423" s="24">
        <f>STAFFPLAN_CWS!$C125</f>
        <v>0</v>
      </c>
      <c r="T423" s="24">
        <f>STAFFPLAN_CWS!$D125</f>
        <v>0.9</v>
      </c>
      <c r="U423" s="24">
        <f>STAFFPLAN_CWS!$D125</f>
        <v>0.9</v>
      </c>
      <c r="V423" s="24">
        <f>STAFFPLAN_CWS!$D125</f>
        <v>0.9</v>
      </c>
      <c r="W423" s="24">
        <f>STAFFPLAN_CWS!$D125</f>
        <v>0.9</v>
      </c>
      <c r="X423" s="24">
        <f>STAFFPLAN_CWS!$D125</f>
        <v>0.9</v>
      </c>
      <c r="Y423" s="24">
        <f>STAFFPLAN_CWS!$D125</f>
        <v>0.9</v>
      </c>
      <c r="Z423" s="24">
        <f>STAFFPLAN_CWS!$D125</f>
        <v>0.9</v>
      </c>
      <c r="AA423" s="24">
        <f>STAFFPLAN_CWS!$D125</f>
        <v>0.9</v>
      </c>
      <c r="AB423" s="24">
        <f>STAFFPLAN_CWS!$D125</f>
        <v>0.9</v>
      </c>
      <c r="AC423" s="24">
        <f>STAFFPLAN_CWS!$D125</f>
        <v>0.9</v>
      </c>
      <c r="AD423" s="24">
        <f>STAFFPLAN_CWS!$D125</f>
        <v>0.9</v>
      </c>
      <c r="AE423" s="24">
        <f>STAFFPLAN_CWS!$D125</f>
        <v>0.9</v>
      </c>
      <c r="AF423" s="24">
        <f>STAFFPLAN_CWS!$E125</f>
        <v>0.9</v>
      </c>
      <c r="AG423" s="24">
        <f>STAFFPLAN_CWS!$E125</f>
        <v>0.9</v>
      </c>
      <c r="AH423" s="24">
        <f>STAFFPLAN_CWS!$E125</f>
        <v>0.9</v>
      </c>
      <c r="AI423" s="24">
        <f>STAFFPLAN_CWS!$E125</f>
        <v>0.9</v>
      </c>
      <c r="AJ423" s="24">
        <f>STAFFPLAN_CWS!$E125</f>
        <v>0.9</v>
      </c>
      <c r="AK423" s="24">
        <f>STAFFPLAN_CWS!$E125</f>
        <v>0.9</v>
      </c>
      <c r="AL423" s="24">
        <f>STAFFPLAN_CWS!$E125</f>
        <v>0.9</v>
      </c>
      <c r="AM423" s="24">
        <f>STAFFPLAN_CWS!$E125</f>
        <v>0.9</v>
      </c>
      <c r="AN423" s="24">
        <f>STAFFPLAN_CWS!$E125</f>
        <v>0.9</v>
      </c>
      <c r="AO423" s="24">
        <f>STAFFPLAN_CWS!$E125</f>
        <v>0.9</v>
      </c>
      <c r="AP423" s="24">
        <f>STAFFPLAN_CWS!$E125</f>
        <v>0.9</v>
      </c>
      <c r="AQ423" s="24">
        <f>STAFFPLAN_CWS!$E125</f>
        <v>0.9</v>
      </c>
      <c r="AR423" s="24">
        <f>STAFFPLAN_CWS!$F125</f>
        <v>1</v>
      </c>
      <c r="AS423" s="24">
        <f>STAFFPLAN_CWS!$F125</f>
        <v>1</v>
      </c>
      <c r="AT423" s="24">
        <f>STAFFPLAN_CWS!$F125</f>
        <v>1</v>
      </c>
      <c r="AU423" s="24">
        <f>STAFFPLAN_CWS!$F125</f>
        <v>1</v>
      </c>
      <c r="AV423" s="24">
        <f>STAFFPLAN_CWS!$F125</f>
        <v>1</v>
      </c>
      <c r="AW423" s="24">
        <f>STAFFPLAN_CWS!$F125</f>
        <v>1</v>
      </c>
      <c r="AX423" s="24">
        <f>STAFFPLAN_CWS!$F125</f>
        <v>1</v>
      </c>
      <c r="AY423" s="24">
        <f>STAFFPLAN_CWS!$F125</f>
        <v>1</v>
      </c>
      <c r="AZ423" s="24">
        <f>STAFFPLAN_CWS!$F125</f>
        <v>1</v>
      </c>
      <c r="BA423" s="24">
        <f>STAFFPLAN_CWS!$F125</f>
        <v>1</v>
      </c>
      <c r="BB423" s="24">
        <f>STAFFPLAN_CWS!$F125</f>
        <v>1</v>
      </c>
      <c r="BC423" s="24">
        <f>STAFFPLAN_CWS!$F125</f>
        <v>1</v>
      </c>
      <c r="BD423" s="24">
        <f>STAFFPLAN_CWS!$G125</f>
        <v>1</v>
      </c>
      <c r="BE423" s="24">
        <f>STAFFPLAN_CWS!$G125</f>
        <v>1</v>
      </c>
      <c r="BF423" s="24">
        <f>STAFFPLAN_CWS!$G125</f>
        <v>1</v>
      </c>
      <c r="BG423" s="24">
        <f>STAFFPLAN_CWS!$G125</f>
        <v>1</v>
      </c>
      <c r="BH423" s="24">
        <f>STAFFPLAN_CWS!$G125</f>
        <v>1</v>
      </c>
      <c r="BI423" s="24">
        <f>STAFFPLAN_CWS!$G125</f>
        <v>1</v>
      </c>
      <c r="BJ423" s="24">
        <f>STAFFPLAN_CWS!$G125</f>
        <v>1</v>
      </c>
      <c r="BK423" s="24">
        <f>STAFFPLAN_CWS!$G125</f>
        <v>1</v>
      </c>
      <c r="BL423" s="24">
        <f>STAFFPLAN_CWS!$G125</f>
        <v>1</v>
      </c>
      <c r="BM423" s="24">
        <f>STAFFPLAN_CWS!$G125</f>
        <v>1</v>
      </c>
      <c r="BN423" s="24">
        <f>STAFFPLAN_CWS!$G125</f>
        <v>1</v>
      </c>
      <c r="BO423" s="24">
        <f>STAFFPLAN_CWS!$G125</f>
        <v>1</v>
      </c>
    </row>
    <row r="424" spans="1:67" x14ac:dyDescent="0.15">
      <c r="A424" s="50" t="s">
        <v>76</v>
      </c>
      <c r="G424" s="27">
        <f t="shared" ref="G424:AL424" si="226">G422*G423</f>
        <v>0</v>
      </c>
      <c r="H424" s="27">
        <f t="shared" si="226"/>
        <v>0</v>
      </c>
      <c r="I424" s="27">
        <f t="shared" si="226"/>
        <v>0</v>
      </c>
      <c r="J424" s="27">
        <f t="shared" si="226"/>
        <v>0</v>
      </c>
      <c r="K424" s="27">
        <f t="shared" si="226"/>
        <v>0</v>
      </c>
      <c r="L424" s="27">
        <f t="shared" si="226"/>
        <v>0</v>
      </c>
      <c r="M424" s="27">
        <f t="shared" si="226"/>
        <v>0</v>
      </c>
      <c r="N424" s="27">
        <f t="shared" si="226"/>
        <v>0</v>
      </c>
      <c r="O424" s="27">
        <f t="shared" si="226"/>
        <v>0</v>
      </c>
      <c r="P424" s="27">
        <f t="shared" si="226"/>
        <v>0</v>
      </c>
      <c r="Q424" s="27">
        <f t="shared" si="226"/>
        <v>0</v>
      </c>
      <c r="R424" s="27">
        <f t="shared" si="226"/>
        <v>0</v>
      </c>
      <c r="S424" s="27">
        <f t="shared" si="226"/>
        <v>0</v>
      </c>
      <c r="T424" s="27">
        <f t="shared" si="226"/>
        <v>5625</v>
      </c>
      <c r="U424" s="27">
        <f t="shared" si="226"/>
        <v>5625</v>
      </c>
      <c r="V424" s="27">
        <f t="shared" si="226"/>
        <v>5625</v>
      </c>
      <c r="W424" s="27">
        <f t="shared" si="226"/>
        <v>5625</v>
      </c>
      <c r="X424" s="27">
        <f t="shared" si="226"/>
        <v>5625</v>
      </c>
      <c r="Y424" s="27">
        <f t="shared" si="226"/>
        <v>5625</v>
      </c>
      <c r="Z424" s="27">
        <f t="shared" si="226"/>
        <v>5625</v>
      </c>
      <c r="AA424" s="27">
        <f t="shared" si="226"/>
        <v>5625</v>
      </c>
      <c r="AB424" s="27">
        <f t="shared" si="226"/>
        <v>5625</v>
      </c>
      <c r="AC424" s="27">
        <f t="shared" si="226"/>
        <v>5625</v>
      </c>
      <c r="AD424" s="27">
        <f t="shared" si="226"/>
        <v>5625</v>
      </c>
      <c r="AE424" s="27">
        <f t="shared" si="226"/>
        <v>5625</v>
      </c>
      <c r="AF424" s="27">
        <f t="shared" si="226"/>
        <v>5625</v>
      </c>
      <c r="AG424" s="27">
        <f t="shared" si="226"/>
        <v>5625</v>
      </c>
      <c r="AH424" s="27">
        <f t="shared" si="226"/>
        <v>5625</v>
      </c>
      <c r="AI424" s="27">
        <f t="shared" si="226"/>
        <v>5625</v>
      </c>
      <c r="AJ424" s="27">
        <f t="shared" si="226"/>
        <v>5625</v>
      </c>
      <c r="AK424" s="27">
        <f t="shared" si="226"/>
        <v>5625</v>
      </c>
      <c r="AL424" s="27">
        <f t="shared" si="226"/>
        <v>5625</v>
      </c>
      <c r="AM424" s="27">
        <f t="shared" ref="AM424:BO424" si="227">AM422*AM423</f>
        <v>5625</v>
      </c>
      <c r="AN424" s="27">
        <f t="shared" si="227"/>
        <v>5625</v>
      </c>
      <c r="AO424" s="27">
        <f t="shared" si="227"/>
        <v>5625</v>
      </c>
      <c r="AP424" s="27">
        <f t="shared" si="227"/>
        <v>5625</v>
      </c>
      <c r="AQ424" s="27">
        <f t="shared" si="227"/>
        <v>5625</v>
      </c>
      <c r="AR424" s="27">
        <f t="shared" si="227"/>
        <v>6250</v>
      </c>
      <c r="AS424" s="27">
        <f t="shared" si="227"/>
        <v>6250</v>
      </c>
      <c r="AT424" s="27">
        <f t="shared" si="227"/>
        <v>6250</v>
      </c>
      <c r="AU424" s="27">
        <f t="shared" si="227"/>
        <v>6250</v>
      </c>
      <c r="AV424" s="27">
        <f t="shared" si="227"/>
        <v>6250</v>
      </c>
      <c r="AW424" s="27">
        <f t="shared" si="227"/>
        <v>6250</v>
      </c>
      <c r="AX424" s="27">
        <f t="shared" si="227"/>
        <v>6250</v>
      </c>
      <c r="AY424" s="27">
        <f t="shared" si="227"/>
        <v>6250</v>
      </c>
      <c r="AZ424" s="27">
        <f t="shared" si="227"/>
        <v>6250</v>
      </c>
      <c r="BA424" s="27">
        <f t="shared" si="227"/>
        <v>6250</v>
      </c>
      <c r="BB424" s="27">
        <f t="shared" si="227"/>
        <v>6250</v>
      </c>
      <c r="BC424" s="27">
        <f t="shared" si="227"/>
        <v>6250</v>
      </c>
      <c r="BD424" s="27">
        <f t="shared" si="227"/>
        <v>6250</v>
      </c>
      <c r="BE424" s="27">
        <f t="shared" si="227"/>
        <v>6250</v>
      </c>
      <c r="BF424" s="27">
        <f t="shared" si="227"/>
        <v>6250</v>
      </c>
      <c r="BG424" s="27">
        <f t="shared" si="227"/>
        <v>6250</v>
      </c>
      <c r="BH424" s="27">
        <f t="shared" si="227"/>
        <v>6250</v>
      </c>
      <c r="BI424" s="27">
        <f t="shared" si="227"/>
        <v>6250</v>
      </c>
      <c r="BJ424" s="27">
        <f t="shared" si="227"/>
        <v>6250</v>
      </c>
      <c r="BK424" s="27">
        <f t="shared" si="227"/>
        <v>6250</v>
      </c>
      <c r="BL424" s="27">
        <f t="shared" si="227"/>
        <v>6250</v>
      </c>
      <c r="BM424" s="27">
        <f t="shared" si="227"/>
        <v>6250</v>
      </c>
      <c r="BN424" s="27">
        <f t="shared" si="227"/>
        <v>6250</v>
      </c>
      <c r="BO424" s="27">
        <f t="shared" si="227"/>
        <v>6250</v>
      </c>
    </row>
    <row r="425" spans="1:67" x14ac:dyDescent="0.15">
      <c r="A425" s="50" t="s">
        <v>766</v>
      </c>
      <c r="G425" s="27">
        <v>0</v>
      </c>
      <c r="H425" s="27">
        <v>0</v>
      </c>
      <c r="I425" s="27">
        <v>0</v>
      </c>
      <c r="J425" s="27">
        <v>0</v>
      </c>
      <c r="K425" s="27">
        <v>0</v>
      </c>
      <c r="L425" s="27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0</v>
      </c>
      <c r="R425" s="27">
        <v>0</v>
      </c>
      <c r="S425" s="27">
        <v>0</v>
      </c>
      <c r="T425" s="27">
        <v>0</v>
      </c>
      <c r="U425" s="27">
        <v>0</v>
      </c>
      <c r="V425" s="27">
        <v>0</v>
      </c>
      <c r="W425" s="27">
        <v>0</v>
      </c>
      <c r="X425" s="27">
        <v>0</v>
      </c>
      <c r="Y425" s="27">
        <v>0</v>
      </c>
      <c r="Z425" s="27">
        <v>0</v>
      </c>
      <c r="AA425" s="27">
        <v>0</v>
      </c>
      <c r="AB425" s="27">
        <v>0</v>
      </c>
      <c r="AC425" s="27">
        <v>0</v>
      </c>
      <c r="AD425" s="27">
        <v>0</v>
      </c>
      <c r="AE425" s="27">
        <v>0</v>
      </c>
      <c r="AF425" s="27">
        <v>0</v>
      </c>
      <c r="AG425" s="27">
        <v>0</v>
      </c>
      <c r="AH425" s="27">
        <v>0</v>
      </c>
      <c r="AI425" s="27">
        <v>0</v>
      </c>
      <c r="AJ425" s="27">
        <v>0</v>
      </c>
      <c r="AK425" s="27">
        <v>0</v>
      </c>
      <c r="AL425" s="27">
        <v>0</v>
      </c>
      <c r="AM425" s="27">
        <v>0</v>
      </c>
      <c r="AN425" s="27">
        <v>0</v>
      </c>
      <c r="AO425" s="27">
        <v>0</v>
      </c>
      <c r="AP425" s="27">
        <v>0</v>
      </c>
      <c r="AQ425" s="27">
        <v>0</v>
      </c>
      <c r="AR425" s="27">
        <v>0</v>
      </c>
      <c r="AS425" s="27">
        <v>0</v>
      </c>
      <c r="AT425" s="27">
        <v>0</v>
      </c>
      <c r="AU425" s="27">
        <v>0</v>
      </c>
      <c r="AV425" s="27">
        <v>0</v>
      </c>
      <c r="AW425" s="27">
        <v>0</v>
      </c>
      <c r="AX425" s="27">
        <v>0</v>
      </c>
      <c r="AY425" s="27">
        <v>0</v>
      </c>
      <c r="AZ425" s="27">
        <v>0</v>
      </c>
      <c r="BA425" s="27">
        <v>0</v>
      </c>
      <c r="BB425" s="27">
        <v>0</v>
      </c>
      <c r="BC425" s="27">
        <v>0</v>
      </c>
      <c r="BD425" s="27">
        <v>0</v>
      </c>
      <c r="BE425" s="27">
        <v>0</v>
      </c>
      <c r="BF425" s="27">
        <v>0</v>
      </c>
      <c r="BG425" s="27">
        <v>0</v>
      </c>
      <c r="BH425" s="27">
        <v>0</v>
      </c>
      <c r="BI425" s="27">
        <v>0</v>
      </c>
      <c r="BJ425" s="27">
        <v>0</v>
      </c>
      <c r="BK425" s="27">
        <v>0</v>
      </c>
      <c r="BL425" s="27">
        <v>0</v>
      </c>
      <c r="BM425" s="27">
        <v>0</v>
      </c>
      <c r="BN425" s="27">
        <v>0</v>
      </c>
      <c r="BO425" s="27">
        <v>0</v>
      </c>
    </row>
    <row r="426" spans="1:67" x14ac:dyDescent="0.15">
      <c r="A426" s="50" t="s">
        <v>63</v>
      </c>
      <c r="G426" s="27">
        <f t="shared" ref="G426:AL426" si="228">G424+G425</f>
        <v>0</v>
      </c>
      <c r="H426" s="27">
        <f t="shared" si="228"/>
        <v>0</v>
      </c>
      <c r="I426" s="27">
        <f t="shared" si="228"/>
        <v>0</v>
      </c>
      <c r="J426" s="27">
        <f t="shared" si="228"/>
        <v>0</v>
      </c>
      <c r="K426" s="27">
        <f t="shared" si="228"/>
        <v>0</v>
      </c>
      <c r="L426" s="27">
        <f t="shared" si="228"/>
        <v>0</v>
      </c>
      <c r="M426" s="27">
        <f t="shared" si="228"/>
        <v>0</v>
      </c>
      <c r="N426" s="27">
        <f t="shared" si="228"/>
        <v>0</v>
      </c>
      <c r="O426" s="27">
        <f t="shared" si="228"/>
        <v>0</v>
      </c>
      <c r="P426" s="27">
        <f t="shared" si="228"/>
        <v>0</v>
      </c>
      <c r="Q426" s="27">
        <f t="shared" si="228"/>
        <v>0</v>
      </c>
      <c r="R426" s="27">
        <f t="shared" si="228"/>
        <v>0</v>
      </c>
      <c r="S426" s="27">
        <f t="shared" si="228"/>
        <v>0</v>
      </c>
      <c r="T426" s="27">
        <f t="shared" si="228"/>
        <v>5625</v>
      </c>
      <c r="U426" s="27">
        <f t="shared" si="228"/>
        <v>5625</v>
      </c>
      <c r="V426" s="27">
        <f t="shared" si="228"/>
        <v>5625</v>
      </c>
      <c r="W426" s="27">
        <f t="shared" si="228"/>
        <v>5625</v>
      </c>
      <c r="X426" s="27">
        <f t="shared" si="228"/>
        <v>5625</v>
      </c>
      <c r="Y426" s="27">
        <f t="shared" si="228"/>
        <v>5625</v>
      </c>
      <c r="Z426" s="27">
        <f t="shared" si="228"/>
        <v>5625</v>
      </c>
      <c r="AA426" s="27">
        <f t="shared" si="228"/>
        <v>5625</v>
      </c>
      <c r="AB426" s="27">
        <f t="shared" si="228"/>
        <v>5625</v>
      </c>
      <c r="AC426" s="27">
        <f t="shared" si="228"/>
        <v>5625</v>
      </c>
      <c r="AD426" s="27">
        <f t="shared" si="228"/>
        <v>5625</v>
      </c>
      <c r="AE426" s="27">
        <f t="shared" si="228"/>
        <v>5625</v>
      </c>
      <c r="AF426" s="27">
        <f t="shared" si="228"/>
        <v>5625</v>
      </c>
      <c r="AG426" s="27">
        <f t="shared" si="228"/>
        <v>5625</v>
      </c>
      <c r="AH426" s="27">
        <f t="shared" si="228"/>
        <v>5625</v>
      </c>
      <c r="AI426" s="27">
        <f t="shared" si="228"/>
        <v>5625</v>
      </c>
      <c r="AJ426" s="27">
        <f t="shared" si="228"/>
        <v>5625</v>
      </c>
      <c r="AK426" s="27">
        <f t="shared" si="228"/>
        <v>5625</v>
      </c>
      <c r="AL426" s="27">
        <f t="shared" si="228"/>
        <v>5625</v>
      </c>
      <c r="AM426" s="27">
        <f t="shared" ref="AM426:BO426" si="229">AM424+AM425</f>
        <v>5625</v>
      </c>
      <c r="AN426" s="27">
        <f t="shared" si="229"/>
        <v>5625</v>
      </c>
      <c r="AO426" s="27">
        <f t="shared" si="229"/>
        <v>5625</v>
      </c>
      <c r="AP426" s="27">
        <f t="shared" si="229"/>
        <v>5625</v>
      </c>
      <c r="AQ426" s="27">
        <f t="shared" si="229"/>
        <v>5625</v>
      </c>
      <c r="AR426" s="27">
        <f t="shared" si="229"/>
        <v>6250</v>
      </c>
      <c r="AS426" s="27">
        <f t="shared" si="229"/>
        <v>6250</v>
      </c>
      <c r="AT426" s="27">
        <f t="shared" si="229"/>
        <v>6250</v>
      </c>
      <c r="AU426" s="27">
        <f t="shared" si="229"/>
        <v>6250</v>
      </c>
      <c r="AV426" s="27">
        <f t="shared" si="229"/>
        <v>6250</v>
      </c>
      <c r="AW426" s="27">
        <f t="shared" si="229"/>
        <v>6250</v>
      </c>
      <c r="AX426" s="27">
        <f t="shared" si="229"/>
        <v>6250</v>
      </c>
      <c r="AY426" s="27">
        <f t="shared" si="229"/>
        <v>6250</v>
      </c>
      <c r="AZ426" s="27">
        <f t="shared" si="229"/>
        <v>6250</v>
      </c>
      <c r="BA426" s="27">
        <f t="shared" si="229"/>
        <v>6250</v>
      </c>
      <c r="BB426" s="27">
        <f t="shared" si="229"/>
        <v>6250</v>
      </c>
      <c r="BC426" s="27">
        <f t="shared" si="229"/>
        <v>6250</v>
      </c>
      <c r="BD426" s="27">
        <f t="shared" si="229"/>
        <v>6250</v>
      </c>
      <c r="BE426" s="27">
        <f t="shared" si="229"/>
        <v>6250</v>
      </c>
      <c r="BF426" s="27">
        <f t="shared" si="229"/>
        <v>6250</v>
      </c>
      <c r="BG426" s="27">
        <f t="shared" si="229"/>
        <v>6250</v>
      </c>
      <c r="BH426" s="27">
        <f t="shared" si="229"/>
        <v>6250</v>
      </c>
      <c r="BI426" s="27">
        <f t="shared" si="229"/>
        <v>6250</v>
      </c>
      <c r="BJ426" s="27">
        <f t="shared" si="229"/>
        <v>6250</v>
      </c>
      <c r="BK426" s="27">
        <f t="shared" si="229"/>
        <v>6250</v>
      </c>
      <c r="BL426" s="27">
        <f t="shared" si="229"/>
        <v>6250</v>
      </c>
      <c r="BM426" s="27">
        <f t="shared" si="229"/>
        <v>6250</v>
      </c>
      <c r="BN426" s="27">
        <f t="shared" si="229"/>
        <v>6250</v>
      </c>
      <c r="BO426" s="27">
        <f t="shared" si="229"/>
        <v>6250</v>
      </c>
    </row>
    <row r="427" spans="1:67" x14ac:dyDescent="0.15">
      <c r="A427" s="50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</row>
    <row r="428" spans="1:67" x14ac:dyDescent="0.15">
      <c r="A428" s="35" t="s">
        <v>86</v>
      </c>
      <c r="G428" s="27">
        <f t="shared" ref="G428:AL428" si="230">G99*$C99</f>
        <v>0</v>
      </c>
      <c r="H428" s="27">
        <f t="shared" si="230"/>
        <v>5200</v>
      </c>
      <c r="I428" s="27">
        <f t="shared" si="230"/>
        <v>5200</v>
      </c>
      <c r="J428" s="27">
        <f t="shared" si="230"/>
        <v>5200</v>
      </c>
      <c r="K428" s="27">
        <f t="shared" si="230"/>
        <v>5200</v>
      </c>
      <c r="L428" s="27">
        <f t="shared" si="230"/>
        <v>5200</v>
      </c>
      <c r="M428" s="27">
        <f t="shared" si="230"/>
        <v>5200</v>
      </c>
      <c r="N428" s="27">
        <f t="shared" si="230"/>
        <v>5200</v>
      </c>
      <c r="O428" s="27">
        <f t="shared" si="230"/>
        <v>5200</v>
      </c>
      <c r="P428" s="27">
        <f t="shared" si="230"/>
        <v>5200</v>
      </c>
      <c r="Q428" s="27">
        <f t="shared" si="230"/>
        <v>5200</v>
      </c>
      <c r="R428" s="27">
        <f t="shared" si="230"/>
        <v>5200</v>
      </c>
      <c r="S428" s="27">
        <f t="shared" si="230"/>
        <v>5200</v>
      </c>
      <c r="T428" s="27">
        <f t="shared" si="230"/>
        <v>0</v>
      </c>
      <c r="U428" s="27">
        <f t="shared" si="230"/>
        <v>0</v>
      </c>
      <c r="V428" s="27">
        <f t="shared" si="230"/>
        <v>0</v>
      </c>
      <c r="W428" s="27">
        <f t="shared" si="230"/>
        <v>0</v>
      </c>
      <c r="X428" s="27">
        <f t="shared" si="230"/>
        <v>0</v>
      </c>
      <c r="Y428" s="27">
        <f t="shared" si="230"/>
        <v>0</v>
      </c>
      <c r="Z428" s="27">
        <f t="shared" si="230"/>
        <v>0</v>
      </c>
      <c r="AA428" s="27">
        <f t="shared" si="230"/>
        <v>0</v>
      </c>
      <c r="AB428" s="27">
        <f t="shared" si="230"/>
        <v>0</v>
      </c>
      <c r="AC428" s="27">
        <f t="shared" si="230"/>
        <v>0</v>
      </c>
      <c r="AD428" s="27">
        <f t="shared" si="230"/>
        <v>0</v>
      </c>
      <c r="AE428" s="27">
        <f t="shared" si="230"/>
        <v>0</v>
      </c>
      <c r="AF428" s="27">
        <f t="shared" si="230"/>
        <v>0</v>
      </c>
      <c r="AG428" s="27">
        <f t="shared" si="230"/>
        <v>0</v>
      </c>
      <c r="AH428" s="27">
        <f t="shared" si="230"/>
        <v>0</v>
      </c>
      <c r="AI428" s="27">
        <f t="shared" si="230"/>
        <v>0</v>
      </c>
      <c r="AJ428" s="27">
        <f t="shared" si="230"/>
        <v>0</v>
      </c>
      <c r="AK428" s="27">
        <f t="shared" si="230"/>
        <v>0</v>
      </c>
      <c r="AL428" s="27">
        <f t="shared" si="230"/>
        <v>0</v>
      </c>
      <c r="AM428" s="27">
        <f t="shared" ref="AM428:BO428" si="231">AM99*$C99</f>
        <v>0</v>
      </c>
      <c r="AN428" s="27">
        <f t="shared" si="231"/>
        <v>0</v>
      </c>
      <c r="AO428" s="27">
        <f t="shared" si="231"/>
        <v>0</v>
      </c>
      <c r="AP428" s="27">
        <f t="shared" si="231"/>
        <v>0</v>
      </c>
      <c r="AQ428" s="27">
        <f t="shared" si="231"/>
        <v>0</v>
      </c>
      <c r="AR428" s="27">
        <f t="shared" si="231"/>
        <v>0</v>
      </c>
      <c r="AS428" s="27">
        <f t="shared" si="231"/>
        <v>0</v>
      </c>
      <c r="AT428" s="27">
        <f t="shared" si="231"/>
        <v>0</v>
      </c>
      <c r="AU428" s="27">
        <f t="shared" si="231"/>
        <v>0</v>
      </c>
      <c r="AV428" s="27">
        <f t="shared" si="231"/>
        <v>0</v>
      </c>
      <c r="AW428" s="27">
        <f t="shared" si="231"/>
        <v>0</v>
      </c>
      <c r="AX428" s="27">
        <f t="shared" si="231"/>
        <v>0</v>
      </c>
      <c r="AY428" s="27">
        <f t="shared" si="231"/>
        <v>0</v>
      </c>
      <c r="AZ428" s="27">
        <f t="shared" si="231"/>
        <v>0</v>
      </c>
      <c r="BA428" s="27">
        <f t="shared" si="231"/>
        <v>0</v>
      </c>
      <c r="BB428" s="27">
        <f t="shared" si="231"/>
        <v>0</v>
      </c>
      <c r="BC428" s="27">
        <f t="shared" si="231"/>
        <v>0</v>
      </c>
      <c r="BD428" s="27">
        <f t="shared" si="231"/>
        <v>0</v>
      </c>
      <c r="BE428" s="27">
        <f t="shared" si="231"/>
        <v>0</v>
      </c>
      <c r="BF428" s="27">
        <f t="shared" si="231"/>
        <v>0</v>
      </c>
      <c r="BG428" s="27">
        <f t="shared" si="231"/>
        <v>0</v>
      </c>
      <c r="BH428" s="27">
        <f t="shared" si="231"/>
        <v>0</v>
      </c>
      <c r="BI428" s="27">
        <f t="shared" si="231"/>
        <v>0</v>
      </c>
      <c r="BJ428" s="27">
        <f t="shared" si="231"/>
        <v>0</v>
      </c>
      <c r="BK428" s="27">
        <f t="shared" si="231"/>
        <v>0</v>
      </c>
      <c r="BL428" s="27">
        <f t="shared" si="231"/>
        <v>0</v>
      </c>
      <c r="BM428" s="27">
        <f t="shared" si="231"/>
        <v>0</v>
      </c>
      <c r="BN428" s="27">
        <f t="shared" si="231"/>
        <v>0</v>
      </c>
      <c r="BO428" s="27">
        <f t="shared" si="231"/>
        <v>0</v>
      </c>
    </row>
    <row r="429" spans="1:67" x14ac:dyDescent="0.15"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</row>
    <row r="430" spans="1:67" x14ac:dyDescent="0.15">
      <c r="A430" s="14" t="s">
        <v>80</v>
      </c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50" t="s">
        <v>75</v>
      </c>
      <c r="G431" s="27">
        <f t="shared" ref="G431:AL431" si="232">G101*$C101</f>
        <v>0</v>
      </c>
      <c r="H431" s="27">
        <f t="shared" si="232"/>
        <v>0</v>
      </c>
      <c r="I431" s="27">
        <f t="shared" si="232"/>
        <v>0</v>
      </c>
      <c r="J431" s="27">
        <f t="shared" si="232"/>
        <v>0</v>
      </c>
      <c r="K431" s="27">
        <f t="shared" si="232"/>
        <v>0</v>
      </c>
      <c r="L431" s="27">
        <f t="shared" si="232"/>
        <v>0</v>
      </c>
      <c r="M431" s="27">
        <f t="shared" si="232"/>
        <v>0</v>
      </c>
      <c r="N431" s="27">
        <f t="shared" si="232"/>
        <v>0</v>
      </c>
      <c r="O431" s="27">
        <f t="shared" si="232"/>
        <v>0</v>
      </c>
      <c r="P431" s="27">
        <f t="shared" si="232"/>
        <v>0</v>
      </c>
      <c r="Q431" s="27">
        <f t="shared" si="232"/>
        <v>0</v>
      </c>
      <c r="R431" s="27">
        <f t="shared" si="232"/>
        <v>0</v>
      </c>
      <c r="S431" s="27">
        <f t="shared" si="232"/>
        <v>0</v>
      </c>
      <c r="T431" s="27">
        <f t="shared" si="232"/>
        <v>0</v>
      </c>
      <c r="U431" s="27">
        <f t="shared" si="232"/>
        <v>0</v>
      </c>
      <c r="V431" s="27">
        <f t="shared" si="232"/>
        <v>0</v>
      </c>
      <c r="W431" s="27">
        <f t="shared" si="232"/>
        <v>0</v>
      </c>
      <c r="X431" s="27">
        <f t="shared" si="232"/>
        <v>0</v>
      </c>
      <c r="Y431" s="27">
        <f t="shared" si="232"/>
        <v>0</v>
      </c>
      <c r="Z431" s="27">
        <f t="shared" si="232"/>
        <v>0</v>
      </c>
      <c r="AA431" s="27">
        <f t="shared" si="232"/>
        <v>0</v>
      </c>
      <c r="AB431" s="27">
        <f t="shared" si="232"/>
        <v>0</v>
      </c>
      <c r="AC431" s="27">
        <f t="shared" si="232"/>
        <v>0</v>
      </c>
      <c r="AD431" s="27">
        <f t="shared" si="232"/>
        <v>0</v>
      </c>
      <c r="AE431" s="27">
        <f t="shared" si="232"/>
        <v>0</v>
      </c>
      <c r="AF431" s="27">
        <f t="shared" si="232"/>
        <v>4166.666666666667</v>
      </c>
      <c r="AG431" s="27">
        <f t="shared" si="232"/>
        <v>4166.666666666667</v>
      </c>
      <c r="AH431" s="27">
        <f t="shared" si="232"/>
        <v>4166.666666666667</v>
      </c>
      <c r="AI431" s="27">
        <f t="shared" si="232"/>
        <v>4166.666666666667</v>
      </c>
      <c r="AJ431" s="27">
        <f t="shared" si="232"/>
        <v>4166.666666666667</v>
      </c>
      <c r="AK431" s="27">
        <f t="shared" si="232"/>
        <v>4166.666666666667</v>
      </c>
      <c r="AL431" s="27">
        <f t="shared" si="232"/>
        <v>4166.666666666667</v>
      </c>
      <c r="AM431" s="27">
        <f t="shared" ref="AM431:BO431" si="233">AM101*$C101</f>
        <v>4166.666666666667</v>
      </c>
      <c r="AN431" s="27">
        <f t="shared" si="233"/>
        <v>4166.666666666667</v>
      </c>
      <c r="AO431" s="27">
        <f t="shared" si="233"/>
        <v>4166.666666666667</v>
      </c>
      <c r="AP431" s="27">
        <f t="shared" si="233"/>
        <v>4166.666666666667</v>
      </c>
      <c r="AQ431" s="27">
        <f t="shared" si="233"/>
        <v>4166.666666666667</v>
      </c>
      <c r="AR431" s="27">
        <f t="shared" si="233"/>
        <v>4166.666666666667</v>
      </c>
      <c r="AS431" s="27">
        <f t="shared" si="233"/>
        <v>4166.666666666667</v>
      </c>
      <c r="AT431" s="27">
        <f t="shared" si="233"/>
        <v>4166.666666666667</v>
      </c>
      <c r="AU431" s="27">
        <f t="shared" si="233"/>
        <v>4166.666666666667</v>
      </c>
      <c r="AV431" s="27">
        <f t="shared" si="233"/>
        <v>4166.666666666667</v>
      </c>
      <c r="AW431" s="27">
        <f t="shared" si="233"/>
        <v>4166.666666666667</v>
      </c>
      <c r="AX431" s="27">
        <f t="shared" si="233"/>
        <v>4166.666666666667</v>
      </c>
      <c r="AY431" s="27">
        <f t="shared" si="233"/>
        <v>4166.666666666667</v>
      </c>
      <c r="AZ431" s="27">
        <f t="shared" si="233"/>
        <v>4166.666666666667</v>
      </c>
      <c r="BA431" s="27">
        <f t="shared" si="233"/>
        <v>4166.666666666667</v>
      </c>
      <c r="BB431" s="27">
        <f t="shared" si="233"/>
        <v>4166.666666666667</v>
      </c>
      <c r="BC431" s="27">
        <f t="shared" si="233"/>
        <v>4166.666666666667</v>
      </c>
      <c r="BD431" s="27">
        <f t="shared" si="233"/>
        <v>4166.666666666667</v>
      </c>
      <c r="BE431" s="27">
        <f t="shared" si="233"/>
        <v>4166.666666666667</v>
      </c>
      <c r="BF431" s="27">
        <f t="shared" si="233"/>
        <v>4166.666666666667</v>
      </c>
      <c r="BG431" s="27">
        <f t="shared" si="233"/>
        <v>4166.666666666667</v>
      </c>
      <c r="BH431" s="27">
        <f t="shared" si="233"/>
        <v>4166.666666666667</v>
      </c>
      <c r="BI431" s="27">
        <f t="shared" si="233"/>
        <v>4166.666666666667</v>
      </c>
      <c r="BJ431" s="27">
        <f t="shared" si="233"/>
        <v>4166.666666666667</v>
      </c>
      <c r="BK431" s="27">
        <f t="shared" si="233"/>
        <v>4166.666666666667</v>
      </c>
      <c r="BL431" s="27">
        <f t="shared" si="233"/>
        <v>4166.666666666667</v>
      </c>
      <c r="BM431" s="27">
        <f t="shared" si="233"/>
        <v>4166.666666666667</v>
      </c>
      <c r="BN431" s="27">
        <f t="shared" si="233"/>
        <v>4166.666666666667</v>
      </c>
      <c r="BO431" s="27">
        <f t="shared" si="233"/>
        <v>4166.666666666667</v>
      </c>
    </row>
    <row r="432" spans="1:67" x14ac:dyDescent="0.15">
      <c r="A432" s="50" t="s">
        <v>62</v>
      </c>
      <c r="G432" s="24">
        <f>STAFFPLAN_CWS!$B129</f>
        <v>0</v>
      </c>
      <c r="H432" s="24">
        <f>STAFFPLAN_CWS!$C129</f>
        <v>0</v>
      </c>
      <c r="I432" s="24">
        <f>STAFFPLAN_CWS!$C129</f>
        <v>0</v>
      </c>
      <c r="J432" s="24">
        <f>STAFFPLAN_CWS!$C129</f>
        <v>0</v>
      </c>
      <c r="K432" s="24">
        <f>STAFFPLAN_CWS!$C129</f>
        <v>0</v>
      </c>
      <c r="L432" s="24">
        <f>STAFFPLAN_CWS!$C129</f>
        <v>0</v>
      </c>
      <c r="M432" s="24">
        <f>STAFFPLAN_CWS!$C129</f>
        <v>0</v>
      </c>
      <c r="N432" s="24">
        <f>STAFFPLAN_CWS!$C129</f>
        <v>0</v>
      </c>
      <c r="O432" s="24">
        <f>STAFFPLAN_CWS!$C129</f>
        <v>0</v>
      </c>
      <c r="P432" s="24">
        <f>STAFFPLAN_CWS!$C129</f>
        <v>0</v>
      </c>
      <c r="Q432" s="24">
        <f>STAFFPLAN_CWS!$C129</f>
        <v>0</v>
      </c>
      <c r="R432" s="24">
        <f>STAFFPLAN_CWS!$C129</f>
        <v>0</v>
      </c>
      <c r="S432" s="24">
        <f>STAFFPLAN_CWS!$C129</f>
        <v>0</v>
      </c>
      <c r="T432" s="24">
        <f>STAFFPLAN_CWS!$D129</f>
        <v>0</v>
      </c>
      <c r="U432" s="24">
        <f>STAFFPLAN_CWS!$D129</f>
        <v>0</v>
      </c>
      <c r="V432" s="24">
        <f>STAFFPLAN_CWS!$D129</f>
        <v>0</v>
      </c>
      <c r="W432" s="24">
        <f>STAFFPLAN_CWS!$D129</f>
        <v>0</v>
      </c>
      <c r="X432" s="24">
        <f>STAFFPLAN_CWS!$D129</f>
        <v>0</v>
      </c>
      <c r="Y432" s="24">
        <f>STAFFPLAN_CWS!$D129</f>
        <v>0</v>
      </c>
      <c r="Z432" s="24">
        <f>STAFFPLAN_CWS!$D129</f>
        <v>0</v>
      </c>
      <c r="AA432" s="24">
        <f>STAFFPLAN_CWS!$D129</f>
        <v>0</v>
      </c>
      <c r="AB432" s="24">
        <f>STAFFPLAN_CWS!$D129</f>
        <v>0</v>
      </c>
      <c r="AC432" s="24">
        <f>STAFFPLAN_CWS!$D129</f>
        <v>0</v>
      </c>
      <c r="AD432" s="24">
        <f>STAFFPLAN_CWS!$D129</f>
        <v>0</v>
      </c>
      <c r="AE432" s="24">
        <f>STAFFPLAN_CWS!$D129</f>
        <v>0</v>
      </c>
      <c r="AF432" s="24">
        <f>STAFFPLAN_CWS!$E129</f>
        <v>0.8</v>
      </c>
      <c r="AG432" s="24">
        <f>STAFFPLAN_CWS!$E129</f>
        <v>0.8</v>
      </c>
      <c r="AH432" s="24">
        <f>STAFFPLAN_CWS!$E129</f>
        <v>0.8</v>
      </c>
      <c r="AI432" s="24">
        <f>STAFFPLAN_CWS!$E129</f>
        <v>0.8</v>
      </c>
      <c r="AJ432" s="24">
        <f>STAFFPLAN_CWS!$E129</f>
        <v>0.8</v>
      </c>
      <c r="AK432" s="24">
        <f>STAFFPLAN_CWS!$E129</f>
        <v>0.8</v>
      </c>
      <c r="AL432" s="24">
        <f>STAFFPLAN_CWS!$E129</f>
        <v>0.8</v>
      </c>
      <c r="AM432" s="24">
        <f>STAFFPLAN_CWS!$E129</f>
        <v>0.8</v>
      </c>
      <c r="AN432" s="24">
        <f>STAFFPLAN_CWS!$E129</f>
        <v>0.8</v>
      </c>
      <c r="AO432" s="24">
        <f>STAFFPLAN_CWS!$E129</f>
        <v>0.8</v>
      </c>
      <c r="AP432" s="24">
        <f>STAFFPLAN_CWS!$E129</f>
        <v>0.8</v>
      </c>
      <c r="AQ432" s="24">
        <f>STAFFPLAN_CWS!$E129</f>
        <v>0.8</v>
      </c>
      <c r="AR432" s="24">
        <f>STAFFPLAN_CWS!$F129</f>
        <v>0.8</v>
      </c>
      <c r="AS432" s="24">
        <f>STAFFPLAN_CWS!$F129</f>
        <v>0.8</v>
      </c>
      <c r="AT432" s="24">
        <f>STAFFPLAN_CWS!$F129</f>
        <v>0.8</v>
      </c>
      <c r="AU432" s="24">
        <f>STAFFPLAN_CWS!$F129</f>
        <v>0.8</v>
      </c>
      <c r="AV432" s="24">
        <f>STAFFPLAN_CWS!$F129</f>
        <v>0.8</v>
      </c>
      <c r="AW432" s="24">
        <f>STAFFPLAN_CWS!$F129</f>
        <v>0.8</v>
      </c>
      <c r="AX432" s="24">
        <f>STAFFPLAN_CWS!$F129</f>
        <v>0.8</v>
      </c>
      <c r="AY432" s="24">
        <f>STAFFPLAN_CWS!$F129</f>
        <v>0.8</v>
      </c>
      <c r="AZ432" s="24">
        <f>STAFFPLAN_CWS!$F129</f>
        <v>0.8</v>
      </c>
      <c r="BA432" s="24">
        <f>STAFFPLAN_CWS!$F129</f>
        <v>0.8</v>
      </c>
      <c r="BB432" s="24">
        <f>STAFFPLAN_CWS!$F129</f>
        <v>0.8</v>
      </c>
      <c r="BC432" s="24">
        <f>STAFFPLAN_CWS!$F129</f>
        <v>0.8</v>
      </c>
      <c r="BD432" s="24">
        <f>STAFFPLAN_CWS!$G129</f>
        <v>0.9</v>
      </c>
      <c r="BE432" s="24">
        <f>STAFFPLAN_CWS!$G129</f>
        <v>0.9</v>
      </c>
      <c r="BF432" s="24">
        <f>STAFFPLAN_CWS!$G129</f>
        <v>0.9</v>
      </c>
      <c r="BG432" s="24">
        <f>STAFFPLAN_CWS!$G129</f>
        <v>0.9</v>
      </c>
      <c r="BH432" s="24">
        <f>STAFFPLAN_CWS!$G129</f>
        <v>0.9</v>
      </c>
      <c r="BI432" s="24">
        <f>STAFFPLAN_CWS!$G129</f>
        <v>0.9</v>
      </c>
      <c r="BJ432" s="24">
        <f>STAFFPLAN_CWS!$G129</f>
        <v>0.9</v>
      </c>
      <c r="BK432" s="24">
        <f>STAFFPLAN_CWS!$G129</f>
        <v>0.9</v>
      </c>
      <c r="BL432" s="24">
        <f>STAFFPLAN_CWS!$G129</f>
        <v>0.9</v>
      </c>
      <c r="BM432" s="24">
        <f>STAFFPLAN_CWS!$G129</f>
        <v>0.9</v>
      </c>
      <c r="BN432" s="24">
        <f>STAFFPLAN_CWS!$G129</f>
        <v>0.9</v>
      </c>
      <c r="BO432" s="24">
        <f>STAFFPLAN_CWS!$G129</f>
        <v>0.9</v>
      </c>
    </row>
    <row r="433" spans="1:67" x14ac:dyDescent="0.15">
      <c r="A433" s="50" t="s">
        <v>76</v>
      </c>
      <c r="G433" s="27">
        <f t="shared" ref="G433:AL433" si="234">G431*G432</f>
        <v>0</v>
      </c>
      <c r="H433" s="27">
        <f t="shared" si="234"/>
        <v>0</v>
      </c>
      <c r="I433" s="27">
        <f t="shared" si="234"/>
        <v>0</v>
      </c>
      <c r="J433" s="27">
        <f t="shared" si="234"/>
        <v>0</v>
      </c>
      <c r="K433" s="27">
        <f t="shared" si="234"/>
        <v>0</v>
      </c>
      <c r="L433" s="27">
        <f t="shared" si="234"/>
        <v>0</v>
      </c>
      <c r="M433" s="27">
        <f t="shared" si="234"/>
        <v>0</v>
      </c>
      <c r="N433" s="27">
        <f t="shared" si="234"/>
        <v>0</v>
      </c>
      <c r="O433" s="27">
        <f t="shared" si="234"/>
        <v>0</v>
      </c>
      <c r="P433" s="27">
        <f t="shared" si="234"/>
        <v>0</v>
      </c>
      <c r="Q433" s="27">
        <f t="shared" si="234"/>
        <v>0</v>
      </c>
      <c r="R433" s="27">
        <f t="shared" si="234"/>
        <v>0</v>
      </c>
      <c r="S433" s="27">
        <f t="shared" si="234"/>
        <v>0</v>
      </c>
      <c r="T433" s="27">
        <f t="shared" si="234"/>
        <v>0</v>
      </c>
      <c r="U433" s="27">
        <f t="shared" si="234"/>
        <v>0</v>
      </c>
      <c r="V433" s="27">
        <f t="shared" si="234"/>
        <v>0</v>
      </c>
      <c r="W433" s="27">
        <f t="shared" si="234"/>
        <v>0</v>
      </c>
      <c r="X433" s="27">
        <f t="shared" si="234"/>
        <v>0</v>
      </c>
      <c r="Y433" s="27">
        <f t="shared" si="234"/>
        <v>0</v>
      </c>
      <c r="Z433" s="27">
        <f t="shared" si="234"/>
        <v>0</v>
      </c>
      <c r="AA433" s="27">
        <f t="shared" si="234"/>
        <v>0</v>
      </c>
      <c r="AB433" s="27">
        <f t="shared" si="234"/>
        <v>0</v>
      </c>
      <c r="AC433" s="27">
        <f t="shared" si="234"/>
        <v>0</v>
      </c>
      <c r="AD433" s="27">
        <f t="shared" si="234"/>
        <v>0</v>
      </c>
      <c r="AE433" s="27">
        <f t="shared" si="234"/>
        <v>0</v>
      </c>
      <c r="AF433" s="27">
        <f t="shared" si="234"/>
        <v>3333.3333333333339</v>
      </c>
      <c r="AG433" s="27">
        <f t="shared" si="234"/>
        <v>3333.3333333333339</v>
      </c>
      <c r="AH433" s="27">
        <f t="shared" si="234"/>
        <v>3333.3333333333339</v>
      </c>
      <c r="AI433" s="27">
        <f t="shared" si="234"/>
        <v>3333.3333333333339</v>
      </c>
      <c r="AJ433" s="27">
        <f t="shared" si="234"/>
        <v>3333.3333333333339</v>
      </c>
      <c r="AK433" s="27">
        <f t="shared" si="234"/>
        <v>3333.3333333333339</v>
      </c>
      <c r="AL433" s="27">
        <f t="shared" si="234"/>
        <v>3333.3333333333339</v>
      </c>
      <c r="AM433" s="27">
        <f t="shared" ref="AM433:BO433" si="235">AM431*AM432</f>
        <v>3333.3333333333339</v>
      </c>
      <c r="AN433" s="27">
        <f t="shared" si="235"/>
        <v>3333.3333333333339</v>
      </c>
      <c r="AO433" s="27">
        <f t="shared" si="235"/>
        <v>3333.3333333333339</v>
      </c>
      <c r="AP433" s="27">
        <f t="shared" si="235"/>
        <v>3333.3333333333339</v>
      </c>
      <c r="AQ433" s="27">
        <f t="shared" si="235"/>
        <v>3333.3333333333339</v>
      </c>
      <c r="AR433" s="27">
        <f t="shared" si="235"/>
        <v>3333.3333333333339</v>
      </c>
      <c r="AS433" s="27">
        <f t="shared" si="235"/>
        <v>3333.3333333333339</v>
      </c>
      <c r="AT433" s="27">
        <f t="shared" si="235"/>
        <v>3333.3333333333339</v>
      </c>
      <c r="AU433" s="27">
        <f t="shared" si="235"/>
        <v>3333.3333333333339</v>
      </c>
      <c r="AV433" s="27">
        <f t="shared" si="235"/>
        <v>3333.3333333333339</v>
      </c>
      <c r="AW433" s="27">
        <f t="shared" si="235"/>
        <v>3333.3333333333339</v>
      </c>
      <c r="AX433" s="27">
        <f t="shared" si="235"/>
        <v>3333.3333333333339</v>
      </c>
      <c r="AY433" s="27">
        <f t="shared" si="235"/>
        <v>3333.3333333333339</v>
      </c>
      <c r="AZ433" s="27">
        <f t="shared" si="235"/>
        <v>3333.3333333333339</v>
      </c>
      <c r="BA433" s="27">
        <f t="shared" si="235"/>
        <v>3333.3333333333339</v>
      </c>
      <c r="BB433" s="27">
        <f t="shared" si="235"/>
        <v>3333.3333333333339</v>
      </c>
      <c r="BC433" s="27">
        <f t="shared" si="235"/>
        <v>3333.3333333333339</v>
      </c>
      <c r="BD433" s="27">
        <f t="shared" si="235"/>
        <v>3750.0000000000005</v>
      </c>
      <c r="BE433" s="27">
        <f t="shared" si="235"/>
        <v>3750.0000000000005</v>
      </c>
      <c r="BF433" s="27">
        <f t="shared" si="235"/>
        <v>3750.0000000000005</v>
      </c>
      <c r="BG433" s="27">
        <f t="shared" si="235"/>
        <v>3750.0000000000005</v>
      </c>
      <c r="BH433" s="27">
        <f t="shared" si="235"/>
        <v>3750.0000000000005</v>
      </c>
      <c r="BI433" s="27">
        <f t="shared" si="235"/>
        <v>3750.0000000000005</v>
      </c>
      <c r="BJ433" s="27">
        <f t="shared" si="235"/>
        <v>3750.0000000000005</v>
      </c>
      <c r="BK433" s="27">
        <f t="shared" si="235"/>
        <v>3750.0000000000005</v>
      </c>
      <c r="BL433" s="27">
        <f t="shared" si="235"/>
        <v>3750.0000000000005</v>
      </c>
      <c r="BM433" s="27">
        <f t="shared" si="235"/>
        <v>3750.0000000000005</v>
      </c>
      <c r="BN433" s="27">
        <f t="shared" si="235"/>
        <v>3750.0000000000005</v>
      </c>
      <c r="BO433" s="27">
        <f t="shared" si="235"/>
        <v>3750.0000000000005</v>
      </c>
    </row>
    <row r="434" spans="1:67" x14ac:dyDescent="0.15">
      <c r="A434" s="50" t="s">
        <v>766</v>
      </c>
      <c r="G434" s="27">
        <v>0</v>
      </c>
      <c r="H434" s="27">
        <v>0</v>
      </c>
      <c r="I434" s="27">
        <v>0</v>
      </c>
      <c r="J434" s="27">
        <v>0</v>
      </c>
      <c r="K434" s="27">
        <v>0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>
        <v>0</v>
      </c>
      <c r="T434" s="27">
        <v>0</v>
      </c>
      <c r="U434" s="27">
        <v>0</v>
      </c>
      <c r="V434" s="27">
        <v>0</v>
      </c>
      <c r="W434" s="27">
        <v>0</v>
      </c>
      <c r="X434" s="27">
        <v>0</v>
      </c>
      <c r="Y434" s="27">
        <v>0</v>
      </c>
      <c r="Z434" s="27">
        <v>0</v>
      </c>
      <c r="AA434" s="27">
        <v>0</v>
      </c>
      <c r="AB434" s="27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0</v>
      </c>
      <c r="AI434" s="27">
        <v>0</v>
      </c>
      <c r="AJ434" s="27">
        <v>0</v>
      </c>
      <c r="AK434" s="27">
        <v>0</v>
      </c>
      <c r="AL434" s="27">
        <v>0</v>
      </c>
      <c r="AM434" s="27">
        <v>0</v>
      </c>
      <c r="AN434" s="27">
        <v>0</v>
      </c>
      <c r="AO434" s="27">
        <v>0</v>
      </c>
      <c r="AP434" s="27">
        <v>0</v>
      </c>
      <c r="AQ434" s="27">
        <v>0</v>
      </c>
      <c r="AR434" s="27">
        <v>0</v>
      </c>
      <c r="AS434" s="27">
        <v>0</v>
      </c>
      <c r="AT434" s="27">
        <v>0</v>
      </c>
      <c r="AU434" s="27">
        <v>0</v>
      </c>
      <c r="AV434" s="27">
        <v>0</v>
      </c>
      <c r="AW434" s="27">
        <v>0</v>
      </c>
      <c r="AX434" s="27">
        <v>0</v>
      </c>
      <c r="AY434" s="27">
        <v>0</v>
      </c>
      <c r="AZ434" s="27">
        <v>0</v>
      </c>
      <c r="BA434" s="27">
        <v>0</v>
      </c>
      <c r="BB434" s="27">
        <v>0</v>
      </c>
      <c r="BC434" s="27">
        <v>0</v>
      </c>
      <c r="BD434" s="27">
        <v>0</v>
      </c>
      <c r="BE434" s="27">
        <v>0</v>
      </c>
      <c r="BF434" s="27">
        <v>0</v>
      </c>
      <c r="BG434" s="27">
        <v>0</v>
      </c>
      <c r="BH434" s="27">
        <v>0</v>
      </c>
      <c r="BI434" s="27">
        <v>0</v>
      </c>
      <c r="BJ434" s="27">
        <v>0</v>
      </c>
      <c r="BK434" s="27">
        <v>0</v>
      </c>
      <c r="BL434" s="27">
        <v>0</v>
      </c>
      <c r="BM434" s="27">
        <v>0</v>
      </c>
      <c r="BN434" s="27">
        <v>0</v>
      </c>
      <c r="BO434" s="27">
        <v>0</v>
      </c>
    </row>
    <row r="435" spans="1:67" x14ac:dyDescent="0.15">
      <c r="A435" s="50" t="s">
        <v>63</v>
      </c>
      <c r="G435" s="27">
        <f t="shared" ref="G435:AL435" si="236">G433+G434</f>
        <v>0</v>
      </c>
      <c r="H435" s="27">
        <f t="shared" si="236"/>
        <v>0</v>
      </c>
      <c r="I435" s="27">
        <f t="shared" si="236"/>
        <v>0</v>
      </c>
      <c r="J435" s="27">
        <f t="shared" si="236"/>
        <v>0</v>
      </c>
      <c r="K435" s="27">
        <f t="shared" si="236"/>
        <v>0</v>
      </c>
      <c r="L435" s="27">
        <f t="shared" si="236"/>
        <v>0</v>
      </c>
      <c r="M435" s="27">
        <f t="shared" si="236"/>
        <v>0</v>
      </c>
      <c r="N435" s="27">
        <f t="shared" si="236"/>
        <v>0</v>
      </c>
      <c r="O435" s="27">
        <f t="shared" si="236"/>
        <v>0</v>
      </c>
      <c r="P435" s="27">
        <f t="shared" si="236"/>
        <v>0</v>
      </c>
      <c r="Q435" s="27">
        <f t="shared" si="236"/>
        <v>0</v>
      </c>
      <c r="R435" s="27">
        <f t="shared" si="236"/>
        <v>0</v>
      </c>
      <c r="S435" s="27">
        <f t="shared" si="236"/>
        <v>0</v>
      </c>
      <c r="T435" s="27">
        <f t="shared" si="236"/>
        <v>0</v>
      </c>
      <c r="U435" s="27">
        <f t="shared" si="236"/>
        <v>0</v>
      </c>
      <c r="V435" s="27">
        <f t="shared" si="236"/>
        <v>0</v>
      </c>
      <c r="W435" s="27">
        <f t="shared" si="236"/>
        <v>0</v>
      </c>
      <c r="X435" s="27">
        <f t="shared" si="236"/>
        <v>0</v>
      </c>
      <c r="Y435" s="27">
        <f t="shared" si="236"/>
        <v>0</v>
      </c>
      <c r="Z435" s="27">
        <f t="shared" si="236"/>
        <v>0</v>
      </c>
      <c r="AA435" s="27">
        <f t="shared" si="236"/>
        <v>0</v>
      </c>
      <c r="AB435" s="27">
        <f t="shared" si="236"/>
        <v>0</v>
      </c>
      <c r="AC435" s="27">
        <f t="shared" si="236"/>
        <v>0</v>
      </c>
      <c r="AD435" s="27">
        <f t="shared" si="236"/>
        <v>0</v>
      </c>
      <c r="AE435" s="27">
        <f t="shared" si="236"/>
        <v>0</v>
      </c>
      <c r="AF435" s="27">
        <f t="shared" si="236"/>
        <v>3333.3333333333339</v>
      </c>
      <c r="AG435" s="27">
        <f t="shared" si="236"/>
        <v>3333.3333333333339</v>
      </c>
      <c r="AH435" s="27">
        <f t="shared" si="236"/>
        <v>3333.3333333333339</v>
      </c>
      <c r="AI435" s="27">
        <f t="shared" si="236"/>
        <v>3333.3333333333339</v>
      </c>
      <c r="AJ435" s="27">
        <f t="shared" si="236"/>
        <v>3333.3333333333339</v>
      </c>
      <c r="AK435" s="27">
        <f t="shared" si="236"/>
        <v>3333.3333333333339</v>
      </c>
      <c r="AL435" s="27">
        <f t="shared" si="236"/>
        <v>3333.3333333333339</v>
      </c>
      <c r="AM435" s="27">
        <f t="shared" ref="AM435:BO435" si="237">AM433+AM434</f>
        <v>3333.3333333333339</v>
      </c>
      <c r="AN435" s="27">
        <f t="shared" si="237"/>
        <v>3333.3333333333339</v>
      </c>
      <c r="AO435" s="27">
        <f t="shared" si="237"/>
        <v>3333.3333333333339</v>
      </c>
      <c r="AP435" s="27">
        <f t="shared" si="237"/>
        <v>3333.3333333333339</v>
      </c>
      <c r="AQ435" s="27">
        <f t="shared" si="237"/>
        <v>3333.3333333333339</v>
      </c>
      <c r="AR435" s="27">
        <f t="shared" si="237"/>
        <v>3333.3333333333339</v>
      </c>
      <c r="AS435" s="27">
        <f t="shared" si="237"/>
        <v>3333.3333333333339</v>
      </c>
      <c r="AT435" s="27">
        <f t="shared" si="237"/>
        <v>3333.3333333333339</v>
      </c>
      <c r="AU435" s="27">
        <f t="shared" si="237"/>
        <v>3333.3333333333339</v>
      </c>
      <c r="AV435" s="27">
        <f t="shared" si="237"/>
        <v>3333.3333333333339</v>
      </c>
      <c r="AW435" s="27">
        <f t="shared" si="237"/>
        <v>3333.3333333333339</v>
      </c>
      <c r="AX435" s="27">
        <f t="shared" si="237"/>
        <v>3333.3333333333339</v>
      </c>
      <c r="AY435" s="27">
        <f t="shared" si="237"/>
        <v>3333.3333333333339</v>
      </c>
      <c r="AZ435" s="27">
        <f t="shared" si="237"/>
        <v>3333.3333333333339</v>
      </c>
      <c r="BA435" s="27">
        <f t="shared" si="237"/>
        <v>3333.3333333333339</v>
      </c>
      <c r="BB435" s="27">
        <f t="shared" si="237"/>
        <v>3333.3333333333339</v>
      </c>
      <c r="BC435" s="27">
        <f t="shared" si="237"/>
        <v>3333.3333333333339</v>
      </c>
      <c r="BD435" s="27">
        <f t="shared" si="237"/>
        <v>3750.0000000000005</v>
      </c>
      <c r="BE435" s="27">
        <f t="shared" si="237"/>
        <v>3750.0000000000005</v>
      </c>
      <c r="BF435" s="27">
        <f t="shared" si="237"/>
        <v>3750.0000000000005</v>
      </c>
      <c r="BG435" s="27">
        <f t="shared" si="237"/>
        <v>3750.0000000000005</v>
      </c>
      <c r="BH435" s="27">
        <f t="shared" si="237"/>
        <v>3750.0000000000005</v>
      </c>
      <c r="BI435" s="27">
        <f t="shared" si="237"/>
        <v>3750.0000000000005</v>
      </c>
      <c r="BJ435" s="27">
        <f t="shared" si="237"/>
        <v>3750.0000000000005</v>
      </c>
      <c r="BK435" s="27">
        <f t="shared" si="237"/>
        <v>3750.0000000000005</v>
      </c>
      <c r="BL435" s="27">
        <f t="shared" si="237"/>
        <v>3750.0000000000005</v>
      </c>
      <c r="BM435" s="27">
        <f t="shared" si="237"/>
        <v>3750.0000000000005</v>
      </c>
      <c r="BN435" s="27">
        <f t="shared" si="237"/>
        <v>3750.0000000000005</v>
      </c>
      <c r="BO435" s="27">
        <f t="shared" si="237"/>
        <v>3750.0000000000005</v>
      </c>
    </row>
    <row r="436" spans="1:67" x14ac:dyDescent="0.15">
      <c r="A436" s="50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</row>
    <row r="437" spans="1:67" x14ac:dyDescent="0.15">
      <c r="A437" s="35" t="s">
        <v>86</v>
      </c>
      <c r="G437" s="27">
        <f t="shared" ref="G437:AL437" si="238">G102*$C102</f>
        <v>0</v>
      </c>
      <c r="H437" s="27">
        <f t="shared" si="238"/>
        <v>0</v>
      </c>
      <c r="I437" s="27">
        <f t="shared" si="238"/>
        <v>0</v>
      </c>
      <c r="J437" s="27">
        <f t="shared" si="238"/>
        <v>0</v>
      </c>
      <c r="K437" s="27">
        <f t="shared" si="238"/>
        <v>0</v>
      </c>
      <c r="L437" s="27">
        <f t="shared" si="238"/>
        <v>0</v>
      </c>
      <c r="M437" s="27">
        <f t="shared" si="238"/>
        <v>0</v>
      </c>
      <c r="N437" s="27">
        <f t="shared" si="238"/>
        <v>0</v>
      </c>
      <c r="O437" s="27">
        <f t="shared" si="238"/>
        <v>0</v>
      </c>
      <c r="P437" s="27">
        <f t="shared" si="238"/>
        <v>0</v>
      </c>
      <c r="Q437" s="27">
        <f t="shared" si="238"/>
        <v>0</v>
      </c>
      <c r="R437" s="27">
        <f t="shared" si="238"/>
        <v>0</v>
      </c>
      <c r="S437" s="27">
        <f t="shared" si="238"/>
        <v>0</v>
      </c>
      <c r="T437" s="27">
        <f t="shared" si="238"/>
        <v>0</v>
      </c>
      <c r="U437" s="27">
        <f t="shared" si="238"/>
        <v>0</v>
      </c>
      <c r="V437" s="27">
        <f t="shared" si="238"/>
        <v>0</v>
      </c>
      <c r="W437" s="27">
        <f t="shared" si="238"/>
        <v>0</v>
      </c>
      <c r="X437" s="27">
        <f t="shared" si="238"/>
        <v>0</v>
      </c>
      <c r="Y437" s="27">
        <f t="shared" si="238"/>
        <v>0</v>
      </c>
      <c r="Z437" s="27">
        <f t="shared" si="238"/>
        <v>0</v>
      </c>
      <c r="AA437" s="27">
        <f t="shared" si="238"/>
        <v>0</v>
      </c>
      <c r="AB437" s="27">
        <f t="shared" si="238"/>
        <v>0</v>
      </c>
      <c r="AC437" s="27">
        <f t="shared" si="238"/>
        <v>0</v>
      </c>
      <c r="AD437" s="27">
        <f t="shared" si="238"/>
        <v>0</v>
      </c>
      <c r="AE437" s="27">
        <f t="shared" si="238"/>
        <v>0</v>
      </c>
      <c r="AF437" s="27">
        <f t="shared" si="238"/>
        <v>0</v>
      </c>
      <c r="AG437" s="27">
        <f t="shared" si="238"/>
        <v>0</v>
      </c>
      <c r="AH437" s="27">
        <f t="shared" si="238"/>
        <v>0</v>
      </c>
      <c r="AI437" s="27">
        <f t="shared" si="238"/>
        <v>0</v>
      </c>
      <c r="AJ437" s="27">
        <f t="shared" si="238"/>
        <v>0</v>
      </c>
      <c r="AK437" s="27">
        <f t="shared" si="238"/>
        <v>0</v>
      </c>
      <c r="AL437" s="27">
        <f t="shared" si="238"/>
        <v>0</v>
      </c>
      <c r="AM437" s="27">
        <f t="shared" ref="AM437:BO437" si="239">AM102*$C102</f>
        <v>0</v>
      </c>
      <c r="AN437" s="27">
        <f t="shared" si="239"/>
        <v>0</v>
      </c>
      <c r="AO437" s="27">
        <f t="shared" si="239"/>
        <v>0</v>
      </c>
      <c r="AP437" s="27">
        <f t="shared" si="239"/>
        <v>0</v>
      </c>
      <c r="AQ437" s="27">
        <f t="shared" si="239"/>
        <v>0</v>
      </c>
      <c r="AR437" s="27">
        <f t="shared" si="239"/>
        <v>0</v>
      </c>
      <c r="AS437" s="27">
        <f t="shared" si="239"/>
        <v>0</v>
      </c>
      <c r="AT437" s="27">
        <f t="shared" si="239"/>
        <v>0</v>
      </c>
      <c r="AU437" s="27">
        <f t="shared" si="239"/>
        <v>0</v>
      </c>
      <c r="AV437" s="27">
        <f t="shared" si="239"/>
        <v>0</v>
      </c>
      <c r="AW437" s="27">
        <f t="shared" si="239"/>
        <v>0</v>
      </c>
      <c r="AX437" s="27">
        <f t="shared" si="239"/>
        <v>0</v>
      </c>
      <c r="AY437" s="27">
        <f t="shared" si="239"/>
        <v>0</v>
      </c>
      <c r="AZ437" s="27">
        <f t="shared" si="239"/>
        <v>0</v>
      </c>
      <c r="BA437" s="27">
        <f t="shared" si="239"/>
        <v>0</v>
      </c>
      <c r="BB437" s="27">
        <f t="shared" si="239"/>
        <v>0</v>
      </c>
      <c r="BC437" s="27">
        <f t="shared" si="239"/>
        <v>0</v>
      </c>
      <c r="BD437" s="27">
        <f t="shared" si="239"/>
        <v>0</v>
      </c>
      <c r="BE437" s="27">
        <f t="shared" si="239"/>
        <v>0</v>
      </c>
      <c r="BF437" s="27">
        <f t="shared" si="239"/>
        <v>0</v>
      </c>
      <c r="BG437" s="27">
        <f t="shared" si="239"/>
        <v>0</v>
      </c>
      <c r="BH437" s="27">
        <f t="shared" si="239"/>
        <v>0</v>
      </c>
      <c r="BI437" s="27">
        <f t="shared" si="239"/>
        <v>0</v>
      </c>
      <c r="BJ437" s="27">
        <f t="shared" si="239"/>
        <v>0</v>
      </c>
      <c r="BK437" s="27">
        <f t="shared" si="239"/>
        <v>0</v>
      </c>
      <c r="BL437" s="27">
        <f t="shared" si="239"/>
        <v>0</v>
      </c>
      <c r="BM437" s="27">
        <f t="shared" si="239"/>
        <v>0</v>
      </c>
      <c r="BN437" s="27">
        <f t="shared" si="239"/>
        <v>0</v>
      </c>
      <c r="BO437" s="27">
        <f t="shared" si="239"/>
        <v>0</v>
      </c>
    </row>
    <row r="438" spans="1:67" x14ac:dyDescent="0.15"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</row>
    <row r="439" spans="1:67" x14ac:dyDescent="0.15">
      <c r="A439" s="14" t="s">
        <v>116</v>
      </c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50" t="s">
        <v>75</v>
      </c>
      <c r="G440" s="27">
        <f t="shared" ref="G440:AL440" si="240">G104*$C104</f>
        <v>0</v>
      </c>
      <c r="H440" s="27">
        <f t="shared" si="240"/>
        <v>9166.6666666666661</v>
      </c>
      <c r="I440" s="27">
        <f t="shared" si="240"/>
        <v>9166.6666666666661</v>
      </c>
      <c r="J440" s="27">
        <f t="shared" si="240"/>
        <v>9166.6666666666661</v>
      </c>
      <c r="K440" s="27">
        <f t="shared" si="240"/>
        <v>9166.6666666666661</v>
      </c>
      <c r="L440" s="27">
        <f t="shared" si="240"/>
        <v>9166.6666666666661</v>
      </c>
      <c r="M440" s="27">
        <f t="shared" si="240"/>
        <v>9166.6666666666661</v>
      </c>
      <c r="N440" s="27">
        <f t="shared" si="240"/>
        <v>9166.6666666666661</v>
      </c>
      <c r="O440" s="27">
        <f t="shared" si="240"/>
        <v>9166.6666666666661</v>
      </c>
      <c r="P440" s="27">
        <f t="shared" si="240"/>
        <v>9166.6666666666661</v>
      </c>
      <c r="Q440" s="27">
        <f t="shared" si="240"/>
        <v>9166.6666666666661</v>
      </c>
      <c r="R440" s="27">
        <f t="shared" si="240"/>
        <v>9166.6666666666661</v>
      </c>
      <c r="S440" s="27">
        <f t="shared" si="240"/>
        <v>9166.6666666666661</v>
      </c>
      <c r="T440" s="27">
        <f t="shared" si="240"/>
        <v>9166.6666666666661</v>
      </c>
      <c r="U440" s="27">
        <f t="shared" si="240"/>
        <v>9166.6666666666661</v>
      </c>
      <c r="V440" s="27">
        <f t="shared" si="240"/>
        <v>9166.6666666666661</v>
      </c>
      <c r="W440" s="27">
        <f t="shared" si="240"/>
        <v>9166.6666666666661</v>
      </c>
      <c r="X440" s="27">
        <f t="shared" si="240"/>
        <v>9166.6666666666661</v>
      </c>
      <c r="Y440" s="27">
        <f t="shared" si="240"/>
        <v>9166.6666666666661</v>
      </c>
      <c r="Z440" s="27">
        <f t="shared" si="240"/>
        <v>9166.6666666666661</v>
      </c>
      <c r="AA440" s="27">
        <f t="shared" si="240"/>
        <v>9166.6666666666661</v>
      </c>
      <c r="AB440" s="27">
        <f t="shared" si="240"/>
        <v>9166.6666666666661</v>
      </c>
      <c r="AC440" s="27">
        <f t="shared" si="240"/>
        <v>9166.6666666666661</v>
      </c>
      <c r="AD440" s="27">
        <f t="shared" si="240"/>
        <v>9166.6666666666661</v>
      </c>
      <c r="AE440" s="27">
        <f t="shared" si="240"/>
        <v>9166.6666666666661</v>
      </c>
      <c r="AF440" s="27">
        <f t="shared" si="240"/>
        <v>9166.6666666666661</v>
      </c>
      <c r="AG440" s="27">
        <f t="shared" si="240"/>
        <v>9166.6666666666661</v>
      </c>
      <c r="AH440" s="27">
        <f t="shared" si="240"/>
        <v>9166.6666666666661</v>
      </c>
      <c r="AI440" s="27">
        <f t="shared" si="240"/>
        <v>9166.6666666666661</v>
      </c>
      <c r="AJ440" s="27">
        <f t="shared" si="240"/>
        <v>9166.6666666666661</v>
      </c>
      <c r="AK440" s="27">
        <f t="shared" si="240"/>
        <v>9166.6666666666661</v>
      </c>
      <c r="AL440" s="27">
        <f t="shared" si="240"/>
        <v>9166.6666666666661</v>
      </c>
      <c r="AM440" s="27">
        <f t="shared" ref="AM440:BO440" si="241">AM104*$C104</f>
        <v>9166.6666666666661</v>
      </c>
      <c r="AN440" s="27">
        <f t="shared" si="241"/>
        <v>9166.6666666666661</v>
      </c>
      <c r="AO440" s="27">
        <f t="shared" si="241"/>
        <v>9166.6666666666661</v>
      </c>
      <c r="AP440" s="27">
        <f t="shared" si="241"/>
        <v>9166.6666666666661</v>
      </c>
      <c r="AQ440" s="27">
        <f t="shared" si="241"/>
        <v>9166.6666666666661</v>
      </c>
      <c r="AR440" s="27">
        <f t="shared" si="241"/>
        <v>9166.6666666666661</v>
      </c>
      <c r="AS440" s="27">
        <f t="shared" si="241"/>
        <v>9166.6666666666661</v>
      </c>
      <c r="AT440" s="27">
        <f t="shared" si="241"/>
        <v>9166.6666666666661</v>
      </c>
      <c r="AU440" s="27">
        <f t="shared" si="241"/>
        <v>9166.6666666666661</v>
      </c>
      <c r="AV440" s="27">
        <f t="shared" si="241"/>
        <v>9166.6666666666661</v>
      </c>
      <c r="AW440" s="27">
        <f t="shared" si="241"/>
        <v>9166.6666666666661</v>
      </c>
      <c r="AX440" s="27">
        <f t="shared" si="241"/>
        <v>9166.6666666666661</v>
      </c>
      <c r="AY440" s="27">
        <f t="shared" si="241"/>
        <v>9166.6666666666661</v>
      </c>
      <c r="AZ440" s="27">
        <f t="shared" si="241"/>
        <v>9166.6666666666661</v>
      </c>
      <c r="BA440" s="27">
        <f t="shared" si="241"/>
        <v>9166.6666666666661</v>
      </c>
      <c r="BB440" s="27">
        <f t="shared" si="241"/>
        <v>9166.6666666666661</v>
      </c>
      <c r="BC440" s="27">
        <f t="shared" si="241"/>
        <v>9166.6666666666661</v>
      </c>
      <c r="BD440" s="27">
        <f t="shared" si="241"/>
        <v>9166.6666666666661</v>
      </c>
      <c r="BE440" s="27">
        <f t="shared" si="241"/>
        <v>9166.6666666666661</v>
      </c>
      <c r="BF440" s="27">
        <f t="shared" si="241"/>
        <v>9166.6666666666661</v>
      </c>
      <c r="BG440" s="27">
        <f t="shared" si="241"/>
        <v>9166.6666666666661</v>
      </c>
      <c r="BH440" s="27">
        <f t="shared" si="241"/>
        <v>9166.6666666666661</v>
      </c>
      <c r="BI440" s="27">
        <f t="shared" si="241"/>
        <v>9166.6666666666661</v>
      </c>
      <c r="BJ440" s="27">
        <f t="shared" si="241"/>
        <v>9166.6666666666661</v>
      </c>
      <c r="BK440" s="27">
        <f t="shared" si="241"/>
        <v>9166.6666666666661</v>
      </c>
      <c r="BL440" s="27">
        <f t="shared" si="241"/>
        <v>9166.6666666666661</v>
      </c>
      <c r="BM440" s="27">
        <f t="shared" si="241"/>
        <v>9166.6666666666661</v>
      </c>
      <c r="BN440" s="27">
        <f t="shared" si="241"/>
        <v>9166.6666666666661</v>
      </c>
      <c r="BO440" s="27">
        <f t="shared" si="241"/>
        <v>9166.6666666666661</v>
      </c>
    </row>
    <row r="441" spans="1:67" x14ac:dyDescent="0.15">
      <c r="A441" s="50" t="s">
        <v>62</v>
      </c>
      <c r="G441" s="24">
        <f>STAFFPLAN_CWS!$B133</f>
        <v>0</v>
      </c>
      <c r="H441" s="24">
        <f>STAFFPLAN_CWS!$C133</f>
        <v>0.7</v>
      </c>
      <c r="I441" s="24">
        <f>STAFFPLAN_CWS!$C133</f>
        <v>0.7</v>
      </c>
      <c r="J441" s="24">
        <f>STAFFPLAN_CWS!$C133</f>
        <v>0.7</v>
      </c>
      <c r="K441" s="24">
        <f>STAFFPLAN_CWS!$C133</f>
        <v>0.7</v>
      </c>
      <c r="L441" s="24">
        <f>STAFFPLAN_CWS!$C133</f>
        <v>0.7</v>
      </c>
      <c r="M441" s="24">
        <f>STAFFPLAN_CWS!$C133</f>
        <v>0.7</v>
      </c>
      <c r="N441" s="24">
        <f>STAFFPLAN_CWS!$C133</f>
        <v>0.7</v>
      </c>
      <c r="O441" s="24">
        <f>STAFFPLAN_CWS!$C133</f>
        <v>0.7</v>
      </c>
      <c r="P441" s="24">
        <f>STAFFPLAN_CWS!$C133</f>
        <v>0.7</v>
      </c>
      <c r="Q441" s="24">
        <f>STAFFPLAN_CWS!$C133</f>
        <v>0.7</v>
      </c>
      <c r="R441" s="24">
        <f>STAFFPLAN_CWS!$C133</f>
        <v>0.7</v>
      </c>
      <c r="S441" s="24">
        <f>STAFFPLAN_CWS!$C133</f>
        <v>0.7</v>
      </c>
      <c r="T441" s="24">
        <f>STAFFPLAN_CWS!$D133</f>
        <v>0.8</v>
      </c>
      <c r="U441" s="24">
        <f>STAFFPLAN_CWS!$D133</f>
        <v>0.8</v>
      </c>
      <c r="V441" s="24">
        <f>STAFFPLAN_CWS!$D133</f>
        <v>0.8</v>
      </c>
      <c r="W441" s="24">
        <f>STAFFPLAN_CWS!$D133</f>
        <v>0.8</v>
      </c>
      <c r="X441" s="24">
        <f>STAFFPLAN_CWS!$D133</f>
        <v>0.8</v>
      </c>
      <c r="Y441" s="24">
        <f>STAFFPLAN_CWS!$D133</f>
        <v>0.8</v>
      </c>
      <c r="Z441" s="24">
        <f>STAFFPLAN_CWS!$D133</f>
        <v>0.8</v>
      </c>
      <c r="AA441" s="24">
        <f>STAFFPLAN_CWS!$D133</f>
        <v>0.8</v>
      </c>
      <c r="AB441" s="24">
        <f>STAFFPLAN_CWS!$D133</f>
        <v>0.8</v>
      </c>
      <c r="AC441" s="24">
        <f>STAFFPLAN_CWS!$D133</f>
        <v>0.8</v>
      </c>
      <c r="AD441" s="24">
        <f>STAFFPLAN_CWS!$D133</f>
        <v>0.8</v>
      </c>
      <c r="AE441" s="24">
        <f>STAFFPLAN_CWS!$D133</f>
        <v>0.8</v>
      </c>
      <c r="AF441" s="24">
        <f>STAFFPLAN_CWS!$E133</f>
        <v>0.9</v>
      </c>
      <c r="AG441" s="24">
        <f>STAFFPLAN_CWS!$E133</f>
        <v>0.9</v>
      </c>
      <c r="AH441" s="24">
        <f>STAFFPLAN_CWS!$E133</f>
        <v>0.9</v>
      </c>
      <c r="AI441" s="24">
        <f>STAFFPLAN_CWS!$E133</f>
        <v>0.9</v>
      </c>
      <c r="AJ441" s="24">
        <f>STAFFPLAN_CWS!$E133</f>
        <v>0.9</v>
      </c>
      <c r="AK441" s="24">
        <f>STAFFPLAN_CWS!$E133</f>
        <v>0.9</v>
      </c>
      <c r="AL441" s="24">
        <f>STAFFPLAN_CWS!$E133</f>
        <v>0.9</v>
      </c>
      <c r="AM441" s="24">
        <f>STAFFPLAN_CWS!$E133</f>
        <v>0.9</v>
      </c>
      <c r="AN441" s="24">
        <f>STAFFPLAN_CWS!$E133</f>
        <v>0.9</v>
      </c>
      <c r="AO441" s="24">
        <f>STAFFPLAN_CWS!$E133</f>
        <v>0.9</v>
      </c>
      <c r="AP441" s="24">
        <f>STAFFPLAN_CWS!$E133</f>
        <v>0.9</v>
      </c>
      <c r="AQ441" s="24">
        <f>STAFFPLAN_CWS!$E133</f>
        <v>0.9</v>
      </c>
      <c r="AR441" s="24">
        <f>STAFFPLAN_CWS!$F133</f>
        <v>0.9</v>
      </c>
      <c r="AS441" s="24">
        <f>STAFFPLAN_CWS!$F133</f>
        <v>0.9</v>
      </c>
      <c r="AT441" s="24">
        <f>STAFFPLAN_CWS!$F133</f>
        <v>0.9</v>
      </c>
      <c r="AU441" s="24">
        <f>STAFFPLAN_CWS!$F133</f>
        <v>0.9</v>
      </c>
      <c r="AV441" s="24">
        <f>STAFFPLAN_CWS!$F133</f>
        <v>0.9</v>
      </c>
      <c r="AW441" s="24">
        <f>STAFFPLAN_CWS!$F133</f>
        <v>0.9</v>
      </c>
      <c r="AX441" s="24">
        <f>STAFFPLAN_CWS!$F133</f>
        <v>0.9</v>
      </c>
      <c r="AY441" s="24">
        <f>STAFFPLAN_CWS!$F133</f>
        <v>0.9</v>
      </c>
      <c r="AZ441" s="24">
        <f>STAFFPLAN_CWS!$F133</f>
        <v>0.9</v>
      </c>
      <c r="BA441" s="24">
        <f>STAFFPLAN_CWS!$F133</f>
        <v>0.9</v>
      </c>
      <c r="BB441" s="24">
        <f>STAFFPLAN_CWS!$F133</f>
        <v>0.9</v>
      </c>
      <c r="BC441" s="24">
        <f>STAFFPLAN_CWS!$F133</f>
        <v>0.9</v>
      </c>
      <c r="BD441" s="24">
        <f>STAFFPLAN_CWS!$G133</f>
        <v>1</v>
      </c>
      <c r="BE441" s="24">
        <f>STAFFPLAN_CWS!$G133</f>
        <v>1</v>
      </c>
      <c r="BF441" s="24">
        <f>STAFFPLAN_CWS!$G133</f>
        <v>1</v>
      </c>
      <c r="BG441" s="24">
        <f>STAFFPLAN_CWS!$G133</f>
        <v>1</v>
      </c>
      <c r="BH441" s="24">
        <f>STAFFPLAN_CWS!$G133</f>
        <v>1</v>
      </c>
      <c r="BI441" s="24">
        <f>STAFFPLAN_CWS!$G133</f>
        <v>1</v>
      </c>
      <c r="BJ441" s="24">
        <f>STAFFPLAN_CWS!$G133</f>
        <v>1</v>
      </c>
      <c r="BK441" s="24">
        <f>STAFFPLAN_CWS!$G133</f>
        <v>1</v>
      </c>
      <c r="BL441" s="24">
        <f>STAFFPLAN_CWS!$G133</f>
        <v>1</v>
      </c>
      <c r="BM441" s="24">
        <f>STAFFPLAN_CWS!$G133</f>
        <v>1</v>
      </c>
      <c r="BN441" s="24">
        <f>STAFFPLAN_CWS!$G133</f>
        <v>1</v>
      </c>
      <c r="BO441" s="24">
        <f>STAFFPLAN_CWS!$G133</f>
        <v>1</v>
      </c>
    </row>
    <row r="442" spans="1:67" x14ac:dyDescent="0.15">
      <c r="A442" s="50" t="s">
        <v>76</v>
      </c>
      <c r="G442" s="27">
        <f t="shared" ref="G442:AL442" si="242">G440*G441</f>
        <v>0</v>
      </c>
      <c r="H442" s="27">
        <f t="shared" si="242"/>
        <v>6416.6666666666661</v>
      </c>
      <c r="I442" s="27">
        <f t="shared" si="242"/>
        <v>6416.6666666666661</v>
      </c>
      <c r="J442" s="27">
        <f t="shared" si="242"/>
        <v>6416.6666666666661</v>
      </c>
      <c r="K442" s="27">
        <f t="shared" si="242"/>
        <v>6416.6666666666661</v>
      </c>
      <c r="L442" s="27">
        <f t="shared" si="242"/>
        <v>6416.6666666666661</v>
      </c>
      <c r="M442" s="27">
        <f t="shared" si="242"/>
        <v>6416.6666666666661</v>
      </c>
      <c r="N442" s="27">
        <f t="shared" si="242"/>
        <v>6416.6666666666661</v>
      </c>
      <c r="O442" s="27">
        <f t="shared" si="242"/>
        <v>6416.6666666666661</v>
      </c>
      <c r="P442" s="27">
        <f t="shared" si="242"/>
        <v>6416.6666666666661</v>
      </c>
      <c r="Q442" s="27">
        <f t="shared" si="242"/>
        <v>6416.6666666666661</v>
      </c>
      <c r="R442" s="27">
        <f t="shared" si="242"/>
        <v>6416.6666666666661</v>
      </c>
      <c r="S442" s="27">
        <f t="shared" si="242"/>
        <v>6416.6666666666661</v>
      </c>
      <c r="T442" s="27">
        <f t="shared" si="242"/>
        <v>7333.333333333333</v>
      </c>
      <c r="U442" s="27">
        <f t="shared" si="242"/>
        <v>7333.333333333333</v>
      </c>
      <c r="V442" s="27">
        <f t="shared" si="242"/>
        <v>7333.333333333333</v>
      </c>
      <c r="W442" s="27">
        <f t="shared" si="242"/>
        <v>7333.333333333333</v>
      </c>
      <c r="X442" s="27">
        <f t="shared" si="242"/>
        <v>7333.333333333333</v>
      </c>
      <c r="Y442" s="27">
        <f t="shared" si="242"/>
        <v>7333.333333333333</v>
      </c>
      <c r="Z442" s="27">
        <f t="shared" si="242"/>
        <v>7333.333333333333</v>
      </c>
      <c r="AA442" s="27">
        <f t="shared" si="242"/>
        <v>7333.333333333333</v>
      </c>
      <c r="AB442" s="27">
        <f t="shared" si="242"/>
        <v>7333.333333333333</v>
      </c>
      <c r="AC442" s="27">
        <f t="shared" si="242"/>
        <v>7333.333333333333</v>
      </c>
      <c r="AD442" s="27">
        <f t="shared" si="242"/>
        <v>7333.333333333333</v>
      </c>
      <c r="AE442" s="27">
        <f t="shared" si="242"/>
        <v>7333.333333333333</v>
      </c>
      <c r="AF442" s="27">
        <f t="shared" si="242"/>
        <v>8250</v>
      </c>
      <c r="AG442" s="27">
        <f t="shared" si="242"/>
        <v>8250</v>
      </c>
      <c r="AH442" s="27">
        <f t="shared" si="242"/>
        <v>8250</v>
      </c>
      <c r="AI442" s="27">
        <f t="shared" si="242"/>
        <v>8250</v>
      </c>
      <c r="AJ442" s="27">
        <f t="shared" si="242"/>
        <v>8250</v>
      </c>
      <c r="AK442" s="27">
        <f t="shared" si="242"/>
        <v>8250</v>
      </c>
      <c r="AL442" s="27">
        <f t="shared" si="242"/>
        <v>8250</v>
      </c>
      <c r="AM442" s="27">
        <f t="shared" ref="AM442:BO442" si="243">AM440*AM441</f>
        <v>8250</v>
      </c>
      <c r="AN442" s="27">
        <f t="shared" si="243"/>
        <v>8250</v>
      </c>
      <c r="AO442" s="27">
        <f t="shared" si="243"/>
        <v>8250</v>
      </c>
      <c r="AP442" s="27">
        <f t="shared" si="243"/>
        <v>8250</v>
      </c>
      <c r="AQ442" s="27">
        <f t="shared" si="243"/>
        <v>8250</v>
      </c>
      <c r="AR442" s="27">
        <f t="shared" si="243"/>
        <v>8250</v>
      </c>
      <c r="AS442" s="27">
        <f t="shared" si="243"/>
        <v>8250</v>
      </c>
      <c r="AT442" s="27">
        <f t="shared" si="243"/>
        <v>8250</v>
      </c>
      <c r="AU442" s="27">
        <f t="shared" si="243"/>
        <v>8250</v>
      </c>
      <c r="AV442" s="27">
        <f t="shared" si="243"/>
        <v>8250</v>
      </c>
      <c r="AW442" s="27">
        <f t="shared" si="243"/>
        <v>8250</v>
      </c>
      <c r="AX442" s="27">
        <f t="shared" si="243"/>
        <v>8250</v>
      </c>
      <c r="AY442" s="27">
        <f t="shared" si="243"/>
        <v>8250</v>
      </c>
      <c r="AZ442" s="27">
        <f t="shared" si="243"/>
        <v>8250</v>
      </c>
      <c r="BA442" s="27">
        <f t="shared" si="243"/>
        <v>8250</v>
      </c>
      <c r="BB442" s="27">
        <f t="shared" si="243"/>
        <v>8250</v>
      </c>
      <c r="BC442" s="27">
        <f t="shared" si="243"/>
        <v>8250</v>
      </c>
      <c r="BD442" s="27">
        <f t="shared" si="243"/>
        <v>9166.6666666666661</v>
      </c>
      <c r="BE442" s="27">
        <f t="shared" si="243"/>
        <v>9166.6666666666661</v>
      </c>
      <c r="BF442" s="27">
        <f t="shared" si="243"/>
        <v>9166.6666666666661</v>
      </c>
      <c r="BG442" s="27">
        <f t="shared" si="243"/>
        <v>9166.6666666666661</v>
      </c>
      <c r="BH442" s="27">
        <f t="shared" si="243"/>
        <v>9166.6666666666661</v>
      </c>
      <c r="BI442" s="27">
        <f t="shared" si="243"/>
        <v>9166.6666666666661</v>
      </c>
      <c r="BJ442" s="27">
        <f t="shared" si="243"/>
        <v>9166.6666666666661</v>
      </c>
      <c r="BK442" s="27">
        <f t="shared" si="243"/>
        <v>9166.6666666666661</v>
      </c>
      <c r="BL442" s="27">
        <f t="shared" si="243"/>
        <v>9166.6666666666661</v>
      </c>
      <c r="BM442" s="27">
        <f t="shared" si="243"/>
        <v>9166.6666666666661</v>
      </c>
      <c r="BN442" s="27">
        <f t="shared" si="243"/>
        <v>9166.6666666666661</v>
      </c>
      <c r="BO442" s="27">
        <f t="shared" si="243"/>
        <v>9166.6666666666661</v>
      </c>
    </row>
    <row r="443" spans="1:67" x14ac:dyDescent="0.15">
      <c r="A443" s="50" t="s">
        <v>766</v>
      </c>
      <c r="G443" s="27">
        <v>0</v>
      </c>
      <c r="H443" s="27">
        <f>'COSM-BONUS_CWS'!F78</f>
        <v>0</v>
      </c>
      <c r="I443" s="27">
        <f>'COSM-BONUS_CWS'!G78</f>
        <v>0</v>
      </c>
      <c r="J443" s="27">
        <f>'COSM-BONUS_CWS'!H78</f>
        <v>0</v>
      </c>
      <c r="K443" s="27">
        <f>'COSM-BONUS_CWS'!I78</f>
        <v>0</v>
      </c>
      <c r="L443" s="27">
        <f>'COSM-BONUS_CWS'!J78</f>
        <v>0</v>
      </c>
      <c r="M443" s="27">
        <f>'COSM-BONUS_CWS'!K78</f>
        <v>0</v>
      </c>
      <c r="N443" s="27">
        <f>'COSM-BONUS_CWS'!L78</f>
        <v>0</v>
      </c>
      <c r="O443" s="27">
        <f>'COSM-BONUS_CWS'!M78</f>
        <v>0</v>
      </c>
      <c r="P443" s="27">
        <f>'COSM-BONUS_CWS'!N78</f>
        <v>0</v>
      </c>
      <c r="Q443" s="27">
        <f>'COSM-BONUS_CWS'!O78</f>
        <v>98.550000000000011</v>
      </c>
      <c r="R443" s="27">
        <f>'COSM-BONUS_CWS'!P78</f>
        <v>98.550000000000011</v>
      </c>
      <c r="S443" s="27">
        <f>'COSM-BONUS_CWS'!Q78</f>
        <v>189.5625</v>
      </c>
      <c r="T443" s="27">
        <f>'COSM-BONUS_CWS'!R78</f>
        <v>360.59857142857152</v>
      </c>
      <c r="U443" s="27">
        <f>'COSM-BONUS_CWS'!S78</f>
        <v>484.95214285714292</v>
      </c>
      <c r="V443" s="27">
        <f>'COSM-BONUS_CWS'!T78</f>
        <v>969.90428571428583</v>
      </c>
      <c r="W443" s="27">
        <f>'COSM-BONUS_CWS'!U78</f>
        <v>848.6662500000001</v>
      </c>
      <c r="X443" s="27">
        <f>'COSM-BONUS_CWS'!V78</f>
        <v>848.6662500000001</v>
      </c>
      <c r="Y443" s="27">
        <f>'COSM-BONUS_CWS'!W78</f>
        <v>848.6662500000001</v>
      </c>
      <c r="Z443" s="27">
        <f>'COSM-BONUS_CWS'!X78</f>
        <v>848.6662500000001</v>
      </c>
      <c r="AA443" s="27">
        <f>'COSM-BONUS_CWS'!Y78</f>
        <v>957.47562500000004</v>
      </c>
      <c r="AB443" s="27">
        <f>'COSM-BONUS_CWS'!Z78</f>
        <v>1066.2850000000001</v>
      </c>
      <c r="AC443" s="27">
        <f>'COSM-BONUS_CWS'!AA78</f>
        <v>1069.0975000000001</v>
      </c>
      <c r="AD443" s="27">
        <f>'COSM-BONUS_CWS'!AB78</f>
        <v>1275.8704687500001</v>
      </c>
      <c r="AE443" s="27">
        <f>'COSM-BONUS_CWS'!AC78</f>
        <v>1278.1556250000001</v>
      </c>
      <c r="AF443" s="27">
        <f>'COSM-BONUS_CWS'!AD78</f>
        <v>1517.0422222222221</v>
      </c>
      <c r="AG443" s="27">
        <f>'COSM-BONUS_CWS'!AE78</f>
        <v>2425.2286666666673</v>
      </c>
      <c r="AH443" s="27">
        <f>'COSM-BONUS_CWS'!AF78</f>
        <v>2737.2468333333331</v>
      </c>
      <c r="AI443" s="27">
        <f>'COSM-BONUS_CWS'!AG78</f>
        <v>2737.2468333333331</v>
      </c>
      <c r="AJ443" s="27">
        <f>'COSM-BONUS_CWS'!AH78</f>
        <v>3039.1677777777777</v>
      </c>
      <c r="AK443" s="27">
        <f>'COSM-BONUS_CWS'!AI78</f>
        <v>3039.1677777777777</v>
      </c>
      <c r="AL443" s="27">
        <f>'COSM-BONUS_CWS'!AJ78</f>
        <v>3039.1677777777777</v>
      </c>
      <c r="AM443" s="27">
        <f>'COSM-BONUS_CWS'!AK78</f>
        <v>2739.7885000000001</v>
      </c>
      <c r="AN443" s="27">
        <f>'COSM-BONUS_CWS'!AL78</f>
        <v>2742.3301666666666</v>
      </c>
      <c r="AO443" s="27">
        <f>'COSM-BONUS_CWS'!AM78</f>
        <v>2443.1592222222225</v>
      </c>
      <c r="AP443" s="27">
        <f>'COSM-BONUS_CWS'!AN78</f>
        <v>2145.8493888888893</v>
      </c>
      <c r="AQ443" s="27">
        <f>'COSM-BONUS_CWS'!AO78</f>
        <v>1846.1471944444445</v>
      </c>
      <c r="AR443" s="27">
        <f>'COSM-BONUS_CWS'!AP78</f>
        <v>2562.07708</v>
      </c>
      <c r="AS443" s="27">
        <f>'COSM-BONUS_CWS'!AQ78</f>
        <v>4087.2667500000002</v>
      </c>
      <c r="AT443" s="27">
        <f>'COSM-BONUS_CWS'!AR78</f>
        <v>4613.3167050000002</v>
      </c>
      <c r="AU443" s="27">
        <f>'COSM-BONUS_CWS'!AS78</f>
        <v>4613.3167050000002</v>
      </c>
      <c r="AV443" s="27">
        <f>'COSM-BONUS_CWS'!AT78</f>
        <v>5116.2490625000009</v>
      </c>
      <c r="AW443" s="27">
        <f>'COSM-BONUS_CWS'!AU78</f>
        <v>5116.2490625000009</v>
      </c>
      <c r="AX443" s="27">
        <f>'COSM-BONUS_CWS'!AV78</f>
        <v>5116.2490625000009</v>
      </c>
      <c r="AY443" s="27">
        <f>'COSM-BONUS_CWS'!AW78</f>
        <v>4615.8667050000004</v>
      </c>
      <c r="AZ443" s="27">
        <f>'COSM-BONUS_CWS'!AX78</f>
        <v>4618.4167050000005</v>
      </c>
      <c r="BA443" s="27">
        <f>'COSM-BONUS_CWS'!AY78</f>
        <v>4105.2917500000003</v>
      </c>
      <c r="BB443" s="27">
        <f>'COSM-BONUS_CWS'!AZ78</f>
        <v>3606.5343925000002</v>
      </c>
      <c r="BC443" s="27">
        <f>'COSM-BONUS_CWS'!BA78</f>
        <v>3092.9031875000001</v>
      </c>
      <c r="BD443" s="27">
        <f>'COSM-BONUS_CWS'!BB78</f>
        <v>4357.2210675000006</v>
      </c>
      <c r="BE443" s="27">
        <f>'COSM-BONUS_CWS'!BC78</f>
        <v>6969.0999580000007</v>
      </c>
      <c r="BF443" s="27">
        <f>'COSM-BONUS_CWS'!BD78</f>
        <v>7849.2241715</v>
      </c>
      <c r="BG443" s="27">
        <f>'COSM-BONUS_CWS'!BE78</f>
        <v>7849.2241715</v>
      </c>
      <c r="BH443" s="27">
        <f>'COSM-BONUS_CWS'!BF78</f>
        <v>8718.6171350000004</v>
      </c>
      <c r="BI443" s="27">
        <f>'COSM-BONUS_CWS'!BG78</f>
        <v>8718.6171350000004</v>
      </c>
      <c r="BJ443" s="27">
        <f>'COSM-BONUS_CWS'!BH78</f>
        <v>8718.6171350000004</v>
      </c>
      <c r="BK443" s="27">
        <f>'COSM-BONUS_CWS'!BI78</f>
        <v>7851.7741714999993</v>
      </c>
      <c r="BL443" s="27">
        <f>'COSM-BONUS_CWS'!BJ78</f>
        <v>7854.3241714999995</v>
      </c>
      <c r="BM443" s="27">
        <f>'COSM-BONUS_CWS'!BK78</f>
        <v>6987.1249580000003</v>
      </c>
      <c r="BN443" s="27">
        <f>'COSM-BONUS_CWS'!BL78</f>
        <v>6121.9069944999992</v>
      </c>
      <c r="BO443" s="27">
        <f>'COSM-BONUS_CWS'!BM78</f>
        <v>5254.2015310000006</v>
      </c>
    </row>
    <row r="444" spans="1:67" x14ac:dyDescent="0.15">
      <c r="A444" s="50" t="s">
        <v>63</v>
      </c>
      <c r="G444" s="27">
        <f t="shared" ref="G444:AL444" si="244">G442+G443</f>
        <v>0</v>
      </c>
      <c r="H444" s="27">
        <f t="shared" si="244"/>
        <v>6416.6666666666661</v>
      </c>
      <c r="I444" s="27">
        <f t="shared" si="244"/>
        <v>6416.6666666666661</v>
      </c>
      <c r="J444" s="27">
        <f t="shared" si="244"/>
        <v>6416.6666666666661</v>
      </c>
      <c r="K444" s="27">
        <f t="shared" si="244"/>
        <v>6416.6666666666661</v>
      </c>
      <c r="L444" s="27">
        <f t="shared" si="244"/>
        <v>6416.6666666666661</v>
      </c>
      <c r="M444" s="27">
        <f t="shared" si="244"/>
        <v>6416.6666666666661</v>
      </c>
      <c r="N444" s="27">
        <f t="shared" si="244"/>
        <v>6416.6666666666661</v>
      </c>
      <c r="O444" s="27">
        <f t="shared" si="244"/>
        <v>6416.6666666666661</v>
      </c>
      <c r="P444" s="27">
        <f t="shared" si="244"/>
        <v>6416.6666666666661</v>
      </c>
      <c r="Q444" s="27">
        <f t="shared" si="244"/>
        <v>6515.2166666666662</v>
      </c>
      <c r="R444" s="27">
        <f t="shared" si="244"/>
        <v>6515.2166666666662</v>
      </c>
      <c r="S444" s="27">
        <f t="shared" si="244"/>
        <v>6606.2291666666661</v>
      </c>
      <c r="T444" s="27">
        <f t="shared" si="244"/>
        <v>7693.9319047619047</v>
      </c>
      <c r="U444" s="27">
        <f t="shared" si="244"/>
        <v>7818.2854761904764</v>
      </c>
      <c r="V444" s="27">
        <f t="shared" si="244"/>
        <v>8303.2376190476189</v>
      </c>
      <c r="W444" s="27">
        <f t="shared" si="244"/>
        <v>8181.9995833333332</v>
      </c>
      <c r="X444" s="27">
        <f t="shared" si="244"/>
        <v>8181.9995833333332</v>
      </c>
      <c r="Y444" s="27">
        <f t="shared" si="244"/>
        <v>8181.9995833333332</v>
      </c>
      <c r="Z444" s="27">
        <f t="shared" si="244"/>
        <v>8181.9995833333332</v>
      </c>
      <c r="AA444" s="27">
        <f t="shared" si="244"/>
        <v>8290.8089583333331</v>
      </c>
      <c r="AB444" s="27">
        <f t="shared" si="244"/>
        <v>8399.6183333333338</v>
      </c>
      <c r="AC444" s="27">
        <f t="shared" si="244"/>
        <v>8402.4308333333338</v>
      </c>
      <c r="AD444" s="27">
        <f t="shared" si="244"/>
        <v>8609.2038020833334</v>
      </c>
      <c r="AE444" s="27">
        <f t="shared" si="244"/>
        <v>8611.4889583333334</v>
      </c>
      <c r="AF444" s="27">
        <f t="shared" si="244"/>
        <v>9767.0422222222223</v>
      </c>
      <c r="AG444" s="27">
        <f t="shared" si="244"/>
        <v>10675.228666666668</v>
      </c>
      <c r="AH444" s="27">
        <f t="shared" si="244"/>
        <v>10987.246833333333</v>
      </c>
      <c r="AI444" s="27">
        <f t="shared" si="244"/>
        <v>10987.246833333333</v>
      </c>
      <c r="AJ444" s="27">
        <f t="shared" si="244"/>
        <v>11289.167777777777</v>
      </c>
      <c r="AK444" s="27">
        <f t="shared" si="244"/>
        <v>11289.167777777777</v>
      </c>
      <c r="AL444" s="27">
        <f t="shared" si="244"/>
        <v>11289.167777777777</v>
      </c>
      <c r="AM444" s="27">
        <f t="shared" ref="AM444:BO444" si="245">AM442+AM443</f>
        <v>10989.788500000001</v>
      </c>
      <c r="AN444" s="27">
        <f t="shared" si="245"/>
        <v>10992.330166666667</v>
      </c>
      <c r="AO444" s="27">
        <f t="shared" si="245"/>
        <v>10693.159222222223</v>
      </c>
      <c r="AP444" s="27">
        <f t="shared" si="245"/>
        <v>10395.84938888889</v>
      </c>
      <c r="AQ444" s="27">
        <f t="shared" si="245"/>
        <v>10096.147194444444</v>
      </c>
      <c r="AR444" s="27">
        <f t="shared" si="245"/>
        <v>10812.077079999999</v>
      </c>
      <c r="AS444" s="27">
        <f t="shared" si="245"/>
        <v>12337.266750000001</v>
      </c>
      <c r="AT444" s="27">
        <f t="shared" si="245"/>
        <v>12863.316705000001</v>
      </c>
      <c r="AU444" s="27">
        <f t="shared" si="245"/>
        <v>12863.316705000001</v>
      </c>
      <c r="AV444" s="27">
        <f t="shared" si="245"/>
        <v>13366.249062500001</v>
      </c>
      <c r="AW444" s="27">
        <f t="shared" si="245"/>
        <v>13366.249062500001</v>
      </c>
      <c r="AX444" s="27">
        <f t="shared" si="245"/>
        <v>13366.249062500001</v>
      </c>
      <c r="AY444" s="27">
        <f t="shared" si="245"/>
        <v>12865.866705</v>
      </c>
      <c r="AZ444" s="27">
        <f t="shared" si="245"/>
        <v>12868.416705</v>
      </c>
      <c r="BA444" s="27">
        <f t="shared" si="245"/>
        <v>12355.29175</v>
      </c>
      <c r="BB444" s="27">
        <f t="shared" si="245"/>
        <v>11856.5343925</v>
      </c>
      <c r="BC444" s="27">
        <f t="shared" si="245"/>
        <v>11342.9031875</v>
      </c>
      <c r="BD444" s="27">
        <f t="shared" si="245"/>
        <v>13523.887734166667</v>
      </c>
      <c r="BE444" s="27">
        <f t="shared" si="245"/>
        <v>16135.766624666667</v>
      </c>
      <c r="BF444" s="27">
        <f t="shared" si="245"/>
        <v>17015.890838166666</v>
      </c>
      <c r="BG444" s="27">
        <f t="shared" si="245"/>
        <v>17015.890838166666</v>
      </c>
      <c r="BH444" s="27">
        <f t="shared" si="245"/>
        <v>17885.283801666665</v>
      </c>
      <c r="BI444" s="27">
        <f t="shared" si="245"/>
        <v>17885.283801666665</v>
      </c>
      <c r="BJ444" s="27">
        <f t="shared" si="245"/>
        <v>17885.283801666665</v>
      </c>
      <c r="BK444" s="27">
        <f t="shared" si="245"/>
        <v>17018.440838166665</v>
      </c>
      <c r="BL444" s="27">
        <f t="shared" si="245"/>
        <v>17020.990838166665</v>
      </c>
      <c r="BM444" s="27">
        <f t="shared" si="245"/>
        <v>16153.791624666666</v>
      </c>
      <c r="BN444" s="27">
        <f t="shared" si="245"/>
        <v>15288.573661166665</v>
      </c>
      <c r="BO444" s="27">
        <f t="shared" si="245"/>
        <v>14420.868197666667</v>
      </c>
    </row>
    <row r="445" spans="1:67" x14ac:dyDescent="0.15">
      <c r="A445" s="50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</row>
    <row r="446" spans="1:67" x14ac:dyDescent="0.15">
      <c r="A446" s="35" t="s">
        <v>86</v>
      </c>
      <c r="G446" s="27">
        <f t="shared" ref="G446:AL446" si="246">G105*$C105</f>
        <v>6800</v>
      </c>
      <c r="H446" s="27">
        <f t="shared" si="246"/>
        <v>0</v>
      </c>
      <c r="I446" s="27">
        <f t="shared" si="246"/>
        <v>0</v>
      </c>
      <c r="J446" s="27">
        <f t="shared" si="246"/>
        <v>0</v>
      </c>
      <c r="K446" s="27">
        <f t="shared" si="246"/>
        <v>0</v>
      </c>
      <c r="L446" s="27">
        <f t="shared" si="246"/>
        <v>0</v>
      </c>
      <c r="M446" s="27">
        <f t="shared" si="246"/>
        <v>0</v>
      </c>
      <c r="N446" s="27">
        <f t="shared" si="246"/>
        <v>0</v>
      </c>
      <c r="O446" s="27">
        <f t="shared" si="246"/>
        <v>0</v>
      </c>
      <c r="P446" s="27">
        <f t="shared" si="246"/>
        <v>0</v>
      </c>
      <c r="Q446" s="27">
        <f t="shared" si="246"/>
        <v>0</v>
      </c>
      <c r="R446" s="27">
        <f t="shared" si="246"/>
        <v>0</v>
      </c>
      <c r="S446" s="27">
        <f t="shared" si="246"/>
        <v>0</v>
      </c>
      <c r="T446" s="27">
        <f t="shared" si="246"/>
        <v>0</v>
      </c>
      <c r="U446" s="27">
        <f t="shared" si="246"/>
        <v>0</v>
      </c>
      <c r="V446" s="27">
        <f t="shared" si="246"/>
        <v>0</v>
      </c>
      <c r="W446" s="27">
        <f t="shared" si="246"/>
        <v>0</v>
      </c>
      <c r="X446" s="27">
        <f t="shared" si="246"/>
        <v>0</v>
      </c>
      <c r="Y446" s="27">
        <f t="shared" si="246"/>
        <v>0</v>
      </c>
      <c r="Z446" s="27">
        <f t="shared" si="246"/>
        <v>0</v>
      </c>
      <c r="AA446" s="27">
        <f t="shared" si="246"/>
        <v>0</v>
      </c>
      <c r="AB446" s="27">
        <f t="shared" si="246"/>
        <v>0</v>
      </c>
      <c r="AC446" s="27">
        <f t="shared" si="246"/>
        <v>0</v>
      </c>
      <c r="AD446" s="27">
        <f t="shared" si="246"/>
        <v>0</v>
      </c>
      <c r="AE446" s="27">
        <f t="shared" si="246"/>
        <v>0</v>
      </c>
      <c r="AF446" s="27">
        <f t="shared" si="246"/>
        <v>0</v>
      </c>
      <c r="AG446" s="27">
        <f t="shared" si="246"/>
        <v>0</v>
      </c>
      <c r="AH446" s="27">
        <f t="shared" si="246"/>
        <v>0</v>
      </c>
      <c r="AI446" s="27">
        <f t="shared" si="246"/>
        <v>0</v>
      </c>
      <c r="AJ446" s="27">
        <f t="shared" si="246"/>
        <v>0</v>
      </c>
      <c r="AK446" s="27">
        <f t="shared" si="246"/>
        <v>0</v>
      </c>
      <c r="AL446" s="27">
        <f t="shared" si="246"/>
        <v>0</v>
      </c>
      <c r="AM446" s="27">
        <f t="shared" ref="AM446:BO446" si="247">AM105*$C105</f>
        <v>0</v>
      </c>
      <c r="AN446" s="27">
        <f t="shared" si="247"/>
        <v>0</v>
      </c>
      <c r="AO446" s="27">
        <f t="shared" si="247"/>
        <v>0</v>
      </c>
      <c r="AP446" s="27">
        <f t="shared" si="247"/>
        <v>0</v>
      </c>
      <c r="AQ446" s="27">
        <f t="shared" si="247"/>
        <v>0</v>
      </c>
      <c r="AR446" s="27">
        <f t="shared" si="247"/>
        <v>0</v>
      </c>
      <c r="AS446" s="27">
        <f t="shared" si="247"/>
        <v>0</v>
      </c>
      <c r="AT446" s="27">
        <f t="shared" si="247"/>
        <v>0</v>
      </c>
      <c r="AU446" s="27">
        <f t="shared" si="247"/>
        <v>0</v>
      </c>
      <c r="AV446" s="27">
        <f t="shared" si="247"/>
        <v>0</v>
      </c>
      <c r="AW446" s="27">
        <f t="shared" si="247"/>
        <v>0</v>
      </c>
      <c r="AX446" s="27">
        <f t="shared" si="247"/>
        <v>0</v>
      </c>
      <c r="AY446" s="27">
        <f t="shared" si="247"/>
        <v>0</v>
      </c>
      <c r="AZ446" s="27">
        <f t="shared" si="247"/>
        <v>0</v>
      </c>
      <c r="BA446" s="27">
        <f t="shared" si="247"/>
        <v>0</v>
      </c>
      <c r="BB446" s="27">
        <f t="shared" si="247"/>
        <v>0</v>
      </c>
      <c r="BC446" s="27">
        <f t="shared" si="247"/>
        <v>0</v>
      </c>
      <c r="BD446" s="27">
        <f t="shared" si="247"/>
        <v>0</v>
      </c>
      <c r="BE446" s="27">
        <f t="shared" si="247"/>
        <v>0</v>
      </c>
      <c r="BF446" s="27">
        <f t="shared" si="247"/>
        <v>0</v>
      </c>
      <c r="BG446" s="27">
        <f t="shared" si="247"/>
        <v>0</v>
      </c>
      <c r="BH446" s="27">
        <f t="shared" si="247"/>
        <v>0</v>
      </c>
      <c r="BI446" s="27">
        <f t="shared" si="247"/>
        <v>0</v>
      </c>
      <c r="BJ446" s="27">
        <f t="shared" si="247"/>
        <v>0</v>
      </c>
      <c r="BK446" s="27">
        <f t="shared" si="247"/>
        <v>0</v>
      </c>
      <c r="BL446" s="27">
        <f t="shared" si="247"/>
        <v>0</v>
      </c>
      <c r="BM446" s="27">
        <f t="shared" si="247"/>
        <v>0</v>
      </c>
      <c r="BN446" s="27">
        <f t="shared" si="247"/>
        <v>0</v>
      </c>
      <c r="BO446" s="27">
        <f t="shared" si="247"/>
        <v>0</v>
      </c>
    </row>
    <row r="447" spans="1:67" x14ac:dyDescent="0.15">
      <c r="A447" s="50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</row>
    <row r="448" spans="1:67" x14ac:dyDescent="0.15">
      <c r="A448" s="14" t="s">
        <v>28</v>
      </c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50" t="s">
        <v>75</v>
      </c>
      <c r="G449" s="27">
        <f t="shared" ref="G449:AL449" si="248">G116*$C116</f>
        <v>0</v>
      </c>
      <c r="H449" s="27">
        <f t="shared" si="248"/>
        <v>6250</v>
      </c>
      <c r="I449" s="27">
        <f t="shared" si="248"/>
        <v>6250</v>
      </c>
      <c r="J449" s="27">
        <f t="shared" si="248"/>
        <v>6250</v>
      </c>
      <c r="K449" s="27">
        <f t="shared" si="248"/>
        <v>6250</v>
      </c>
      <c r="L449" s="27">
        <f t="shared" si="248"/>
        <v>6250</v>
      </c>
      <c r="M449" s="27">
        <f t="shared" si="248"/>
        <v>6250</v>
      </c>
      <c r="N449" s="27">
        <f t="shared" si="248"/>
        <v>6250</v>
      </c>
      <c r="O449" s="27">
        <f t="shared" si="248"/>
        <v>6250</v>
      </c>
      <c r="P449" s="27">
        <f t="shared" si="248"/>
        <v>6250</v>
      </c>
      <c r="Q449" s="27">
        <f t="shared" si="248"/>
        <v>6250</v>
      </c>
      <c r="R449" s="27">
        <f t="shared" si="248"/>
        <v>6250</v>
      </c>
      <c r="S449" s="27">
        <f t="shared" si="248"/>
        <v>6250</v>
      </c>
      <c r="T449" s="27">
        <f t="shared" si="248"/>
        <v>6250</v>
      </c>
      <c r="U449" s="27">
        <f t="shared" si="248"/>
        <v>6250</v>
      </c>
      <c r="V449" s="27">
        <f t="shared" si="248"/>
        <v>6250</v>
      </c>
      <c r="W449" s="27">
        <f t="shared" si="248"/>
        <v>6250</v>
      </c>
      <c r="X449" s="27">
        <f t="shared" si="248"/>
        <v>6250</v>
      </c>
      <c r="Y449" s="27">
        <f t="shared" si="248"/>
        <v>6250</v>
      </c>
      <c r="Z449" s="27">
        <f t="shared" si="248"/>
        <v>6250</v>
      </c>
      <c r="AA449" s="27">
        <f t="shared" si="248"/>
        <v>6250</v>
      </c>
      <c r="AB449" s="27">
        <f t="shared" si="248"/>
        <v>6250</v>
      </c>
      <c r="AC449" s="27">
        <f t="shared" si="248"/>
        <v>6250</v>
      </c>
      <c r="AD449" s="27">
        <f t="shared" si="248"/>
        <v>6250</v>
      </c>
      <c r="AE449" s="27">
        <f t="shared" si="248"/>
        <v>6250</v>
      </c>
      <c r="AF449" s="27">
        <f t="shared" si="248"/>
        <v>6250</v>
      </c>
      <c r="AG449" s="27">
        <f t="shared" si="248"/>
        <v>6250</v>
      </c>
      <c r="AH449" s="27">
        <f t="shared" si="248"/>
        <v>6250</v>
      </c>
      <c r="AI449" s="27">
        <f t="shared" si="248"/>
        <v>6250</v>
      </c>
      <c r="AJ449" s="27">
        <f t="shared" si="248"/>
        <v>6250</v>
      </c>
      <c r="AK449" s="27">
        <f t="shared" si="248"/>
        <v>6250</v>
      </c>
      <c r="AL449" s="27">
        <f t="shared" si="248"/>
        <v>6250</v>
      </c>
      <c r="AM449" s="27">
        <f t="shared" ref="AM449:BO449" si="249">AM116*$C116</f>
        <v>6250</v>
      </c>
      <c r="AN449" s="27">
        <f t="shared" si="249"/>
        <v>6250</v>
      </c>
      <c r="AO449" s="27">
        <f t="shared" si="249"/>
        <v>6250</v>
      </c>
      <c r="AP449" s="27">
        <f t="shared" si="249"/>
        <v>6250</v>
      </c>
      <c r="AQ449" s="27">
        <f t="shared" si="249"/>
        <v>6250</v>
      </c>
      <c r="AR449" s="27">
        <f t="shared" si="249"/>
        <v>6250</v>
      </c>
      <c r="AS449" s="27">
        <f t="shared" si="249"/>
        <v>6250</v>
      </c>
      <c r="AT449" s="27">
        <f t="shared" si="249"/>
        <v>6250</v>
      </c>
      <c r="AU449" s="27">
        <f t="shared" si="249"/>
        <v>6250</v>
      </c>
      <c r="AV449" s="27">
        <f t="shared" si="249"/>
        <v>6250</v>
      </c>
      <c r="AW449" s="27">
        <f t="shared" si="249"/>
        <v>6250</v>
      </c>
      <c r="AX449" s="27">
        <f t="shared" si="249"/>
        <v>6250</v>
      </c>
      <c r="AY449" s="27">
        <f t="shared" si="249"/>
        <v>6250</v>
      </c>
      <c r="AZ449" s="27">
        <f t="shared" si="249"/>
        <v>6250</v>
      </c>
      <c r="BA449" s="27">
        <f t="shared" si="249"/>
        <v>6250</v>
      </c>
      <c r="BB449" s="27">
        <f t="shared" si="249"/>
        <v>6250</v>
      </c>
      <c r="BC449" s="27">
        <f t="shared" si="249"/>
        <v>6250</v>
      </c>
      <c r="BD449" s="27">
        <f t="shared" si="249"/>
        <v>6250</v>
      </c>
      <c r="BE449" s="27">
        <f t="shared" si="249"/>
        <v>6250</v>
      </c>
      <c r="BF449" s="27">
        <f t="shared" si="249"/>
        <v>6250</v>
      </c>
      <c r="BG449" s="27">
        <f t="shared" si="249"/>
        <v>6250</v>
      </c>
      <c r="BH449" s="27">
        <f t="shared" si="249"/>
        <v>6250</v>
      </c>
      <c r="BI449" s="27">
        <f t="shared" si="249"/>
        <v>6250</v>
      </c>
      <c r="BJ449" s="27">
        <f t="shared" si="249"/>
        <v>6250</v>
      </c>
      <c r="BK449" s="27">
        <f t="shared" si="249"/>
        <v>6250</v>
      </c>
      <c r="BL449" s="27">
        <f t="shared" si="249"/>
        <v>6250</v>
      </c>
      <c r="BM449" s="27">
        <f t="shared" si="249"/>
        <v>6250</v>
      </c>
      <c r="BN449" s="27">
        <f t="shared" si="249"/>
        <v>6250</v>
      </c>
      <c r="BO449" s="27">
        <f t="shared" si="249"/>
        <v>6250</v>
      </c>
    </row>
    <row r="450" spans="1:67" x14ac:dyDescent="0.15">
      <c r="A450" s="50" t="s">
        <v>62</v>
      </c>
      <c r="G450" s="24">
        <f>STAFFPLAN_CWS!$B137</f>
        <v>0</v>
      </c>
      <c r="H450" s="24">
        <f>STAFFPLAN_CWS!$C137</f>
        <v>0</v>
      </c>
      <c r="I450" s="24">
        <f>STAFFPLAN_CWS!$C137</f>
        <v>0</v>
      </c>
      <c r="J450" s="24">
        <f>STAFFPLAN_CWS!$C137</f>
        <v>0</v>
      </c>
      <c r="K450" s="24">
        <f>STAFFPLAN_CWS!$C137</f>
        <v>0</v>
      </c>
      <c r="L450" s="24">
        <f>STAFFPLAN_CWS!$C137</f>
        <v>0</v>
      </c>
      <c r="M450" s="24">
        <f>STAFFPLAN_CWS!$C137</f>
        <v>0</v>
      </c>
      <c r="N450" s="24">
        <f>STAFFPLAN_CWS!$C137</f>
        <v>0</v>
      </c>
      <c r="O450" s="24">
        <f>STAFFPLAN_CWS!$C137</f>
        <v>0</v>
      </c>
      <c r="P450" s="24">
        <f>STAFFPLAN_CWS!$C137</f>
        <v>0</v>
      </c>
      <c r="Q450" s="24">
        <f>STAFFPLAN_CWS!$C137</f>
        <v>0</v>
      </c>
      <c r="R450" s="24">
        <f>STAFFPLAN_CWS!$C137</f>
        <v>0</v>
      </c>
      <c r="S450" s="24">
        <f>STAFFPLAN_CWS!$C137</f>
        <v>0</v>
      </c>
      <c r="T450" s="24">
        <f>STAFFPLAN_CWS!$D137</f>
        <v>0.8</v>
      </c>
      <c r="U450" s="24">
        <f>STAFFPLAN_CWS!$D137</f>
        <v>0.8</v>
      </c>
      <c r="V450" s="24">
        <f>STAFFPLAN_CWS!$D137</f>
        <v>0.8</v>
      </c>
      <c r="W450" s="24">
        <f>STAFFPLAN_CWS!$D137</f>
        <v>0.8</v>
      </c>
      <c r="X450" s="24">
        <f>STAFFPLAN_CWS!$D137</f>
        <v>0.8</v>
      </c>
      <c r="Y450" s="24">
        <f>STAFFPLAN_CWS!$D137</f>
        <v>0.8</v>
      </c>
      <c r="Z450" s="24">
        <f>STAFFPLAN_CWS!$D137</f>
        <v>0.8</v>
      </c>
      <c r="AA450" s="24">
        <f>STAFFPLAN_CWS!$D137</f>
        <v>0.8</v>
      </c>
      <c r="AB450" s="24">
        <f>STAFFPLAN_CWS!$D137</f>
        <v>0.8</v>
      </c>
      <c r="AC450" s="24">
        <f>STAFFPLAN_CWS!$D137</f>
        <v>0.8</v>
      </c>
      <c r="AD450" s="24">
        <f>STAFFPLAN_CWS!$D137</f>
        <v>0.8</v>
      </c>
      <c r="AE450" s="24">
        <f>STAFFPLAN_CWS!$D137</f>
        <v>0.8</v>
      </c>
      <c r="AF450" s="24">
        <f>STAFFPLAN_CWS!$E137</f>
        <v>0.8</v>
      </c>
      <c r="AG450" s="24">
        <f>STAFFPLAN_CWS!$E137</f>
        <v>0.8</v>
      </c>
      <c r="AH450" s="24">
        <f>STAFFPLAN_CWS!$E137</f>
        <v>0.8</v>
      </c>
      <c r="AI450" s="24">
        <f>STAFFPLAN_CWS!$E137</f>
        <v>0.8</v>
      </c>
      <c r="AJ450" s="24">
        <f>STAFFPLAN_CWS!$E137</f>
        <v>0.8</v>
      </c>
      <c r="AK450" s="24">
        <f>STAFFPLAN_CWS!$E137</f>
        <v>0.8</v>
      </c>
      <c r="AL450" s="24">
        <f>STAFFPLAN_CWS!$E137</f>
        <v>0.8</v>
      </c>
      <c r="AM450" s="24">
        <f>STAFFPLAN_CWS!$E137</f>
        <v>0.8</v>
      </c>
      <c r="AN450" s="24">
        <f>STAFFPLAN_CWS!$E137</f>
        <v>0.8</v>
      </c>
      <c r="AO450" s="24">
        <f>STAFFPLAN_CWS!$E137</f>
        <v>0.8</v>
      </c>
      <c r="AP450" s="24">
        <f>STAFFPLAN_CWS!$E137</f>
        <v>0.8</v>
      </c>
      <c r="AQ450" s="24">
        <f>STAFFPLAN_CWS!$E137</f>
        <v>0.8</v>
      </c>
      <c r="AR450" s="24">
        <f>STAFFPLAN_CWS!$F137</f>
        <v>0.9</v>
      </c>
      <c r="AS450" s="24">
        <f>STAFFPLAN_CWS!$F137</f>
        <v>0.9</v>
      </c>
      <c r="AT450" s="24">
        <f>STAFFPLAN_CWS!$F137</f>
        <v>0.9</v>
      </c>
      <c r="AU450" s="24">
        <f>STAFFPLAN_CWS!$F137</f>
        <v>0.9</v>
      </c>
      <c r="AV450" s="24">
        <f>STAFFPLAN_CWS!$F137</f>
        <v>0.9</v>
      </c>
      <c r="AW450" s="24">
        <f>STAFFPLAN_CWS!$F137</f>
        <v>0.9</v>
      </c>
      <c r="AX450" s="24">
        <f>STAFFPLAN_CWS!$F137</f>
        <v>0.9</v>
      </c>
      <c r="AY450" s="24">
        <f>STAFFPLAN_CWS!$F137</f>
        <v>0.9</v>
      </c>
      <c r="AZ450" s="24">
        <f>STAFFPLAN_CWS!$F137</f>
        <v>0.9</v>
      </c>
      <c r="BA450" s="24">
        <f>STAFFPLAN_CWS!$F137</f>
        <v>0.9</v>
      </c>
      <c r="BB450" s="24">
        <f>STAFFPLAN_CWS!$F137</f>
        <v>0.9</v>
      </c>
      <c r="BC450" s="24">
        <f>STAFFPLAN_CWS!$F137</f>
        <v>0.9</v>
      </c>
      <c r="BD450" s="24">
        <f>STAFFPLAN_CWS!$G137</f>
        <v>1</v>
      </c>
      <c r="BE450" s="24">
        <f>STAFFPLAN_CWS!$G137</f>
        <v>1</v>
      </c>
      <c r="BF450" s="24">
        <f>STAFFPLAN_CWS!$G137</f>
        <v>1</v>
      </c>
      <c r="BG450" s="24">
        <f>STAFFPLAN_CWS!$G137</f>
        <v>1</v>
      </c>
      <c r="BH450" s="24">
        <f>STAFFPLAN_CWS!$G137</f>
        <v>1</v>
      </c>
      <c r="BI450" s="24">
        <f>STAFFPLAN_CWS!$G137</f>
        <v>1</v>
      </c>
      <c r="BJ450" s="24">
        <f>STAFFPLAN_CWS!$G137</f>
        <v>1</v>
      </c>
      <c r="BK450" s="24">
        <f>STAFFPLAN_CWS!$G137</f>
        <v>1</v>
      </c>
      <c r="BL450" s="24">
        <f>STAFFPLAN_CWS!$G137</f>
        <v>1</v>
      </c>
      <c r="BM450" s="24">
        <f>STAFFPLAN_CWS!$G137</f>
        <v>1</v>
      </c>
      <c r="BN450" s="24">
        <f>STAFFPLAN_CWS!$G137</f>
        <v>1</v>
      </c>
      <c r="BO450" s="24">
        <f>STAFFPLAN_CWS!$G137</f>
        <v>1</v>
      </c>
    </row>
    <row r="451" spans="1:67" x14ac:dyDescent="0.15">
      <c r="A451" s="50" t="s">
        <v>76</v>
      </c>
      <c r="G451" s="27">
        <f t="shared" ref="G451:AL451" si="250">G449*G450</f>
        <v>0</v>
      </c>
      <c r="H451" s="27">
        <f t="shared" si="250"/>
        <v>0</v>
      </c>
      <c r="I451" s="27">
        <f t="shared" si="250"/>
        <v>0</v>
      </c>
      <c r="J451" s="27">
        <f t="shared" si="250"/>
        <v>0</v>
      </c>
      <c r="K451" s="27">
        <f t="shared" si="250"/>
        <v>0</v>
      </c>
      <c r="L451" s="27">
        <f t="shared" si="250"/>
        <v>0</v>
      </c>
      <c r="M451" s="27">
        <f t="shared" si="250"/>
        <v>0</v>
      </c>
      <c r="N451" s="27">
        <f t="shared" si="250"/>
        <v>0</v>
      </c>
      <c r="O451" s="27">
        <f t="shared" si="250"/>
        <v>0</v>
      </c>
      <c r="P451" s="27">
        <f t="shared" si="250"/>
        <v>0</v>
      </c>
      <c r="Q451" s="27">
        <f t="shared" si="250"/>
        <v>0</v>
      </c>
      <c r="R451" s="27">
        <f t="shared" si="250"/>
        <v>0</v>
      </c>
      <c r="S451" s="27">
        <f t="shared" si="250"/>
        <v>0</v>
      </c>
      <c r="T451" s="27">
        <f t="shared" si="250"/>
        <v>5000</v>
      </c>
      <c r="U451" s="27">
        <f t="shared" si="250"/>
        <v>5000</v>
      </c>
      <c r="V451" s="27">
        <f t="shared" si="250"/>
        <v>5000</v>
      </c>
      <c r="W451" s="27">
        <f t="shared" si="250"/>
        <v>5000</v>
      </c>
      <c r="X451" s="27">
        <f t="shared" si="250"/>
        <v>5000</v>
      </c>
      <c r="Y451" s="27">
        <f t="shared" si="250"/>
        <v>5000</v>
      </c>
      <c r="Z451" s="27">
        <f t="shared" si="250"/>
        <v>5000</v>
      </c>
      <c r="AA451" s="27">
        <f t="shared" si="250"/>
        <v>5000</v>
      </c>
      <c r="AB451" s="27">
        <f t="shared" si="250"/>
        <v>5000</v>
      </c>
      <c r="AC451" s="27">
        <f t="shared" si="250"/>
        <v>5000</v>
      </c>
      <c r="AD451" s="27">
        <f t="shared" si="250"/>
        <v>5000</v>
      </c>
      <c r="AE451" s="27">
        <f t="shared" si="250"/>
        <v>5000</v>
      </c>
      <c r="AF451" s="27">
        <f t="shared" si="250"/>
        <v>5000</v>
      </c>
      <c r="AG451" s="27">
        <f t="shared" si="250"/>
        <v>5000</v>
      </c>
      <c r="AH451" s="27">
        <f t="shared" si="250"/>
        <v>5000</v>
      </c>
      <c r="AI451" s="27">
        <f t="shared" si="250"/>
        <v>5000</v>
      </c>
      <c r="AJ451" s="27">
        <f t="shared" si="250"/>
        <v>5000</v>
      </c>
      <c r="AK451" s="27">
        <f t="shared" si="250"/>
        <v>5000</v>
      </c>
      <c r="AL451" s="27">
        <f t="shared" si="250"/>
        <v>5000</v>
      </c>
      <c r="AM451" s="27">
        <f t="shared" ref="AM451:BO451" si="251">AM449*AM450</f>
        <v>5000</v>
      </c>
      <c r="AN451" s="27">
        <f t="shared" si="251"/>
        <v>5000</v>
      </c>
      <c r="AO451" s="27">
        <f t="shared" si="251"/>
        <v>5000</v>
      </c>
      <c r="AP451" s="27">
        <f t="shared" si="251"/>
        <v>5000</v>
      </c>
      <c r="AQ451" s="27">
        <f t="shared" si="251"/>
        <v>5000</v>
      </c>
      <c r="AR451" s="27">
        <f t="shared" si="251"/>
        <v>5625</v>
      </c>
      <c r="AS451" s="27">
        <f t="shared" si="251"/>
        <v>5625</v>
      </c>
      <c r="AT451" s="27">
        <f t="shared" si="251"/>
        <v>5625</v>
      </c>
      <c r="AU451" s="27">
        <f t="shared" si="251"/>
        <v>5625</v>
      </c>
      <c r="AV451" s="27">
        <f t="shared" si="251"/>
        <v>5625</v>
      </c>
      <c r="AW451" s="27">
        <f t="shared" si="251"/>
        <v>5625</v>
      </c>
      <c r="AX451" s="27">
        <f t="shared" si="251"/>
        <v>5625</v>
      </c>
      <c r="AY451" s="27">
        <f t="shared" si="251"/>
        <v>5625</v>
      </c>
      <c r="AZ451" s="27">
        <f t="shared" si="251"/>
        <v>5625</v>
      </c>
      <c r="BA451" s="27">
        <f t="shared" si="251"/>
        <v>5625</v>
      </c>
      <c r="BB451" s="27">
        <f t="shared" si="251"/>
        <v>5625</v>
      </c>
      <c r="BC451" s="27">
        <f t="shared" si="251"/>
        <v>5625</v>
      </c>
      <c r="BD451" s="27">
        <f t="shared" si="251"/>
        <v>6250</v>
      </c>
      <c r="BE451" s="27">
        <f t="shared" si="251"/>
        <v>6250</v>
      </c>
      <c r="BF451" s="27">
        <f t="shared" si="251"/>
        <v>6250</v>
      </c>
      <c r="BG451" s="27">
        <f t="shared" si="251"/>
        <v>6250</v>
      </c>
      <c r="BH451" s="27">
        <f t="shared" si="251"/>
        <v>6250</v>
      </c>
      <c r="BI451" s="27">
        <f t="shared" si="251"/>
        <v>6250</v>
      </c>
      <c r="BJ451" s="27">
        <f t="shared" si="251"/>
        <v>6250</v>
      </c>
      <c r="BK451" s="27">
        <f t="shared" si="251"/>
        <v>6250</v>
      </c>
      <c r="BL451" s="27">
        <f t="shared" si="251"/>
        <v>6250</v>
      </c>
      <c r="BM451" s="27">
        <f t="shared" si="251"/>
        <v>6250</v>
      </c>
      <c r="BN451" s="27">
        <f t="shared" si="251"/>
        <v>6250</v>
      </c>
      <c r="BO451" s="27">
        <f t="shared" si="251"/>
        <v>6250</v>
      </c>
    </row>
    <row r="452" spans="1:67" x14ac:dyDescent="0.15">
      <c r="A452" s="50" t="s">
        <v>766</v>
      </c>
      <c r="G452" s="27">
        <v>0</v>
      </c>
      <c r="H452" s="27">
        <v>0</v>
      </c>
      <c r="I452" s="27">
        <v>0</v>
      </c>
      <c r="J452" s="27">
        <v>0</v>
      </c>
      <c r="K452" s="27">
        <v>0</v>
      </c>
      <c r="L452" s="27">
        <v>0</v>
      </c>
      <c r="M452" s="27">
        <v>0</v>
      </c>
      <c r="N452" s="27">
        <v>0</v>
      </c>
      <c r="O452" s="27">
        <v>0</v>
      </c>
      <c r="P452" s="27">
        <v>0</v>
      </c>
      <c r="Q452" s="27">
        <v>0</v>
      </c>
      <c r="R452" s="27">
        <v>0</v>
      </c>
      <c r="S452" s="27">
        <v>0</v>
      </c>
      <c r="T452" s="27">
        <v>0</v>
      </c>
      <c r="U452" s="27">
        <v>0</v>
      </c>
      <c r="V452" s="27">
        <v>0</v>
      </c>
      <c r="W452" s="27">
        <v>0</v>
      </c>
      <c r="X452" s="27">
        <v>0</v>
      </c>
      <c r="Y452" s="27">
        <v>0</v>
      </c>
      <c r="Z452" s="27">
        <v>0</v>
      </c>
      <c r="AA452" s="27">
        <v>0</v>
      </c>
      <c r="AB452" s="27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0</v>
      </c>
      <c r="AI452" s="27">
        <v>0</v>
      </c>
      <c r="AJ452" s="27">
        <v>0</v>
      </c>
      <c r="AK452" s="27">
        <v>0</v>
      </c>
      <c r="AL452" s="27">
        <v>0</v>
      </c>
      <c r="AM452" s="27">
        <v>0</v>
      </c>
      <c r="AN452" s="27">
        <v>0</v>
      </c>
      <c r="AO452" s="27">
        <v>0</v>
      </c>
      <c r="AP452" s="27">
        <v>0</v>
      </c>
      <c r="AQ452" s="27">
        <v>0</v>
      </c>
      <c r="AR452" s="27">
        <v>0</v>
      </c>
      <c r="AS452" s="27">
        <v>0</v>
      </c>
      <c r="AT452" s="27">
        <v>0</v>
      </c>
      <c r="AU452" s="27">
        <v>0</v>
      </c>
      <c r="AV452" s="27">
        <v>0</v>
      </c>
      <c r="AW452" s="27">
        <v>0</v>
      </c>
      <c r="AX452" s="27">
        <v>0</v>
      </c>
      <c r="AY452" s="27">
        <v>0</v>
      </c>
      <c r="AZ452" s="27">
        <v>0</v>
      </c>
      <c r="BA452" s="27">
        <v>0</v>
      </c>
      <c r="BB452" s="27">
        <v>0</v>
      </c>
      <c r="BC452" s="27">
        <v>0</v>
      </c>
      <c r="BD452" s="27">
        <v>0</v>
      </c>
      <c r="BE452" s="27">
        <v>0</v>
      </c>
      <c r="BF452" s="27">
        <v>0</v>
      </c>
      <c r="BG452" s="27">
        <v>0</v>
      </c>
      <c r="BH452" s="27">
        <v>0</v>
      </c>
      <c r="BI452" s="27">
        <v>0</v>
      </c>
      <c r="BJ452" s="27">
        <v>0</v>
      </c>
      <c r="BK452" s="27">
        <v>0</v>
      </c>
      <c r="BL452" s="27">
        <v>0</v>
      </c>
      <c r="BM452" s="27">
        <v>0</v>
      </c>
      <c r="BN452" s="27">
        <v>0</v>
      </c>
      <c r="BO452" s="27">
        <v>0</v>
      </c>
    </row>
    <row r="453" spans="1:67" x14ac:dyDescent="0.15">
      <c r="A453" s="50" t="s">
        <v>63</v>
      </c>
      <c r="G453" s="27">
        <f t="shared" ref="G453:AL453" si="252">G451+G452</f>
        <v>0</v>
      </c>
      <c r="H453" s="27">
        <f t="shared" si="252"/>
        <v>0</v>
      </c>
      <c r="I453" s="27">
        <f t="shared" si="252"/>
        <v>0</v>
      </c>
      <c r="J453" s="27">
        <f t="shared" si="252"/>
        <v>0</v>
      </c>
      <c r="K453" s="27">
        <f t="shared" si="252"/>
        <v>0</v>
      </c>
      <c r="L453" s="27">
        <f t="shared" si="252"/>
        <v>0</v>
      </c>
      <c r="M453" s="27">
        <f t="shared" si="252"/>
        <v>0</v>
      </c>
      <c r="N453" s="27">
        <f t="shared" si="252"/>
        <v>0</v>
      </c>
      <c r="O453" s="27">
        <f t="shared" si="252"/>
        <v>0</v>
      </c>
      <c r="P453" s="27">
        <f t="shared" si="252"/>
        <v>0</v>
      </c>
      <c r="Q453" s="27">
        <f t="shared" si="252"/>
        <v>0</v>
      </c>
      <c r="R453" s="27">
        <f t="shared" si="252"/>
        <v>0</v>
      </c>
      <c r="S453" s="27">
        <f t="shared" si="252"/>
        <v>0</v>
      </c>
      <c r="T453" s="27">
        <f t="shared" si="252"/>
        <v>5000</v>
      </c>
      <c r="U453" s="27">
        <f t="shared" si="252"/>
        <v>5000</v>
      </c>
      <c r="V453" s="27">
        <f t="shared" si="252"/>
        <v>5000</v>
      </c>
      <c r="W453" s="27">
        <f t="shared" si="252"/>
        <v>5000</v>
      </c>
      <c r="X453" s="27">
        <f t="shared" si="252"/>
        <v>5000</v>
      </c>
      <c r="Y453" s="27">
        <f t="shared" si="252"/>
        <v>5000</v>
      </c>
      <c r="Z453" s="27">
        <f t="shared" si="252"/>
        <v>5000</v>
      </c>
      <c r="AA453" s="27">
        <f t="shared" si="252"/>
        <v>5000</v>
      </c>
      <c r="AB453" s="27">
        <f t="shared" si="252"/>
        <v>5000</v>
      </c>
      <c r="AC453" s="27">
        <f t="shared" si="252"/>
        <v>5000</v>
      </c>
      <c r="AD453" s="27">
        <f t="shared" si="252"/>
        <v>5000</v>
      </c>
      <c r="AE453" s="27">
        <f t="shared" si="252"/>
        <v>5000</v>
      </c>
      <c r="AF453" s="27">
        <f t="shared" si="252"/>
        <v>5000</v>
      </c>
      <c r="AG453" s="27">
        <f t="shared" si="252"/>
        <v>5000</v>
      </c>
      <c r="AH453" s="27">
        <f t="shared" si="252"/>
        <v>5000</v>
      </c>
      <c r="AI453" s="27">
        <f t="shared" si="252"/>
        <v>5000</v>
      </c>
      <c r="AJ453" s="27">
        <f t="shared" si="252"/>
        <v>5000</v>
      </c>
      <c r="AK453" s="27">
        <f t="shared" si="252"/>
        <v>5000</v>
      </c>
      <c r="AL453" s="27">
        <f t="shared" si="252"/>
        <v>5000</v>
      </c>
      <c r="AM453" s="27">
        <f t="shared" ref="AM453:BO453" si="253">AM451+AM452</f>
        <v>5000</v>
      </c>
      <c r="AN453" s="27">
        <f t="shared" si="253"/>
        <v>5000</v>
      </c>
      <c r="AO453" s="27">
        <f t="shared" si="253"/>
        <v>5000</v>
      </c>
      <c r="AP453" s="27">
        <f t="shared" si="253"/>
        <v>5000</v>
      </c>
      <c r="AQ453" s="27">
        <f t="shared" si="253"/>
        <v>5000</v>
      </c>
      <c r="AR453" s="27">
        <f t="shared" si="253"/>
        <v>5625</v>
      </c>
      <c r="AS453" s="27">
        <f t="shared" si="253"/>
        <v>5625</v>
      </c>
      <c r="AT453" s="27">
        <f t="shared" si="253"/>
        <v>5625</v>
      </c>
      <c r="AU453" s="27">
        <f t="shared" si="253"/>
        <v>5625</v>
      </c>
      <c r="AV453" s="27">
        <f t="shared" si="253"/>
        <v>5625</v>
      </c>
      <c r="AW453" s="27">
        <f t="shared" si="253"/>
        <v>5625</v>
      </c>
      <c r="AX453" s="27">
        <f t="shared" si="253"/>
        <v>5625</v>
      </c>
      <c r="AY453" s="27">
        <f t="shared" si="253"/>
        <v>5625</v>
      </c>
      <c r="AZ453" s="27">
        <f t="shared" si="253"/>
        <v>5625</v>
      </c>
      <c r="BA453" s="27">
        <f t="shared" si="253"/>
        <v>5625</v>
      </c>
      <c r="BB453" s="27">
        <f t="shared" si="253"/>
        <v>5625</v>
      </c>
      <c r="BC453" s="27">
        <f t="shared" si="253"/>
        <v>5625</v>
      </c>
      <c r="BD453" s="27">
        <f t="shared" si="253"/>
        <v>6250</v>
      </c>
      <c r="BE453" s="27">
        <f t="shared" si="253"/>
        <v>6250</v>
      </c>
      <c r="BF453" s="27">
        <f t="shared" si="253"/>
        <v>6250</v>
      </c>
      <c r="BG453" s="27">
        <f t="shared" si="253"/>
        <v>6250</v>
      </c>
      <c r="BH453" s="27">
        <f t="shared" si="253"/>
        <v>6250</v>
      </c>
      <c r="BI453" s="27">
        <f t="shared" si="253"/>
        <v>6250</v>
      </c>
      <c r="BJ453" s="27">
        <f t="shared" si="253"/>
        <v>6250</v>
      </c>
      <c r="BK453" s="27">
        <f t="shared" si="253"/>
        <v>6250</v>
      </c>
      <c r="BL453" s="27">
        <f t="shared" si="253"/>
        <v>6250</v>
      </c>
      <c r="BM453" s="27">
        <f t="shared" si="253"/>
        <v>6250</v>
      </c>
      <c r="BN453" s="27">
        <f t="shared" si="253"/>
        <v>6250</v>
      </c>
      <c r="BO453" s="27">
        <f t="shared" si="253"/>
        <v>6250</v>
      </c>
    </row>
    <row r="454" spans="1:67" x14ac:dyDescent="0.15">
      <c r="A454" s="50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</row>
    <row r="455" spans="1:67" x14ac:dyDescent="0.15">
      <c r="A455" s="35" t="s">
        <v>86</v>
      </c>
      <c r="G455" s="27">
        <f t="shared" ref="G455:AL455" si="254">G117*$C117</f>
        <v>0</v>
      </c>
      <c r="H455" s="27">
        <f t="shared" si="254"/>
        <v>5200</v>
      </c>
      <c r="I455" s="27">
        <f t="shared" si="254"/>
        <v>5200</v>
      </c>
      <c r="J455" s="27">
        <f t="shared" si="254"/>
        <v>5200</v>
      </c>
      <c r="K455" s="27">
        <f t="shared" si="254"/>
        <v>5200</v>
      </c>
      <c r="L455" s="27">
        <f t="shared" si="254"/>
        <v>5200</v>
      </c>
      <c r="M455" s="27">
        <f t="shared" si="254"/>
        <v>5200</v>
      </c>
      <c r="N455" s="27">
        <f t="shared" si="254"/>
        <v>5200</v>
      </c>
      <c r="O455" s="27">
        <f t="shared" si="254"/>
        <v>5200</v>
      </c>
      <c r="P455" s="27">
        <f t="shared" si="254"/>
        <v>5200</v>
      </c>
      <c r="Q455" s="27">
        <f t="shared" si="254"/>
        <v>5200</v>
      </c>
      <c r="R455" s="27">
        <f t="shared" si="254"/>
        <v>5200</v>
      </c>
      <c r="S455" s="27">
        <f t="shared" si="254"/>
        <v>5200</v>
      </c>
      <c r="T455" s="27">
        <f t="shared" si="254"/>
        <v>0</v>
      </c>
      <c r="U455" s="27">
        <f t="shared" si="254"/>
        <v>0</v>
      </c>
      <c r="V455" s="27">
        <f t="shared" si="254"/>
        <v>0</v>
      </c>
      <c r="W455" s="27">
        <f t="shared" si="254"/>
        <v>0</v>
      </c>
      <c r="X455" s="27">
        <f t="shared" si="254"/>
        <v>0</v>
      </c>
      <c r="Y455" s="27">
        <f t="shared" si="254"/>
        <v>0</v>
      </c>
      <c r="Z455" s="27">
        <f t="shared" si="254"/>
        <v>0</v>
      </c>
      <c r="AA455" s="27">
        <f t="shared" si="254"/>
        <v>0</v>
      </c>
      <c r="AB455" s="27">
        <f t="shared" si="254"/>
        <v>0</v>
      </c>
      <c r="AC455" s="27">
        <f t="shared" si="254"/>
        <v>0</v>
      </c>
      <c r="AD455" s="27">
        <f t="shared" si="254"/>
        <v>0</v>
      </c>
      <c r="AE455" s="27">
        <f t="shared" si="254"/>
        <v>0</v>
      </c>
      <c r="AF455" s="27">
        <f t="shared" si="254"/>
        <v>0</v>
      </c>
      <c r="AG455" s="27">
        <f t="shared" si="254"/>
        <v>0</v>
      </c>
      <c r="AH455" s="27">
        <f t="shared" si="254"/>
        <v>0</v>
      </c>
      <c r="AI455" s="27">
        <f t="shared" si="254"/>
        <v>0</v>
      </c>
      <c r="AJ455" s="27">
        <f t="shared" si="254"/>
        <v>0</v>
      </c>
      <c r="AK455" s="27">
        <f t="shared" si="254"/>
        <v>0</v>
      </c>
      <c r="AL455" s="27">
        <f t="shared" si="254"/>
        <v>0</v>
      </c>
      <c r="AM455" s="27">
        <f t="shared" ref="AM455:BO455" si="255">AM117*$C117</f>
        <v>0</v>
      </c>
      <c r="AN455" s="27">
        <f t="shared" si="255"/>
        <v>0</v>
      </c>
      <c r="AO455" s="27">
        <f t="shared" si="255"/>
        <v>0</v>
      </c>
      <c r="AP455" s="27">
        <f t="shared" si="255"/>
        <v>0</v>
      </c>
      <c r="AQ455" s="27">
        <f t="shared" si="255"/>
        <v>0</v>
      </c>
      <c r="AR455" s="27">
        <f t="shared" si="255"/>
        <v>0</v>
      </c>
      <c r="AS455" s="27">
        <f t="shared" si="255"/>
        <v>0</v>
      </c>
      <c r="AT455" s="27">
        <f t="shared" si="255"/>
        <v>0</v>
      </c>
      <c r="AU455" s="27">
        <f t="shared" si="255"/>
        <v>0</v>
      </c>
      <c r="AV455" s="27">
        <f t="shared" si="255"/>
        <v>0</v>
      </c>
      <c r="AW455" s="27">
        <f t="shared" si="255"/>
        <v>0</v>
      </c>
      <c r="AX455" s="27">
        <f t="shared" si="255"/>
        <v>0</v>
      </c>
      <c r="AY455" s="27">
        <f t="shared" si="255"/>
        <v>0</v>
      </c>
      <c r="AZ455" s="27">
        <f t="shared" si="255"/>
        <v>0</v>
      </c>
      <c r="BA455" s="27">
        <f t="shared" si="255"/>
        <v>0</v>
      </c>
      <c r="BB455" s="27">
        <f t="shared" si="255"/>
        <v>0</v>
      </c>
      <c r="BC455" s="27">
        <f t="shared" si="255"/>
        <v>0</v>
      </c>
      <c r="BD455" s="27">
        <f t="shared" si="255"/>
        <v>0</v>
      </c>
      <c r="BE455" s="27">
        <f t="shared" si="255"/>
        <v>0</v>
      </c>
      <c r="BF455" s="27">
        <f t="shared" si="255"/>
        <v>0</v>
      </c>
      <c r="BG455" s="27">
        <f t="shared" si="255"/>
        <v>0</v>
      </c>
      <c r="BH455" s="27">
        <f t="shared" si="255"/>
        <v>0</v>
      </c>
      <c r="BI455" s="27">
        <f t="shared" si="255"/>
        <v>0</v>
      </c>
      <c r="BJ455" s="27">
        <f t="shared" si="255"/>
        <v>0</v>
      </c>
      <c r="BK455" s="27">
        <f t="shared" si="255"/>
        <v>0</v>
      </c>
      <c r="BL455" s="27">
        <f t="shared" si="255"/>
        <v>0</v>
      </c>
      <c r="BM455" s="27">
        <f t="shared" si="255"/>
        <v>0</v>
      </c>
      <c r="BN455" s="27">
        <f t="shared" si="255"/>
        <v>0</v>
      </c>
      <c r="BO455" s="27">
        <f t="shared" si="255"/>
        <v>0</v>
      </c>
    </row>
    <row r="456" spans="1:67" x14ac:dyDescent="0.15">
      <c r="A456" s="50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</row>
    <row r="457" spans="1:67" x14ac:dyDescent="0.15">
      <c r="A457" s="14" t="s">
        <v>55</v>
      </c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50" t="s">
        <v>75</v>
      </c>
      <c r="G458" s="27">
        <f t="shared" ref="G458:AL458" si="256">G119*$C119</f>
        <v>3541.6666666666665</v>
      </c>
      <c r="H458" s="27">
        <f t="shared" si="256"/>
        <v>7083.333333333333</v>
      </c>
      <c r="I458" s="27">
        <f t="shared" si="256"/>
        <v>7083.333333333333</v>
      </c>
      <c r="J458" s="27">
        <f t="shared" si="256"/>
        <v>7083.333333333333</v>
      </c>
      <c r="K458" s="27">
        <f t="shared" si="256"/>
        <v>7083.333333333333</v>
      </c>
      <c r="L458" s="27">
        <f t="shared" si="256"/>
        <v>7083.333333333333</v>
      </c>
      <c r="M458" s="27">
        <f t="shared" si="256"/>
        <v>7083.333333333333</v>
      </c>
      <c r="N458" s="27">
        <f t="shared" si="256"/>
        <v>7083.333333333333</v>
      </c>
      <c r="O458" s="27">
        <f t="shared" si="256"/>
        <v>7083.333333333333</v>
      </c>
      <c r="P458" s="27">
        <f t="shared" si="256"/>
        <v>7083.333333333333</v>
      </c>
      <c r="Q458" s="27">
        <f t="shared" si="256"/>
        <v>7083.333333333333</v>
      </c>
      <c r="R458" s="27">
        <f t="shared" si="256"/>
        <v>7083.333333333333</v>
      </c>
      <c r="S458" s="27">
        <f t="shared" si="256"/>
        <v>7083.333333333333</v>
      </c>
      <c r="T458" s="27">
        <f t="shared" si="256"/>
        <v>7083.333333333333</v>
      </c>
      <c r="U458" s="27">
        <f t="shared" si="256"/>
        <v>7083.333333333333</v>
      </c>
      <c r="V458" s="27">
        <f t="shared" si="256"/>
        <v>7083.333333333333</v>
      </c>
      <c r="W458" s="27">
        <f t="shared" si="256"/>
        <v>7083.333333333333</v>
      </c>
      <c r="X458" s="27">
        <f t="shared" si="256"/>
        <v>7083.333333333333</v>
      </c>
      <c r="Y458" s="27">
        <f t="shared" si="256"/>
        <v>7083.333333333333</v>
      </c>
      <c r="Z458" s="27">
        <f t="shared" si="256"/>
        <v>7083.333333333333</v>
      </c>
      <c r="AA458" s="27">
        <f t="shared" si="256"/>
        <v>7083.333333333333</v>
      </c>
      <c r="AB458" s="27">
        <f t="shared" si="256"/>
        <v>7083.333333333333</v>
      </c>
      <c r="AC458" s="27">
        <f t="shared" si="256"/>
        <v>7083.333333333333</v>
      </c>
      <c r="AD458" s="27">
        <f t="shared" si="256"/>
        <v>7083.333333333333</v>
      </c>
      <c r="AE458" s="27">
        <f t="shared" si="256"/>
        <v>7083.333333333333</v>
      </c>
      <c r="AF458" s="27">
        <f t="shared" si="256"/>
        <v>7083.333333333333</v>
      </c>
      <c r="AG458" s="27">
        <f t="shared" si="256"/>
        <v>7083.333333333333</v>
      </c>
      <c r="AH458" s="27">
        <f t="shared" si="256"/>
        <v>7083.333333333333</v>
      </c>
      <c r="AI458" s="27">
        <f t="shared" si="256"/>
        <v>7083.333333333333</v>
      </c>
      <c r="AJ458" s="27">
        <f t="shared" si="256"/>
        <v>7083.333333333333</v>
      </c>
      <c r="AK458" s="27">
        <f t="shared" si="256"/>
        <v>7083.333333333333</v>
      </c>
      <c r="AL458" s="27">
        <f t="shared" si="256"/>
        <v>7083.333333333333</v>
      </c>
      <c r="AM458" s="27">
        <f t="shared" ref="AM458:BO458" si="257">AM119*$C119</f>
        <v>7083.333333333333</v>
      </c>
      <c r="AN458" s="27">
        <f t="shared" si="257"/>
        <v>7083.333333333333</v>
      </c>
      <c r="AO458" s="27">
        <f t="shared" si="257"/>
        <v>7083.333333333333</v>
      </c>
      <c r="AP458" s="27">
        <f t="shared" si="257"/>
        <v>7083.333333333333</v>
      </c>
      <c r="AQ458" s="27">
        <f t="shared" si="257"/>
        <v>7083.333333333333</v>
      </c>
      <c r="AR458" s="27">
        <f t="shared" si="257"/>
        <v>7083.333333333333</v>
      </c>
      <c r="AS458" s="27">
        <f t="shared" si="257"/>
        <v>7083.333333333333</v>
      </c>
      <c r="AT458" s="27">
        <f t="shared" si="257"/>
        <v>7083.333333333333</v>
      </c>
      <c r="AU458" s="27">
        <f t="shared" si="257"/>
        <v>7083.333333333333</v>
      </c>
      <c r="AV458" s="27">
        <f t="shared" si="257"/>
        <v>7083.333333333333</v>
      </c>
      <c r="AW458" s="27">
        <f t="shared" si="257"/>
        <v>7083.333333333333</v>
      </c>
      <c r="AX458" s="27">
        <f t="shared" si="257"/>
        <v>7083.333333333333</v>
      </c>
      <c r="AY458" s="27">
        <f t="shared" si="257"/>
        <v>7083.333333333333</v>
      </c>
      <c r="AZ458" s="27">
        <f t="shared" si="257"/>
        <v>7083.333333333333</v>
      </c>
      <c r="BA458" s="27">
        <f t="shared" si="257"/>
        <v>7083.333333333333</v>
      </c>
      <c r="BB458" s="27">
        <f t="shared" si="257"/>
        <v>7083.333333333333</v>
      </c>
      <c r="BC458" s="27">
        <f t="shared" si="257"/>
        <v>7083.333333333333</v>
      </c>
      <c r="BD458" s="27">
        <f t="shared" si="257"/>
        <v>7083.333333333333</v>
      </c>
      <c r="BE458" s="27">
        <f t="shared" si="257"/>
        <v>7083.333333333333</v>
      </c>
      <c r="BF458" s="27">
        <f t="shared" si="257"/>
        <v>7083.333333333333</v>
      </c>
      <c r="BG458" s="27">
        <f t="shared" si="257"/>
        <v>7083.333333333333</v>
      </c>
      <c r="BH458" s="27">
        <f t="shared" si="257"/>
        <v>7083.333333333333</v>
      </c>
      <c r="BI458" s="27">
        <f t="shared" si="257"/>
        <v>7083.333333333333</v>
      </c>
      <c r="BJ458" s="27">
        <f t="shared" si="257"/>
        <v>7083.333333333333</v>
      </c>
      <c r="BK458" s="27">
        <f t="shared" si="257"/>
        <v>7083.333333333333</v>
      </c>
      <c r="BL458" s="27">
        <f t="shared" si="257"/>
        <v>7083.333333333333</v>
      </c>
      <c r="BM458" s="27">
        <f t="shared" si="257"/>
        <v>7083.333333333333</v>
      </c>
      <c r="BN458" s="27">
        <f t="shared" si="257"/>
        <v>7083.333333333333</v>
      </c>
      <c r="BO458" s="27">
        <f t="shared" si="257"/>
        <v>7083.333333333333</v>
      </c>
    </row>
    <row r="459" spans="1:67" x14ac:dyDescent="0.15">
      <c r="A459" s="50" t="s">
        <v>62</v>
      </c>
      <c r="G459" s="24">
        <f>STAFFPLAN_CWS!$B141</f>
        <v>0.8</v>
      </c>
      <c r="H459" s="24">
        <f>STAFFPLAN_CWS!$C141</f>
        <v>0.8</v>
      </c>
      <c r="I459" s="24">
        <f>STAFFPLAN_CWS!$C141</f>
        <v>0.8</v>
      </c>
      <c r="J459" s="24">
        <f>STAFFPLAN_CWS!$C141</f>
        <v>0.8</v>
      </c>
      <c r="K459" s="24">
        <f>STAFFPLAN_CWS!$C141</f>
        <v>0.8</v>
      </c>
      <c r="L459" s="24">
        <f>STAFFPLAN_CWS!$C141</f>
        <v>0.8</v>
      </c>
      <c r="M459" s="24">
        <f>STAFFPLAN_CWS!$C141</f>
        <v>0.8</v>
      </c>
      <c r="N459" s="24">
        <f>STAFFPLAN_CWS!$C141</f>
        <v>0.8</v>
      </c>
      <c r="O459" s="24">
        <f>STAFFPLAN_CWS!$C141</f>
        <v>0.8</v>
      </c>
      <c r="P459" s="24">
        <f>STAFFPLAN_CWS!$C141</f>
        <v>0.8</v>
      </c>
      <c r="Q459" s="24">
        <f>STAFFPLAN_CWS!$C141</f>
        <v>0.8</v>
      </c>
      <c r="R459" s="24">
        <f>STAFFPLAN_CWS!$C141</f>
        <v>0.8</v>
      </c>
      <c r="S459" s="24">
        <f>STAFFPLAN_CWS!$C141</f>
        <v>0.8</v>
      </c>
      <c r="T459" s="24">
        <f>STAFFPLAN_CWS!$D141</f>
        <v>0.9</v>
      </c>
      <c r="U459" s="24">
        <f>STAFFPLAN_CWS!$D141</f>
        <v>0.9</v>
      </c>
      <c r="V459" s="24">
        <f>STAFFPLAN_CWS!$D141</f>
        <v>0.9</v>
      </c>
      <c r="W459" s="24">
        <f>STAFFPLAN_CWS!$D141</f>
        <v>0.9</v>
      </c>
      <c r="X459" s="24">
        <f>STAFFPLAN_CWS!$D141</f>
        <v>0.9</v>
      </c>
      <c r="Y459" s="24">
        <f>STAFFPLAN_CWS!$D141</f>
        <v>0.9</v>
      </c>
      <c r="Z459" s="24">
        <f>STAFFPLAN_CWS!$D141</f>
        <v>0.9</v>
      </c>
      <c r="AA459" s="24">
        <f>STAFFPLAN_CWS!$D141</f>
        <v>0.9</v>
      </c>
      <c r="AB459" s="24">
        <f>STAFFPLAN_CWS!$D141</f>
        <v>0.9</v>
      </c>
      <c r="AC459" s="24">
        <f>STAFFPLAN_CWS!$D141</f>
        <v>0.9</v>
      </c>
      <c r="AD459" s="24">
        <f>STAFFPLAN_CWS!$D141</f>
        <v>0.9</v>
      </c>
      <c r="AE459" s="24">
        <f>STAFFPLAN_CWS!$D141</f>
        <v>0.9</v>
      </c>
      <c r="AF459" s="24">
        <f>STAFFPLAN_CWS!$E141</f>
        <v>0.9</v>
      </c>
      <c r="AG459" s="24">
        <f>STAFFPLAN_CWS!$E141</f>
        <v>0.9</v>
      </c>
      <c r="AH459" s="24">
        <f>STAFFPLAN_CWS!$E141</f>
        <v>0.9</v>
      </c>
      <c r="AI459" s="24">
        <f>STAFFPLAN_CWS!$E141</f>
        <v>0.9</v>
      </c>
      <c r="AJ459" s="24">
        <f>STAFFPLAN_CWS!$E141</f>
        <v>0.9</v>
      </c>
      <c r="AK459" s="24">
        <f>STAFFPLAN_CWS!$E141</f>
        <v>0.9</v>
      </c>
      <c r="AL459" s="24">
        <f>STAFFPLAN_CWS!$E141</f>
        <v>0.9</v>
      </c>
      <c r="AM459" s="24">
        <f>STAFFPLAN_CWS!$E141</f>
        <v>0.9</v>
      </c>
      <c r="AN459" s="24">
        <f>STAFFPLAN_CWS!$E141</f>
        <v>0.9</v>
      </c>
      <c r="AO459" s="24">
        <f>STAFFPLAN_CWS!$E141</f>
        <v>0.9</v>
      </c>
      <c r="AP459" s="24">
        <f>STAFFPLAN_CWS!$E141</f>
        <v>0.9</v>
      </c>
      <c r="AQ459" s="24">
        <f>STAFFPLAN_CWS!$E141</f>
        <v>0.9</v>
      </c>
      <c r="AR459" s="24">
        <f>STAFFPLAN_CWS!$F141</f>
        <v>0.9</v>
      </c>
      <c r="AS459" s="24">
        <f>STAFFPLAN_CWS!$F141</f>
        <v>0.9</v>
      </c>
      <c r="AT459" s="24">
        <f>STAFFPLAN_CWS!$F141</f>
        <v>0.9</v>
      </c>
      <c r="AU459" s="24">
        <f>STAFFPLAN_CWS!$F141</f>
        <v>0.9</v>
      </c>
      <c r="AV459" s="24">
        <f>STAFFPLAN_CWS!$F141</f>
        <v>0.9</v>
      </c>
      <c r="AW459" s="24">
        <f>STAFFPLAN_CWS!$F141</f>
        <v>0.9</v>
      </c>
      <c r="AX459" s="24">
        <f>STAFFPLAN_CWS!$F141</f>
        <v>0.9</v>
      </c>
      <c r="AY459" s="24">
        <f>STAFFPLAN_CWS!$F141</f>
        <v>0.9</v>
      </c>
      <c r="AZ459" s="24">
        <f>STAFFPLAN_CWS!$F141</f>
        <v>0.9</v>
      </c>
      <c r="BA459" s="24">
        <f>STAFFPLAN_CWS!$F141</f>
        <v>0.9</v>
      </c>
      <c r="BB459" s="24">
        <f>STAFFPLAN_CWS!$F141</f>
        <v>0.9</v>
      </c>
      <c r="BC459" s="24">
        <f>STAFFPLAN_CWS!$F141</f>
        <v>0.9</v>
      </c>
      <c r="BD459" s="24">
        <f>STAFFPLAN_CWS!$G141</f>
        <v>1</v>
      </c>
      <c r="BE459" s="24">
        <f>STAFFPLAN_CWS!$G141</f>
        <v>1</v>
      </c>
      <c r="BF459" s="24">
        <f>STAFFPLAN_CWS!$G141</f>
        <v>1</v>
      </c>
      <c r="BG459" s="24">
        <f>STAFFPLAN_CWS!$G141</f>
        <v>1</v>
      </c>
      <c r="BH459" s="24">
        <f>STAFFPLAN_CWS!$G141</f>
        <v>1</v>
      </c>
      <c r="BI459" s="24">
        <f>STAFFPLAN_CWS!$G141</f>
        <v>1</v>
      </c>
      <c r="BJ459" s="24">
        <f>STAFFPLAN_CWS!$G141</f>
        <v>1</v>
      </c>
      <c r="BK459" s="24">
        <f>STAFFPLAN_CWS!$G141</f>
        <v>1</v>
      </c>
      <c r="BL459" s="24">
        <f>STAFFPLAN_CWS!$G141</f>
        <v>1</v>
      </c>
      <c r="BM459" s="24">
        <f>STAFFPLAN_CWS!$G141</f>
        <v>1</v>
      </c>
      <c r="BN459" s="24">
        <f>STAFFPLAN_CWS!$G141</f>
        <v>1</v>
      </c>
      <c r="BO459" s="24">
        <f>STAFFPLAN_CWS!$G141</f>
        <v>1</v>
      </c>
    </row>
    <row r="460" spans="1:67" x14ac:dyDescent="0.15">
      <c r="A460" s="50" t="s">
        <v>76</v>
      </c>
      <c r="G460" s="27">
        <f t="shared" ref="G460:AL460" si="258">G458*G459</f>
        <v>2833.3333333333335</v>
      </c>
      <c r="H460" s="27">
        <f t="shared" si="258"/>
        <v>5666.666666666667</v>
      </c>
      <c r="I460" s="27">
        <f t="shared" si="258"/>
        <v>5666.666666666667</v>
      </c>
      <c r="J460" s="27">
        <f t="shared" si="258"/>
        <v>5666.666666666667</v>
      </c>
      <c r="K460" s="27">
        <f t="shared" si="258"/>
        <v>5666.666666666667</v>
      </c>
      <c r="L460" s="27">
        <f t="shared" si="258"/>
        <v>5666.666666666667</v>
      </c>
      <c r="M460" s="27">
        <f t="shared" si="258"/>
        <v>5666.666666666667</v>
      </c>
      <c r="N460" s="27">
        <f t="shared" si="258"/>
        <v>5666.666666666667</v>
      </c>
      <c r="O460" s="27">
        <f t="shared" si="258"/>
        <v>5666.666666666667</v>
      </c>
      <c r="P460" s="27">
        <f t="shared" si="258"/>
        <v>5666.666666666667</v>
      </c>
      <c r="Q460" s="27">
        <f t="shared" si="258"/>
        <v>5666.666666666667</v>
      </c>
      <c r="R460" s="27">
        <f t="shared" si="258"/>
        <v>5666.666666666667</v>
      </c>
      <c r="S460" s="27">
        <f t="shared" si="258"/>
        <v>5666.666666666667</v>
      </c>
      <c r="T460" s="27">
        <f t="shared" si="258"/>
        <v>6375</v>
      </c>
      <c r="U460" s="27">
        <f t="shared" si="258"/>
        <v>6375</v>
      </c>
      <c r="V460" s="27">
        <f t="shared" si="258"/>
        <v>6375</v>
      </c>
      <c r="W460" s="27">
        <f t="shared" si="258"/>
        <v>6375</v>
      </c>
      <c r="X460" s="27">
        <f t="shared" si="258"/>
        <v>6375</v>
      </c>
      <c r="Y460" s="27">
        <f t="shared" si="258"/>
        <v>6375</v>
      </c>
      <c r="Z460" s="27">
        <f t="shared" si="258"/>
        <v>6375</v>
      </c>
      <c r="AA460" s="27">
        <f t="shared" si="258"/>
        <v>6375</v>
      </c>
      <c r="AB460" s="27">
        <f t="shared" si="258"/>
        <v>6375</v>
      </c>
      <c r="AC460" s="27">
        <f t="shared" si="258"/>
        <v>6375</v>
      </c>
      <c r="AD460" s="27">
        <f t="shared" si="258"/>
        <v>6375</v>
      </c>
      <c r="AE460" s="27">
        <f t="shared" si="258"/>
        <v>6375</v>
      </c>
      <c r="AF460" s="27">
        <f t="shared" si="258"/>
        <v>6375</v>
      </c>
      <c r="AG460" s="27">
        <f t="shared" si="258"/>
        <v>6375</v>
      </c>
      <c r="AH460" s="27">
        <f t="shared" si="258"/>
        <v>6375</v>
      </c>
      <c r="AI460" s="27">
        <f t="shared" si="258"/>
        <v>6375</v>
      </c>
      <c r="AJ460" s="27">
        <f t="shared" si="258"/>
        <v>6375</v>
      </c>
      <c r="AK460" s="27">
        <f t="shared" si="258"/>
        <v>6375</v>
      </c>
      <c r="AL460" s="27">
        <f t="shared" si="258"/>
        <v>6375</v>
      </c>
      <c r="AM460" s="27">
        <f t="shared" ref="AM460:BO460" si="259">AM458*AM459</f>
        <v>6375</v>
      </c>
      <c r="AN460" s="27">
        <f t="shared" si="259"/>
        <v>6375</v>
      </c>
      <c r="AO460" s="27">
        <f t="shared" si="259"/>
        <v>6375</v>
      </c>
      <c r="AP460" s="27">
        <f t="shared" si="259"/>
        <v>6375</v>
      </c>
      <c r="AQ460" s="27">
        <f t="shared" si="259"/>
        <v>6375</v>
      </c>
      <c r="AR460" s="27">
        <f t="shared" si="259"/>
        <v>6375</v>
      </c>
      <c r="AS460" s="27">
        <f t="shared" si="259"/>
        <v>6375</v>
      </c>
      <c r="AT460" s="27">
        <f t="shared" si="259"/>
        <v>6375</v>
      </c>
      <c r="AU460" s="27">
        <f t="shared" si="259"/>
        <v>6375</v>
      </c>
      <c r="AV460" s="27">
        <f t="shared" si="259"/>
        <v>6375</v>
      </c>
      <c r="AW460" s="27">
        <f t="shared" si="259"/>
        <v>6375</v>
      </c>
      <c r="AX460" s="27">
        <f t="shared" si="259"/>
        <v>6375</v>
      </c>
      <c r="AY460" s="27">
        <f t="shared" si="259"/>
        <v>6375</v>
      </c>
      <c r="AZ460" s="27">
        <f t="shared" si="259"/>
        <v>6375</v>
      </c>
      <c r="BA460" s="27">
        <f t="shared" si="259"/>
        <v>6375</v>
      </c>
      <c r="BB460" s="27">
        <f t="shared" si="259"/>
        <v>6375</v>
      </c>
      <c r="BC460" s="27">
        <f t="shared" si="259"/>
        <v>6375</v>
      </c>
      <c r="BD460" s="27">
        <f t="shared" si="259"/>
        <v>7083.333333333333</v>
      </c>
      <c r="BE460" s="27">
        <f t="shared" si="259"/>
        <v>7083.333333333333</v>
      </c>
      <c r="BF460" s="27">
        <f t="shared" si="259"/>
        <v>7083.333333333333</v>
      </c>
      <c r="BG460" s="27">
        <f t="shared" si="259"/>
        <v>7083.333333333333</v>
      </c>
      <c r="BH460" s="27">
        <f t="shared" si="259"/>
        <v>7083.333333333333</v>
      </c>
      <c r="BI460" s="27">
        <f t="shared" si="259"/>
        <v>7083.333333333333</v>
      </c>
      <c r="BJ460" s="27">
        <f t="shared" si="259"/>
        <v>7083.333333333333</v>
      </c>
      <c r="BK460" s="27">
        <f t="shared" si="259"/>
        <v>7083.333333333333</v>
      </c>
      <c r="BL460" s="27">
        <f t="shared" si="259"/>
        <v>7083.333333333333</v>
      </c>
      <c r="BM460" s="27">
        <f t="shared" si="259"/>
        <v>7083.333333333333</v>
      </c>
      <c r="BN460" s="27">
        <f t="shared" si="259"/>
        <v>7083.333333333333</v>
      </c>
      <c r="BO460" s="27">
        <f t="shared" si="259"/>
        <v>7083.333333333333</v>
      </c>
    </row>
    <row r="461" spans="1:67" x14ac:dyDescent="0.15">
      <c r="A461" s="50" t="s">
        <v>766</v>
      </c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</row>
    <row r="462" spans="1:67" x14ac:dyDescent="0.15">
      <c r="A462" s="50" t="s">
        <v>63</v>
      </c>
      <c r="G462" s="27">
        <f t="shared" ref="G462:AL462" si="260">G460+G461</f>
        <v>2833.3333333333335</v>
      </c>
      <c r="H462" s="27">
        <f t="shared" si="260"/>
        <v>5666.666666666667</v>
      </c>
      <c r="I462" s="27">
        <f t="shared" si="260"/>
        <v>5666.666666666667</v>
      </c>
      <c r="J462" s="27">
        <f t="shared" si="260"/>
        <v>5666.666666666667</v>
      </c>
      <c r="K462" s="27">
        <f t="shared" si="260"/>
        <v>5666.666666666667</v>
      </c>
      <c r="L462" s="27">
        <f t="shared" si="260"/>
        <v>5666.666666666667</v>
      </c>
      <c r="M462" s="27">
        <f t="shared" si="260"/>
        <v>5666.666666666667</v>
      </c>
      <c r="N462" s="27">
        <f t="shared" si="260"/>
        <v>5666.666666666667</v>
      </c>
      <c r="O462" s="27">
        <f t="shared" si="260"/>
        <v>5666.666666666667</v>
      </c>
      <c r="P462" s="27">
        <f t="shared" si="260"/>
        <v>5666.666666666667</v>
      </c>
      <c r="Q462" s="27">
        <f t="shared" si="260"/>
        <v>5666.666666666667</v>
      </c>
      <c r="R462" s="27">
        <f t="shared" si="260"/>
        <v>5666.666666666667</v>
      </c>
      <c r="S462" s="27">
        <f t="shared" si="260"/>
        <v>5666.666666666667</v>
      </c>
      <c r="T462" s="27">
        <f t="shared" si="260"/>
        <v>6375</v>
      </c>
      <c r="U462" s="27">
        <f t="shared" si="260"/>
        <v>6375</v>
      </c>
      <c r="V462" s="27">
        <f t="shared" si="260"/>
        <v>6375</v>
      </c>
      <c r="W462" s="27">
        <f t="shared" si="260"/>
        <v>6375</v>
      </c>
      <c r="X462" s="27">
        <f t="shared" si="260"/>
        <v>6375</v>
      </c>
      <c r="Y462" s="27">
        <f t="shared" si="260"/>
        <v>6375</v>
      </c>
      <c r="Z462" s="27">
        <f t="shared" si="260"/>
        <v>6375</v>
      </c>
      <c r="AA462" s="27">
        <f t="shared" si="260"/>
        <v>6375</v>
      </c>
      <c r="AB462" s="27">
        <f t="shared" si="260"/>
        <v>6375</v>
      </c>
      <c r="AC462" s="27">
        <f t="shared" si="260"/>
        <v>6375</v>
      </c>
      <c r="AD462" s="27">
        <f t="shared" si="260"/>
        <v>6375</v>
      </c>
      <c r="AE462" s="27">
        <f t="shared" si="260"/>
        <v>6375</v>
      </c>
      <c r="AF462" s="27">
        <f t="shared" si="260"/>
        <v>6375</v>
      </c>
      <c r="AG462" s="27">
        <f t="shared" si="260"/>
        <v>6375</v>
      </c>
      <c r="AH462" s="27">
        <f t="shared" si="260"/>
        <v>6375</v>
      </c>
      <c r="AI462" s="27">
        <f t="shared" si="260"/>
        <v>6375</v>
      </c>
      <c r="AJ462" s="27">
        <f t="shared" si="260"/>
        <v>6375</v>
      </c>
      <c r="AK462" s="27">
        <f t="shared" si="260"/>
        <v>6375</v>
      </c>
      <c r="AL462" s="27">
        <f t="shared" si="260"/>
        <v>6375</v>
      </c>
      <c r="AM462" s="27">
        <f t="shared" ref="AM462:BO462" si="261">AM460+AM461</f>
        <v>6375</v>
      </c>
      <c r="AN462" s="27">
        <f t="shared" si="261"/>
        <v>6375</v>
      </c>
      <c r="AO462" s="27">
        <f t="shared" si="261"/>
        <v>6375</v>
      </c>
      <c r="AP462" s="27">
        <f t="shared" si="261"/>
        <v>6375</v>
      </c>
      <c r="AQ462" s="27">
        <f t="shared" si="261"/>
        <v>6375</v>
      </c>
      <c r="AR462" s="27">
        <f t="shared" si="261"/>
        <v>6375</v>
      </c>
      <c r="AS462" s="27">
        <f t="shared" si="261"/>
        <v>6375</v>
      </c>
      <c r="AT462" s="27">
        <f t="shared" si="261"/>
        <v>6375</v>
      </c>
      <c r="AU462" s="27">
        <f t="shared" si="261"/>
        <v>6375</v>
      </c>
      <c r="AV462" s="27">
        <f t="shared" si="261"/>
        <v>6375</v>
      </c>
      <c r="AW462" s="27">
        <f t="shared" si="261"/>
        <v>6375</v>
      </c>
      <c r="AX462" s="27">
        <f t="shared" si="261"/>
        <v>6375</v>
      </c>
      <c r="AY462" s="27">
        <f t="shared" si="261"/>
        <v>6375</v>
      </c>
      <c r="AZ462" s="27">
        <f t="shared" si="261"/>
        <v>6375</v>
      </c>
      <c r="BA462" s="27">
        <f t="shared" si="261"/>
        <v>6375</v>
      </c>
      <c r="BB462" s="27">
        <f t="shared" si="261"/>
        <v>6375</v>
      </c>
      <c r="BC462" s="27">
        <f t="shared" si="261"/>
        <v>6375</v>
      </c>
      <c r="BD462" s="27">
        <f t="shared" si="261"/>
        <v>7083.333333333333</v>
      </c>
      <c r="BE462" s="27">
        <f t="shared" si="261"/>
        <v>7083.333333333333</v>
      </c>
      <c r="BF462" s="27">
        <f t="shared" si="261"/>
        <v>7083.333333333333</v>
      </c>
      <c r="BG462" s="27">
        <f t="shared" si="261"/>
        <v>7083.333333333333</v>
      </c>
      <c r="BH462" s="27">
        <f t="shared" si="261"/>
        <v>7083.333333333333</v>
      </c>
      <c r="BI462" s="27">
        <f t="shared" si="261"/>
        <v>7083.333333333333</v>
      </c>
      <c r="BJ462" s="27">
        <f t="shared" si="261"/>
        <v>7083.333333333333</v>
      </c>
      <c r="BK462" s="27">
        <f t="shared" si="261"/>
        <v>7083.333333333333</v>
      </c>
      <c r="BL462" s="27">
        <f t="shared" si="261"/>
        <v>7083.333333333333</v>
      </c>
      <c r="BM462" s="27">
        <f t="shared" si="261"/>
        <v>7083.333333333333</v>
      </c>
      <c r="BN462" s="27">
        <f t="shared" si="261"/>
        <v>7083.333333333333</v>
      </c>
      <c r="BO462" s="27">
        <f t="shared" si="261"/>
        <v>7083.333333333333</v>
      </c>
    </row>
    <row r="463" spans="1:67" x14ac:dyDescent="0.15">
      <c r="A463" s="50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</row>
    <row r="464" spans="1:67" x14ac:dyDescent="0.15">
      <c r="A464" s="35" t="s">
        <v>86</v>
      </c>
      <c r="G464" s="27">
        <f t="shared" ref="G464:AL464" si="262">G120*$C120</f>
        <v>0</v>
      </c>
      <c r="H464" s="27">
        <f t="shared" si="262"/>
        <v>6800</v>
      </c>
      <c r="I464" s="27">
        <f t="shared" si="262"/>
        <v>6800</v>
      </c>
      <c r="J464" s="27">
        <f t="shared" si="262"/>
        <v>6800</v>
      </c>
      <c r="K464" s="27">
        <f t="shared" si="262"/>
        <v>6800</v>
      </c>
      <c r="L464" s="27">
        <f t="shared" si="262"/>
        <v>6800</v>
      </c>
      <c r="M464" s="27">
        <f t="shared" si="262"/>
        <v>6800</v>
      </c>
      <c r="N464" s="27">
        <f t="shared" si="262"/>
        <v>6800</v>
      </c>
      <c r="O464" s="27">
        <f t="shared" si="262"/>
        <v>6800</v>
      </c>
      <c r="P464" s="27">
        <f t="shared" si="262"/>
        <v>6800</v>
      </c>
      <c r="Q464" s="27">
        <f t="shared" si="262"/>
        <v>6800</v>
      </c>
      <c r="R464" s="27">
        <f t="shared" si="262"/>
        <v>6800</v>
      </c>
      <c r="S464" s="27">
        <f t="shared" si="262"/>
        <v>6800</v>
      </c>
      <c r="T464" s="27">
        <f t="shared" si="262"/>
        <v>0</v>
      </c>
      <c r="U464" s="27">
        <f t="shared" si="262"/>
        <v>0</v>
      </c>
      <c r="V464" s="27">
        <f t="shared" si="262"/>
        <v>0</v>
      </c>
      <c r="W464" s="27">
        <f t="shared" si="262"/>
        <v>0</v>
      </c>
      <c r="X464" s="27">
        <f t="shared" si="262"/>
        <v>0</v>
      </c>
      <c r="Y464" s="27">
        <f t="shared" si="262"/>
        <v>0</v>
      </c>
      <c r="Z464" s="27">
        <f t="shared" si="262"/>
        <v>0</v>
      </c>
      <c r="AA464" s="27">
        <f t="shared" si="262"/>
        <v>0</v>
      </c>
      <c r="AB464" s="27">
        <f t="shared" si="262"/>
        <v>0</v>
      </c>
      <c r="AC464" s="27">
        <f t="shared" si="262"/>
        <v>0</v>
      </c>
      <c r="AD464" s="27">
        <f t="shared" si="262"/>
        <v>0</v>
      </c>
      <c r="AE464" s="27">
        <f t="shared" si="262"/>
        <v>0</v>
      </c>
      <c r="AF464" s="27">
        <f t="shared" si="262"/>
        <v>0</v>
      </c>
      <c r="AG464" s="27">
        <f t="shared" si="262"/>
        <v>0</v>
      </c>
      <c r="AH464" s="27">
        <f t="shared" si="262"/>
        <v>0</v>
      </c>
      <c r="AI464" s="27">
        <f t="shared" si="262"/>
        <v>0</v>
      </c>
      <c r="AJ464" s="27">
        <f t="shared" si="262"/>
        <v>0</v>
      </c>
      <c r="AK464" s="27">
        <f t="shared" si="262"/>
        <v>0</v>
      </c>
      <c r="AL464" s="27">
        <f t="shared" si="262"/>
        <v>0</v>
      </c>
      <c r="AM464" s="27">
        <f t="shared" ref="AM464:BO464" si="263">AM120*$C120</f>
        <v>0</v>
      </c>
      <c r="AN464" s="27">
        <f t="shared" si="263"/>
        <v>0</v>
      </c>
      <c r="AO464" s="27">
        <f t="shared" si="263"/>
        <v>0</v>
      </c>
      <c r="AP464" s="27">
        <f t="shared" si="263"/>
        <v>0</v>
      </c>
      <c r="AQ464" s="27">
        <f t="shared" si="263"/>
        <v>0</v>
      </c>
      <c r="AR464" s="27">
        <f t="shared" si="263"/>
        <v>0</v>
      </c>
      <c r="AS464" s="27">
        <f t="shared" si="263"/>
        <v>0</v>
      </c>
      <c r="AT464" s="27">
        <f t="shared" si="263"/>
        <v>0</v>
      </c>
      <c r="AU464" s="27">
        <f t="shared" si="263"/>
        <v>0</v>
      </c>
      <c r="AV464" s="27">
        <f t="shared" si="263"/>
        <v>0</v>
      </c>
      <c r="AW464" s="27">
        <f t="shared" si="263"/>
        <v>0</v>
      </c>
      <c r="AX464" s="27">
        <f t="shared" si="263"/>
        <v>0</v>
      </c>
      <c r="AY464" s="27">
        <f t="shared" si="263"/>
        <v>0</v>
      </c>
      <c r="AZ464" s="27">
        <f t="shared" si="263"/>
        <v>0</v>
      </c>
      <c r="BA464" s="27">
        <f t="shared" si="263"/>
        <v>0</v>
      </c>
      <c r="BB464" s="27">
        <f t="shared" si="263"/>
        <v>0</v>
      </c>
      <c r="BC464" s="27">
        <f t="shared" si="263"/>
        <v>0</v>
      </c>
      <c r="BD464" s="27">
        <f t="shared" si="263"/>
        <v>0</v>
      </c>
      <c r="BE464" s="27">
        <f t="shared" si="263"/>
        <v>0</v>
      </c>
      <c r="BF464" s="27">
        <f t="shared" si="263"/>
        <v>0</v>
      </c>
      <c r="BG464" s="27">
        <f t="shared" si="263"/>
        <v>0</v>
      </c>
      <c r="BH464" s="27">
        <f t="shared" si="263"/>
        <v>0</v>
      </c>
      <c r="BI464" s="27">
        <f t="shared" si="263"/>
        <v>0</v>
      </c>
      <c r="BJ464" s="27">
        <f t="shared" si="263"/>
        <v>0</v>
      </c>
      <c r="BK464" s="27">
        <f t="shared" si="263"/>
        <v>0</v>
      </c>
      <c r="BL464" s="27">
        <f t="shared" si="263"/>
        <v>0</v>
      </c>
      <c r="BM464" s="27">
        <f t="shared" si="263"/>
        <v>0</v>
      </c>
      <c r="BN464" s="27">
        <f t="shared" si="263"/>
        <v>0</v>
      </c>
      <c r="BO464" s="27">
        <f t="shared" si="263"/>
        <v>0</v>
      </c>
    </row>
    <row r="465" spans="1:67" x14ac:dyDescent="0.15">
      <c r="A465" s="50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</row>
    <row r="466" spans="1:67" x14ac:dyDescent="0.15">
      <c r="A466" s="14" t="s">
        <v>117</v>
      </c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50" t="s">
        <v>75</v>
      </c>
      <c r="G467" s="27">
        <f t="shared" ref="G467:AL467" si="264">G113*$C113</f>
        <v>0</v>
      </c>
      <c r="H467" s="27">
        <f t="shared" si="264"/>
        <v>10000</v>
      </c>
      <c r="I467" s="27">
        <f t="shared" si="264"/>
        <v>10000</v>
      </c>
      <c r="J467" s="27">
        <f t="shared" si="264"/>
        <v>10000</v>
      </c>
      <c r="K467" s="27">
        <f t="shared" si="264"/>
        <v>10000</v>
      </c>
      <c r="L467" s="27">
        <f t="shared" si="264"/>
        <v>10000</v>
      </c>
      <c r="M467" s="27">
        <f t="shared" si="264"/>
        <v>10000</v>
      </c>
      <c r="N467" s="27">
        <f t="shared" si="264"/>
        <v>10000</v>
      </c>
      <c r="O467" s="27">
        <f t="shared" si="264"/>
        <v>10000</v>
      </c>
      <c r="P467" s="27">
        <f t="shared" si="264"/>
        <v>10000</v>
      </c>
      <c r="Q467" s="27">
        <f t="shared" si="264"/>
        <v>10000</v>
      </c>
      <c r="R467" s="27">
        <f t="shared" si="264"/>
        <v>10000</v>
      </c>
      <c r="S467" s="27">
        <f t="shared" si="264"/>
        <v>10000</v>
      </c>
      <c r="T467" s="27">
        <f t="shared" si="264"/>
        <v>10000</v>
      </c>
      <c r="U467" s="27">
        <f t="shared" si="264"/>
        <v>10000</v>
      </c>
      <c r="V467" s="27">
        <f t="shared" si="264"/>
        <v>10000</v>
      </c>
      <c r="W467" s="27">
        <f t="shared" si="264"/>
        <v>10000</v>
      </c>
      <c r="X467" s="27">
        <f t="shared" si="264"/>
        <v>10000</v>
      </c>
      <c r="Y467" s="27">
        <f t="shared" si="264"/>
        <v>10000</v>
      </c>
      <c r="Z467" s="27">
        <f t="shared" si="264"/>
        <v>10000</v>
      </c>
      <c r="AA467" s="27">
        <f t="shared" si="264"/>
        <v>10000</v>
      </c>
      <c r="AB467" s="27">
        <f t="shared" si="264"/>
        <v>10000</v>
      </c>
      <c r="AC467" s="27">
        <f t="shared" si="264"/>
        <v>10000</v>
      </c>
      <c r="AD467" s="27">
        <f t="shared" si="264"/>
        <v>10000</v>
      </c>
      <c r="AE467" s="27">
        <f t="shared" si="264"/>
        <v>10000</v>
      </c>
      <c r="AF467" s="27">
        <f t="shared" si="264"/>
        <v>10000</v>
      </c>
      <c r="AG467" s="27">
        <f t="shared" si="264"/>
        <v>10000</v>
      </c>
      <c r="AH467" s="27">
        <f t="shared" si="264"/>
        <v>10000</v>
      </c>
      <c r="AI467" s="27">
        <f t="shared" si="264"/>
        <v>10000</v>
      </c>
      <c r="AJ467" s="27">
        <f t="shared" si="264"/>
        <v>10000</v>
      </c>
      <c r="AK467" s="27">
        <f t="shared" si="264"/>
        <v>10000</v>
      </c>
      <c r="AL467" s="27">
        <f t="shared" si="264"/>
        <v>10000</v>
      </c>
      <c r="AM467" s="27">
        <f t="shared" ref="AM467:BO467" si="265">AM113*$C113</f>
        <v>10000</v>
      </c>
      <c r="AN467" s="27">
        <f t="shared" si="265"/>
        <v>10000</v>
      </c>
      <c r="AO467" s="27">
        <f t="shared" si="265"/>
        <v>10000</v>
      </c>
      <c r="AP467" s="27">
        <f t="shared" si="265"/>
        <v>10000</v>
      </c>
      <c r="AQ467" s="27">
        <f t="shared" si="265"/>
        <v>10000</v>
      </c>
      <c r="AR467" s="27">
        <f t="shared" si="265"/>
        <v>10000</v>
      </c>
      <c r="AS467" s="27">
        <f t="shared" si="265"/>
        <v>10000</v>
      </c>
      <c r="AT467" s="27">
        <f t="shared" si="265"/>
        <v>10000</v>
      </c>
      <c r="AU467" s="27">
        <f t="shared" si="265"/>
        <v>10000</v>
      </c>
      <c r="AV467" s="27">
        <f t="shared" si="265"/>
        <v>10000</v>
      </c>
      <c r="AW467" s="27">
        <f t="shared" si="265"/>
        <v>10000</v>
      </c>
      <c r="AX467" s="27">
        <f t="shared" si="265"/>
        <v>10000</v>
      </c>
      <c r="AY467" s="27">
        <f t="shared" si="265"/>
        <v>10000</v>
      </c>
      <c r="AZ467" s="27">
        <f t="shared" si="265"/>
        <v>10000</v>
      </c>
      <c r="BA467" s="27">
        <f t="shared" si="265"/>
        <v>10000</v>
      </c>
      <c r="BB467" s="27">
        <f t="shared" si="265"/>
        <v>10000</v>
      </c>
      <c r="BC467" s="27">
        <f t="shared" si="265"/>
        <v>10000</v>
      </c>
      <c r="BD467" s="27">
        <f t="shared" si="265"/>
        <v>10000</v>
      </c>
      <c r="BE467" s="27">
        <f t="shared" si="265"/>
        <v>10000</v>
      </c>
      <c r="BF467" s="27">
        <f t="shared" si="265"/>
        <v>10000</v>
      </c>
      <c r="BG467" s="27">
        <f t="shared" si="265"/>
        <v>10000</v>
      </c>
      <c r="BH467" s="27">
        <f t="shared" si="265"/>
        <v>10000</v>
      </c>
      <c r="BI467" s="27">
        <f t="shared" si="265"/>
        <v>10000</v>
      </c>
      <c r="BJ467" s="27">
        <f t="shared" si="265"/>
        <v>10000</v>
      </c>
      <c r="BK467" s="27">
        <f t="shared" si="265"/>
        <v>10000</v>
      </c>
      <c r="BL467" s="27">
        <f t="shared" si="265"/>
        <v>10000</v>
      </c>
      <c r="BM467" s="27">
        <f t="shared" si="265"/>
        <v>10000</v>
      </c>
      <c r="BN467" s="27">
        <f t="shared" si="265"/>
        <v>10000</v>
      </c>
      <c r="BO467" s="27">
        <f t="shared" si="265"/>
        <v>10000</v>
      </c>
    </row>
    <row r="468" spans="1:67" x14ac:dyDescent="0.15">
      <c r="A468" s="50" t="s">
        <v>62</v>
      </c>
      <c r="G468" s="24">
        <f>STAFFPLAN_CWS!$B145</f>
        <v>0</v>
      </c>
      <c r="H468" s="24">
        <f>STAFFPLAN_CWS!$C145</f>
        <v>0.9</v>
      </c>
      <c r="I468" s="24">
        <f>STAFFPLAN_CWS!$C145</f>
        <v>0.9</v>
      </c>
      <c r="J468" s="24">
        <f>STAFFPLAN_CWS!$C145</f>
        <v>0.9</v>
      </c>
      <c r="K468" s="24">
        <f>STAFFPLAN_CWS!$C145</f>
        <v>0.9</v>
      </c>
      <c r="L468" s="24">
        <f>STAFFPLAN_CWS!$C145</f>
        <v>0.9</v>
      </c>
      <c r="M468" s="24">
        <f>STAFFPLAN_CWS!$C145</f>
        <v>0.9</v>
      </c>
      <c r="N468" s="24">
        <f>STAFFPLAN_CWS!$C145</f>
        <v>0.9</v>
      </c>
      <c r="O468" s="24">
        <f>STAFFPLAN_CWS!$C145</f>
        <v>0.9</v>
      </c>
      <c r="P468" s="24">
        <f>STAFFPLAN_CWS!$C145</f>
        <v>0.9</v>
      </c>
      <c r="Q468" s="24">
        <f>STAFFPLAN_CWS!$C145</f>
        <v>0.9</v>
      </c>
      <c r="R468" s="24">
        <f>STAFFPLAN_CWS!$C145</f>
        <v>0.9</v>
      </c>
      <c r="S468" s="24">
        <f>STAFFPLAN_CWS!$C145</f>
        <v>0.9</v>
      </c>
      <c r="T468" s="24">
        <f>STAFFPLAN_CWS!$D145</f>
        <v>0.9</v>
      </c>
      <c r="U468" s="24">
        <f>STAFFPLAN_CWS!$D145</f>
        <v>0.9</v>
      </c>
      <c r="V468" s="24">
        <f>STAFFPLAN_CWS!$D145</f>
        <v>0.9</v>
      </c>
      <c r="W468" s="24">
        <f>STAFFPLAN_CWS!$D145</f>
        <v>0.9</v>
      </c>
      <c r="X468" s="24">
        <f>STAFFPLAN_CWS!$D145</f>
        <v>0.9</v>
      </c>
      <c r="Y468" s="24">
        <f>STAFFPLAN_CWS!$D145</f>
        <v>0.9</v>
      </c>
      <c r="Z468" s="24">
        <f>STAFFPLAN_CWS!$D145</f>
        <v>0.9</v>
      </c>
      <c r="AA468" s="24">
        <f>STAFFPLAN_CWS!$D145</f>
        <v>0.9</v>
      </c>
      <c r="AB468" s="24">
        <f>STAFFPLAN_CWS!$D145</f>
        <v>0.9</v>
      </c>
      <c r="AC468" s="24">
        <f>STAFFPLAN_CWS!$D145</f>
        <v>0.9</v>
      </c>
      <c r="AD468" s="24">
        <f>STAFFPLAN_CWS!$D145</f>
        <v>0.9</v>
      </c>
      <c r="AE468" s="24">
        <f>STAFFPLAN_CWS!$D145</f>
        <v>0.9</v>
      </c>
      <c r="AF468" s="24">
        <f>STAFFPLAN_CWS!$E145</f>
        <v>1</v>
      </c>
      <c r="AG468" s="24">
        <f>STAFFPLAN_CWS!$E145</f>
        <v>1</v>
      </c>
      <c r="AH468" s="24">
        <f>STAFFPLAN_CWS!$E145</f>
        <v>1</v>
      </c>
      <c r="AI468" s="24">
        <f>STAFFPLAN_CWS!$E145</f>
        <v>1</v>
      </c>
      <c r="AJ468" s="24">
        <f>STAFFPLAN_CWS!$E145</f>
        <v>1</v>
      </c>
      <c r="AK468" s="24">
        <f>STAFFPLAN_CWS!$E145</f>
        <v>1</v>
      </c>
      <c r="AL468" s="24">
        <f>STAFFPLAN_CWS!$E145</f>
        <v>1</v>
      </c>
      <c r="AM468" s="24">
        <f>STAFFPLAN_CWS!$E145</f>
        <v>1</v>
      </c>
      <c r="AN468" s="24">
        <f>STAFFPLAN_CWS!$E145</f>
        <v>1</v>
      </c>
      <c r="AO468" s="24">
        <f>STAFFPLAN_CWS!$E145</f>
        <v>1</v>
      </c>
      <c r="AP468" s="24">
        <f>STAFFPLAN_CWS!$E145</f>
        <v>1</v>
      </c>
      <c r="AQ468" s="24">
        <f>STAFFPLAN_CWS!$E145</f>
        <v>1</v>
      </c>
      <c r="AR468" s="24">
        <f>STAFFPLAN_CWS!$F145</f>
        <v>1</v>
      </c>
      <c r="AS468" s="24">
        <f>STAFFPLAN_CWS!$F145</f>
        <v>1</v>
      </c>
      <c r="AT468" s="24">
        <f>STAFFPLAN_CWS!$F145</f>
        <v>1</v>
      </c>
      <c r="AU468" s="24">
        <f>STAFFPLAN_CWS!$F145</f>
        <v>1</v>
      </c>
      <c r="AV468" s="24">
        <f>STAFFPLAN_CWS!$F145</f>
        <v>1</v>
      </c>
      <c r="AW468" s="24">
        <f>STAFFPLAN_CWS!$F145</f>
        <v>1</v>
      </c>
      <c r="AX468" s="24">
        <f>STAFFPLAN_CWS!$F145</f>
        <v>1</v>
      </c>
      <c r="AY468" s="24">
        <f>STAFFPLAN_CWS!$F145</f>
        <v>1</v>
      </c>
      <c r="AZ468" s="24">
        <f>STAFFPLAN_CWS!$F145</f>
        <v>1</v>
      </c>
      <c r="BA468" s="24">
        <f>STAFFPLAN_CWS!$F145</f>
        <v>1</v>
      </c>
      <c r="BB468" s="24">
        <f>STAFFPLAN_CWS!$F145</f>
        <v>1</v>
      </c>
      <c r="BC468" s="24">
        <f>STAFFPLAN_CWS!$F145</f>
        <v>1</v>
      </c>
      <c r="BD468" s="24">
        <f>STAFFPLAN_CWS!$G145</f>
        <v>1</v>
      </c>
      <c r="BE468" s="24">
        <f>STAFFPLAN_CWS!$G145</f>
        <v>1</v>
      </c>
      <c r="BF468" s="24">
        <f>STAFFPLAN_CWS!$G145</f>
        <v>1</v>
      </c>
      <c r="BG468" s="24">
        <f>STAFFPLAN_CWS!$G145</f>
        <v>1</v>
      </c>
      <c r="BH468" s="24">
        <f>STAFFPLAN_CWS!$G145</f>
        <v>1</v>
      </c>
      <c r="BI468" s="24">
        <f>STAFFPLAN_CWS!$G145</f>
        <v>1</v>
      </c>
      <c r="BJ468" s="24">
        <f>STAFFPLAN_CWS!$G145</f>
        <v>1</v>
      </c>
      <c r="BK468" s="24">
        <f>STAFFPLAN_CWS!$G145</f>
        <v>1</v>
      </c>
      <c r="BL468" s="24">
        <f>STAFFPLAN_CWS!$G145</f>
        <v>1</v>
      </c>
      <c r="BM468" s="24">
        <f>STAFFPLAN_CWS!$G145</f>
        <v>1</v>
      </c>
      <c r="BN468" s="24">
        <f>STAFFPLAN_CWS!$G145</f>
        <v>1</v>
      </c>
      <c r="BO468" s="24">
        <f>STAFFPLAN_CWS!$G145</f>
        <v>1</v>
      </c>
    </row>
    <row r="469" spans="1:67" x14ac:dyDescent="0.15">
      <c r="A469" s="50" t="s">
        <v>76</v>
      </c>
      <c r="G469" s="27">
        <f t="shared" ref="G469:AL469" si="266">G467*G468</f>
        <v>0</v>
      </c>
      <c r="H469" s="27">
        <f t="shared" si="266"/>
        <v>9000</v>
      </c>
      <c r="I469" s="27">
        <f t="shared" si="266"/>
        <v>9000</v>
      </c>
      <c r="J469" s="27">
        <f t="shared" si="266"/>
        <v>9000</v>
      </c>
      <c r="K469" s="27">
        <f t="shared" si="266"/>
        <v>9000</v>
      </c>
      <c r="L469" s="27">
        <f t="shared" si="266"/>
        <v>9000</v>
      </c>
      <c r="M469" s="27">
        <f t="shared" si="266"/>
        <v>9000</v>
      </c>
      <c r="N469" s="27">
        <f t="shared" si="266"/>
        <v>9000</v>
      </c>
      <c r="O469" s="27">
        <f t="shared" si="266"/>
        <v>9000</v>
      </c>
      <c r="P469" s="27">
        <f t="shared" si="266"/>
        <v>9000</v>
      </c>
      <c r="Q469" s="27">
        <f t="shared" si="266"/>
        <v>9000</v>
      </c>
      <c r="R469" s="27">
        <f t="shared" si="266"/>
        <v>9000</v>
      </c>
      <c r="S469" s="27">
        <f t="shared" si="266"/>
        <v>9000</v>
      </c>
      <c r="T469" s="27">
        <f t="shared" si="266"/>
        <v>9000</v>
      </c>
      <c r="U469" s="27">
        <f t="shared" si="266"/>
        <v>9000</v>
      </c>
      <c r="V469" s="27">
        <f t="shared" si="266"/>
        <v>9000</v>
      </c>
      <c r="W469" s="27">
        <f t="shared" si="266"/>
        <v>9000</v>
      </c>
      <c r="X469" s="27">
        <f t="shared" si="266"/>
        <v>9000</v>
      </c>
      <c r="Y469" s="27">
        <f t="shared" si="266"/>
        <v>9000</v>
      </c>
      <c r="Z469" s="27">
        <f t="shared" si="266"/>
        <v>9000</v>
      </c>
      <c r="AA469" s="27">
        <f t="shared" si="266"/>
        <v>9000</v>
      </c>
      <c r="AB469" s="27">
        <f t="shared" si="266"/>
        <v>9000</v>
      </c>
      <c r="AC469" s="27">
        <f t="shared" si="266"/>
        <v>9000</v>
      </c>
      <c r="AD469" s="27">
        <f t="shared" si="266"/>
        <v>9000</v>
      </c>
      <c r="AE469" s="27">
        <f t="shared" si="266"/>
        <v>9000</v>
      </c>
      <c r="AF469" s="27">
        <f t="shared" si="266"/>
        <v>10000</v>
      </c>
      <c r="AG469" s="27">
        <f t="shared" si="266"/>
        <v>10000</v>
      </c>
      <c r="AH469" s="27">
        <f t="shared" si="266"/>
        <v>10000</v>
      </c>
      <c r="AI469" s="27">
        <f t="shared" si="266"/>
        <v>10000</v>
      </c>
      <c r="AJ469" s="27">
        <f t="shared" si="266"/>
        <v>10000</v>
      </c>
      <c r="AK469" s="27">
        <f t="shared" si="266"/>
        <v>10000</v>
      </c>
      <c r="AL469" s="27">
        <f t="shared" si="266"/>
        <v>10000</v>
      </c>
      <c r="AM469" s="27">
        <f t="shared" ref="AM469:BO469" si="267">AM467*AM468</f>
        <v>10000</v>
      </c>
      <c r="AN469" s="27">
        <f t="shared" si="267"/>
        <v>10000</v>
      </c>
      <c r="AO469" s="27">
        <f t="shared" si="267"/>
        <v>10000</v>
      </c>
      <c r="AP469" s="27">
        <f t="shared" si="267"/>
        <v>10000</v>
      </c>
      <c r="AQ469" s="27">
        <f t="shared" si="267"/>
        <v>10000</v>
      </c>
      <c r="AR469" s="27">
        <f t="shared" si="267"/>
        <v>10000</v>
      </c>
      <c r="AS469" s="27">
        <f t="shared" si="267"/>
        <v>10000</v>
      </c>
      <c r="AT469" s="27">
        <f t="shared" si="267"/>
        <v>10000</v>
      </c>
      <c r="AU469" s="27">
        <f t="shared" si="267"/>
        <v>10000</v>
      </c>
      <c r="AV469" s="27">
        <f t="shared" si="267"/>
        <v>10000</v>
      </c>
      <c r="AW469" s="27">
        <f t="shared" si="267"/>
        <v>10000</v>
      </c>
      <c r="AX469" s="27">
        <f t="shared" si="267"/>
        <v>10000</v>
      </c>
      <c r="AY469" s="27">
        <f t="shared" si="267"/>
        <v>10000</v>
      </c>
      <c r="AZ469" s="27">
        <f t="shared" si="267"/>
        <v>10000</v>
      </c>
      <c r="BA469" s="27">
        <f t="shared" si="267"/>
        <v>10000</v>
      </c>
      <c r="BB469" s="27">
        <f t="shared" si="267"/>
        <v>10000</v>
      </c>
      <c r="BC469" s="27">
        <f t="shared" si="267"/>
        <v>10000</v>
      </c>
      <c r="BD469" s="27">
        <f t="shared" si="267"/>
        <v>10000</v>
      </c>
      <c r="BE469" s="27">
        <f t="shared" si="267"/>
        <v>10000</v>
      </c>
      <c r="BF469" s="27">
        <f t="shared" si="267"/>
        <v>10000</v>
      </c>
      <c r="BG469" s="27">
        <f t="shared" si="267"/>
        <v>10000</v>
      </c>
      <c r="BH469" s="27">
        <f t="shared" si="267"/>
        <v>10000</v>
      </c>
      <c r="BI469" s="27">
        <f t="shared" si="267"/>
        <v>10000</v>
      </c>
      <c r="BJ469" s="27">
        <f t="shared" si="267"/>
        <v>10000</v>
      </c>
      <c r="BK469" s="27">
        <f t="shared" si="267"/>
        <v>10000</v>
      </c>
      <c r="BL469" s="27">
        <f t="shared" si="267"/>
        <v>10000</v>
      </c>
      <c r="BM469" s="27">
        <f t="shared" si="267"/>
        <v>10000</v>
      </c>
      <c r="BN469" s="27">
        <f t="shared" si="267"/>
        <v>10000</v>
      </c>
      <c r="BO469" s="27">
        <f t="shared" si="267"/>
        <v>10000</v>
      </c>
    </row>
    <row r="470" spans="1:67" x14ac:dyDescent="0.15">
      <c r="A470" s="50" t="s">
        <v>766</v>
      </c>
      <c r="G470" s="27">
        <v>0</v>
      </c>
      <c r="H470" s="27">
        <f>'COSM-BONUS_CWS'!F79</f>
        <v>0</v>
      </c>
      <c r="I470" s="27">
        <f>'COSM-BONUS_CWS'!G79</f>
        <v>0</v>
      </c>
      <c r="J470" s="27">
        <f>'COSM-BONUS_CWS'!H79</f>
        <v>0</v>
      </c>
      <c r="K470" s="27">
        <f>'COSM-BONUS_CWS'!I79</f>
        <v>0</v>
      </c>
      <c r="L470" s="27">
        <f>'COSM-BONUS_CWS'!J79</f>
        <v>0</v>
      </c>
      <c r="M470" s="27">
        <f>'COSM-BONUS_CWS'!K79</f>
        <v>0</v>
      </c>
      <c r="N470" s="27">
        <f>'COSM-BONUS_CWS'!L79</f>
        <v>0</v>
      </c>
      <c r="O470" s="27">
        <f>'COSM-BONUS_CWS'!M79</f>
        <v>0</v>
      </c>
      <c r="P470" s="27">
        <f>'COSM-BONUS_CWS'!N79</f>
        <v>0</v>
      </c>
      <c r="Q470" s="27">
        <f>'COSM-BONUS_CWS'!O79</f>
        <v>98.550000000000011</v>
      </c>
      <c r="R470" s="27">
        <f>'COSM-BONUS_CWS'!P79</f>
        <v>98.550000000000011</v>
      </c>
      <c r="S470" s="27">
        <f>'COSM-BONUS_CWS'!Q79</f>
        <v>189.5625</v>
      </c>
      <c r="T470" s="27">
        <f>'COSM-BONUS_CWS'!R79</f>
        <v>360.59857142857152</v>
      </c>
      <c r="U470" s="27">
        <f>'COSM-BONUS_CWS'!S79</f>
        <v>484.95214285714292</v>
      </c>
      <c r="V470" s="27">
        <f>'COSM-BONUS_CWS'!T79</f>
        <v>969.90428571428583</v>
      </c>
      <c r="W470" s="27">
        <f>'COSM-BONUS_CWS'!U79</f>
        <v>848.6662500000001</v>
      </c>
      <c r="X470" s="27">
        <f>'COSM-BONUS_CWS'!V79</f>
        <v>848.6662500000001</v>
      </c>
      <c r="Y470" s="27">
        <f>'COSM-BONUS_CWS'!W79</f>
        <v>848.6662500000001</v>
      </c>
      <c r="Z470" s="27">
        <f>'COSM-BONUS_CWS'!X79</f>
        <v>848.6662500000001</v>
      </c>
      <c r="AA470" s="27">
        <f>'COSM-BONUS_CWS'!Y79</f>
        <v>957.47562500000004</v>
      </c>
      <c r="AB470" s="27">
        <f>'COSM-BONUS_CWS'!Z79</f>
        <v>1066.2850000000001</v>
      </c>
      <c r="AC470" s="27">
        <f>'COSM-BONUS_CWS'!AA79</f>
        <v>1069.0975000000001</v>
      </c>
      <c r="AD470" s="27">
        <f>'COSM-BONUS_CWS'!AB79</f>
        <v>1275.8704687500001</v>
      </c>
      <c r="AE470" s="27">
        <f>'COSM-BONUS_CWS'!AC79</f>
        <v>1278.1556250000001</v>
      </c>
      <c r="AF470" s="27">
        <f>'COSM-BONUS_CWS'!AD79</f>
        <v>1517.0422222222221</v>
      </c>
      <c r="AG470" s="27">
        <f>'COSM-BONUS_CWS'!AE79</f>
        <v>2425.2286666666673</v>
      </c>
      <c r="AH470" s="27">
        <f>'COSM-BONUS_CWS'!AF79</f>
        <v>2737.2468333333331</v>
      </c>
      <c r="AI470" s="27">
        <f>'COSM-BONUS_CWS'!AG79</f>
        <v>2737.2468333333331</v>
      </c>
      <c r="AJ470" s="27">
        <f>'COSM-BONUS_CWS'!AH79</f>
        <v>3039.1677777777777</v>
      </c>
      <c r="AK470" s="27">
        <f>'COSM-BONUS_CWS'!AI79</f>
        <v>3039.1677777777777</v>
      </c>
      <c r="AL470" s="27">
        <f>'COSM-BONUS_CWS'!AJ79</f>
        <v>3039.1677777777777</v>
      </c>
      <c r="AM470" s="27">
        <f>'COSM-BONUS_CWS'!AK79</f>
        <v>2739.7885000000001</v>
      </c>
      <c r="AN470" s="27">
        <f>'COSM-BONUS_CWS'!AL79</f>
        <v>2742.3301666666666</v>
      </c>
      <c r="AO470" s="27">
        <f>'COSM-BONUS_CWS'!AM79</f>
        <v>2443.1592222222225</v>
      </c>
      <c r="AP470" s="27">
        <f>'COSM-BONUS_CWS'!AN79</f>
        <v>2145.8493888888893</v>
      </c>
      <c r="AQ470" s="27">
        <f>'COSM-BONUS_CWS'!AO79</f>
        <v>1846.1471944444445</v>
      </c>
      <c r="AR470" s="27">
        <f>'COSM-BONUS_CWS'!AP79</f>
        <v>2562.07708</v>
      </c>
      <c r="AS470" s="27">
        <f>'COSM-BONUS_CWS'!AQ79</f>
        <v>4087.2667500000002</v>
      </c>
      <c r="AT470" s="27">
        <f>'COSM-BONUS_CWS'!AR79</f>
        <v>4613.3167050000002</v>
      </c>
      <c r="AU470" s="27">
        <f>'COSM-BONUS_CWS'!AS79</f>
        <v>4613.3167050000002</v>
      </c>
      <c r="AV470" s="27">
        <f>'COSM-BONUS_CWS'!AT79</f>
        <v>5116.2490625000009</v>
      </c>
      <c r="AW470" s="27">
        <f>'COSM-BONUS_CWS'!AU79</f>
        <v>5116.2490625000009</v>
      </c>
      <c r="AX470" s="27">
        <f>'COSM-BONUS_CWS'!AV79</f>
        <v>5116.2490625000009</v>
      </c>
      <c r="AY470" s="27">
        <f>'COSM-BONUS_CWS'!AW79</f>
        <v>4615.8667050000004</v>
      </c>
      <c r="AZ470" s="27">
        <f>'COSM-BONUS_CWS'!AX79</f>
        <v>4618.4167050000005</v>
      </c>
      <c r="BA470" s="27">
        <f>'COSM-BONUS_CWS'!AY79</f>
        <v>4105.2917500000003</v>
      </c>
      <c r="BB470" s="27">
        <f>'COSM-BONUS_CWS'!AZ79</f>
        <v>3606.5343925000002</v>
      </c>
      <c r="BC470" s="27">
        <f>'COSM-BONUS_CWS'!BA79</f>
        <v>3092.9031875000001</v>
      </c>
      <c r="BD470" s="27">
        <f>'COSM-BONUS_CWS'!BB79</f>
        <v>4357.2210675000006</v>
      </c>
      <c r="BE470" s="27">
        <f>'COSM-BONUS_CWS'!BC79</f>
        <v>6969.0999580000007</v>
      </c>
      <c r="BF470" s="27">
        <f>'COSM-BONUS_CWS'!BD79</f>
        <v>7849.2241715</v>
      </c>
      <c r="BG470" s="27">
        <f>'COSM-BONUS_CWS'!BE79</f>
        <v>7849.2241715</v>
      </c>
      <c r="BH470" s="27">
        <f>'COSM-BONUS_CWS'!BF79</f>
        <v>8718.6171350000004</v>
      </c>
      <c r="BI470" s="27">
        <f>'COSM-BONUS_CWS'!BG79</f>
        <v>8718.6171350000004</v>
      </c>
      <c r="BJ470" s="27">
        <f>'COSM-BONUS_CWS'!BH79</f>
        <v>8718.6171350000004</v>
      </c>
      <c r="BK470" s="27">
        <f>'COSM-BONUS_CWS'!BI79</f>
        <v>7851.7741714999993</v>
      </c>
      <c r="BL470" s="27">
        <f>'COSM-BONUS_CWS'!BJ79</f>
        <v>7854.3241714999995</v>
      </c>
      <c r="BM470" s="27">
        <f>'COSM-BONUS_CWS'!BK79</f>
        <v>6987.1249580000003</v>
      </c>
      <c r="BN470" s="27">
        <f>'COSM-BONUS_CWS'!BL79</f>
        <v>6121.9069944999992</v>
      </c>
      <c r="BO470" s="27">
        <f>'COSM-BONUS_CWS'!BM79</f>
        <v>5254.2015310000006</v>
      </c>
    </row>
    <row r="471" spans="1:67" x14ac:dyDescent="0.15">
      <c r="A471" s="50" t="s">
        <v>63</v>
      </c>
      <c r="G471" s="27">
        <f t="shared" ref="G471:AL471" si="268">G469+G470</f>
        <v>0</v>
      </c>
      <c r="H471" s="27">
        <f t="shared" si="268"/>
        <v>9000</v>
      </c>
      <c r="I471" s="27">
        <f t="shared" si="268"/>
        <v>9000</v>
      </c>
      <c r="J471" s="27">
        <f t="shared" si="268"/>
        <v>9000</v>
      </c>
      <c r="K471" s="27">
        <f t="shared" si="268"/>
        <v>9000</v>
      </c>
      <c r="L471" s="27">
        <f t="shared" si="268"/>
        <v>9000</v>
      </c>
      <c r="M471" s="27">
        <f t="shared" si="268"/>
        <v>9000</v>
      </c>
      <c r="N471" s="27">
        <f t="shared" si="268"/>
        <v>9000</v>
      </c>
      <c r="O471" s="27">
        <f t="shared" si="268"/>
        <v>9000</v>
      </c>
      <c r="P471" s="27">
        <f t="shared" si="268"/>
        <v>9000</v>
      </c>
      <c r="Q471" s="27">
        <f t="shared" si="268"/>
        <v>9098.5499999999993</v>
      </c>
      <c r="R471" s="27">
        <f t="shared" si="268"/>
        <v>9098.5499999999993</v>
      </c>
      <c r="S471" s="27">
        <f t="shared" si="268"/>
        <v>9189.5625</v>
      </c>
      <c r="T471" s="27">
        <f t="shared" si="268"/>
        <v>9360.5985714285707</v>
      </c>
      <c r="U471" s="27">
        <f t="shared" si="268"/>
        <v>9484.9521428571425</v>
      </c>
      <c r="V471" s="27">
        <f t="shared" si="268"/>
        <v>9969.9042857142849</v>
      </c>
      <c r="W471" s="27">
        <f t="shared" si="268"/>
        <v>9848.6662500000002</v>
      </c>
      <c r="X471" s="27">
        <f t="shared" si="268"/>
        <v>9848.6662500000002</v>
      </c>
      <c r="Y471" s="27">
        <f t="shared" si="268"/>
        <v>9848.6662500000002</v>
      </c>
      <c r="Z471" s="27">
        <f t="shared" si="268"/>
        <v>9848.6662500000002</v>
      </c>
      <c r="AA471" s="27">
        <f t="shared" si="268"/>
        <v>9957.4756249999991</v>
      </c>
      <c r="AB471" s="27">
        <f t="shared" si="268"/>
        <v>10066.285</v>
      </c>
      <c r="AC471" s="27">
        <f t="shared" si="268"/>
        <v>10069.0975</v>
      </c>
      <c r="AD471" s="27">
        <f t="shared" si="268"/>
        <v>10275.870468749999</v>
      </c>
      <c r="AE471" s="27">
        <f t="shared" si="268"/>
        <v>10278.155624999999</v>
      </c>
      <c r="AF471" s="27">
        <f t="shared" si="268"/>
        <v>11517.042222222222</v>
      </c>
      <c r="AG471" s="27">
        <f t="shared" si="268"/>
        <v>12425.228666666668</v>
      </c>
      <c r="AH471" s="27">
        <f t="shared" si="268"/>
        <v>12737.246833333333</v>
      </c>
      <c r="AI471" s="27">
        <f t="shared" si="268"/>
        <v>12737.246833333333</v>
      </c>
      <c r="AJ471" s="27">
        <f t="shared" si="268"/>
        <v>13039.167777777777</v>
      </c>
      <c r="AK471" s="27">
        <f t="shared" si="268"/>
        <v>13039.167777777777</v>
      </c>
      <c r="AL471" s="27">
        <f t="shared" si="268"/>
        <v>13039.167777777777</v>
      </c>
      <c r="AM471" s="27">
        <f t="shared" ref="AM471:BO471" si="269">AM469+AM470</f>
        <v>12739.788500000001</v>
      </c>
      <c r="AN471" s="27">
        <f t="shared" si="269"/>
        <v>12742.330166666667</v>
      </c>
      <c r="AO471" s="27">
        <f t="shared" si="269"/>
        <v>12443.159222222223</v>
      </c>
      <c r="AP471" s="27">
        <f t="shared" si="269"/>
        <v>12145.84938888889</v>
      </c>
      <c r="AQ471" s="27">
        <f t="shared" si="269"/>
        <v>11846.147194444444</v>
      </c>
      <c r="AR471" s="27">
        <f t="shared" si="269"/>
        <v>12562.077079999999</v>
      </c>
      <c r="AS471" s="27">
        <f t="shared" si="269"/>
        <v>14087.266750000001</v>
      </c>
      <c r="AT471" s="27">
        <f t="shared" si="269"/>
        <v>14613.316705000001</v>
      </c>
      <c r="AU471" s="27">
        <f t="shared" si="269"/>
        <v>14613.316705000001</v>
      </c>
      <c r="AV471" s="27">
        <f t="shared" si="269"/>
        <v>15116.249062500001</v>
      </c>
      <c r="AW471" s="27">
        <f t="shared" si="269"/>
        <v>15116.249062500001</v>
      </c>
      <c r="AX471" s="27">
        <f t="shared" si="269"/>
        <v>15116.249062500001</v>
      </c>
      <c r="AY471" s="27">
        <f t="shared" si="269"/>
        <v>14615.866705</v>
      </c>
      <c r="AZ471" s="27">
        <f t="shared" si="269"/>
        <v>14618.416705</v>
      </c>
      <c r="BA471" s="27">
        <f t="shared" si="269"/>
        <v>14105.29175</v>
      </c>
      <c r="BB471" s="27">
        <f t="shared" si="269"/>
        <v>13606.5343925</v>
      </c>
      <c r="BC471" s="27">
        <f t="shared" si="269"/>
        <v>13092.9031875</v>
      </c>
      <c r="BD471" s="27">
        <f t="shared" si="269"/>
        <v>14357.221067500001</v>
      </c>
      <c r="BE471" s="27">
        <f t="shared" si="269"/>
        <v>16969.099957999999</v>
      </c>
      <c r="BF471" s="27">
        <f t="shared" si="269"/>
        <v>17849.224171499998</v>
      </c>
      <c r="BG471" s="27">
        <f t="shared" si="269"/>
        <v>17849.224171499998</v>
      </c>
      <c r="BH471" s="27">
        <f t="shared" si="269"/>
        <v>18718.617135</v>
      </c>
      <c r="BI471" s="27">
        <f t="shared" si="269"/>
        <v>18718.617135</v>
      </c>
      <c r="BJ471" s="27">
        <f t="shared" si="269"/>
        <v>18718.617135</v>
      </c>
      <c r="BK471" s="27">
        <f t="shared" si="269"/>
        <v>17851.774171500001</v>
      </c>
      <c r="BL471" s="27">
        <f t="shared" si="269"/>
        <v>17854.3241715</v>
      </c>
      <c r="BM471" s="27">
        <f t="shared" si="269"/>
        <v>16987.124958</v>
      </c>
      <c r="BN471" s="27">
        <f t="shared" si="269"/>
        <v>16121.906994499999</v>
      </c>
      <c r="BO471" s="27">
        <f t="shared" si="269"/>
        <v>15254.201531000001</v>
      </c>
    </row>
    <row r="472" spans="1:67" x14ac:dyDescent="0.15">
      <c r="A472" s="50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</row>
    <row r="473" spans="1:67" x14ac:dyDescent="0.15">
      <c r="A473" s="35" t="s">
        <v>86</v>
      </c>
      <c r="G473" s="27">
        <f t="shared" ref="G473:AL473" si="270">G114*$C114</f>
        <v>8000</v>
      </c>
      <c r="H473" s="27">
        <f t="shared" si="270"/>
        <v>8000</v>
      </c>
      <c r="I473" s="27">
        <f t="shared" si="270"/>
        <v>8000</v>
      </c>
      <c r="J473" s="27">
        <f t="shared" si="270"/>
        <v>8000</v>
      </c>
      <c r="K473" s="27">
        <f t="shared" si="270"/>
        <v>8000</v>
      </c>
      <c r="L473" s="27">
        <f t="shared" si="270"/>
        <v>8000</v>
      </c>
      <c r="M473" s="27">
        <f t="shared" si="270"/>
        <v>8000</v>
      </c>
      <c r="N473" s="27">
        <f t="shared" si="270"/>
        <v>8000</v>
      </c>
      <c r="O473" s="27">
        <f t="shared" si="270"/>
        <v>8000</v>
      </c>
      <c r="P473" s="27">
        <f t="shared" si="270"/>
        <v>8000</v>
      </c>
      <c r="Q473" s="27">
        <f t="shared" si="270"/>
        <v>8000</v>
      </c>
      <c r="R473" s="27">
        <f t="shared" si="270"/>
        <v>8000</v>
      </c>
      <c r="S473" s="27">
        <f t="shared" si="270"/>
        <v>8000</v>
      </c>
      <c r="T473" s="27">
        <f t="shared" si="270"/>
        <v>0</v>
      </c>
      <c r="U473" s="27">
        <f t="shared" si="270"/>
        <v>0</v>
      </c>
      <c r="V473" s="27">
        <f t="shared" si="270"/>
        <v>0</v>
      </c>
      <c r="W473" s="27">
        <f t="shared" si="270"/>
        <v>0</v>
      </c>
      <c r="X473" s="27">
        <f t="shared" si="270"/>
        <v>0</v>
      </c>
      <c r="Y473" s="27">
        <f t="shared" si="270"/>
        <v>0</v>
      </c>
      <c r="Z473" s="27">
        <f t="shared" si="270"/>
        <v>0</v>
      </c>
      <c r="AA473" s="27">
        <f t="shared" si="270"/>
        <v>0</v>
      </c>
      <c r="AB473" s="27">
        <f t="shared" si="270"/>
        <v>0</v>
      </c>
      <c r="AC473" s="27">
        <f t="shared" si="270"/>
        <v>0</v>
      </c>
      <c r="AD473" s="27">
        <f t="shared" si="270"/>
        <v>0</v>
      </c>
      <c r="AE473" s="27">
        <f t="shared" si="270"/>
        <v>0</v>
      </c>
      <c r="AF473" s="27">
        <f t="shared" si="270"/>
        <v>0</v>
      </c>
      <c r="AG473" s="27">
        <f t="shared" si="270"/>
        <v>0</v>
      </c>
      <c r="AH473" s="27">
        <f t="shared" si="270"/>
        <v>0</v>
      </c>
      <c r="AI473" s="27">
        <f t="shared" si="270"/>
        <v>0</v>
      </c>
      <c r="AJ473" s="27">
        <f t="shared" si="270"/>
        <v>0</v>
      </c>
      <c r="AK473" s="27">
        <f t="shared" si="270"/>
        <v>0</v>
      </c>
      <c r="AL473" s="27">
        <f t="shared" si="270"/>
        <v>0</v>
      </c>
      <c r="AM473" s="27">
        <f t="shared" ref="AM473:BO473" si="271">AM114*$C114</f>
        <v>0</v>
      </c>
      <c r="AN473" s="27">
        <f t="shared" si="271"/>
        <v>0</v>
      </c>
      <c r="AO473" s="27">
        <f t="shared" si="271"/>
        <v>0</v>
      </c>
      <c r="AP473" s="27">
        <f t="shared" si="271"/>
        <v>0</v>
      </c>
      <c r="AQ473" s="27">
        <f t="shared" si="271"/>
        <v>0</v>
      </c>
      <c r="AR473" s="27">
        <f t="shared" si="271"/>
        <v>0</v>
      </c>
      <c r="AS473" s="27">
        <f t="shared" si="271"/>
        <v>0</v>
      </c>
      <c r="AT473" s="27">
        <f t="shared" si="271"/>
        <v>0</v>
      </c>
      <c r="AU473" s="27">
        <f t="shared" si="271"/>
        <v>0</v>
      </c>
      <c r="AV473" s="27">
        <f t="shared" si="271"/>
        <v>0</v>
      </c>
      <c r="AW473" s="27">
        <f t="shared" si="271"/>
        <v>0</v>
      </c>
      <c r="AX473" s="27">
        <f t="shared" si="271"/>
        <v>0</v>
      </c>
      <c r="AY473" s="27">
        <f t="shared" si="271"/>
        <v>0</v>
      </c>
      <c r="AZ473" s="27">
        <f t="shared" si="271"/>
        <v>0</v>
      </c>
      <c r="BA473" s="27">
        <f t="shared" si="271"/>
        <v>0</v>
      </c>
      <c r="BB473" s="27">
        <f t="shared" si="271"/>
        <v>0</v>
      </c>
      <c r="BC473" s="27">
        <f t="shared" si="271"/>
        <v>0</v>
      </c>
      <c r="BD473" s="27">
        <f t="shared" si="271"/>
        <v>0</v>
      </c>
      <c r="BE473" s="27">
        <f t="shared" si="271"/>
        <v>0</v>
      </c>
      <c r="BF473" s="27">
        <f t="shared" si="271"/>
        <v>0</v>
      </c>
      <c r="BG473" s="27">
        <f t="shared" si="271"/>
        <v>0</v>
      </c>
      <c r="BH473" s="27">
        <f t="shared" si="271"/>
        <v>0</v>
      </c>
      <c r="BI473" s="27">
        <f t="shared" si="271"/>
        <v>0</v>
      </c>
      <c r="BJ473" s="27">
        <f t="shared" si="271"/>
        <v>0</v>
      </c>
      <c r="BK473" s="27">
        <f t="shared" si="271"/>
        <v>0</v>
      </c>
      <c r="BL473" s="27">
        <f t="shared" si="271"/>
        <v>0</v>
      </c>
      <c r="BM473" s="27">
        <f t="shared" si="271"/>
        <v>0</v>
      </c>
      <c r="BN473" s="27">
        <f t="shared" si="271"/>
        <v>0</v>
      </c>
      <c r="BO473" s="27">
        <f t="shared" si="271"/>
        <v>0</v>
      </c>
    </row>
    <row r="474" spans="1:67" x14ac:dyDescent="0.15">
      <c r="A474" s="50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</row>
    <row r="475" spans="1:67" x14ac:dyDescent="0.15">
      <c r="A475" s="14" t="s">
        <v>56</v>
      </c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50" t="s">
        <v>75</v>
      </c>
      <c r="G476" s="27">
        <f t="shared" ref="G476:AL476" si="272">G116*$C116</f>
        <v>0</v>
      </c>
      <c r="H476" s="27">
        <f t="shared" si="272"/>
        <v>6250</v>
      </c>
      <c r="I476" s="27">
        <f t="shared" si="272"/>
        <v>6250</v>
      </c>
      <c r="J476" s="27">
        <f t="shared" si="272"/>
        <v>6250</v>
      </c>
      <c r="K476" s="27">
        <f t="shared" si="272"/>
        <v>6250</v>
      </c>
      <c r="L476" s="27">
        <f t="shared" si="272"/>
        <v>6250</v>
      </c>
      <c r="M476" s="27">
        <f t="shared" si="272"/>
        <v>6250</v>
      </c>
      <c r="N476" s="27">
        <f t="shared" si="272"/>
        <v>6250</v>
      </c>
      <c r="O476" s="27">
        <f t="shared" si="272"/>
        <v>6250</v>
      </c>
      <c r="P476" s="27">
        <f t="shared" si="272"/>
        <v>6250</v>
      </c>
      <c r="Q476" s="27">
        <f t="shared" si="272"/>
        <v>6250</v>
      </c>
      <c r="R476" s="27">
        <f t="shared" si="272"/>
        <v>6250</v>
      </c>
      <c r="S476" s="27">
        <f t="shared" si="272"/>
        <v>6250</v>
      </c>
      <c r="T476" s="27">
        <f t="shared" si="272"/>
        <v>6250</v>
      </c>
      <c r="U476" s="27">
        <f t="shared" si="272"/>
        <v>6250</v>
      </c>
      <c r="V476" s="27">
        <f t="shared" si="272"/>
        <v>6250</v>
      </c>
      <c r="W476" s="27">
        <f t="shared" si="272"/>
        <v>6250</v>
      </c>
      <c r="X476" s="27">
        <f t="shared" si="272"/>
        <v>6250</v>
      </c>
      <c r="Y476" s="27">
        <f t="shared" si="272"/>
        <v>6250</v>
      </c>
      <c r="Z476" s="27">
        <f t="shared" si="272"/>
        <v>6250</v>
      </c>
      <c r="AA476" s="27">
        <f t="shared" si="272"/>
        <v>6250</v>
      </c>
      <c r="AB476" s="27">
        <f t="shared" si="272"/>
        <v>6250</v>
      </c>
      <c r="AC476" s="27">
        <f t="shared" si="272"/>
        <v>6250</v>
      </c>
      <c r="AD476" s="27">
        <f t="shared" si="272"/>
        <v>6250</v>
      </c>
      <c r="AE476" s="27">
        <f t="shared" si="272"/>
        <v>6250</v>
      </c>
      <c r="AF476" s="27">
        <f t="shared" si="272"/>
        <v>6250</v>
      </c>
      <c r="AG476" s="27">
        <f t="shared" si="272"/>
        <v>6250</v>
      </c>
      <c r="AH476" s="27">
        <f t="shared" si="272"/>
        <v>6250</v>
      </c>
      <c r="AI476" s="27">
        <f t="shared" si="272"/>
        <v>6250</v>
      </c>
      <c r="AJ476" s="27">
        <f t="shared" si="272"/>
        <v>6250</v>
      </c>
      <c r="AK476" s="27">
        <f t="shared" si="272"/>
        <v>6250</v>
      </c>
      <c r="AL476" s="27">
        <f t="shared" si="272"/>
        <v>6250</v>
      </c>
      <c r="AM476" s="27">
        <f t="shared" ref="AM476:BO476" si="273">AM116*$C116</f>
        <v>6250</v>
      </c>
      <c r="AN476" s="27">
        <f t="shared" si="273"/>
        <v>6250</v>
      </c>
      <c r="AO476" s="27">
        <f t="shared" si="273"/>
        <v>6250</v>
      </c>
      <c r="AP476" s="27">
        <f t="shared" si="273"/>
        <v>6250</v>
      </c>
      <c r="AQ476" s="27">
        <f t="shared" si="273"/>
        <v>6250</v>
      </c>
      <c r="AR476" s="27">
        <f t="shared" si="273"/>
        <v>6250</v>
      </c>
      <c r="AS476" s="27">
        <f t="shared" si="273"/>
        <v>6250</v>
      </c>
      <c r="AT476" s="27">
        <f t="shared" si="273"/>
        <v>6250</v>
      </c>
      <c r="AU476" s="27">
        <f t="shared" si="273"/>
        <v>6250</v>
      </c>
      <c r="AV476" s="27">
        <f t="shared" si="273"/>
        <v>6250</v>
      </c>
      <c r="AW476" s="27">
        <f t="shared" si="273"/>
        <v>6250</v>
      </c>
      <c r="AX476" s="27">
        <f t="shared" si="273"/>
        <v>6250</v>
      </c>
      <c r="AY476" s="27">
        <f t="shared" si="273"/>
        <v>6250</v>
      </c>
      <c r="AZ476" s="27">
        <f t="shared" si="273"/>
        <v>6250</v>
      </c>
      <c r="BA476" s="27">
        <f t="shared" si="273"/>
        <v>6250</v>
      </c>
      <c r="BB476" s="27">
        <f t="shared" si="273"/>
        <v>6250</v>
      </c>
      <c r="BC476" s="27">
        <f t="shared" si="273"/>
        <v>6250</v>
      </c>
      <c r="BD476" s="27">
        <f t="shared" si="273"/>
        <v>6250</v>
      </c>
      <c r="BE476" s="27">
        <f t="shared" si="273"/>
        <v>6250</v>
      </c>
      <c r="BF476" s="27">
        <f t="shared" si="273"/>
        <v>6250</v>
      </c>
      <c r="BG476" s="27">
        <f t="shared" si="273"/>
        <v>6250</v>
      </c>
      <c r="BH476" s="27">
        <f t="shared" si="273"/>
        <v>6250</v>
      </c>
      <c r="BI476" s="27">
        <f t="shared" si="273"/>
        <v>6250</v>
      </c>
      <c r="BJ476" s="27">
        <f t="shared" si="273"/>
        <v>6250</v>
      </c>
      <c r="BK476" s="27">
        <f t="shared" si="273"/>
        <v>6250</v>
      </c>
      <c r="BL476" s="27">
        <f t="shared" si="273"/>
        <v>6250</v>
      </c>
      <c r="BM476" s="27">
        <f t="shared" si="273"/>
        <v>6250</v>
      </c>
      <c r="BN476" s="27">
        <f t="shared" si="273"/>
        <v>6250</v>
      </c>
      <c r="BO476" s="27">
        <f t="shared" si="273"/>
        <v>6250</v>
      </c>
    </row>
    <row r="477" spans="1:67" x14ac:dyDescent="0.15">
      <c r="A477" s="50" t="s">
        <v>62</v>
      </c>
      <c r="G477" s="24">
        <f>STAFFPLAN_CWS!$B149</f>
        <v>0</v>
      </c>
      <c r="H477" s="24">
        <f>STAFFPLAN_CWS!$C149</f>
        <v>0.9</v>
      </c>
      <c r="I477" s="24">
        <f>STAFFPLAN_CWS!$C149</f>
        <v>0.9</v>
      </c>
      <c r="J477" s="24">
        <f>STAFFPLAN_CWS!$C149</f>
        <v>0.9</v>
      </c>
      <c r="K477" s="24">
        <f>STAFFPLAN_CWS!$C149</f>
        <v>0.9</v>
      </c>
      <c r="L477" s="24">
        <f>STAFFPLAN_CWS!$C149</f>
        <v>0.9</v>
      </c>
      <c r="M477" s="24">
        <f>STAFFPLAN_CWS!$C149</f>
        <v>0.9</v>
      </c>
      <c r="N477" s="24">
        <f>STAFFPLAN_CWS!$C149</f>
        <v>0.9</v>
      </c>
      <c r="O477" s="24">
        <f>STAFFPLAN_CWS!$C149</f>
        <v>0.9</v>
      </c>
      <c r="P477" s="24">
        <f>STAFFPLAN_CWS!$C149</f>
        <v>0.9</v>
      </c>
      <c r="Q477" s="24">
        <f>STAFFPLAN_CWS!$C149</f>
        <v>0.9</v>
      </c>
      <c r="R477" s="24">
        <f>STAFFPLAN_CWS!$C149</f>
        <v>0.9</v>
      </c>
      <c r="S477" s="24">
        <f>STAFFPLAN_CWS!$C149</f>
        <v>0.9</v>
      </c>
      <c r="T477" s="24">
        <f>STAFFPLAN_CWS!$D149</f>
        <v>0.9</v>
      </c>
      <c r="U477" s="24">
        <f>STAFFPLAN_CWS!$D149</f>
        <v>0.9</v>
      </c>
      <c r="V477" s="24">
        <f>STAFFPLAN_CWS!$D149</f>
        <v>0.9</v>
      </c>
      <c r="W477" s="24">
        <f>STAFFPLAN_CWS!$D149</f>
        <v>0.9</v>
      </c>
      <c r="X477" s="24">
        <f>STAFFPLAN_CWS!$D149</f>
        <v>0.9</v>
      </c>
      <c r="Y477" s="24">
        <f>STAFFPLAN_CWS!$D149</f>
        <v>0.9</v>
      </c>
      <c r="Z477" s="24">
        <f>STAFFPLAN_CWS!$D149</f>
        <v>0.9</v>
      </c>
      <c r="AA477" s="24">
        <f>STAFFPLAN_CWS!$D149</f>
        <v>0.9</v>
      </c>
      <c r="AB477" s="24">
        <f>STAFFPLAN_CWS!$D149</f>
        <v>0.9</v>
      </c>
      <c r="AC477" s="24">
        <f>STAFFPLAN_CWS!$D149</f>
        <v>0.9</v>
      </c>
      <c r="AD477" s="24">
        <f>STAFFPLAN_CWS!$D149</f>
        <v>0.9</v>
      </c>
      <c r="AE477" s="24">
        <f>STAFFPLAN_CWS!$D149</f>
        <v>0.9</v>
      </c>
      <c r="AF477" s="24">
        <f>STAFFPLAN_CWS!$E149</f>
        <v>1</v>
      </c>
      <c r="AG477" s="24">
        <f>STAFFPLAN_CWS!$E149</f>
        <v>1</v>
      </c>
      <c r="AH477" s="24">
        <f>STAFFPLAN_CWS!$E149</f>
        <v>1</v>
      </c>
      <c r="AI477" s="24">
        <f>STAFFPLAN_CWS!$E149</f>
        <v>1</v>
      </c>
      <c r="AJ477" s="24">
        <f>STAFFPLAN_CWS!$E149</f>
        <v>1</v>
      </c>
      <c r="AK477" s="24">
        <f>STAFFPLAN_CWS!$E149</f>
        <v>1</v>
      </c>
      <c r="AL477" s="24">
        <f>STAFFPLAN_CWS!$E149</f>
        <v>1</v>
      </c>
      <c r="AM477" s="24">
        <f>STAFFPLAN_CWS!$E149</f>
        <v>1</v>
      </c>
      <c r="AN477" s="24">
        <f>STAFFPLAN_CWS!$E149</f>
        <v>1</v>
      </c>
      <c r="AO477" s="24">
        <f>STAFFPLAN_CWS!$E149</f>
        <v>1</v>
      </c>
      <c r="AP477" s="24">
        <f>STAFFPLAN_CWS!$E149</f>
        <v>1</v>
      </c>
      <c r="AQ477" s="24">
        <f>STAFFPLAN_CWS!$E149</f>
        <v>1</v>
      </c>
      <c r="AR477" s="24">
        <f>STAFFPLAN_CWS!$F149</f>
        <v>1</v>
      </c>
      <c r="AS477" s="24">
        <f>STAFFPLAN_CWS!$F149</f>
        <v>1</v>
      </c>
      <c r="AT477" s="24">
        <f>STAFFPLAN_CWS!$F149</f>
        <v>1</v>
      </c>
      <c r="AU477" s="24">
        <f>STAFFPLAN_CWS!$F149</f>
        <v>1</v>
      </c>
      <c r="AV477" s="24">
        <f>STAFFPLAN_CWS!$F149</f>
        <v>1</v>
      </c>
      <c r="AW477" s="24">
        <f>STAFFPLAN_CWS!$F149</f>
        <v>1</v>
      </c>
      <c r="AX477" s="24">
        <f>STAFFPLAN_CWS!$F149</f>
        <v>1</v>
      </c>
      <c r="AY477" s="24">
        <f>STAFFPLAN_CWS!$F149</f>
        <v>1</v>
      </c>
      <c r="AZ477" s="24">
        <f>STAFFPLAN_CWS!$F149</f>
        <v>1</v>
      </c>
      <c r="BA477" s="24">
        <f>STAFFPLAN_CWS!$F149</f>
        <v>1</v>
      </c>
      <c r="BB477" s="24">
        <f>STAFFPLAN_CWS!$F149</f>
        <v>1</v>
      </c>
      <c r="BC477" s="24">
        <f>STAFFPLAN_CWS!$F149</f>
        <v>1</v>
      </c>
      <c r="BD477" s="24">
        <f>STAFFPLAN_CWS!$G149</f>
        <v>1</v>
      </c>
      <c r="BE477" s="24">
        <f>STAFFPLAN_CWS!$G149</f>
        <v>1</v>
      </c>
      <c r="BF477" s="24">
        <f>STAFFPLAN_CWS!$G149</f>
        <v>1</v>
      </c>
      <c r="BG477" s="24">
        <f>STAFFPLAN_CWS!$G149</f>
        <v>1</v>
      </c>
      <c r="BH477" s="24">
        <f>STAFFPLAN_CWS!$G149</f>
        <v>1</v>
      </c>
      <c r="BI477" s="24">
        <f>STAFFPLAN_CWS!$G149</f>
        <v>1</v>
      </c>
      <c r="BJ477" s="24">
        <f>STAFFPLAN_CWS!$G149</f>
        <v>1</v>
      </c>
      <c r="BK477" s="24">
        <f>STAFFPLAN_CWS!$G149</f>
        <v>1</v>
      </c>
      <c r="BL477" s="24">
        <f>STAFFPLAN_CWS!$G149</f>
        <v>1</v>
      </c>
      <c r="BM477" s="24">
        <f>STAFFPLAN_CWS!$G149</f>
        <v>1</v>
      </c>
      <c r="BN477" s="24">
        <f>STAFFPLAN_CWS!$G149</f>
        <v>1</v>
      </c>
      <c r="BO477" s="24">
        <f>STAFFPLAN_CWS!$G149</f>
        <v>1</v>
      </c>
    </row>
    <row r="478" spans="1:67" x14ac:dyDescent="0.15">
      <c r="A478" s="50" t="s">
        <v>76</v>
      </c>
      <c r="G478" s="27">
        <f t="shared" ref="G478:AL478" si="274">G476*G477</f>
        <v>0</v>
      </c>
      <c r="H478" s="27">
        <f t="shared" si="274"/>
        <v>5625</v>
      </c>
      <c r="I478" s="27">
        <f t="shared" si="274"/>
        <v>5625</v>
      </c>
      <c r="J478" s="27">
        <f t="shared" si="274"/>
        <v>5625</v>
      </c>
      <c r="K478" s="27">
        <f t="shared" si="274"/>
        <v>5625</v>
      </c>
      <c r="L478" s="27">
        <f t="shared" si="274"/>
        <v>5625</v>
      </c>
      <c r="M478" s="27">
        <f t="shared" si="274"/>
        <v>5625</v>
      </c>
      <c r="N478" s="27">
        <f t="shared" si="274"/>
        <v>5625</v>
      </c>
      <c r="O478" s="27">
        <f t="shared" si="274"/>
        <v>5625</v>
      </c>
      <c r="P478" s="27">
        <f t="shared" si="274"/>
        <v>5625</v>
      </c>
      <c r="Q478" s="27">
        <f t="shared" si="274"/>
        <v>5625</v>
      </c>
      <c r="R478" s="27">
        <f t="shared" si="274"/>
        <v>5625</v>
      </c>
      <c r="S478" s="27">
        <f t="shared" si="274"/>
        <v>5625</v>
      </c>
      <c r="T478" s="27">
        <f t="shared" si="274"/>
        <v>5625</v>
      </c>
      <c r="U478" s="27">
        <f t="shared" si="274"/>
        <v>5625</v>
      </c>
      <c r="V478" s="27">
        <f t="shared" si="274"/>
        <v>5625</v>
      </c>
      <c r="W478" s="27">
        <f t="shared" si="274"/>
        <v>5625</v>
      </c>
      <c r="X478" s="27">
        <f t="shared" si="274"/>
        <v>5625</v>
      </c>
      <c r="Y478" s="27">
        <f t="shared" si="274"/>
        <v>5625</v>
      </c>
      <c r="Z478" s="27">
        <f t="shared" si="274"/>
        <v>5625</v>
      </c>
      <c r="AA478" s="27">
        <f t="shared" si="274"/>
        <v>5625</v>
      </c>
      <c r="AB478" s="27">
        <f t="shared" si="274"/>
        <v>5625</v>
      </c>
      <c r="AC478" s="27">
        <f t="shared" si="274"/>
        <v>5625</v>
      </c>
      <c r="AD478" s="27">
        <f t="shared" si="274"/>
        <v>5625</v>
      </c>
      <c r="AE478" s="27">
        <f t="shared" si="274"/>
        <v>5625</v>
      </c>
      <c r="AF478" s="27">
        <f t="shared" si="274"/>
        <v>6250</v>
      </c>
      <c r="AG478" s="27">
        <f t="shared" si="274"/>
        <v>6250</v>
      </c>
      <c r="AH478" s="27">
        <f t="shared" si="274"/>
        <v>6250</v>
      </c>
      <c r="AI478" s="27">
        <f t="shared" si="274"/>
        <v>6250</v>
      </c>
      <c r="AJ478" s="27">
        <f t="shared" si="274"/>
        <v>6250</v>
      </c>
      <c r="AK478" s="27">
        <f t="shared" si="274"/>
        <v>6250</v>
      </c>
      <c r="AL478" s="27">
        <f t="shared" si="274"/>
        <v>6250</v>
      </c>
      <c r="AM478" s="27">
        <f t="shared" ref="AM478:BO478" si="275">AM476*AM477</f>
        <v>6250</v>
      </c>
      <c r="AN478" s="27">
        <f t="shared" si="275"/>
        <v>6250</v>
      </c>
      <c r="AO478" s="27">
        <f t="shared" si="275"/>
        <v>6250</v>
      </c>
      <c r="AP478" s="27">
        <f t="shared" si="275"/>
        <v>6250</v>
      </c>
      <c r="AQ478" s="27">
        <f t="shared" si="275"/>
        <v>6250</v>
      </c>
      <c r="AR478" s="27">
        <f t="shared" si="275"/>
        <v>6250</v>
      </c>
      <c r="AS478" s="27">
        <f t="shared" si="275"/>
        <v>6250</v>
      </c>
      <c r="AT478" s="27">
        <f t="shared" si="275"/>
        <v>6250</v>
      </c>
      <c r="AU478" s="27">
        <f t="shared" si="275"/>
        <v>6250</v>
      </c>
      <c r="AV478" s="27">
        <f t="shared" si="275"/>
        <v>6250</v>
      </c>
      <c r="AW478" s="27">
        <f t="shared" si="275"/>
        <v>6250</v>
      </c>
      <c r="AX478" s="27">
        <f t="shared" si="275"/>
        <v>6250</v>
      </c>
      <c r="AY478" s="27">
        <f t="shared" si="275"/>
        <v>6250</v>
      </c>
      <c r="AZ478" s="27">
        <f t="shared" si="275"/>
        <v>6250</v>
      </c>
      <c r="BA478" s="27">
        <f t="shared" si="275"/>
        <v>6250</v>
      </c>
      <c r="BB478" s="27">
        <f t="shared" si="275"/>
        <v>6250</v>
      </c>
      <c r="BC478" s="27">
        <f t="shared" si="275"/>
        <v>6250</v>
      </c>
      <c r="BD478" s="27">
        <f t="shared" si="275"/>
        <v>6250</v>
      </c>
      <c r="BE478" s="27">
        <f t="shared" si="275"/>
        <v>6250</v>
      </c>
      <c r="BF478" s="27">
        <f t="shared" si="275"/>
        <v>6250</v>
      </c>
      <c r="BG478" s="27">
        <f t="shared" si="275"/>
        <v>6250</v>
      </c>
      <c r="BH478" s="27">
        <f t="shared" si="275"/>
        <v>6250</v>
      </c>
      <c r="BI478" s="27">
        <f t="shared" si="275"/>
        <v>6250</v>
      </c>
      <c r="BJ478" s="27">
        <f t="shared" si="275"/>
        <v>6250</v>
      </c>
      <c r="BK478" s="27">
        <f t="shared" si="275"/>
        <v>6250</v>
      </c>
      <c r="BL478" s="27">
        <f t="shared" si="275"/>
        <v>6250</v>
      </c>
      <c r="BM478" s="27">
        <f t="shared" si="275"/>
        <v>6250</v>
      </c>
      <c r="BN478" s="27">
        <f t="shared" si="275"/>
        <v>6250</v>
      </c>
      <c r="BO478" s="27">
        <f t="shared" si="275"/>
        <v>6250</v>
      </c>
    </row>
    <row r="479" spans="1:67" x14ac:dyDescent="0.15">
      <c r="A479" s="50" t="s">
        <v>766</v>
      </c>
      <c r="G479" s="27">
        <v>0</v>
      </c>
      <c r="H479" s="27">
        <v>0</v>
      </c>
      <c r="I479" s="27">
        <v>0</v>
      </c>
      <c r="J479" s="27">
        <v>0</v>
      </c>
      <c r="K479" s="27">
        <v>0</v>
      </c>
      <c r="L479" s="27">
        <v>0</v>
      </c>
      <c r="M479" s="27">
        <v>0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</v>
      </c>
      <c r="T479" s="27">
        <v>0</v>
      </c>
      <c r="U479" s="27">
        <v>0</v>
      </c>
      <c r="V479" s="27">
        <v>0</v>
      </c>
      <c r="W479" s="27">
        <v>0</v>
      </c>
      <c r="X479" s="27">
        <v>0</v>
      </c>
      <c r="Y479" s="27">
        <v>0</v>
      </c>
      <c r="Z479" s="27">
        <v>0</v>
      </c>
      <c r="AA479" s="27">
        <v>0</v>
      </c>
      <c r="AB479" s="27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0</v>
      </c>
      <c r="AI479" s="27">
        <v>0</v>
      </c>
      <c r="AJ479" s="27">
        <v>0</v>
      </c>
      <c r="AK479" s="27">
        <v>0</v>
      </c>
      <c r="AL479" s="27">
        <v>0</v>
      </c>
      <c r="AM479" s="27">
        <v>0</v>
      </c>
      <c r="AN479" s="27">
        <v>0</v>
      </c>
      <c r="AO479" s="27">
        <v>0</v>
      </c>
      <c r="AP479" s="27">
        <v>0</v>
      </c>
      <c r="AQ479" s="27">
        <v>0</v>
      </c>
      <c r="AR479" s="27">
        <v>0</v>
      </c>
      <c r="AS479" s="27">
        <v>0</v>
      </c>
      <c r="AT479" s="27">
        <v>0</v>
      </c>
      <c r="AU479" s="27">
        <v>0</v>
      </c>
      <c r="AV479" s="27">
        <v>0</v>
      </c>
      <c r="AW479" s="27">
        <v>0</v>
      </c>
      <c r="AX479" s="27">
        <v>0</v>
      </c>
      <c r="AY479" s="27">
        <v>0</v>
      </c>
      <c r="AZ479" s="27">
        <v>0</v>
      </c>
      <c r="BA479" s="27">
        <v>0</v>
      </c>
      <c r="BB479" s="27">
        <v>0</v>
      </c>
      <c r="BC479" s="27">
        <v>0</v>
      </c>
      <c r="BD479" s="27">
        <v>0</v>
      </c>
      <c r="BE479" s="27">
        <v>0</v>
      </c>
      <c r="BF479" s="27">
        <v>0</v>
      </c>
      <c r="BG479" s="27">
        <v>0</v>
      </c>
      <c r="BH479" s="27">
        <v>0</v>
      </c>
      <c r="BI479" s="27">
        <v>0</v>
      </c>
      <c r="BJ479" s="27">
        <v>0</v>
      </c>
      <c r="BK479" s="27">
        <v>0</v>
      </c>
      <c r="BL479" s="27">
        <v>0</v>
      </c>
      <c r="BM479" s="27">
        <v>0</v>
      </c>
      <c r="BN479" s="27">
        <v>0</v>
      </c>
      <c r="BO479" s="27">
        <v>0</v>
      </c>
    </row>
    <row r="480" spans="1:67" x14ac:dyDescent="0.15">
      <c r="A480" s="50" t="s">
        <v>63</v>
      </c>
      <c r="G480" s="27">
        <f t="shared" ref="G480:AL480" si="276">G478+G479</f>
        <v>0</v>
      </c>
      <c r="H480" s="27">
        <f t="shared" si="276"/>
        <v>5625</v>
      </c>
      <c r="I480" s="27">
        <f t="shared" si="276"/>
        <v>5625</v>
      </c>
      <c r="J480" s="27">
        <f t="shared" si="276"/>
        <v>5625</v>
      </c>
      <c r="K480" s="27">
        <f t="shared" si="276"/>
        <v>5625</v>
      </c>
      <c r="L480" s="27">
        <f t="shared" si="276"/>
        <v>5625</v>
      </c>
      <c r="M480" s="27">
        <f t="shared" si="276"/>
        <v>5625</v>
      </c>
      <c r="N480" s="27">
        <f t="shared" si="276"/>
        <v>5625</v>
      </c>
      <c r="O480" s="27">
        <f t="shared" si="276"/>
        <v>5625</v>
      </c>
      <c r="P480" s="27">
        <f t="shared" si="276"/>
        <v>5625</v>
      </c>
      <c r="Q480" s="27">
        <f t="shared" si="276"/>
        <v>5625</v>
      </c>
      <c r="R480" s="27">
        <f t="shared" si="276"/>
        <v>5625</v>
      </c>
      <c r="S480" s="27">
        <f t="shared" si="276"/>
        <v>5625</v>
      </c>
      <c r="T480" s="27">
        <f t="shared" si="276"/>
        <v>5625</v>
      </c>
      <c r="U480" s="27">
        <f t="shared" si="276"/>
        <v>5625</v>
      </c>
      <c r="V480" s="27">
        <f t="shared" si="276"/>
        <v>5625</v>
      </c>
      <c r="W480" s="27">
        <f t="shared" si="276"/>
        <v>5625</v>
      </c>
      <c r="X480" s="27">
        <f t="shared" si="276"/>
        <v>5625</v>
      </c>
      <c r="Y480" s="27">
        <f t="shared" si="276"/>
        <v>5625</v>
      </c>
      <c r="Z480" s="27">
        <f t="shared" si="276"/>
        <v>5625</v>
      </c>
      <c r="AA480" s="27">
        <f t="shared" si="276"/>
        <v>5625</v>
      </c>
      <c r="AB480" s="27">
        <f t="shared" si="276"/>
        <v>5625</v>
      </c>
      <c r="AC480" s="27">
        <f t="shared" si="276"/>
        <v>5625</v>
      </c>
      <c r="AD480" s="27">
        <f t="shared" si="276"/>
        <v>5625</v>
      </c>
      <c r="AE480" s="27">
        <f t="shared" si="276"/>
        <v>5625</v>
      </c>
      <c r="AF480" s="27">
        <f t="shared" si="276"/>
        <v>6250</v>
      </c>
      <c r="AG480" s="27">
        <f t="shared" si="276"/>
        <v>6250</v>
      </c>
      <c r="AH480" s="27">
        <f t="shared" si="276"/>
        <v>6250</v>
      </c>
      <c r="AI480" s="27">
        <f t="shared" si="276"/>
        <v>6250</v>
      </c>
      <c r="AJ480" s="27">
        <f t="shared" si="276"/>
        <v>6250</v>
      </c>
      <c r="AK480" s="27">
        <f t="shared" si="276"/>
        <v>6250</v>
      </c>
      <c r="AL480" s="27">
        <f t="shared" si="276"/>
        <v>6250</v>
      </c>
      <c r="AM480" s="27">
        <f t="shared" ref="AM480:BO480" si="277">AM478+AM479</f>
        <v>6250</v>
      </c>
      <c r="AN480" s="27">
        <f t="shared" si="277"/>
        <v>6250</v>
      </c>
      <c r="AO480" s="27">
        <f t="shared" si="277"/>
        <v>6250</v>
      </c>
      <c r="AP480" s="27">
        <f t="shared" si="277"/>
        <v>6250</v>
      </c>
      <c r="AQ480" s="27">
        <f t="shared" si="277"/>
        <v>6250</v>
      </c>
      <c r="AR480" s="27">
        <f t="shared" si="277"/>
        <v>6250</v>
      </c>
      <c r="AS480" s="27">
        <f t="shared" si="277"/>
        <v>6250</v>
      </c>
      <c r="AT480" s="27">
        <f t="shared" si="277"/>
        <v>6250</v>
      </c>
      <c r="AU480" s="27">
        <f t="shared" si="277"/>
        <v>6250</v>
      </c>
      <c r="AV480" s="27">
        <f t="shared" si="277"/>
        <v>6250</v>
      </c>
      <c r="AW480" s="27">
        <f t="shared" si="277"/>
        <v>6250</v>
      </c>
      <c r="AX480" s="27">
        <f t="shared" si="277"/>
        <v>6250</v>
      </c>
      <c r="AY480" s="27">
        <f t="shared" si="277"/>
        <v>6250</v>
      </c>
      <c r="AZ480" s="27">
        <f t="shared" si="277"/>
        <v>6250</v>
      </c>
      <c r="BA480" s="27">
        <f t="shared" si="277"/>
        <v>6250</v>
      </c>
      <c r="BB480" s="27">
        <f t="shared" si="277"/>
        <v>6250</v>
      </c>
      <c r="BC480" s="27">
        <f t="shared" si="277"/>
        <v>6250</v>
      </c>
      <c r="BD480" s="27">
        <f t="shared" si="277"/>
        <v>6250</v>
      </c>
      <c r="BE480" s="27">
        <f t="shared" si="277"/>
        <v>6250</v>
      </c>
      <c r="BF480" s="27">
        <f t="shared" si="277"/>
        <v>6250</v>
      </c>
      <c r="BG480" s="27">
        <f t="shared" si="277"/>
        <v>6250</v>
      </c>
      <c r="BH480" s="27">
        <f t="shared" si="277"/>
        <v>6250</v>
      </c>
      <c r="BI480" s="27">
        <f t="shared" si="277"/>
        <v>6250</v>
      </c>
      <c r="BJ480" s="27">
        <f t="shared" si="277"/>
        <v>6250</v>
      </c>
      <c r="BK480" s="27">
        <f t="shared" si="277"/>
        <v>6250</v>
      </c>
      <c r="BL480" s="27">
        <f t="shared" si="277"/>
        <v>6250</v>
      </c>
      <c r="BM480" s="27">
        <f t="shared" si="277"/>
        <v>6250</v>
      </c>
      <c r="BN480" s="27">
        <f t="shared" si="277"/>
        <v>6250</v>
      </c>
      <c r="BO480" s="27">
        <f t="shared" si="277"/>
        <v>6250</v>
      </c>
    </row>
    <row r="481" spans="1:67" x14ac:dyDescent="0.15">
      <c r="A481" s="50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</row>
    <row r="482" spans="1:67" x14ac:dyDescent="0.15">
      <c r="A482" s="35" t="s">
        <v>86</v>
      </c>
      <c r="G482" s="27">
        <f t="shared" ref="G482:AL482" si="278">G117*$C117</f>
        <v>0</v>
      </c>
      <c r="H482" s="27">
        <f t="shared" si="278"/>
        <v>5200</v>
      </c>
      <c r="I482" s="27">
        <f t="shared" si="278"/>
        <v>5200</v>
      </c>
      <c r="J482" s="27">
        <f t="shared" si="278"/>
        <v>5200</v>
      </c>
      <c r="K482" s="27">
        <f t="shared" si="278"/>
        <v>5200</v>
      </c>
      <c r="L482" s="27">
        <f t="shared" si="278"/>
        <v>5200</v>
      </c>
      <c r="M482" s="27">
        <f t="shared" si="278"/>
        <v>5200</v>
      </c>
      <c r="N482" s="27">
        <f t="shared" si="278"/>
        <v>5200</v>
      </c>
      <c r="O482" s="27">
        <f t="shared" si="278"/>
        <v>5200</v>
      </c>
      <c r="P482" s="27">
        <f t="shared" si="278"/>
        <v>5200</v>
      </c>
      <c r="Q482" s="27">
        <f t="shared" si="278"/>
        <v>5200</v>
      </c>
      <c r="R482" s="27">
        <f t="shared" si="278"/>
        <v>5200</v>
      </c>
      <c r="S482" s="27">
        <f t="shared" si="278"/>
        <v>5200</v>
      </c>
      <c r="T482" s="27">
        <f t="shared" si="278"/>
        <v>0</v>
      </c>
      <c r="U482" s="27">
        <f t="shared" si="278"/>
        <v>0</v>
      </c>
      <c r="V482" s="27">
        <f t="shared" si="278"/>
        <v>0</v>
      </c>
      <c r="W482" s="27">
        <f t="shared" si="278"/>
        <v>0</v>
      </c>
      <c r="X482" s="27">
        <f t="shared" si="278"/>
        <v>0</v>
      </c>
      <c r="Y482" s="27">
        <f t="shared" si="278"/>
        <v>0</v>
      </c>
      <c r="Z482" s="27">
        <f t="shared" si="278"/>
        <v>0</v>
      </c>
      <c r="AA482" s="27">
        <f t="shared" si="278"/>
        <v>0</v>
      </c>
      <c r="AB482" s="27">
        <f t="shared" si="278"/>
        <v>0</v>
      </c>
      <c r="AC482" s="27">
        <f t="shared" si="278"/>
        <v>0</v>
      </c>
      <c r="AD482" s="27">
        <f t="shared" si="278"/>
        <v>0</v>
      </c>
      <c r="AE482" s="27">
        <f t="shared" si="278"/>
        <v>0</v>
      </c>
      <c r="AF482" s="27">
        <f t="shared" si="278"/>
        <v>0</v>
      </c>
      <c r="AG482" s="27">
        <f t="shared" si="278"/>
        <v>0</v>
      </c>
      <c r="AH482" s="27">
        <f t="shared" si="278"/>
        <v>0</v>
      </c>
      <c r="AI482" s="27">
        <f t="shared" si="278"/>
        <v>0</v>
      </c>
      <c r="AJ482" s="27">
        <f t="shared" si="278"/>
        <v>0</v>
      </c>
      <c r="AK482" s="27">
        <f t="shared" si="278"/>
        <v>0</v>
      </c>
      <c r="AL482" s="27">
        <f t="shared" si="278"/>
        <v>0</v>
      </c>
      <c r="AM482" s="27">
        <f t="shared" ref="AM482:BO482" si="279">AM117*$C117</f>
        <v>0</v>
      </c>
      <c r="AN482" s="27">
        <f t="shared" si="279"/>
        <v>0</v>
      </c>
      <c r="AO482" s="27">
        <f t="shared" si="279"/>
        <v>0</v>
      </c>
      <c r="AP482" s="27">
        <f t="shared" si="279"/>
        <v>0</v>
      </c>
      <c r="AQ482" s="27">
        <f t="shared" si="279"/>
        <v>0</v>
      </c>
      <c r="AR482" s="27">
        <f t="shared" si="279"/>
        <v>0</v>
      </c>
      <c r="AS482" s="27">
        <f t="shared" si="279"/>
        <v>0</v>
      </c>
      <c r="AT482" s="27">
        <f t="shared" si="279"/>
        <v>0</v>
      </c>
      <c r="AU482" s="27">
        <f t="shared" si="279"/>
        <v>0</v>
      </c>
      <c r="AV482" s="27">
        <f t="shared" si="279"/>
        <v>0</v>
      </c>
      <c r="AW482" s="27">
        <f t="shared" si="279"/>
        <v>0</v>
      </c>
      <c r="AX482" s="27">
        <f t="shared" si="279"/>
        <v>0</v>
      </c>
      <c r="AY482" s="27">
        <f t="shared" si="279"/>
        <v>0</v>
      </c>
      <c r="AZ482" s="27">
        <f t="shared" si="279"/>
        <v>0</v>
      </c>
      <c r="BA482" s="27">
        <f t="shared" si="279"/>
        <v>0</v>
      </c>
      <c r="BB482" s="27">
        <f t="shared" si="279"/>
        <v>0</v>
      </c>
      <c r="BC482" s="27">
        <f t="shared" si="279"/>
        <v>0</v>
      </c>
      <c r="BD482" s="27">
        <f t="shared" si="279"/>
        <v>0</v>
      </c>
      <c r="BE482" s="27">
        <f t="shared" si="279"/>
        <v>0</v>
      </c>
      <c r="BF482" s="27">
        <f t="shared" si="279"/>
        <v>0</v>
      </c>
      <c r="BG482" s="27">
        <f t="shared" si="279"/>
        <v>0</v>
      </c>
      <c r="BH482" s="27">
        <f t="shared" si="279"/>
        <v>0</v>
      </c>
      <c r="BI482" s="27">
        <f t="shared" si="279"/>
        <v>0</v>
      </c>
      <c r="BJ482" s="27">
        <f t="shared" si="279"/>
        <v>0</v>
      </c>
      <c r="BK482" s="27">
        <f t="shared" si="279"/>
        <v>0</v>
      </c>
      <c r="BL482" s="27">
        <f t="shared" si="279"/>
        <v>0</v>
      </c>
      <c r="BM482" s="27">
        <f t="shared" si="279"/>
        <v>0</v>
      </c>
      <c r="BN482" s="27">
        <f t="shared" si="279"/>
        <v>0</v>
      </c>
      <c r="BO482" s="27">
        <f t="shared" si="279"/>
        <v>0</v>
      </c>
    </row>
    <row r="483" spans="1:67" x14ac:dyDescent="0.15">
      <c r="A483" s="50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</row>
    <row r="484" spans="1:67" x14ac:dyDescent="0.15">
      <c r="A484" s="14" t="s">
        <v>57</v>
      </c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50" t="s">
        <v>75</v>
      </c>
      <c r="G485" s="27">
        <f t="shared" ref="G485:AL485" si="280">G119*$C119</f>
        <v>3541.6666666666665</v>
      </c>
      <c r="H485" s="27">
        <f t="shared" si="280"/>
        <v>7083.333333333333</v>
      </c>
      <c r="I485" s="27">
        <f t="shared" si="280"/>
        <v>7083.333333333333</v>
      </c>
      <c r="J485" s="27">
        <f t="shared" si="280"/>
        <v>7083.333333333333</v>
      </c>
      <c r="K485" s="27">
        <f t="shared" si="280"/>
        <v>7083.333333333333</v>
      </c>
      <c r="L485" s="27">
        <f t="shared" si="280"/>
        <v>7083.333333333333</v>
      </c>
      <c r="M485" s="27">
        <f t="shared" si="280"/>
        <v>7083.333333333333</v>
      </c>
      <c r="N485" s="27">
        <f t="shared" si="280"/>
        <v>7083.333333333333</v>
      </c>
      <c r="O485" s="27">
        <f t="shared" si="280"/>
        <v>7083.333333333333</v>
      </c>
      <c r="P485" s="27">
        <f t="shared" si="280"/>
        <v>7083.333333333333</v>
      </c>
      <c r="Q485" s="27">
        <f t="shared" si="280"/>
        <v>7083.333333333333</v>
      </c>
      <c r="R485" s="27">
        <f t="shared" si="280"/>
        <v>7083.333333333333</v>
      </c>
      <c r="S485" s="27">
        <f t="shared" si="280"/>
        <v>7083.333333333333</v>
      </c>
      <c r="T485" s="27">
        <f t="shared" si="280"/>
        <v>7083.333333333333</v>
      </c>
      <c r="U485" s="27">
        <f t="shared" si="280"/>
        <v>7083.333333333333</v>
      </c>
      <c r="V485" s="27">
        <f t="shared" si="280"/>
        <v>7083.333333333333</v>
      </c>
      <c r="W485" s="27">
        <f t="shared" si="280"/>
        <v>7083.333333333333</v>
      </c>
      <c r="X485" s="27">
        <f t="shared" si="280"/>
        <v>7083.333333333333</v>
      </c>
      <c r="Y485" s="27">
        <f t="shared" si="280"/>
        <v>7083.333333333333</v>
      </c>
      <c r="Z485" s="27">
        <f t="shared" si="280"/>
        <v>7083.333333333333</v>
      </c>
      <c r="AA485" s="27">
        <f t="shared" si="280"/>
        <v>7083.333333333333</v>
      </c>
      <c r="AB485" s="27">
        <f t="shared" si="280"/>
        <v>7083.333333333333</v>
      </c>
      <c r="AC485" s="27">
        <f t="shared" si="280"/>
        <v>7083.333333333333</v>
      </c>
      <c r="AD485" s="27">
        <f t="shared" si="280"/>
        <v>7083.333333333333</v>
      </c>
      <c r="AE485" s="27">
        <f t="shared" si="280"/>
        <v>7083.333333333333</v>
      </c>
      <c r="AF485" s="27">
        <f t="shared" si="280"/>
        <v>7083.333333333333</v>
      </c>
      <c r="AG485" s="27">
        <f t="shared" si="280"/>
        <v>7083.333333333333</v>
      </c>
      <c r="AH485" s="27">
        <f t="shared" si="280"/>
        <v>7083.333333333333</v>
      </c>
      <c r="AI485" s="27">
        <f t="shared" si="280"/>
        <v>7083.333333333333</v>
      </c>
      <c r="AJ485" s="27">
        <f t="shared" si="280"/>
        <v>7083.333333333333</v>
      </c>
      <c r="AK485" s="27">
        <f t="shared" si="280"/>
        <v>7083.333333333333</v>
      </c>
      <c r="AL485" s="27">
        <f t="shared" si="280"/>
        <v>7083.333333333333</v>
      </c>
      <c r="AM485" s="27">
        <f t="shared" ref="AM485:BO485" si="281">AM119*$C119</f>
        <v>7083.333333333333</v>
      </c>
      <c r="AN485" s="27">
        <f t="shared" si="281"/>
        <v>7083.333333333333</v>
      </c>
      <c r="AO485" s="27">
        <f t="shared" si="281"/>
        <v>7083.333333333333</v>
      </c>
      <c r="AP485" s="27">
        <f t="shared" si="281"/>
        <v>7083.333333333333</v>
      </c>
      <c r="AQ485" s="27">
        <f t="shared" si="281"/>
        <v>7083.333333333333</v>
      </c>
      <c r="AR485" s="27">
        <f t="shared" si="281"/>
        <v>7083.333333333333</v>
      </c>
      <c r="AS485" s="27">
        <f t="shared" si="281"/>
        <v>7083.333333333333</v>
      </c>
      <c r="AT485" s="27">
        <f t="shared" si="281"/>
        <v>7083.333333333333</v>
      </c>
      <c r="AU485" s="27">
        <f t="shared" si="281"/>
        <v>7083.333333333333</v>
      </c>
      <c r="AV485" s="27">
        <f t="shared" si="281"/>
        <v>7083.333333333333</v>
      </c>
      <c r="AW485" s="27">
        <f t="shared" si="281"/>
        <v>7083.333333333333</v>
      </c>
      <c r="AX485" s="27">
        <f t="shared" si="281"/>
        <v>7083.333333333333</v>
      </c>
      <c r="AY485" s="27">
        <f t="shared" si="281"/>
        <v>7083.333333333333</v>
      </c>
      <c r="AZ485" s="27">
        <f t="shared" si="281"/>
        <v>7083.333333333333</v>
      </c>
      <c r="BA485" s="27">
        <f t="shared" si="281"/>
        <v>7083.333333333333</v>
      </c>
      <c r="BB485" s="27">
        <f t="shared" si="281"/>
        <v>7083.333333333333</v>
      </c>
      <c r="BC485" s="27">
        <f t="shared" si="281"/>
        <v>7083.333333333333</v>
      </c>
      <c r="BD485" s="27">
        <f t="shared" si="281"/>
        <v>7083.333333333333</v>
      </c>
      <c r="BE485" s="27">
        <f t="shared" si="281"/>
        <v>7083.333333333333</v>
      </c>
      <c r="BF485" s="27">
        <f t="shared" si="281"/>
        <v>7083.333333333333</v>
      </c>
      <c r="BG485" s="27">
        <f t="shared" si="281"/>
        <v>7083.333333333333</v>
      </c>
      <c r="BH485" s="27">
        <f t="shared" si="281"/>
        <v>7083.333333333333</v>
      </c>
      <c r="BI485" s="27">
        <f t="shared" si="281"/>
        <v>7083.333333333333</v>
      </c>
      <c r="BJ485" s="27">
        <f t="shared" si="281"/>
        <v>7083.333333333333</v>
      </c>
      <c r="BK485" s="27">
        <f t="shared" si="281"/>
        <v>7083.333333333333</v>
      </c>
      <c r="BL485" s="27">
        <f t="shared" si="281"/>
        <v>7083.333333333333</v>
      </c>
      <c r="BM485" s="27">
        <f t="shared" si="281"/>
        <v>7083.333333333333</v>
      </c>
      <c r="BN485" s="27">
        <f t="shared" si="281"/>
        <v>7083.333333333333</v>
      </c>
      <c r="BO485" s="27">
        <f t="shared" si="281"/>
        <v>7083.333333333333</v>
      </c>
    </row>
    <row r="486" spans="1:67" x14ac:dyDescent="0.15">
      <c r="A486" s="50" t="s">
        <v>62</v>
      </c>
      <c r="G486" s="24">
        <f>STAFFPLAN_CWS!$B153</f>
        <v>0.9</v>
      </c>
      <c r="H486" s="24">
        <f>STAFFPLAN_CWS!$C153</f>
        <v>0.9</v>
      </c>
      <c r="I486" s="24">
        <f>STAFFPLAN_CWS!$C153</f>
        <v>0.9</v>
      </c>
      <c r="J486" s="24">
        <f>STAFFPLAN_CWS!$C153</f>
        <v>0.9</v>
      </c>
      <c r="K486" s="24">
        <f>STAFFPLAN_CWS!$C153</f>
        <v>0.9</v>
      </c>
      <c r="L486" s="24">
        <f>STAFFPLAN_CWS!$C153</f>
        <v>0.9</v>
      </c>
      <c r="M486" s="24">
        <f>STAFFPLAN_CWS!$C153</f>
        <v>0.9</v>
      </c>
      <c r="N486" s="24">
        <f>STAFFPLAN_CWS!$C153</f>
        <v>0.9</v>
      </c>
      <c r="O486" s="24">
        <f>STAFFPLAN_CWS!$C153</f>
        <v>0.9</v>
      </c>
      <c r="P486" s="24">
        <f>STAFFPLAN_CWS!$C153</f>
        <v>0.9</v>
      </c>
      <c r="Q486" s="24">
        <f>STAFFPLAN_CWS!$C153</f>
        <v>0.9</v>
      </c>
      <c r="R486" s="24">
        <f>STAFFPLAN_CWS!$C153</f>
        <v>0.9</v>
      </c>
      <c r="S486" s="24">
        <f>STAFFPLAN_CWS!$C153</f>
        <v>0.9</v>
      </c>
      <c r="T486" s="24">
        <f>STAFFPLAN_CWS!$D153</f>
        <v>0.9</v>
      </c>
      <c r="U486" s="24">
        <f>STAFFPLAN_CWS!$D153</f>
        <v>0.9</v>
      </c>
      <c r="V486" s="24">
        <f>STAFFPLAN_CWS!$D153</f>
        <v>0.9</v>
      </c>
      <c r="W486" s="24">
        <f>STAFFPLAN_CWS!$D153</f>
        <v>0.9</v>
      </c>
      <c r="X486" s="24">
        <f>STAFFPLAN_CWS!$D153</f>
        <v>0.9</v>
      </c>
      <c r="Y486" s="24">
        <f>STAFFPLAN_CWS!$D153</f>
        <v>0.9</v>
      </c>
      <c r="Z486" s="24">
        <f>STAFFPLAN_CWS!$D153</f>
        <v>0.9</v>
      </c>
      <c r="AA486" s="24">
        <f>STAFFPLAN_CWS!$D153</f>
        <v>0.9</v>
      </c>
      <c r="AB486" s="24">
        <f>STAFFPLAN_CWS!$D153</f>
        <v>0.9</v>
      </c>
      <c r="AC486" s="24">
        <f>STAFFPLAN_CWS!$D153</f>
        <v>0.9</v>
      </c>
      <c r="AD486" s="24">
        <f>STAFFPLAN_CWS!$D153</f>
        <v>0.9</v>
      </c>
      <c r="AE486" s="24">
        <f>STAFFPLAN_CWS!$D153</f>
        <v>0.9</v>
      </c>
      <c r="AF486" s="24">
        <f>STAFFPLAN_CWS!$E153</f>
        <v>1</v>
      </c>
      <c r="AG486" s="24">
        <f>STAFFPLAN_CWS!$E153</f>
        <v>1</v>
      </c>
      <c r="AH486" s="24">
        <f>STAFFPLAN_CWS!$E153</f>
        <v>1</v>
      </c>
      <c r="AI486" s="24">
        <f>STAFFPLAN_CWS!$E153</f>
        <v>1</v>
      </c>
      <c r="AJ486" s="24">
        <f>STAFFPLAN_CWS!$E153</f>
        <v>1</v>
      </c>
      <c r="AK486" s="24">
        <f>STAFFPLAN_CWS!$E153</f>
        <v>1</v>
      </c>
      <c r="AL486" s="24">
        <f>STAFFPLAN_CWS!$E153</f>
        <v>1</v>
      </c>
      <c r="AM486" s="24">
        <f>STAFFPLAN_CWS!$E153</f>
        <v>1</v>
      </c>
      <c r="AN486" s="24">
        <f>STAFFPLAN_CWS!$E153</f>
        <v>1</v>
      </c>
      <c r="AO486" s="24">
        <f>STAFFPLAN_CWS!$E153</f>
        <v>1</v>
      </c>
      <c r="AP486" s="24">
        <f>STAFFPLAN_CWS!$E153</f>
        <v>1</v>
      </c>
      <c r="AQ486" s="24">
        <f>STAFFPLAN_CWS!$E153</f>
        <v>1</v>
      </c>
      <c r="AR486" s="24">
        <f>STAFFPLAN_CWS!$F153</f>
        <v>1</v>
      </c>
      <c r="AS486" s="24">
        <f>STAFFPLAN_CWS!$F153</f>
        <v>1</v>
      </c>
      <c r="AT486" s="24">
        <f>STAFFPLAN_CWS!$F153</f>
        <v>1</v>
      </c>
      <c r="AU486" s="24">
        <f>STAFFPLAN_CWS!$F153</f>
        <v>1</v>
      </c>
      <c r="AV486" s="24">
        <f>STAFFPLAN_CWS!$F153</f>
        <v>1</v>
      </c>
      <c r="AW486" s="24">
        <f>STAFFPLAN_CWS!$F153</f>
        <v>1</v>
      </c>
      <c r="AX486" s="24">
        <f>STAFFPLAN_CWS!$F153</f>
        <v>1</v>
      </c>
      <c r="AY486" s="24">
        <f>STAFFPLAN_CWS!$F153</f>
        <v>1</v>
      </c>
      <c r="AZ486" s="24">
        <f>STAFFPLAN_CWS!$F153</f>
        <v>1</v>
      </c>
      <c r="BA486" s="24">
        <f>STAFFPLAN_CWS!$F153</f>
        <v>1</v>
      </c>
      <c r="BB486" s="24">
        <f>STAFFPLAN_CWS!$F153</f>
        <v>1</v>
      </c>
      <c r="BC486" s="24">
        <f>STAFFPLAN_CWS!$F153</f>
        <v>1</v>
      </c>
      <c r="BD486" s="24">
        <f>STAFFPLAN_CWS!$G153</f>
        <v>1</v>
      </c>
      <c r="BE486" s="24">
        <f>STAFFPLAN_CWS!$G153</f>
        <v>1</v>
      </c>
      <c r="BF486" s="24">
        <f>STAFFPLAN_CWS!$G153</f>
        <v>1</v>
      </c>
      <c r="BG486" s="24">
        <f>STAFFPLAN_CWS!$G153</f>
        <v>1</v>
      </c>
      <c r="BH486" s="24">
        <f>STAFFPLAN_CWS!$G153</f>
        <v>1</v>
      </c>
      <c r="BI486" s="24">
        <f>STAFFPLAN_CWS!$G153</f>
        <v>1</v>
      </c>
      <c r="BJ486" s="24">
        <f>STAFFPLAN_CWS!$G153</f>
        <v>1</v>
      </c>
      <c r="BK486" s="24">
        <f>STAFFPLAN_CWS!$G153</f>
        <v>1</v>
      </c>
      <c r="BL486" s="24">
        <f>STAFFPLAN_CWS!$G153</f>
        <v>1</v>
      </c>
      <c r="BM486" s="24">
        <f>STAFFPLAN_CWS!$G153</f>
        <v>1</v>
      </c>
      <c r="BN486" s="24">
        <f>STAFFPLAN_CWS!$G153</f>
        <v>1</v>
      </c>
      <c r="BO486" s="24">
        <f>STAFFPLAN_CWS!$G153</f>
        <v>1</v>
      </c>
    </row>
    <row r="487" spans="1:67" x14ac:dyDescent="0.15">
      <c r="A487" s="50" t="s">
        <v>76</v>
      </c>
      <c r="G487" s="27">
        <f t="shared" ref="G487:AL487" si="282">G485*G486</f>
        <v>3187.5</v>
      </c>
      <c r="H487" s="27">
        <f t="shared" si="282"/>
        <v>6375</v>
      </c>
      <c r="I487" s="27">
        <f t="shared" si="282"/>
        <v>6375</v>
      </c>
      <c r="J487" s="27">
        <f t="shared" si="282"/>
        <v>6375</v>
      </c>
      <c r="K487" s="27">
        <f t="shared" si="282"/>
        <v>6375</v>
      </c>
      <c r="L487" s="27">
        <f t="shared" si="282"/>
        <v>6375</v>
      </c>
      <c r="M487" s="27">
        <f t="shared" si="282"/>
        <v>6375</v>
      </c>
      <c r="N487" s="27">
        <f t="shared" si="282"/>
        <v>6375</v>
      </c>
      <c r="O487" s="27">
        <f t="shared" si="282"/>
        <v>6375</v>
      </c>
      <c r="P487" s="27">
        <f t="shared" si="282"/>
        <v>6375</v>
      </c>
      <c r="Q487" s="27">
        <f t="shared" si="282"/>
        <v>6375</v>
      </c>
      <c r="R487" s="27">
        <f t="shared" si="282"/>
        <v>6375</v>
      </c>
      <c r="S487" s="27">
        <f t="shared" si="282"/>
        <v>6375</v>
      </c>
      <c r="T487" s="27">
        <f t="shared" si="282"/>
        <v>6375</v>
      </c>
      <c r="U487" s="27">
        <f t="shared" si="282"/>
        <v>6375</v>
      </c>
      <c r="V487" s="27">
        <f t="shared" si="282"/>
        <v>6375</v>
      </c>
      <c r="W487" s="27">
        <f t="shared" si="282"/>
        <v>6375</v>
      </c>
      <c r="X487" s="27">
        <f t="shared" si="282"/>
        <v>6375</v>
      </c>
      <c r="Y487" s="27">
        <f t="shared" si="282"/>
        <v>6375</v>
      </c>
      <c r="Z487" s="27">
        <f t="shared" si="282"/>
        <v>6375</v>
      </c>
      <c r="AA487" s="27">
        <f t="shared" si="282"/>
        <v>6375</v>
      </c>
      <c r="AB487" s="27">
        <f t="shared" si="282"/>
        <v>6375</v>
      </c>
      <c r="AC487" s="27">
        <f t="shared" si="282"/>
        <v>6375</v>
      </c>
      <c r="AD487" s="27">
        <f t="shared" si="282"/>
        <v>6375</v>
      </c>
      <c r="AE487" s="27">
        <f t="shared" si="282"/>
        <v>6375</v>
      </c>
      <c r="AF487" s="27">
        <f t="shared" si="282"/>
        <v>7083.333333333333</v>
      </c>
      <c r="AG487" s="27">
        <f t="shared" si="282"/>
        <v>7083.333333333333</v>
      </c>
      <c r="AH487" s="27">
        <f t="shared" si="282"/>
        <v>7083.333333333333</v>
      </c>
      <c r="AI487" s="27">
        <f t="shared" si="282"/>
        <v>7083.333333333333</v>
      </c>
      <c r="AJ487" s="27">
        <f t="shared" si="282"/>
        <v>7083.333333333333</v>
      </c>
      <c r="AK487" s="27">
        <f t="shared" si="282"/>
        <v>7083.333333333333</v>
      </c>
      <c r="AL487" s="27">
        <f t="shared" si="282"/>
        <v>7083.333333333333</v>
      </c>
      <c r="AM487" s="27">
        <f t="shared" ref="AM487:BO487" si="283">AM485*AM486</f>
        <v>7083.333333333333</v>
      </c>
      <c r="AN487" s="27">
        <f t="shared" si="283"/>
        <v>7083.333333333333</v>
      </c>
      <c r="AO487" s="27">
        <f t="shared" si="283"/>
        <v>7083.333333333333</v>
      </c>
      <c r="AP487" s="27">
        <f t="shared" si="283"/>
        <v>7083.333333333333</v>
      </c>
      <c r="AQ487" s="27">
        <f t="shared" si="283"/>
        <v>7083.333333333333</v>
      </c>
      <c r="AR487" s="27">
        <f t="shared" si="283"/>
        <v>7083.333333333333</v>
      </c>
      <c r="AS487" s="27">
        <f t="shared" si="283"/>
        <v>7083.333333333333</v>
      </c>
      <c r="AT487" s="27">
        <f t="shared" si="283"/>
        <v>7083.333333333333</v>
      </c>
      <c r="AU487" s="27">
        <f t="shared" si="283"/>
        <v>7083.333333333333</v>
      </c>
      <c r="AV487" s="27">
        <f t="shared" si="283"/>
        <v>7083.333333333333</v>
      </c>
      <c r="AW487" s="27">
        <f t="shared" si="283"/>
        <v>7083.333333333333</v>
      </c>
      <c r="AX487" s="27">
        <f t="shared" si="283"/>
        <v>7083.333333333333</v>
      </c>
      <c r="AY487" s="27">
        <f t="shared" si="283"/>
        <v>7083.333333333333</v>
      </c>
      <c r="AZ487" s="27">
        <f t="shared" si="283"/>
        <v>7083.333333333333</v>
      </c>
      <c r="BA487" s="27">
        <f t="shared" si="283"/>
        <v>7083.333333333333</v>
      </c>
      <c r="BB487" s="27">
        <f t="shared" si="283"/>
        <v>7083.333333333333</v>
      </c>
      <c r="BC487" s="27">
        <f t="shared" si="283"/>
        <v>7083.333333333333</v>
      </c>
      <c r="BD487" s="27">
        <f t="shared" si="283"/>
        <v>7083.333333333333</v>
      </c>
      <c r="BE487" s="27">
        <f t="shared" si="283"/>
        <v>7083.333333333333</v>
      </c>
      <c r="BF487" s="27">
        <f t="shared" si="283"/>
        <v>7083.333333333333</v>
      </c>
      <c r="BG487" s="27">
        <f t="shared" si="283"/>
        <v>7083.333333333333</v>
      </c>
      <c r="BH487" s="27">
        <f t="shared" si="283"/>
        <v>7083.333333333333</v>
      </c>
      <c r="BI487" s="27">
        <f t="shared" si="283"/>
        <v>7083.333333333333</v>
      </c>
      <c r="BJ487" s="27">
        <f t="shared" si="283"/>
        <v>7083.333333333333</v>
      </c>
      <c r="BK487" s="27">
        <f t="shared" si="283"/>
        <v>7083.333333333333</v>
      </c>
      <c r="BL487" s="27">
        <f t="shared" si="283"/>
        <v>7083.333333333333</v>
      </c>
      <c r="BM487" s="27">
        <f t="shared" si="283"/>
        <v>7083.333333333333</v>
      </c>
      <c r="BN487" s="27">
        <f t="shared" si="283"/>
        <v>7083.333333333333</v>
      </c>
      <c r="BO487" s="27">
        <f t="shared" si="283"/>
        <v>7083.333333333333</v>
      </c>
    </row>
    <row r="488" spans="1:67" x14ac:dyDescent="0.15">
      <c r="A488" s="50" t="s">
        <v>766</v>
      </c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</row>
    <row r="489" spans="1:67" x14ac:dyDescent="0.15">
      <c r="A489" s="50" t="s">
        <v>63</v>
      </c>
      <c r="G489" s="27">
        <f t="shared" ref="G489:AL489" si="284">G487+G488</f>
        <v>3187.5</v>
      </c>
      <c r="H489" s="27">
        <f t="shared" si="284"/>
        <v>6375</v>
      </c>
      <c r="I489" s="27">
        <f t="shared" si="284"/>
        <v>6375</v>
      </c>
      <c r="J489" s="27">
        <f t="shared" si="284"/>
        <v>6375</v>
      </c>
      <c r="K489" s="27">
        <f t="shared" si="284"/>
        <v>6375</v>
      </c>
      <c r="L489" s="27">
        <f t="shared" si="284"/>
        <v>6375</v>
      </c>
      <c r="M489" s="27">
        <f t="shared" si="284"/>
        <v>6375</v>
      </c>
      <c r="N489" s="27">
        <f t="shared" si="284"/>
        <v>6375</v>
      </c>
      <c r="O489" s="27">
        <f t="shared" si="284"/>
        <v>6375</v>
      </c>
      <c r="P489" s="27">
        <f t="shared" si="284"/>
        <v>6375</v>
      </c>
      <c r="Q489" s="27">
        <f t="shared" si="284"/>
        <v>6375</v>
      </c>
      <c r="R489" s="27">
        <f t="shared" si="284"/>
        <v>6375</v>
      </c>
      <c r="S489" s="27">
        <f t="shared" si="284"/>
        <v>6375</v>
      </c>
      <c r="T489" s="27">
        <f t="shared" si="284"/>
        <v>6375</v>
      </c>
      <c r="U489" s="27">
        <f t="shared" si="284"/>
        <v>6375</v>
      </c>
      <c r="V489" s="27">
        <f t="shared" si="284"/>
        <v>6375</v>
      </c>
      <c r="W489" s="27">
        <f t="shared" si="284"/>
        <v>6375</v>
      </c>
      <c r="X489" s="27">
        <f t="shared" si="284"/>
        <v>6375</v>
      </c>
      <c r="Y489" s="27">
        <f t="shared" si="284"/>
        <v>6375</v>
      </c>
      <c r="Z489" s="27">
        <f t="shared" si="284"/>
        <v>6375</v>
      </c>
      <c r="AA489" s="27">
        <f t="shared" si="284"/>
        <v>6375</v>
      </c>
      <c r="AB489" s="27">
        <f t="shared" si="284"/>
        <v>6375</v>
      </c>
      <c r="AC489" s="27">
        <f t="shared" si="284"/>
        <v>6375</v>
      </c>
      <c r="AD489" s="27">
        <f t="shared" si="284"/>
        <v>6375</v>
      </c>
      <c r="AE489" s="27">
        <f t="shared" si="284"/>
        <v>6375</v>
      </c>
      <c r="AF489" s="27">
        <f t="shared" si="284"/>
        <v>7083.333333333333</v>
      </c>
      <c r="AG489" s="27">
        <f t="shared" si="284"/>
        <v>7083.333333333333</v>
      </c>
      <c r="AH489" s="27">
        <f t="shared" si="284"/>
        <v>7083.333333333333</v>
      </c>
      <c r="AI489" s="27">
        <f t="shared" si="284"/>
        <v>7083.333333333333</v>
      </c>
      <c r="AJ489" s="27">
        <f t="shared" si="284"/>
        <v>7083.333333333333</v>
      </c>
      <c r="AK489" s="27">
        <f t="shared" si="284"/>
        <v>7083.333333333333</v>
      </c>
      <c r="AL489" s="27">
        <f t="shared" si="284"/>
        <v>7083.333333333333</v>
      </c>
      <c r="AM489" s="27">
        <f t="shared" ref="AM489:BO489" si="285">AM487+AM488</f>
        <v>7083.333333333333</v>
      </c>
      <c r="AN489" s="27">
        <f t="shared" si="285"/>
        <v>7083.333333333333</v>
      </c>
      <c r="AO489" s="27">
        <f t="shared" si="285"/>
        <v>7083.333333333333</v>
      </c>
      <c r="AP489" s="27">
        <f t="shared" si="285"/>
        <v>7083.333333333333</v>
      </c>
      <c r="AQ489" s="27">
        <f t="shared" si="285"/>
        <v>7083.333333333333</v>
      </c>
      <c r="AR489" s="27">
        <f t="shared" si="285"/>
        <v>7083.333333333333</v>
      </c>
      <c r="AS489" s="27">
        <f t="shared" si="285"/>
        <v>7083.333333333333</v>
      </c>
      <c r="AT489" s="27">
        <f t="shared" si="285"/>
        <v>7083.333333333333</v>
      </c>
      <c r="AU489" s="27">
        <f t="shared" si="285"/>
        <v>7083.333333333333</v>
      </c>
      <c r="AV489" s="27">
        <f t="shared" si="285"/>
        <v>7083.333333333333</v>
      </c>
      <c r="AW489" s="27">
        <f t="shared" si="285"/>
        <v>7083.333333333333</v>
      </c>
      <c r="AX489" s="27">
        <f t="shared" si="285"/>
        <v>7083.333333333333</v>
      </c>
      <c r="AY489" s="27">
        <f t="shared" si="285"/>
        <v>7083.333333333333</v>
      </c>
      <c r="AZ489" s="27">
        <f t="shared" si="285"/>
        <v>7083.333333333333</v>
      </c>
      <c r="BA489" s="27">
        <f t="shared" si="285"/>
        <v>7083.333333333333</v>
      </c>
      <c r="BB489" s="27">
        <f t="shared" si="285"/>
        <v>7083.333333333333</v>
      </c>
      <c r="BC489" s="27">
        <f t="shared" si="285"/>
        <v>7083.333333333333</v>
      </c>
      <c r="BD489" s="27">
        <f t="shared" si="285"/>
        <v>7083.333333333333</v>
      </c>
      <c r="BE489" s="27">
        <f t="shared" si="285"/>
        <v>7083.333333333333</v>
      </c>
      <c r="BF489" s="27">
        <f t="shared" si="285"/>
        <v>7083.333333333333</v>
      </c>
      <c r="BG489" s="27">
        <f t="shared" si="285"/>
        <v>7083.333333333333</v>
      </c>
      <c r="BH489" s="27">
        <f t="shared" si="285"/>
        <v>7083.333333333333</v>
      </c>
      <c r="BI489" s="27">
        <f t="shared" si="285"/>
        <v>7083.333333333333</v>
      </c>
      <c r="BJ489" s="27">
        <f t="shared" si="285"/>
        <v>7083.333333333333</v>
      </c>
      <c r="BK489" s="27">
        <f t="shared" si="285"/>
        <v>7083.333333333333</v>
      </c>
      <c r="BL489" s="27">
        <f t="shared" si="285"/>
        <v>7083.333333333333</v>
      </c>
      <c r="BM489" s="27">
        <f t="shared" si="285"/>
        <v>7083.333333333333</v>
      </c>
      <c r="BN489" s="27">
        <f t="shared" si="285"/>
        <v>7083.333333333333</v>
      </c>
      <c r="BO489" s="27">
        <f t="shared" si="285"/>
        <v>7083.333333333333</v>
      </c>
    </row>
    <row r="490" spans="1:67" x14ac:dyDescent="0.15">
      <c r="A490" s="50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</row>
    <row r="491" spans="1:67" x14ac:dyDescent="0.15">
      <c r="A491" s="35" t="s">
        <v>86</v>
      </c>
      <c r="G491" s="27">
        <f t="shared" ref="G491:AL491" si="286">G120*$C120</f>
        <v>0</v>
      </c>
      <c r="H491" s="27">
        <f t="shared" si="286"/>
        <v>6800</v>
      </c>
      <c r="I491" s="27">
        <f t="shared" si="286"/>
        <v>6800</v>
      </c>
      <c r="J491" s="27">
        <f t="shared" si="286"/>
        <v>6800</v>
      </c>
      <c r="K491" s="27">
        <f t="shared" si="286"/>
        <v>6800</v>
      </c>
      <c r="L491" s="27">
        <f t="shared" si="286"/>
        <v>6800</v>
      </c>
      <c r="M491" s="27">
        <f t="shared" si="286"/>
        <v>6800</v>
      </c>
      <c r="N491" s="27">
        <f t="shared" si="286"/>
        <v>6800</v>
      </c>
      <c r="O491" s="27">
        <f t="shared" si="286"/>
        <v>6800</v>
      </c>
      <c r="P491" s="27">
        <f t="shared" si="286"/>
        <v>6800</v>
      </c>
      <c r="Q491" s="27">
        <f t="shared" si="286"/>
        <v>6800</v>
      </c>
      <c r="R491" s="27">
        <f t="shared" si="286"/>
        <v>6800</v>
      </c>
      <c r="S491" s="27">
        <f t="shared" si="286"/>
        <v>6800</v>
      </c>
      <c r="T491" s="27">
        <f t="shared" si="286"/>
        <v>0</v>
      </c>
      <c r="U491" s="27">
        <f t="shared" si="286"/>
        <v>0</v>
      </c>
      <c r="V491" s="27">
        <f t="shared" si="286"/>
        <v>0</v>
      </c>
      <c r="W491" s="27">
        <f t="shared" si="286"/>
        <v>0</v>
      </c>
      <c r="X491" s="27">
        <f t="shared" si="286"/>
        <v>0</v>
      </c>
      <c r="Y491" s="27">
        <f t="shared" si="286"/>
        <v>0</v>
      </c>
      <c r="Z491" s="27">
        <f t="shared" si="286"/>
        <v>0</v>
      </c>
      <c r="AA491" s="27">
        <f t="shared" si="286"/>
        <v>0</v>
      </c>
      <c r="AB491" s="27">
        <f t="shared" si="286"/>
        <v>0</v>
      </c>
      <c r="AC491" s="27">
        <f t="shared" si="286"/>
        <v>0</v>
      </c>
      <c r="AD491" s="27">
        <f t="shared" si="286"/>
        <v>0</v>
      </c>
      <c r="AE491" s="27">
        <f t="shared" si="286"/>
        <v>0</v>
      </c>
      <c r="AF491" s="27">
        <f t="shared" si="286"/>
        <v>0</v>
      </c>
      <c r="AG491" s="27">
        <f t="shared" si="286"/>
        <v>0</v>
      </c>
      <c r="AH491" s="27">
        <f t="shared" si="286"/>
        <v>0</v>
      </c>
      <c r="AI491" s="27">
        <f t="shared" si="286"/>
        <v>0</v>
      </c>
      <c r="AJ491" s="27">
        <f t="shared" si="286"/>
        <v>0</v>
      </c>
      <c r="AK491" s="27">
        <f t="shared" si="286"/>
        <v>0</v>
      </c>
      <c r="AL491" s="27">
        <f t="shared" si="286"/>
        <v>0</v>
      </c>
      <c r="AM491" s="27">
        <f t="shared" ref="AM491:BO491" si="287">AM120*$C120</f>
        <v>0</v>
      </c>
      <c r="AN491" s="27">
        <f t="shared" si="287"/>
        <v>0</v>
      </c>
      <c r="AO491" s="27">
        <f t="shared" si="287"/>
        <v>0</v>
      </c>
      <c r="AP491" s="27">
        <f t="shared" si="287"/>
        <v>0</v>
      </c>
      <c r="AQ491" s="27">
        <f t="shared" si="287"/>
        <v>0</v>
      </c>
      <c r="AR491" s="27">
        <f t="shared" si="287"/>
        <v>0</v>
      </c>
      <c r="AS491" s="27">
        <f t="shared" si="287"/>
        <v>0</v>
      </c>
      <c r="AT491" s="27">
        <f t="shared" si="287"/>
        <v>0</v>
      </c>
      <c r="AU491" s="27">
        <f t="shared" si="287"/>
        <v>0</v>
      </c>
      <c r="AV491" s="27">
        <f t="shared" si="287"/>
        <v>0</v>
      </c>
      <c r="AW491" s="27">
        <f t="shared" si="287"/>
        <v>0</v>
      </c>
      <c r="AX491" s="27">
        <f t="shared" si="287"/>
        <v>0</v>
      </c>
      <c r="AY491" s="27">
        <f t="shared" si="287"/>
        <v>0</v>
      </c>
      <c r="AZ491" s="27">
        <f t="shared" si="287"/>
        <v>0</v>
      </c>
      <c r="BA491" s="27">
        <f t="shared" si="287"/>
        <v>0</v>
      </c>
      <c r="BB491" s="27">
        <f t="shared" si="287"/>
        <v>0</v>
      </c>
      <c r="BC491" s="27">
        <f t="shared" si="287"/>
        <v>0</v>
      </c>
      <c r="BD491" s="27">
        <f t="shared" si="287"/>
        <v>0</v>
      </c>
      <c r="BE491" s="27">
        <f t="shared" si="287"/>
        <v>0</v>
      </c>
      <c r="BF491" s="27">
        <f t="shared" si="287"/>
        <v>0</v>
      </c>
      <c r="BG491" s="27">
        <f t="shared" si="287"/>
        <v>0</v>
      </c>
      <c r="BH491" s="27">
        <f t="shared" si="287"/>
        <v>0</v>
      </c>
      <c r="BI491" s="27">
        <f t="shared" si="287"/>
        <v>0</v>
      </c>
      <c r="BJ491" s="27">
        <f t="shared" si="287"/>
        <v>0</v>
      </c>
      <c r="BK491" s="27">
        <f t="shared" si="287"/>
        <v>0</v>
      </c>
      <c r="BL491" s="27">
        <f t="shared" si="287"/>
        <v>0</v>
      </c>
      <c r="BM491" s="27">
        <f t="shared" si="287"/>
        <v>0</v>
      </c>
      <c r="BN491" s="27">
        <f t="shared" si="287"/>
        <v>0</v>
      </c>
      <c r="BO491" s="27">
        <f t="shared" si="287"/>
        <v>0</v>
      </c>
    </row>
    <row r="492" spans="1:67" x14ac:dyDescent="0.15"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</row>
    <row r="493" spans="1:67" x14ac:dyDescent="0.15">
      <c r="A493" s="14" t="s">
        <v>118</v>
      </c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50" t="s">
        <v>75</v>
      </c>
      <c r="G494" s="27">
        <f t="shared" ref="G494:AL494" si="288">G122*$C122</f>
        <v>0</v>
      </c>
      <c r="H494" s="27">
        <f t="shared" si="288"/>
        <v>0</v>
      </c>
      <c r="I494" s="27">
        <f t="shared" si="288"/>
        <v>0</v>
      </c>
      <c r="J494" s="27">
        <f t="shared" si="288"/>
        <v>0</v>
      </c>
      <c r="K494" s="27">
        <f t="shared" si="288"/>
        <v>0</v>
      </c>
      <c r="L494" s="27">
        <f t="shared" si="288"/>
        <v>0</v>
      </c>
      <c r="M494" s="27">
        <f t="shared" si="288"/>
        <v>0</v>
      </c>
      <c r="N494" s="27">
        <f t="shared" si="288"/>
        <v>0</v>
      </c>
      <c r="O494" s="27">
        <f t="shared" si="288"/>
        <v>0</v>
      </c>
      <c r="P494" s="27">
        <f t="shared" si="288"/>
        <v>0</v>
      </c>
      <c r="Q494" s="27">
        <f t="shared" si="288"/>
        <v>0</v>
      </c>
      <c r="R494" s="27">
        <f t="shared" si="288"/>
        <v>0</v>
      </c>
      <c r="S494" s="27">
        <f t="shared" si="288"/>
        <v>0</v>
      </c>
      <c r="T494" s="27">
        <f t="shared" si="288"/>
        <v>7500</v>
      </c>
      <c r="U494" s="27">
        <f t="shared" si="288"/>
        <v>7500</v>
      </c>
      <c r="V494" s="27">
        <f t="shared" si="288"/>
        <v>7500</v>
      </c>
      <c r="W494" s="27">
        <f t="shared" si="288"/>
        <v>7500</v>
      </c>
      <c r="X494" s="27">
        <f t="shared" si="288"/>
        <v>7500</v>
      </c>
      <c r="Y494" s="27">
        <f t="shared" si="288"/>
        <v>7500</v>
      </c>
      <c r="Z494" s="27">
        <f t="shared" si="288"/>
        <v>7500</v>
      </c>
      <c r="AA494" s="27">
        <f t="shared" si="288"/>
        <v>7500</v>
      </c>
      <c r="AB494" s="27">
        <f t="shared" si="288"/>
        <v>7500</v>
      </c>
      <c r="AC494" s="27">
        <f t="shared" si="288"/>
        <v>7500</v>
      </c>
      <c r="AD494" s="27">
        <f t="shared" si="288"/>
        <v>7500</v>
      </c>
      <c r="AE494" s="27">
        <f t="shared" si="288"/>
        <v>7500</v>
      </c>
      <c r="AF494" s="27">
        <f t="shared" si="288"/>
        <v>7500</v>
      </c>
      <c r="AG494" s="27">
        <f t="shared" si="288"/>
        <v>7500</v>
      </c>
      <c r="AH494" s="27">
        <f t="shared" si="288"/>
        <v>7500</v>
      </c>
      <c r="AI494" s="27">
        <f t="shared" si="288"/>
        <v>7500</v>
      </c>
      <c r="AJ494" s="27">
        <f t="shared" si="288"/>
        <v>7500</v>
      </c>
      <c r="AK494" s="27">
        <f t="shared" si="288"/>
        <v>7500</v>
      </c>
      <c r="AL494" s="27">
        <f t="shared" si="288"/>
        <v>7500</v>
      </c>
      <c r="AM494" s="27">
        <f t="shared" ref="AM494:BO494" si="289">AM122*$C122</f>
        <v>7500</v>
      </c>
      <c r="AN494" s="27">
        <f t="shared" si="289"/>
        <v>7500</v>
      </c>
      <c r="AO494" s="27">
        <f t="shared" si="289"/>
        <v>7500</v>
      </c>
      <c r="AP494" s="27">
        <f t="shared" si="289"/>
        <v>7500</v>
      </c>
      <c r="AQ494" s="27">
        <f t="shared" si="289"/>
        <v>7500</v>
      </c>
      <c r="AR494" s="27">
        <f t="shared" si="289"/>
        <v>7500</v>
      </c>
      <c r="AS494" s="27">
        <f t="shared" si="289"/>
        <v>7500</v>
      </c>
      <c r="AT494" s="27">
        <f t="shared" si="289"/>
        <v>7500</v>
      </c>
      <c r="AU494" s="27">
        <f t="shared" si="289"/>
        <v>7500</v>
      </c>
      <c r="AV494" s="27">
        <f t="shared" si="289"/>
        <v>7500</v>
      </c>
      <c r="AW494" s="27">
        <f t="shared" si="289"/>
        <v>7500</v>
      </c>
      <c r="AX494" s="27">
        <f t="shared" si="289"/>
        <v>7500</v>
      </c>
      <c r="AY494" s="27">
        <f t="shared" si="289"/>
        <v>7500</v>
      </c>
      <c r="AZ494" s="27">
        <f t="shared" si="289"/>
        <v>7500</v>
      </c>
      <c r="BA494" s="27">
        <f t="shared" si="289"/>
        <v>7500</v>
      </c>
      <c r="BB494" s="27">
        <f t="shared" si="289"/>
        <v>7500</v>
      </c>
      <c r="BC494" s="27">
        <f t="shared" si="289"/>
        <v>7500</v>
      </c>
      <c r="BD494" s="27">
        <f t="shared" si="289"/>
        <v>7500</v>
      </c>
      <c r="BE494" s="27">
        <f t="shared" si="289"/>
        <v>7500</v>
      </c>
      <c r="BF494" s="27">
        <f t="shared" si="289"/>
        <v>7500</v>
      </c>
      <c r="BG494" s="27">
        <f t="shared" si="289"/>
        <v>7500</v>
      </c>
      <c r="BH494" s="27">
        <f t="shared" si="289"/>
        <v>7500</v>
      </c>
      <c r="BI494" s="27">
        <f t="shared" si="289"/>
        <v>7500</v>
      </c>
      <c r="BJ494" s="27">
        <f t="shared" si="289"/>
        <v>7500</v>
      </c>
      <c r="BK494" s="27">
        <f t="shared" si="289"/>
        <v>7500</v>
      </c>
      <c r="BL494" s="27">
        <f t="shared" si="289"/>
        <v>7500</v>
      </c>
      <c r="BM494" s="27">
        <f t="shared" si="289"/>
        <v>7500</v>
      </c>
      <c r="BN494" s="27">
        <f t="shared" si="289"/>
        <v>7500</v>
      </c>
      <c r="BO494" s="27">
        <f t="shared" si="289"/>
        <v>7500</v>
      </c>
    </row>
    <row r="495" spans="1:67" x14ac:dyDescent="0.15">
      <c r="A495" s="50" t="s">
        <v>62</v>
      </c>
      <c r="G495" s="24">
        <f>STAFFPLAN_CWS!$B157</f>
        <v>0</v>
      </c>
      <c r="H495" s="24">
        <f>STAFFPLAN_CWS!$C157</f>
        <v>0</v>
      </c>
      <c r="I495" s="24">
        <f>STAFFPLAN_CWS!$C157</f>
        <v>0</v>
      </c>
      <c r="J495" s="24">
        <f>STAFFPLAN_CWS!$C157</f>
        <v>0</v>
      </c>
      <c r="K495" s="24">
        <f>STAFFPLAN_CWS!$C157</f>
        <v>0</v>
      </c>
      <c r="L495" s="24">
        <f>STAFFPLAN_CWS!$C157</f>
        <v>0</v>
      </c>
      <c r="M495" s="24">
        <f>STAFFPLAN_CWS!$C157</f>
        <v>0</v>
      </c>
      <c r="N495" s="24">
        <f>STAFFPLAN_CWS!$C157</f>
        <v>0</v>
      </c>
      <c r="O495" s="24">
        <f>STAFFPLAN_CWS!$C157</f>
        <v>0</v>
      </c>
      <c r="P495" s="24">
        <f>STAFFPLAN_CWS!$C157</f>
        <v>0</v>
      </c>
      <c r="Q495" s="24">
        <f>STAFFPLAN_CWS!$C157</f>
        <v>0</v>
      </c>
      <c r="R495" s="24">
        <f>STAFFPLAN_CWS!$C157</f>
        <v>0</v>
      </c>
      <c r="S495" s="24">
        <f>STAFFPLAN_CWS!$C157</f>
        <v>0</v>
      </c>
      <c r="T495" s="24">
        <f>STAFFPLAN_CWS!$D157</f>
        <v>0.7</v>
      </c>
      <c r="U495" s="24">
        <f>STAFFPLAN_CWS!$D157</f>
        <v>0.7</v>
      </c>
      <c r="V495" s="24">
        <f>STAFFPLAN_CWS!$D157</f>
        <v>0.7</v>
      </c>
      <c r="W495" s="24">
        <f>STAFFPLAN_CWS!$D157</f>
        <v>0.7</v>
      </c>
      <c r="X495" s="24">
        <f>STAFFPLAN_CWS!$D157</f>
        <v>0.7</v>
      </c>
      <c r="Y495" s="24">
        <f>STAFFPLAN_CWS!$D157</f>
        <v>0.7</v>
      </c>
      <c r="Z495" s="24">
        <f>STAFFPLAN_CWS!$D157</f>
        <v>0.7</v>
      </c>
      <c r="AA495" s="24">
        <f>STAFFPLAN_CWS!$D157</f>
        <v>0.7</v>
      </c>
      <c r="AB495" s="24">
        <f>STAFFPLAN_CWS!$D157</f>
        <v>0.7</v>
      </c>
      <c r="AC495" s="24">
        <f>STAFFPLAN_CWS!$D157</f>
        <v>0.7</v>
      </c>
      <c r="AD495" s="24">
        <f>STAFFPLAN_CWS!$D157</f>
        <v>0.7</v>
      </c>
      <c r="AE495" s="24">
        <f>STAFFPLAN_CWS!$D157</f>
        <v>0.7</v>
      </c>
      <c r="AF495" s="24">
        <f>STAFFPLAN_CWS!$E157</f>
        <v>0.8</v>
      </c>
      <c r="AG495" s="24">
        <f>STAFFPLAN_CWS!$E157</f>
        <v>0.8</v>
      </c>
      <c r="AH495" s="24">
        <f>STAFFPLAN_CWS!$E157</f>
        <v>0.8</v>
      </c>
      <c r="AI495" s="24">
        <f>STAFFPLAN_CWS!$E157</f>
        <v>0.8</v>
      </c>
      <c r="AJ495" s="24">
        <f>STAFFPLAN_CWS!$E157</f>
        <v>0.8</v>
      </c>
      <c r="AK495" s="24">
        <f>STAFFPLAN_CWS!$E157</f>
        <v>0.8</v>
      </c>
      <c r="AL495" s="24">
        <f>STAFFPLAN_CWS!$E157</f>
        <v>0.8</v>
      </c>
      <c r="AM495" s="24">
        <f>STAFFPLAN_CWS!$E157</f>
        <v>0.8</v>
      </c>
      <c r="AN495" s="24">
        <f>STAFFPLAN_CWS!$E157</f>
        <v>0.8</v>
      </c>
      <c r="AO495" s="24">
        <f>STAFFPLAN_CWS!$E157</f>
        <v>0.8</v>
      </c>
      <c r="AP495" s="24">
        <f>STAFFPLAN_CWS!$E157</f>
        <v>0.8</v>
      </c>
      <c r="AQ495" s="24">
        <f>STAFFPLAN_CWS!$E157</f>
        <v>0.8</v>
      </c>
      <c r="AR495" s="24">
        <f>STAFFPLAN_CWS!$F157</f>
        <v>0.9</v>
      </c>
      <c r="AS495" s="24">
        <f>STAFFPLAN_CWS!$F157</f>
        <v>0.9</v>
      </c>
      <c r="AT495" s="24">
        <f>STAFFPLAN_CWS!$F157</f>
        <v>0.9</v>
      </c>
      <c r="AU495" s="24">
        <f>STAFFPLAN_CWS!$F157</f>
        <v>0.9</v>
      </c>
      <c r="AV495" s="24">
        <f>STAFFPLAN_CWS!$F157</f>
        <v>0.9</v>
      </c>
      <c r="AW495" s="24">
        <f>STAFFPLAN_CWS!$F157</f>
        <v>0.9</v>
      </c>
      <c r="AX495" s="24">
        <f>STAFFPLAN_CWS!$F157</f>
        <v>0.9</v>
      </c>
      <c r="AY495" s="24">
        <f>STAFFPLAN_CWS!$F157</f>
        <v>0.9</v>
      </c>
      <c r="AZ495" s="24">
        <f>STAFFPLAN_CWS!$F157</f>
        <v>0.9</v>
      </c>
      <c r="BA495" s="24">
        <f>STAFFPLAN_CWS!$F157</f>
        <v>0.9</v>
      </c>
      <c r="BB495" s="24">
        <f>STAFFPLAN_CWS!$F157</f>
        <v>0.9</v>
      </c>
      <c r="BC495" s="24">
        <f>STAFFPLAN_CWS!$F157</f>
        <v>0.9</v>
      </c>
      <c r="BD495" s="24">
        <f>STAFFPLAN_CWS!$G157</f>
        <v>1</v>
      </c>
      <c r="BE495" s="24">
        <f>STAFFPLAN_CWS!$G157</f>
        <v>1</v>
      </c>
      <c r="BF495" s="24">
        <f>STAFFPLAN_CWS!$G157</f>
        <v>1</v>
      </c>
      <c r="BG495" s="24">
        <f>STAFFPLAN_CWS!$G157</f>
        <v>1</v>
      </c>
      <c r="BH495" s="24">
        <f>STAFFPLAN_CWS!$G157</f>
        <v>1</v>
      </c>
      <c r="BI495" s="24">
        <f>STAFFPLAN_CWS!$G157</f>
        <v>1</v>
      </c>
      <c r="BJ495" s="24">
        <f>STAFFPLAN_CWS!$G157</f>
        <v>1</v>
      </c>
      <c r="BK495" s="24">
        <f>STAFFPLAN_CWS!$G157</f>
        <v>1</v>
      </c>
      <c r="BL495" s="24">
        <f>STAFFPLAN_CWS!$G157</f>
        <v>1</v>
      </c>
      <c r="BM495" s="24">
        <f>STAFFPLAN_CWS!$G157</f>
        <v>1</v>
      </c>
      <c r="BN495" s="24">
        <f>STAFFPLAN_CWS!$G157</f>
        <v>1</v>
      </c>
      <c r="BO495" s="24">
        <f>STAFFPLAN_CWS!$G157</f>
        <v>1</v>
      </c>
    </row>
    <row r="496" spans="1:67" x14ac:dyDescent="0.15">
      <c r="A496" s="50" t="s">
        <v>76</v>
      </c>
      <c r="G496" s="27">
        <f t="shared" ref="G496:AL496" si="290">G494*G495</f>
        <v>0</v>
      </c>
      <c r="H496" s="27">
        <f t="shared" si="290"/>
        <v>0</v>
      </c>
      <c r="I496" s="27">
        <f t="shared" si="290"/>
        <v>0</v>
      </c>
      <c r="J496" s="27">
        <f t="shared" si="290"/>
        <v>0</v>
      </c>
      <c r="K496" s="27">
        <f t="shared" si="290"/>
        <v>0</v>
      </c>
      <c r="L496" s="27">
        <f t="shared" si="290"/>
        <v>0</v>
      </c>
      <c r="M496" s="27">
        <f t="shared" si="290"/>
        <v>0</v>
      </c>
      <c r="N496" s="27">
        <f t="shared" si="290"/>
        <v>0</v>
      </c>
      <c r="O496" s="27">
        <f t="shared" si="290"/>
        <v>0</v>
      </c>
      <c r="P496" s="27">
        <f t="shared" si="290"/>
        <v>0</v>
      </c>
      <c r="Q496" s="27">
        <f t="shared" si="290"/>
        <v>0</v>
      </c>
      <c r="R496" s="27">
        <f t="shared" si="290"/>
        <v>0</v>
      </c>
      <c r="S496" s="27">
        <f t="shared" si="290"/>
        <v>0</v>
      </c>
      <c r="T496" s="27">
        <f t="shared" si="290"/>
        <v>5250</v>
      </c>
      <c r="U496" s="27">
        <f t="shared" si="290"/>
        <v>5250</v>
      </c>
      <c r="V496" s="27">
        <f t="shared" si="290"/>
        <v>5250</v>
      </c>
      <c r="W496" s="27">
        <f t="shared" si="290"/>
        <v>5250</v>
      </c>
      <c r="X496" s="27">
        <f t="shared" si="290"/>
        <v>5250</v>
      </c>
      <c r="Y496" s="27">
        <f t="shared" si="290"/>
        <v>5250</v>
      </c>
      <c r="Z496" s="27">
        <f t="shared" si="290"/>
        <v>5250</v>
      </c>
      <c r="AA496" s="27">
        <f t="shared" si="290"/>
        <v>5250</v>
      </c>
      <c r="AB496" s="27">
        <f t="shared" si="290"/>
        <v>5250</v>
      </c>
      <c r="AC496" s="27">
        <f t="shared" si="290"/>
        <v>5250</v>
      </c>
      <c r="AD496" s="27">
        <f t="shared" si="290"/>
        <v>5250</v>
      </c>
      <c r="AE496" s="27">
        <f t="shared" si="290"/>
        <v>5250</v>
      </c>
      <c r="AF496" s="27">
        <f t="shared" si="290"/>
        <v>6000</v>
      </c>
      <c r="AG496" s="27">
        <f t="shared" si="290"/>
        <v>6000</v>
      </c>
      <c r="AH496" s="27">
        <f t="shared" si="290"/>
        <v>6000</v>
      </c>
      <c r="AI496" s="27">
        <f t="shared" si="290"/>
        <v>6000</v>
      </c>
      <c r="AJ496" s="27">
        <f t="shared" si="290"/>
        <v>6000</v>
      </c>
      <c r="AK496" s="27">
        <f t="shared" si="290"/>
        <v>6000</v>
      </c>
      <c r="AL496" s="27">
        <f t="shared" si="290"/>
        <v>6000</v>
      </c>
      <c r="AM496" s="27">
        <f t="shared" ref="AM496:BO496" si="291">AM494*AM495</f>
        <v>6000</v>
      </c>
      <c r="AN496" s="27">
        <f t="shared" si="291"/>
        <v>6000</v>
      </c>
      <c r="AO496" s="27">
        <f t="shared" si="291"/>
        <v>6000</v>
      </c>
      <c r="AP496" s="27">
        <f t="shared" si="291"/>
        <v>6000</v>
      </c>
      <c r="AQ496" s="27">
        <f t="shared" si="291"/>
        <v>6000</v>
      </c>
      <c r="AR496" s="27">
        <f t="shared" si="291"/>
        <v>6750</v>
      </c>
      <c r="AS496" s="27">
        <f t="shared" si="291"/>
        <v>6750</v>
      </c>
      <c r="AT496" s="27">
        <f t="shared" si="291"/>
        <v>6750</v>
      </c>
      <c r="AU496" s="27">
        <f t="shared" si="291"/>
        <v>6750</v>
      </c>
      <c r="AV496" s="27">
        <f t="shared" si="291"/>
        <v>6750</v>
      </c>
      <c r="AW496" s="27">
        <f t="shared" si="291"/>
        <v>6750</v>
      </c>
      <c r="AX496" s="27">
        <f t="shared" si="291"/>
        <v>6750</v>
      </c>
      <c r="AY496" s="27">
        <f t="shared" si="291"/>
        <v>6750</v>
      </c>
      <c r="AZ496" s="27">
        <f t="shared" si="291"/>
        <v>6750</v>
      </c>
      <c r="BA496" s="27">
        <f t="shared" si="291"/>
        <v>6750</v>
      </c>
      <c r="BB496" s="27">
        <f t="shared" si="291"/>
        <v>6750</v>
      </c>
      <c r="BC496" s="27">
        <f t="shared" si="291"/>
        <v>6750</v>
      </c>
      <c r="BD496" s="27">
        <f t="shared" si="291"/>
        <v>7500</v>
      </c>
      <c r="BE496" s="27">
        <f t="shared" si="291"/>
        <v>7500</v>
      </c>
      <c r="BF496" s="27">
        <f t="shared" si="291"/>
        <v>7500</v>
      </c>
      <c r="BG496" s="27">
        <f t="shared" si="291"/>
        <v>7500</v>
      </c>
      <c r="BH496" s="27">
        <f t="shared" si="291"/>
        <v>7500</v>
      </c>
      <c r="BI496" s="27">
        <f t="shared" si="291"/>
        <v>7500</v>
      </c>
      <c r="BJ496" s="27">
        <f t="shared" si="291"/>
        <v>7500</v>
      </c>
      <c r="BK496" s="27">
        <f t="shared" si="291"/>
        <v>7500</v>
      </c>
      <c r="BL496" s="27">
        <f t="shared" si="291"/>
        <v>7500</v>
      </c>
      <c r="BM496" s="27">
        <f t="shared" si="291"/>
        <v>7500</v>
      </c>
      <c r="BN496" s="27">
        <f t="shared" si="291"/>
        <v>7500</v>
      </c>
      <c r="BO496" s="27">
        <f t="shared" si="291"/>
        <v>7500</v>
      </c>
    </row>
    <row r="497" spans="1:67" x14ac:dyDescent="0.15">
      <c r="A497" s="50" t="s">
        <v>766</v>
      </c>
      <c r="G497" s="27"/>
      <c r="H497" s="27">
        <f>'COSM-BONUS_CWS'!F80</f>
        <v>0</v>
      </c>
      <c r="I497" s="27">
        <f>'COSM-BONUS_CWS'!G80</f>
        <v>0</v>
      </c>
      <c r="J497" s="27">
        <f>'COSM-BONUS_CWS'!H80</f>
        <v>0</v>
      </c>
      <c r="K497" s="27">
        <f>'COSM-BONUS_CWS'!I80</f>
        <v>0</v>
      </c>
      <c r="L497" s="27">
        <f>'COSM-BONUS_CWS'!J80</f>
        <v>0</v>
      </c>
      <c r="M497" s="27">
        <f>'COSM-BONUS_CWS'!K80</f>
        <v>0</v>
      </c>
      <c r="N497" s="27">
        <f>'COSM-BONUS_CWS'!L80</f>
        <v>0</v>
      </c>
      <c r="O497" s="27">
        <f>'COSM-BONUS_CWS'!M80</f>
        <v>0</v>
      </c>
      <c r="P497" s="27">
        <f>'COSM-BONUS_CWS'!N80</f>
        <v>0</v>
      </c>
      <c r="Q497" s="27">
        <f>'COSM-BONUS_CWS'!O80</f>
        <v>0</v>
      </c>
      <c r="R497" s="27">
        <f>'COSM-BONUS_CWS'!P80</f>
        <v>0</v>
      </c>
      <c r="S497" s="27">
        <f>'COSM-BONUS_CWS'!Q80</f>
        <v>0</v>
      </c>
      <c r="T497" s="27">
        <f>'COSM-BONUS_CWS'!R80</f>
        <v>360.59857142857152</v>
      </c>
      <c r="U497" s="27">
        <f>'COSM-BONUS_CWS'!S80</f>
        <v>484.95214285714292</v>
      </c>
      <c r="V497" s="27">
        <f>'COSM-BONUS_CWS'!T80</f>
        <v>969.90428571428583</v>
      </c>
      <c r="W497" s="27">
        <f>'COSM-BONUS_CWS'!U80</f>
        <v>848.6662500000001</v>
      </c>
      <c r="X497" s="27">
        <f>'COSM-BONUS_CWS'!V80</f>
        <v>848.6662500000001</v>
      </c>
      <c r="Y497" s="27">
        <f>'COSM-BONUS_CWS'!W80</f>
        <v>848.6662500000001</v>
      </c>
      <c r="Z497" s="27">
        <f>'COSM-BONUS_CWS'!X80</f>
        <v>848.6662500000001</v>
      </c>
      <c r="AA497" s="27">
        <f>'COSM-BONUS_CWS'!Y80</f>
        <v>957.47562500000004</v>
      </c>
      <c r="AB497" s="27">
        <f>'COSM-BONUS_CWS'!Z80</f>
        <v>1066.2850000000001</v>
      </c>
      <c r="AC497" s="27">
        <f>'COSM-BONUS_CWS'!AA80</f>
        <v>1069.0975000000001</v>
      </c>
      <c r="AD497" s="27">
        <f>'COSM-BONUS_CWS'!AB80</f>
        <v>1275.8704687500001</v>
      </c>
      <c r="AE497" s="27">
        <f>'COSM-BONUS_CWS'!AC80</f>
        <v>1278.1556250000001</v>
      </c>
      <c r="AF497" s="27">
        <f>'COSM-BONUS_CWS'!AD80</f>
        <v>1517.0422222222221</v>
      </c>
      <c r="AG497" s="27">
        <f>'COSM-BONUS_CWS'!AE80</f>
        <v>2425.2286666666673</v>
      </c>
      <c r="AH497" s="27">
        <f>'COSM-BONUS_CWS'!AF80</f>
        <v>2737.2468333333331</v>
      </c>
      <c r="AI497" s="27">
        <f>'COSM-BONUS_CWS'!AG80</f>
        <v>2737.2468333333331</v>
      </c>
      <c r="AJ497" s="27">
        <f>'COSM-BONUS_CWS'!AH80</f>
        <v>3039.1677777777777</v>
      </c>
      <c r="AK497" s="27">
        <f>'COSM-BONUS_CWS'!AI80</f>
        <v>3039.1677777777777</v>
      </c>
      <c r="AL497" s="27">
        <f>'COSM-BONUS_CWS'!AJ80</f>
        <v>3039.1677777777777</v>
      </c>
      <c r="AM497" s="27">
        <f>'COSM-BONUS_CWS'!AK80</f>
        <v>2739.7885000000001</v>
      </c>
      <c r="AN497" s="27">
        <f>'COSM-BONUS_CWS'!AL80</f>
        <v>2742.3301666666666</v>
      </c>
      <c r="AO497" s="27">
        <f>'COSM-BONUS_CWS'!AM80</f>
        <v>2443.1592222222225</v>
      </c>
      <c r="AP497" s="27">
        <f>'COSM-BONUS_CWS'!AN80</f>
        <v>2145.8493888888893</v>
      </c>
      <c r="AQ497" s="27">
        <f>'COSM-BONUS_CWS'!AO80</f>
        <v>1846.1471944444445</v>
      </c>
      <c r="AR497" s="27">
        <f>'COSM-BONUS_CWS'!AP80</f>
        <v>2562.07708</v>
      </c>
      <c r="AS497" s="27">
        <f>'COSM-BONUS_CWS'!AQ80</f>
        <v>4087.2667500000002</v>
      </c>
      <c r="AT497" s="27">
        <f>'COSM-BONUS_CWS'!AR80</f>
        <v>4613.3167050000002</v>
      </c>
      <c r="AU497" s="27">
        <f>'COSM-BONUS_CWS'!AS80</f>
        <v>4613.3167050000002</v>
      </c>
      <c r="AV497" s="27">
        <f>'COSM-BONUS_CWS'!AT80</f>
        <v>5116.2490625000009</v>
      </c>
      <c r="AW497" s="27">
        <f>'COSM-BONUS_CWS'!AU80</f>
        <v>5116.2490625000009</v>
      </c>
      <c r="AX497" s="27">
        <f>'COSM-BONUS_CWS'!AV80</f>
        <v>5116.2490625000009</v>
      </c>
      <c r="AY497" s="27">
        <f>'COSM-BONUS_CWS'!AW80</f>
        <v>4615.8667050000004</v>
      </c>
      <c r="AZ497" s="27">
        <f>'COSM-BONUS_CWS'!AX80</f>
        <v>4618.4167050000005</v>
      </c>
      <c r="BA497" s="27">
        <f>'COSM-BONUS_CWS'!AY80</f>
        <v>4105.2917500000003</v>
      </c>
      <c r="BB497" s="27">
        <f>'COSM-BONUS_CWS'!AZ80</f>
        <v>3606.5343925000002</v>
      </c>
      <c r="BC497" s="27">
        <f>'COSM-BONUS_CWS'!BA80</f>
        <v>3092.9031875000001</v>
      </c>
      <c r="BD497" s="27">
        <f>'COSM-BONUS_CWS'!BB80</f>
        <v>4357.2210675000006</v>
      </c>
      <c r="BE497" s="27">
        <f>'COSM-BONUS_CWS'!BC80</f>
        <v>6969.0999580000007</v>
      </c>
      <c r="BF497" s="27">
        <f>'COSM-BONUS_CWS'!BD80</f>
        <v>7849.2241715</v>
      </c>
      <c r="BG497" s="27">
        <f>'COSM-BONUS_CWS'!BE80</f>
        <v>7849.2241715</v>
      </c>
      <c r="BH497" s="27">
        <f>'COSM-BONUS_CWS'!BF80</f>
        <v>8718.6171350000004</v>
      </c>
      <c r="BI497" s="27">
        <f>'COSM-BONUS_CWS'!BG80</f>
        <v>8718.6171350000004</v>
      </c>
      <c r="BJ497" s="27">
        <f>'COSM-BONUS_CWS'!BH80</f>
        <v>8718.6171350000004</v>
      </c>
      <c r="BK497" s="27">
        <f>'COSM-BONUS_CWS'!BI80</f>
        <v>7851.7741714999993</v>
      </c>
      <c r="BL497" s="27">
        <f>'COSM-BONUS_CWS'!BJ80</f>
        <v>7854.3241714999995</v>
      </c>
      <c r="BM497" s="27">
        <f>'COSM-BONUS_CWS'!BK80</f>
        <v>6987.1249580000003</v>
      </c>
      <c r="BN497" s="27">
        <f>'COSM-BONUS_CWS'!BL80</f>
        <v>6121.9069944999992</v>
      </c>
      <c r="BO497" s="27">
        <f>'COSM-BONUS_CWS'!BM80</f>
        <v>5254.2015310000006</v>
      </c>
    </row>
    <row r="498" spans="1:67" x14ac:dyDescent="0.15">
      <c r="A498" s="50" t="s">
        <v>63</v>
      </c>
      <c r="G498" s="27">
        <v>0</v>
      </c>
      <c r="H498" s="27">
        <v>0</v>
      </c>
      <c r="I498" s="27">
        <v>0</v>
      </c>
      <c r="J498" s="27">
        <v>0</v>
      </c>
      <c r="K498" s="27">
        <v>0</v>
      </c>
      <c r="L498" s="27">
        <v>0</v>
      </c>
      <c r="M498" s="27">
        <v>0</v>
      </c>
      <c r="N498" s="27">
        <v>0</v>
      </c>
      <c r="O498" s="27">
        <v>0</v>
      </c>
      <c r="P498" s="27">
        <v>0</v>
      </c>
      <c r="Q498" s="27">
        <v>0</v>
      </c>
      <c r="R498" s="27">
        <v>0</v>
      </c>
      <c r="S498" s="27">
        <v>0</v>
      </c>
      <c r="T498" s="27">
        <v>0</v>
      </c>
      <c r="U498" s="27">
        <v>0</v>
      </c>
      <c r="V498" s="27">
        <v>0</v>
      </c>
      <c r="W498" s="27">
        <v>0</v>
      </c>
      <c r="X498" s="27">
        <v>0</v>
      </c>
      <c r="Y498" s="27">
        <v>0</v>
      </c>
      <c r="Z498" s="27">
        <v>0</v>
      </c>
      <c r="AA498" s="27">
        <v>0</v>
      </c>
      <c r="AB498" s="27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0</v>
      </c>
      <c r="AI498" s="27">
        <v>0</v>
      </c>
      <c r="AJ498" s="27">
        <v>0</v>
      </c>
      <c r="AK498" s="27">
        <v>0</v>
      </c>
      <c r="AL498" s="27">
        <v>0</v>
      </c>
      <c r="AM498" s="27">
        <v>0</v>
      </c>
      <c r="AN498" s="27">
        <v>0</v>
      </c>
      <c r="AO498" s="27">
        <v>0</v>
      </c>
      <c r="AP498" s="27">
        <v>0</v>
      </c>
      <c r="AQ498" s="27">
        <v>0</v>
      </c>
      <c r="AR498" s="27">
        <v>0</v>
      </c>
      <c r="AS498" s="27">
        <v>0</v>
      </c>
      <c r="AT498" s="27">
        <v>0</v>
      </c>
      <c r="AU498" s="27">
        <v>0</v>
      </c>
      <c r="AV498" s="27">
        <v>0</v>
      </c>
      <c r="AW498" s="27">
        <v>0</v>
      </c>
      <c r="AX498" s="27">
        <v>0</v>
      </c>
      <c r="AY498" s="27">
        <v>0</v>
      </c>
      <c r="AZ498" s="27">
        <v>0</v>
      </c>
      <c r="BA498" s="27">
        <v>0</v>
      </c>
      <c r="BB498" s="27">
        <v>0</v>
      </c>
      <c r="BC498" s="27">
        <v>0</v>
      </c>
      <c r="BD498" s="27">
        <v>0</v>
      </c>
      <c r="BE498" s="27">
        <v>0</v>
      </c>
      <c r="BF498" s="27">
        <v>0</v>
      </c>
      <c r="BG498" s="27">
        <v>0</v>
      </c>
      <c r="BH498" s="27">
        <v>0</v>
      </c>
      <c r="BI498" s="27">
        <v>0</v>
      </c>
      <c r="BJ498" s="27">
        <v>0</v>
      </c>
      <c r="BK498" s="27">
        <v>0</v>
      </c>
      <c r="BL498" s="27">
        <v>0</v>
      </c>
      <c r="BM498" s="27">
        <v>0</v>
      </c>
      <c r="BN498" s="27">
        <v>0</v>
      </c>
      <c r="BO498" s="27">
        <v>0</v>
      </c>
    </row>
    <row r="499" spans="1:67" x14ac:dyDescent="0.15">
      <c r="A499" s="50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</row>
    <row r="500" spans="1:67" x14ac:dyDescent="0.15">
      <c r="A500" s="35" t="s">
        <v>86</v>
      </c>
      <c r="G500" s="27">
        <f t="shared" ref="G500:AL500" si="292">G123*$C123</f>
        <v>0</v>
      </c>
      <c r="H500" s="27">
        <f t="shared" si="292"/>
        <v>0</v>
      </c>
      <c r="I500" s="27">
        <f t="shared" si="292"/>
        <v>0</v>
      </c>
      <c r="J500" s="27">
        <f t="shared" si="292"/>
        <v>0</v>
      </c>
      <c r="K500" s="27">
        <f t="shared" si="292"/>
        <v>0</v>
      </c>
      <c r="L500" s="27">
        <f t="shared" si="292"/>
        <v>0</v>
      </c>
      <c r="M500" s="27">
        <f t="shared" si="292"/>
        <v>0</v>
      </c>
      <c r="N500" s="27">
        <f t="shared" si="292"/>
        <v>0</v>
      </c>
      <c r="O500" s="27">
        <f t="shared" si="292"/>
        <v>0</v>
      </c>
      <c r="P500" s="27">
        <f t="shared" si="292"/>
        <v>0</v>
      </c>
      <c r="Q500" s="27">
        <f t="shared" si="292"/>
        <v>0</v>
      </c>
      <c r="R500" s="27">
        <f t="shared" si="292"/>
        <v>0</v>
      </c>
      <c r="S500" s="27">
        <f t="shared" si="292"/>
        <v>0</v>
      </c>
      <c r="T500" s="27">
        <f t="shared" si="292"/>
        <v>0</v>
      </c>
      <c r="U500" s="27">
        <f t="shared" si="292"/>
        <v>0</v>
      </c>
      <c r="V500" s="27">
        <f t="shared" si="292"/>
        <v>0</v>
      </c>
      <c r="W500" s="27">
        <f t="shared" si="292"/>
        <v>0</v>
      </c>
      <c r="X500" s="27">
        <f t="shared" si="292"/>
        <v>0</v>
      </c>
      <c r="Y500" s="27">
        <f t="shared" si="292"/>
        <v>0</v>
      </c>
      <c r="Z500" s="27">
        <f t="shared" si="292"/>
        <v>0</v>
      </c>
      <c r="AA500" s="27">
        <f t="shared" si="292"/>
        <v>0</v>
      </c>
      <c r="AB500" s="27">
        <f t="shared" si="292"/>
        <v>0</v>
      </c>
      <c r="AC500" s="27">
        <f t="shared" si="292"/>
        <v>0</v>
      </c>
      <c r="AD500" s="27">
        <f t="shared" si="292"/>
        <v>0</v>
      </c>
      <c r="AE500" s="27">
        <f t="shared" si="292"/>
        <v>0</v>
      </c>
      <c r="AF500" s="27">
        <f t="shared" si="292"/>
        <v>0</v>
      </c>
      <c r="AG500" s="27">
        <f t="shared" si="292"/>
        <v>0</v>
      </c>
      <c r="AH500" s="27">
        <f t="shared" si="292"/>
        <v>0</v>
      </c>
      <c r="AI500" s="27">
        <f t="shared" si="292"/>
        <v>0</v>
      </c>
      <c r="AJ500" s="27">
        <f t="shared" si="292"/>
        <v>0</v>
      </c>
      <c r="AK500" s="27">
        <f t="shared" si="292"/>
        <v>0</v>
      </c>
      <c r="AL500" s="27">
        <f t="shared" si="292"/>
        <v>0</v>
      </c>
      <c r="AM500" s="27">
        <f t="shared" ref="AM500:BO500" si="293">AM123*$C123</f>
        <v>0</v>
      </c>
      <c r="AN500" s="27">
        <f t="shared" si="293"/>
        <v>0</v>
      </c>
      <c r="AO500" s="27">
        <f t="shared" si="293"/>
        <v>0</v>
      </c>
      <c r="AP500" s="27">
        <f t="shared" si="293"/>
        <v>0</v>
      </c>
      <c r="AQ500" s="27">
        <f t="shared" si="293"/>
        <v>0</v>
      </c>
      <c r="AR500" s="27">
        <f t="shared" si="293"/>
        <v>0</v>
      </c>
      <c r="AS500" s="27">
        <f t="shared" si="293"/>
        <v>0</v>
      </c>
      <c r="AT500" s="27">
        <f t="shared" si="293"/>
        <v>0</v>
      </c>
      <c r="AU500" s="27">
        <f t="shared" si="293"/>
        <v>0</v>
      </c>
      <c r="AV500" s="27">
        <f t="shared" si="293"/>
        <v>0</v>
      </c>
      <c r="AW500" s="27">
        <f t="shared" si="293"/>
        <v>0</v>
      </c>
      <c r="AX500" s="27">
        <f t="shared" si="293"/>
        <v>0</v>
      </c>
      <c r="AY500" s="27">
        <f t="shared" si="293"/>
        <v>0</v>
      </c>
      <c r="AZ500" s="27">
        <f t="shared" si="293"/>
        <v>0</v>
      </c>
      <c r="BA500" s="27">
        <f t="shared" si="293"/>
        <v>0</v>
      </c>
      <c r="BB500" s="27">
        <f t="shared" si="293"/>
        <v>0</v>
      </c>
      <c r="BC500" s="27">
        <f t="shared" si="293"/>
        <v>0</v>
      </c>
      <c r="BD500" s="27">
        <f t="shared" si="293"/>
        <v>0</v>
      </c>
      <c r="BE500" s="27">
        <f t="shared" si="293"/>
        <v>0</v>
      </c>
      <c r="BF500" s="27">
        <f t="shared" si="293"/>
        <v>0</v>
      </c>
      <c r="BG500" s="27">
        <f t="shared" si="293"/>
        <v>0</v>
      </c>
      <c r="BH500" s="27">
        <f t="shared" si="293"/>
        <v>0</v>
      </c>
      <c r="BI500" s="27">
        <f t="shared" si="293"/>
        <v>0</v>
      </c>
      <c r="BJ500" s="27">
        <f t="shared" si="293"/>
        <v>0</v>
      </c>
      <c r="BK500" s="27">
        <f t="shared" si="293"/>
        <v>0</v>
      </c>
      <c r="BL500" s="27">
        <f t="shared" si="293"/>
        <v>0</v>
      </c>
      <c r="BM500" s="27">
        <f t="shared" si="293"/>
        <v>0</v>
      </c>
      <c r="BN500" s="27">
        <f t="shared" si="293"/>
        <v>0</v>
      </c>
      <c r="BO500" s="27">
        <f t="shared" si="293"/>
        <v>0</v>
      </c>
    </row>
    <row r="501" spans="1:67" x14ac:dyDescent="0.15"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</row>
    <row r="502" spans="1:67" x14ac:dyDescent="0.15">
      <c r="A502" s="14" t="s">
        <v>58</v>
      </c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50" t="s">
        <v>75</v>
      </c>
      <c r="G503" s="27">
        <f t="shared" ref="G503:AL503" si="294">G125*$C125</f>
        <v>0</v>
      </c>
      <c r="H503" s="27">
        <f t="shared" si="294"/>
        <v>0</v>
      </c>
      <c r="I503" s="27">
        <f t="shared" si="294"/>
        <v>0</v>
      </c>
      <c r="J503" s="27">
        <f t="shared" si="294"/>
        <v>0</v>
      </c>
      <c r="K503" s="27">
        <f t="shared" si="294"/>
        <v>0</v>
      </c>
      <c r="L503" s="27">
        <f t="shared" si="294"/>
        <v>0</v>
      </c>
      <c r="M503" s="27">
        <f t="shared" si="294"/>
        <v>0</v>
      </c>
      <c r="N503" s="27">
        <f t="shared" si="294"/>
        <v>0</v>
      </c>
      <c r="O503" s="27">
        <f t="shared" si="294"/>
        <v>0</v>
      </c>
      <c r="P503" s="27">
        <f t="shared" si="294"/>
        <v>0</v>
      </c>
      <c r="Q503" s="27">
        <f t="shared" si="294"/>
        <v>0</v>
      </c>
      <c r="R503" s="27">
        <f t="shared" si="294"/>
        <v>0</v>
      </c>
      <c r="S503" s="27">
        <f t="shared" si="294"/>
        <v>0</v>
      </c>
      <c r="T503" s="27">
        <f t="shared" si="294"/>
        <v>5416.666666666667</v>
      </c>
      <c r="U503" s="27">
        <f t="shared" si="294"/>
        <v>5416.666666666667</v>
      </c>
      <c r="V503" s="27">
        <f t="shared" si="294"/>
        <v>5416.666666666667</v>
      </c>
      <c r="W503" s="27">
        <f t="shared" si="294"/>
        <v>5416.666666666667</v>
      </c>
      <c r="X503" s="27">
        <f t="shared" si="294"/>
        <v>5416.666666666667</v>
      </c>
      <c r="Y503" s="27">
        <f t="shared" si="294"/>
        <v>5416.666666666667</v>
      </c>
      <c r="Z503" s="27">
        <f t="shared" si="294"/>
        <v>5416.666666666667</v>
      </c>
      <c r="AA503" s="27">
        <f t="shared" si="294"/>
        <v>5416.666666666667</v>
      </c>
      <c r="AB503" s="27">
        <f t="shared" si="294"/>
        <v>5416.666666666667</v>
      </c>
      <c r="AC503" s="27">
        <f t="shared" si="294"/>
        <v>5416.666666666667</v>
      </c>
      <c r="AD503" s="27">
        <f t="shared" si="294"/>
        <v>5416.666666666667</v>
      </c>
      <c r="AE503" s="27">
        <f t="shared" si="294"/>
        <v>5416.666666666667</v>
      </c>
      <c r="AF503" s="27">
        <f t="shared" si="294"/>
        <v>5416.666666666667</v>
      </c>
      <c r="AG503" s="27">
        <f t="shared" si="294"/>
        <v>5416.666666666667</v>
      </c>
      <c r="AH503" s="27">
        <f t="shared" si="294"/>
        <v>5416.666666666667</v>
      </c>
      <c r="AI503" s="27">
        <f t="shared" si="294"/>
        <v>5416.666666666667</v>
      </c>
      <c r="AJ503" s="27">
        <f t="shared" si="294"/>
        <v>5416.666666666667</v>
      </c>
      <c r="AK503" s="27">
        <f t="shared" si="294"/>
        <v>5416.666666666667</v>
      </c>
      <c r="AL503" s="27">
        <f t="shared" si="294"/>
        <v>5416.666666666667</v>
      </c>
      <c r="AM503" s="27">
        <f t="shared" ref="AM503:BO503" si="295">AM125*$C125</f>
        <v>5416.666666666667</v>
      </c>
      <c r="AN503" s="27">
        <f t="shared" si="295"/>
        <v>5416.666666666667</v>
      </c>
      <c r="AO503" s="27">
        <f t="shared" si="295"/>
        <v>5416.666666666667</v>
      </c>
      <c r="AP503" s="27">
        <f t="shared" si="295"/>
        <v>5416.666666666667</v>
      </c>
      <c r="AQ503" s="27">
        <f t="shared" si="295"/>
        <v>5416.666666666667</v>
      </c>
      <c r="AR503" s="27">
        <f t="shared" si="295"/>
        <v>5416.666666666667</v>
      </c>
      <c r="AS503" s="27">
        <f t="shared" si="295"/>
        <v>5416.666666666667</v>
      </c>
      <c r="AT503" s="27">
        <f t="shared" si="295"/>
        <v>5416.666666666667</v>
      </c>
      <c r="AU503" s="27">
        <f t="shared" si="295"/>
        <v>5416.666666666667</v>
      </c>
      <c r="AV503" s="27">
        <f t="shared" si="295"/>
        <v>5416.666666666667</v>
      </c>
      <c r="AW503" s="27">
        <f t="shared" si="295"/>
        <v>5416.666666666667</v>
      </c>
      <c r="AX503" s="27">
        <f t="shared" si="295"/>
        <v>5416.666666666667</v>
      </c>
      <c r="AY503" s="27">
        <f t="shared" si="295"/>
        <v>5416.666666666667</v>
      </c>
      <c r="AZ503" s="27">
        <f t="shared" si="295"/>
        <v>5416.666666666667</v>
      </c>
      <c r="BA503" s="27">
        <f t="shared" si="295"/>
        <v>5416.666666666667</v>
      </c>
      <c r="BB503" s="27">
        <f t="shared" si="295"/>
        <v>5416.666666666667</v>
      </c>
      <c r="BC503" s="27">
        <f t="shared" si="295"/>
        <v>5416.666666666667</v>
      </c>
      <c r="BD503" s="27">
        <f t="shared" si="295"/>
        <v>5416.666666666667</v>
      </c>
      <c r="BE503" s="27">
        <f t="shared" si="295"/>
        <v>5416.666666666667</v>
      </c>
      <c r="BF503" s="27">
        <f t="shared" si="295"/>
        <v>5416.666666666667</v>
      </c>
      <c r="BG503" s="27">
        <f t="shared" si="295"/>
        <v>5416.666666666667</v>
      </c>
      <c r="BH503" s="27">
        <f t="shared" si="295"/>
        <v>5416.666666666667</v>
      </c>
      <c r="BI503" s="27">
        <f t="shared" si="295"/>
        <v>5416.666666666667</v>
      </c>
      <c r="BJ503" s="27">
        <f t="shared" si="295"/>
        <v>5416.666666666667</v>
      </c>
      <c r="BK503" s="27">
        <f t="shared" si="295"/>
        <v>5416.666666666667</v>
      </c>
      <c r="BL503" s="27">
        <f t="shared" si="295"/>
        <v>5416.666666666667</v>
      </c>
      <c r="BM503" s="27">
        <f t="shared" si="295"/>
        <v>5416.666666666667</v>
      </c>
      <c r="BN503" s="27">
        <f t="shared" si="295"/>
        <v>5416.666666666667</v>
      </c>
      <c r="BO503" s="27">
        <f t="shared" si="295"/>
        <v>5416.666666666667</v>
      </c>
    </row>
    <row r="504" spans="1:67" x14ac:dyDescent="0.15">
      <c r="A504" s="50" t="s">
        <v>62</v>
      </c>
      <c r="G504" s="24">
        <f>STAFFPLAN_CWS!$B161</f>
        <v>0</v>
      </c>
      <c r="H504" s="24">
        <f>STAFFPLAN_CWS!$C161</f>
        <v>0</v>
      </c>
      <c r="I504" s="24">
        <f>STAFFPLAN_CWS!$C161</f>
        <v>0</v>
      </c>
      <c r="J504" s="24">
        <f>STAFFPLAN_CWS!$C161</f>
        <v>0</v>
      </c>
      <c r="K504" s="24">
        <f>STAFFPLAN_CWS!$C161</f>
        <v>0</v>
      </c>
      <c r="L504" s="24">
        <f>STAFFPLAN_CWS!$C161</f>
        <v>0</v>
      </c>
      <c r="M504" s="24">
        <f>STAFFPLAN_CWS!$C161</f>
        <v>0</v>
      </c>
      <c r="N504" s="24">
        <f>STAFFPLAN_CWS!$C161</f>
        <v>0</v>
      </c>
      <c r="O504" s="24">
        <f>STAFFPLAN_CWS!$C161</f>
        <v>0</v>
      </c>
      <c r="P504" s="24">
        <f>STAFFPLAN_CWS!$C161</f>
        <v>0</v>
      </c>
      <c r="Q504" s="24">
        <f>STAFFPLAN_CWS!$C161</f>
        <v>0</v>
      </c>
      <c r="R504" s="24">
        <f>STAFFPLAN_CWS!$C161</f>
        <v>0</v>
      </c>
      <c r="S504" s="24">
        <f>STAFFPLAN_CWS!$C161</f>
        <v>0</v>
      </c>
      <c r="T504" s="24">
        <f>STAFFPLAN_CWS!$D161</f>
        <v>0.7</v>
      </c>
      <c r="U504" s="24">
        <f>STAFFPLAN_CWS!$D161</f>
        <v>0.7</v>
      </c>
      <c r="V504" s="24">
        <f>STAFFPLAN_CWS!$D161</f>
        <v>0.7</v>
      </c>
      <c r="W504" s="24">
        <f>STAFFPLAN_CWS!$D161</f>
        <v>0.7</v>
      </c>
      <c r="X504" s="24">
        <f>STAFFPLAN_CWS!$D161</f>
        <v>0.7</v>
      </c>
      <c r="Y504" s="24">
        <f>STAFFPLAN_CWS!$D161</f>
        <v>0.7</v>
      </c>
      <c r="Z504" s="24">
        <f>STAFFPLAN_CWS!$D161</f>
        <v>0.7</v>
      </c>
      <c r="AA504" s="24">
        <f>STAFFPLAN_CWS!$D161</f>
        <v>0.7</v>
      </c>
      <c r="AB504" s="24">
        <f>STAFFPLAN_CWS!$D161</f>
        <v>0.7</v>
      </c>
      <c r="AC504" s="24">
        <f>STAFFPLAN_CWS!$D161</f>
        <v>0.7</v>
      </c>
      <c r="AD504" s="24">
        <f>STAFFPLAN_CWS!$D161</f>
        <v>0.7</v>
      </c>
      <c r="AE504" s="24">
        <f>STAFFPLAN_CWS!$D161</f>
        <v>0.7</v>
      </c>
      <c r="AF504" s="24">
        <f>STAFFPLAN_CWS!$E161</f>
        <v>0.8</v>
      </c>
      <c r="AG504" s="24">
        <f>STAFFPLAN_CWS!$E161</f>
        <v>0.8</v>
      </c>
      <c r="AH504" s="24">
        <f>STAFFPLAN_CWS!$E161</f>
        <v>0.8</v>
      </c>
      <c r="AI504" s="24">
        <f>STAFFPLAN_CWS!$E161</f>
        <v>0.8</v>
      </c>
      <c r="AJ504" s="24">
        <f>STAFFPLAN_CWS!$E161</f>
        <v>0.8</v>
      </c>
      <c r="AK504" s="24">
        <f>STAFFPLAN_CWS!$E161</f>
        <v>0.8</v>
      </c>
      <c r="AL504" s="24">
        <f>STAFFPLAN_CWS!$E161</f>
        <v>0.8</v>
      </c>
      <c r="AM504" s="24">
        <f>STAFFPLAN_CWS!$E161</f>
        <v>0.8</v>
      </c>
      <c r="AN504" s="24">
        <f>STAFFPLAN_CWS!$E161</f>
        <v>0.8</v>
      </c>
      <c r="AO504" s="24">
        <f>STAFFPLAN_CWS!$E161</f>
        <v>0.8</v>
      </c>
      <c r="AP504" s="24">
        <f>STAFFPLAN_CWS!$E161</f>
        <v>0.8</v>
      </c>
      <c r="AQ504" s="24">
        <f>STAFFPLAN_CWS!$E161</f>
        <v>0.8</v>
      </c>
      <c r="AR504" s="24">
        <f>STAFFPLAN_CWS!$F161</f>
        <v>0.9</v>
      </c>
      <c r="AS504" s="24">
        <f>STAFFPLAN_CWS!$F161</f>
        <v>0.9</v>
      </c>
      <c r="AT504" s="24">
        <f>STAFFPLAN_CWS!$F161</f>
        <v>0.9</v>
      </c>
      <c r="AU504" s="24">
        <f>STAFFPLAN_CWS!$F161</f>
        <v>0.9</v>
      </c>
      <c r="AV504" s="24">
        <f>STAFFPLAN_CWS!$F161</f>
        <v>0.9</v>
      </c>
      <c r="AW504" s="24">
        <f>STAFFPLAN_CWS!$F161</f>
        <v>0.9</v>
      </c>
      <c r="AX504" s="24">
        <f>STAFFPLAN_CWS!$F161</f>
        <v>0.9</v>
      </c>
      <c r="AY504" s="24">
        <f>STAFFPLAN_CWS!$F161</f>
        <v>0.9</v>
      </c>
      <c r="AZ504" s="24">
        <f>STAFFPLAN_CWS!$F161</f>
        <v>0.9</v>
      </c>
      <c r="BA504" s="24">
        <f>STAFFPLAN_CWS!$F161</f>
        <v>0.9</v>
      </c>
      <c r="BB504" s="24">
        <f>STAFFPLAN_CWS!$F161</f>
        <v>0.9</v>
      </c>
      <c r="BC504" s="24">
        <f>STAFFPLAN_CWS!$F161</f>
        <v>0.9</v>
      </c>
      <c r="BD504" s="24">
        <f>STAFFPLAN_CWS!$G161</f>
        <v>1</v>
      </c>
      <c r="BE504" s="24">
        <f>STAFFPLAN_CWS!$G161</f>
        <v>1</v>
      </c>
      <c r="BF504" s="24">
        <f>STAFFPLAN_CWS!$G161</f>
        <v>1</v>
      </c>
      <c r="BG504" s="24">
        <f>STAFFPLAN_CWS!$G161</f>
        <v>1</v>
      </c>
      <c r="BH504" s="24">
        <f>STAFFPLAN_CWS!$G161</f>
        <v>1</v>
      </c>
      <c r="BI504" s="24">
        <f>STAFFPLAN_CWS!$G161</f>
        <v>1</v>
      </c>
      <c r="BJ504" s="24">
        <f>STAFFPLAN_CWS!$G161</f>
        <v>1</v>
      </c>
      <c r="BK504" s="24">
        <f>STAFFPLAN_CWS!$G161</f>
        <v>1</v>
      </c>
      <c r="BL504" s="24">
        <f>STAFFPLAN_CWS!$G161</f>
        <v>1</v>
      </c>
      <c r="BM504" s="24">
        <f>STAFFPLAN_CWS!$G161</f>
        <v>1</v>
      </c>
      <c r="BN504" s="24">
        <f>STAFFPLAN_CWS!$G161</f>
        <v>1</v>
      </c>
      <c r="BO504" s="24">
        <f>STAFFPLAN_CWS!$G161</f>
        <v>1</v>
      </c>
    </row>
    <row r="505" spans="1:67" x14ac:dyDescent="0.15">
      <c r="A505" s="50" t="s">
        <v>76</v>
      </c>
      <c r="G505" s="27">
        <f t="shared" ref="G505:AL505" si="296">G503*G504</f>
        <v>0</v>
      </c>
      <c r="H505" s="27">
        <f t="shared" si="296"/>
        <v>0</v>
      </c>
      <c r="I505" s="27">
        <f t="shared" si="296"/>
        <v>0</v>
      </c>
      <c r="J505" s="27">
        <f t="shared" si="296"/>
        <v>0</v>
      </c>
      <c r="K505" s="27">
        <f t="shared" si="296"/>
        <v>0</v>
      </c>
      <c r="L505" s="27">
        <f t="shared" si="296"/>
        <v>0</v>
      </c>
      <c r="M505" s="27">
        <f t="shared" si="296"/>
        <v>0</v>
      </c>
      <c r="N505" s="27">
        <f t="shared" si="296"/>
        <v>0</v>
      </c>
      <c r="O505" s="27">
        <f t="shared" si="296"/>
        <v>0</v>
      </c>
      <c r="P505" s="27">
        <f t="shared" si="296"/>
        <v>0</v>
      </c>
      <c r="Q505" s="27">
        <f t="shared" si="296"/>
        <v>0</v>
      </c>
      <c r="R505" s="27">
        <f t="shared" si="296"/>
        <v>0</v>
      </c>
      <c r="S505" s="27">
        <f t="shared" si="296"/>
        <v>0</v>
      </c>
      <c r="T505" s="27">
        <f t="shared" si="296"/>
        <v>3791.6666666666665</v>
      </c>
      <c r="U505" s="27">
        <f t="shared" si="296"/>
        <v>3791.6666666666665</v>
      </c>
      <c r="V505" s="27">
        <f t="shared" si="296"/>
        <v>3791.6666666666665</v>
      </c>
      <c r="W505" s="27">
        <f t="shared" si="296"/>
        <v>3791.6666666666665</v>
      </c>
      <c r="X505" s="27">
        <f t="shared" si="296"/>
        <v>3791.6666666666665</v>
      </c>
      <c r="Y505" s="27">
        <f t="shared" si="296"/>
        <v>3791.6666666666665</v>
      </c>
      <c r="Z505" s="27">
        <f t="shared" si="296"/>
        <v>3791.6666666666665</v>
      </c>
      <c r="AA505" s="27">
        <f t="shared" si="296"/>
        <v>3791.6666666666665</v>
      </c>
      <c r="AB505" s="27">
        <f t="shared" si="296"/>
        <v>3791.6666666666665</v>
      </c>
      <c r="AC505" s="27">
        <f t="shared" si="296"/>
        <v>3791.6666666666665</v>
      </c>
      <c r="AD505" s="27">
        <f t="shared" si="296"/>
        <v>3791.6666666666665</v>
      </c>
      <c r="AE505" s="27">
        <f t="shared" si="296"/>
        <v>3791.6666666666665</v>
      </c>
      <c r="AF505" s="27">
        <f t="shared" si="296"/>
        <v>4333.3333333333339</v>
      </c>
      <c r="AG505" s="27">
        <f t="shared" si="296"/>
        <v>4333.3333333333339</v>
      </c>
      <c r="AH505" s="27">
        <f t="shared" si="296"/>
        <v>4333.3333333333339</v>
      </c>
      <c r="AI505" s="27">
        <f t="shared" si="296"/>
        <v>4333.3333333333339</v>
      </c>
      <c r="AJ505" s="27">
        <f t="shared" si="296"/>
        <v>4333.3333333333339</v>
      </c>
      <c r="AK505" s="27">
        <f t="shared" si="296"/>
        <v>4333.3333333333339</v>
      </c>
      <c r="AL505" s="27">
        <f t="shared" si="296"/>
        <v>4333.3333333333339</v>
      </c>
      <c r="AM505" s="27">
        <f t="shared" ref="AM505:BO505" si="297">AM503*AM504</f>
        <v>4333.3333333333339</v>
      </c>
      <c r="AN505" s="27">
        <f t="shared" si="297"/>
        <v>4333.3333333333339</v>
      </c>
      <c r="AO505" s="27">
        <f t="shared" si="297"/>
        <v>4333.3333333333339</v>
      </c>
      <c r="AP505" s="27">
        <f t="shared" si="297"/>
        <v>4333.3333333333339</v>
      </c>
      <c r="AQ505" s="27">
        <f t="shared" si="297"/>
        <v>4333.3333333333339</v>
      </c>
      <c r="AR505" s="27">
        <f t="shared" si="297"/>
        <v>4875</v>
      </c>
      <c r="AS505" s="27">
        <f t="shared" si="297"/>
        <v>4875</v>
      </c>
      <c r="AT505" s="27">
        <f t="shared" si="297"/>
        <v>4875</v>
      </c>
      <c r="AU505" s="27">
        <f t="shared" si="297"/>
        <v>4875</v>
      </c>
      <c r="AV505" s="27">
        <f t="shared" si="297"/>
        <v>4875</v>
      </c>
      <c r="AW505" s="27">
        <f t="shared" si="297"/>
        <v>4875</v>
      </c>
      <c r="AX505" s="27">
        <f t="shared" si="297"/>
        <v>4875</v>
      </c>
      <c r="AY505" s="27">
        <f t="shared" si="297"/>
        <v>4875</v>
      </c>
      <c r="AZ505" s="27">
        <f t="shared" si="297"/>
        <v>4875</v>
      </c>
      <c r="BA505" s="27">
        <f t="shared" si="297"/>
        <v>4875</v>
      </c>
      <c r="BB505" s="27">
        <f t="shared" si="297"/>
        <v>4875</v>
      </c>
      <c r="BC505" s="27">
        <f t="shared" si="297"/>
        <v>4875</v>
      </c>
      <c r="BD505" s="27">
        <f t="shared" si="297"/>
        <v>5416.666666666667</v>
      </c>
      <c r="BE505" s="27">
        <f t="shared" si="297"/>
        <v>5416.666666666667</v>
      </c>
      <c r="BF505" s="27">
        <f t="shared" si="297"/>
        <v>5416.666666666667</v>
      </c>
      <c r="BG505" s="27">
        <f t="shared" si="297"/>
        <v>5416.666666666667</v>
      </c>
      <c r="BH505" s="27">
        <f t="shared" si="297"/>
        <v>5416.666666666667</v>
      </c>
      <c r="BI505" s="27">
        <f t="shared" si="297"/>
        <v>5416.666666666667</v>
      </c>
      <c r="BJ505" s="27">
        <f t="shared" si="297"/>
        <v>5416.666666666667</v>
      </c>
      <c r="BK505" s="27">
        <f t="shared" si="297"/>
        <v>5416.666666666667</v>
      </c>
      <c r="BL505" s="27">
        <f t="shared" si="297"/>
        <v>5416.666666666667</v>
      </c>
      <c r="BM505" s="27">
        <f t="shared" si="297"/>
        <v>5416.666666666667</v>
      </c>
      <c r="BN505" s="27">
        <f t="shared" si="297"/>
        <v>5416.666666666667</v>
      </c>
      <c r="BO505" s="27">
        <f t="shared" si="297"/>
        <v>5416.666666666667</v>
      </c>
    </row>
    <row r="506" spans="1:67" x14ac:dyDescent="0.15">
      <c r="A506" s="50" t="s">
        <v>766</v>
      </c>
      <c r="G506" s="27">
        <v>0</v>
      </c>
      <c r="H506" s="27">
        <v>0</v>
      </c>
      <c r="I506" s="27">
        <v>0</v>
      </c>
      <c r="J506" s="27">
        <v>0</v>
      </c>
      <c r="K506" s="27">
        <v>0</v>
      </c>
      <c r="L506" s="27">
        <v>0</v>
      </c>
      <c r="M506" s="27">
        <v>0</v>
      </c>
      <c r="N506" s="27">
        <v>0</v>
      </c>
      <c r="O506" s="27">
        <v>0</v>
      </c>
      <c r="P506" s="27">
        <v>0</v>
      </c>
      <c r="Q506" s="27">
        <v>0</v>
      </c>
      <c r="R506" s="27">
        <v>0</v>
      </c>
      <c r="S506" s="27">
        <v>0</v>
      </c>
      <c r="T506" s="27">
        <v>0</v>
      </c>
      <c r="U506" s="27">
        <v>0</v>
      </c>
      <c r="V506" s="27">
        <v>0</v>
      </c>
      <c r="W506" s="27">
        <v>0</v>
      </c>
      <c r="X506" s="27">
        <v>0</v>
      </c>
      <c r="Y506" s="27">
        <v>0</v>
      </c>
      <c r="Z506" s="27">
        <v>0</v>
      </c>
      <c r="AA506" s="27">
        <v>0</v>
      </c>
      <c r="AB506" s="27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0</v>
      </c>
      <c r="AI506" s="27">
        <v>0</v>
      </c>
      <c r="AJ506" s="27">
        <v>0</v>
      </c>
      <c r="AK506" s="27">
        <v>0</v>
      </c>
      <c r="AL506" s="27">
        <v>0</v>
      </c>
      <c r="AM506" s="27">
        <v>0</v>
      </c>
      <c r="AN506" s="27">
        <v>0</v>
      </c>
      <c r="AO506" s="27">
        <v>0</v>
      </c>
      <c r="AP506" s="27">
        <v>0</v>
      </c>
      <c r="AQ506" s="27">
        <v>0</v>
      </c>
      <c r="AR506" s="27">
        <v>0</v>
      </c>
      <c r="AS506" s="27">
        <v>0</v>
      </c>
      <c r="AT506" s="27">
        <v>0</v>
      </c>
      <c r="AU506" s="27">
        <v>0</v>
      </c>
      <c r="AV506" s="27">
        <v>0</v>
      </c>
      <c r="AW506" s="27">
        <v>0</v>
      </c>
      <c r="AX506" s="27">
        <v>0</v>
      </c>
      <c r="AY506" s="27">
        <v>0</v>
      </c>
      <c r="AZ506" s="27">
        <v>0</v>
      </c>
      <c r="BA506" s="27">
        <v>0</v>
      </c>
      <c r="BB506" s="27">
        <v>0</v>
      </c>
      <c r="BC506" s="27">
        <v>0</v>
      </c>
      <c r="BD506" s="27">
        <v>0</v>
      </c>
      <c r="BE506" s="27">
        <v>0</v>
      </c>
      <c r="BF506" s="27">
        <v>0</v>
      </c>
      <c r="BG506" s="27">
        <v>0</v>
      </c>
      <c r="BH506" s="27">
        <v>0</v>
      </c>
      <c r="BI506" s="27">
        <v>0</v>
      </c>
      <c r="BJ506" s="27">
        <v>0</v>
      </c>
      <c r="BK506" s="27">
        <v>0</v>
      </c>
      <c r="BL506" s="27">
        <v>0</v>
      </c>
      <c r="BM506" s="27">
        <v>0</v>
      </c>
      <c r="BN506" s="27">
        <v>0</v>
      </c>
      <c r="BO506" s="27">
        <v>0</v>
      </c>
    </row>
    <row r="507" spans="1:67" x14ac:dyDescent="0.15">
      <c r="A507" s="50" t="s">
        <v>63</v>
      </c>
      <c r="G507" s="27">
        <f t="shared" ref="G507:AL507" si="298">G505+G506</f>
        <v>0</v>
      </c>
      <c r="H507" s="27">
        <f t="shared" si="298"/>
        <v>0</v>
      </c>
      <c r="I507" s="27">
        <f t="shared" si="298"/>
        <v>0</v>
      </c>
      <c r="J507" s="27">
        <f t="shared" si="298"/>
        <v>0</v>
      </c>
      <c r="K507" s="27">
        <f t="shared" si="298"/>
        <v>0</v>
      </c>
      <c r="L507" s="27">
        <f t="shared" si="298"/>
        <v>0</v>
      </c>
      <c r="M507" s="27">
        <f t="shared" si="298"/>
        <v>0</v>
      </c>
      <c r="N507" s="27">
        <f t="shared" si="298"/>
        <v>0</v>
      </c>
      <c r="O507" s="27">
        <f t="shared" si="298"/>
        <v>0</v>
      </c>
      <c r="P507" s="27">
        <f t="shared" si="298"/>
        <v>0</v>
      </c>
      <c r="Q507" s="27">
        <f t="shared" si="298"/>
        <v>0</v>
      </c>
      <c r="R507" s="27">
        <f t="shared" si="298"/>
        <v>0</v>
      </c>
      <c r="S507" s="27">
        <f t="shared" si="298"/>
        <v>0</v>
      </c>
      <c r="T507" s="27">
        <f t="shared" si="298"/>
        <v>3791.6666666666665</v>
      </c>
      <c r="U507" s="27">
        <f t="shared" si="298"/>
        <v>3791.6666666666665</v>
      </c>
      <c r="V507" s="27">
        <f t="shared" si="298"/>
        <v>3791.6666666666665</v>
      </c>
      <c r="W507" s="27">
        <f t="shared" si="298"/>
        <v>3791.6666666666665</v>
      </c>
      <c r="X507" s="27">
        <f t="shared" si="298"/>
        <v>3791.6666666666665</v>
      </c>
      <c r="Y507" s="27">
        <f t="shared" si="298"/>
        <v>3791.6666666666665</v>
      </c>
      <c r="Z507" s="27">
        <f t="shared" si="298"/>
        <v>3791.6666666666665</v>
      </c>
      <c r="AA507" s="27">
        <f t="shared" si="298"/>
        <v>3791.6666666666665</v>
      </c>
      <c r="AB507" s="27">
        <f t="shared" si="298"/>
        <v>3791.6666666666665</v>
      </c>
      <c r="AC507" s="27">
        <f t="shared" si="298"/>
        <v>3791.6666666666665</v>
      </c>
      <c r="AD507" s="27">
        <f t="shared" si="298"/>
        <v>3791.6666666666665</v>
      </c>
      <c r="AE507" s="27">
        <f t="shared" si="298"/>
        <v>3791.6666666666665</v>
      </c>
      <c r="AF507" s="27">
        <f t="shared" si="298"/>
        <v>4333.3333333333339</v>
      </c>
      <c r="AG507" s="27">
        <f t="shared" si="298"/>
        <v>4333.3333333333339</v>
      </c>
      <c r="AH507" s="27">
        <f t="shared" si="298"/>
        <v>4333.3333333333339</v>
      </c>
      <c r="AI507" s="27">
        <f t="shared" si="298"/>
        <v>4333.3333333333339</v>
      </c>
      <c r="AJ507" s="27">
        <f t="shared" si="298"/>
        <v>4333.3333333333339</v>
      </c>
      <c r="AK507" s="27">
        <f t="shared" si="298"/>
        <v>4333.3333333333339</v>
      </c>
      <c r="AL507" s="27">
        <f t="shared" si="298"/>
        <v>4333.3333333333339</v>
      </c>
      <c r="AM507" s="27">
        <f t="shared" ref="AM507:BO507" si="299">AM505+AM506</f>
        <v>4333.3333333333339</v>
      </c>
      <c r="AN507" s="27">
        <f t="shared" si="299"/>
        <v>4333.3333333333339</v>
      </c>
      <c r="AO507" s="27">
        <f t="shared" si="299"/>
        <v>4333.3333333333339</v>
      </c>
      <c r="AP507" s="27">
        <f t="shared" si="299"/>
        <v>4333.3333333333339</v>
      </c>
      <c r="AQ507" s="27">
        <f t="shared" si="299"/>
        <v>4333.3333333333339</v>
      </c>
      <c r="AR507" s="27">
        <f t="shared" si="299"/>
        <v>4875</v>
      </c>
      <c r="AS507" s="27">
        <f t="shared" si="299"/>
        <v>4875</v>
      </c>
      <c r="AT507" s="27">
        <f t="shared" si="299"/>
        <v>4875</v>
      </c>
      <c r="AU507" s="27">
        <f t="shared" si="299"/>
        <v>4875</v>
      </c>
      <c r="AV507" s="27">
        <f t="shared" si="299"/>
        <v>4875</v>
      </c>
      <c r="AW507" s="27">
        <f t="shared" si="299"/>
        <v>4875</v>
      </c>
      <c r="AX507" s="27">
        <f t="shared" si="299"/>
        <v>4875</v>
      </c>
      <c r="AY507" s="27">
        <f t="shared" si="299"/>
        <v>4875</v>
      </c>
      <c r="AZ507" s="27">
        <f t="shared" si="299"/>
        <v>4875</v>
      </c>
      <c r="BA507" s="27">
        <f t="shared" si="299"/>
        <v>4875</v>
      </c>
      <c r="BB507" s="27">
        <f t="shared" si="299"/>
        <v>4875</v>
      </c>
      <c r="BC507" s="27">
        <f t="shared" si="299"/>
        <v>4875</v>
      </c>
      <c r="BD507" s="27">
        <f t="shared" si="299"/>
        <v>5416.666666666667</v>
      </c>
      <c r="BE507" s="27">
        <f t="shared" si="299"/>
        <v>5416.666666666667</v>
      </c>
      <c r="BF507" s="27">
        <f t="shared" si="299"/>
        <v>5416.666666666667</v>
      </c>
      <c r="BG507" s="27">
        <f t="shared" si="299"/>
        <v>5416.666666666667</v>
      </c>
      <c r="BH507" s="27">
        <f t="shared" si="299"/>
        <v>5416.666666666667</v>
      </c>
      <c r="BI507" s="27">
        <f t="shared" si="299"/>
        <v>5416.666666666667</v>
      </c>
      <c r="BJ507" s="27">
        <f t="shared" si="299"/>
        <v>5416.666666666667</v>
      </c>
      <c r="BK507" s="27">
        <f t="shared" si="299"/>
        <v>5416.666666666667</v>
      </c>
      <c r="BL507" s="27">
        <f t="shared" si="299"/>
        <v>5416.666666666667</v>
      </c>
      <c r="BM507" s="27">
        <f t="shared" si="299"/>
        <v>5416.666666666667</v>
      </c>
      <c r="BN507" s="27">
        <f t="shared" si="299"/>
        <v>5416.666666666667</v>
      </c>
      <c r="BO507" s="27">
        <f t="shared" si="299"/>
        <v>5416.666666666667</v>
      </c>
    </row>
    <row r="508" spans="1:67" x14ac:dyDescent="0.15">
      <c r="A508" s="50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</row>
    <row r="509" spans="1:67" x14ac:dyDescent="0.15">
      <c r="A509" s="35" t="s">
        <v>86</v>
      </c>
      <c r="G509" s="27">
        <f t="shared" ref="G509:AL509" si="300">G126*$C126</f>
        <v>0</v>
      </c>
      <c r="H509" s="27">
        <f t="shared" si="300"/>
        <v>0</v>
      </c>
      <c r="I509" s="27">
        <f t="shared" si="300"/>
        <v>0</v>
      </c>
      <c r="J509" s="27">
        <f t="shared" si="300"/>
        <v>0</v>
      </c>
      <c r="K509" s="27">
        <f t="shared" si="300"/>
        <v>0</v>
      </c>
      <c r="L509" s="27">
        <f t="shared" si="300"/>
        <v>0</v>
      </c>
      <c r="M509" s="27">
        <f t="shared" si="300"/>
        <v>0</v>
      </c>
      <c r="N509" s="27">
        <f t="shared" si="300"/>
        <v>0</v>
      </c>
      <c r="O509" s="27">
        <f t="shared" si="300"/>
        <v>0</v>
      </c>
      <c r="P509" s="27">
        <f t="shared" si="300"/>
        <v>0</v>
      </c>
      <c r="Q509" s="27">
        <f t="shared" si="300"/>
        <v>0</v>
      </c>
      <c r="R509" s="27">
        <f t="shared" si="300"/>
        <v>0</v>
      </c>
      <c r="S509" s="27">
        <f t="shared" si="300"/>
        <v>0</v>
      </c>
      <c r="T509" s="27">
        <f t="shared" si="300"/>
        <v>0</v>
      </c>
      <c r="U509" s="27">
        <f t="shared" si="300"/>
        <v>0</v>
      </c>
      <c r="V509" s="27">
        <f t="shared" si="300"/>
        <v>0</v>
      </c>
      <c r="W509" s="27">
        <f t="shared" si="300"/>
        <v>0</v>
      </c>
      <c r="X509" s="27">
        <f t="shared" si="300"/>
        <v>0</v>
      </c>
      <c r="Y509" s="27">
        <f t="shared" si="300"/>
        <v>0</v>
      </c>
      <c r="Z509" s="27">
        <f t="shared" si="300"/>
        <v>0</v>
      </c>
      <c r="AA509" s="27">
        <f t="shared" si="300"/>
        <v>0</v>
      </c>
      <c r="AB509" s="27">
        <f t="shared" si="300"/>
        <v>0</v>
      </c>
      <c r="AC509" s="27">
        <f t="shared" si="300"/>
        <v>0</v>
      </c>
      <c r="AD509" s="27">
        <f t="shared" si="300"/>
        <v>0</v>
      </c>
      <c r="AE509" s="27">
        <f t="shared" si="300"/>
        <v>0</v>
      </c>
      <c r="AF509" s="27">
        <f t="shared" si="300"/>
        <v>0</v>
      </c>
      <c r="AG509" s="27">
        <f t="shared" si="300"/>
        <v>0</v>
      </c>
      <c r="AH509" s="27">
        <f t="shared" si="300"/>
        <v>0</v>
      </c>
      <c r="AI509" s="27">
        <f t="shared" si="300"/>
        <v>0</v>
      </c>
      <c r="AJ509" s="27">
        <f t="shared" si="300"/>
        <v>0</v>
      </c>
      <c r="AK509" s="27">
        <f t="shared" si="300"/>
        <v>0</v>
      </c>
      <c r="AL509" s="27">
        <f t="shared" si="300"/>
        <v>0</v>
      </c>
      <c r="AM509" s="27">
        <f t="shared" ref="AM509:BO509" si="301">AM126*$C126</f>
        <v>0</v>
      </c>
      <c r="AN509" s="27">
        <f t="shared" si="301"/>
        <v>0</v>
      </c>
      <c r="AO509" s="27">
        <f t="shared" si="301"/>
        <v>0</v>
      </c>
      <c r="AP509" s="27">
        <f t="shared" si="301"/>
        <v>0</v>
      </c>
      <c r="AQ509" s="27">
        <f t="shared" si="301"/>
        <v>0</v>
      </c>
      <c r="AR509" s="27">
        <f t="shared" si="301"/>
        <v>0</v>
      </c>
      <c r="AS509" s="27">
        <f t="shared" si="301"/>
        <v>0</v>
      </c>
      <c r="AT509" s="27">
        <f t="shared" si="301"/>
        <v>0</v>
      </c>
      <c r="AU509" s="27">
        <f t="shared" si="301"/>
        <v>0</v>
      </c>
      <c r="AV509" s="27">
        <f t="shared" si="301"/>
        <v>0</v>
      </c>
      <c r="AW509" s="27">
        <f t="shared" si="301"/>
        <v>0</v>
      </c>
      <c r="AX509" s="27">
        <f t="shared" si="301"/>
        <v>0</v>
      </c>
      <c r="AY509" s="27">
        <f t="shared" si="301"/>
        <v>0</v>
      </c>
      <c r="AZ509" s="27">
        <f t="shared" si="301"/>
        <v>0</v>
      </c>
      <c r="BA509" s="27">
        <f t="shared" si="301"/>
        <v>0</v>
      </c>
      <c r="BB509" s="27">
        <f t="shared" si="301"/>
        <v>0</v>
      </c>
      <c r="BC509" s="27">
        <f t="shared" si="301"/>
        <v>0</v>
      </c>
      <c r="BD509" s="27">
        <f t="shared" si="301"/>
        <v>0</v>
      </c>
      <c r="BE509" s="27">
        <f t="shared" si="301"/>
        <v>0</v>
      </c>
      <c r="BF509" s="27">
        <f t="shared" si="301"/>
        <v>0</v>
      </c>
      <c r="BG509" s="27">
        <f t="shared" si="301"/>
        <v>0</v>
      </c>
      <c r="BH509" s="27">
        <f t="shared" si="301"/>
        <v>0</v>
      </c>
      <c r="BI509" s="27">
        <f t="shared" si="301"/>
        <v>0</v>
      </c>
      <c r="BJ509" s="27">
        <f t="shared" si="301"/>
        <v>0</v>
      </c>
      <c r="BK509" s="27">
        <f t="shared" si="301"/>
        <v>0</v>
      </c>
      <c r="BL509" s="27">
        <f t="shared" si="301"/>
        <v>0</v>
      </c>
      <c r="BM509" s="27">
        <f t="shared" si="301"/>
        <v>0</v>
      </c>
      <c r="BN509" s="27">
        <f t="shared" si="301"/>
        <v>0</v>
      </c>
      <c r="BO509" s="27">
        <f t="shared" si="301"/>
        <v>0</v>
      </c>
    </row>
    <row r="510" spans="1:67" x14ac:dyDescent="0.15"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</row>
    <row r="511" spans="1:67" x14ac:dyDescent="0.15">
      <c r="A511" s="14" t="s">
        <v>59</v>
      </c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50" t="s">
        <v>75</v>
      </c>
      <c r="G512" s="27">
        <f t="shared" ref="G512:AL512" si="302">G128*$C128</f>
        <v>0</v>
      </c>
      <c r="H512" s="27">
        <f t="shared" si="302"/>
        <v>0</v>
      </c>
      <c r="I512" s="27">
        <f t="shared" si="302"/>
        <v>0</v>
      </c>
      <c r="J512" s="27">
        <f t="shared" si="302"/>
        <v>0</v>
      </c>
      <c r="K512" s="27">
        <f t="shared" si="302"/>
        <v>6666.666666666667</v>
      </c>
      <c r="L512" s="27">
        <f t="shared" si="302"/>
        <v>6666.666666666667</v>
      </c>
      <c r="M512" s="27">
        <f t="shared" si="302"/>
        <v>6666.666666666667</v>
      </c>
      <c r="N512" s="27">
        <f t="shared" si="302"/>
        <v>6666.666666666667</v>
      </c>
      <c r="O512" s="27">
        <f t="shared" si="302"/>
        <v>6666.666666666667</v>
      </c>
      <c r="P512" s="27">
        <f t="shared" si="302"/>
        <v>6666.666666666667</v>
      </c>
      <c r="Q512" s="27">
        <f t="shared" si="302"/>
        <v>6666.666666666667</v>
      </c>
      <c r="R512" s="27">
        <f t="shared" si="302"/>
        <v>6666.666666666667</v>
      </c>
      <c r="S512" s="27">
        <f t="shared" si="302"/>
        <v>6666.666666666667</v>
      </c>
      <c r="T512" s="27">
        <f t="shared" si="302"/>
        <v>6666.666666666667</v>
      </c>
      <c r="U512" s="27">
        <f t="shared" si="302"/>
        <v>6666.666666666667</v>
      </c>
      <c r="V512" s="27">
        <f t="shared" si="302"/>
        <v>6666.666666666667</v>
      </c>
      <c r="W512" s="27">
        <f t="shared" si="302"/>
        <v>6666.666666666667</v>
      </c>
      <c r="X512" s="27">
        <f t="shared" si="302"/>
        <v>6666.666666666667</v>
      </c>
      <c r="Y512" s="27">
        <f t="shared" si="302"/>
        <v>6666.666666666667</v>
      </c>
      <c r="Z512" s="27">
        <f t="shared" si="302"/>
        <v>6666.666666666667</v>
      </c>
      <c r="AA512" s="27">
        <f t="shared" si="302"/>
        <v>6666.666666666667</v>
      </c>
      <c r="AB512" s="27">
        <f t="shared" si="302"/>
        <v>6666.666666666667</v>
      </c>
      <c r="AC512" s="27">
        <f t="shared" si="302"/>
        <v>6666.666666666667</v>
      </c>
      <c r="AD512" s="27">
        <f t="shared" si="302"/>
        <v>6666.666666666667</v>
      </c>
      <c r="AE512" s="27">
        <f t="shared" si="302"/>
        <v>6666.666666666667</v>
      </c>
      <c r="AF512" s="27">
        <f t="shared" si="302"/>
        <v>6666.666666666667</v>
      </c>
      <c r="AG512" s="27">
        <f t="shared" si="302"/>
        <v>6666.666666666667</v>
      </c>
      <c r="AH512" s="27">
        <f t="shared" si="302"/>
        <v>6666.666666666667</v>
      </c>
      <c r="AI512" s="27">
        <f t="shared" si="302"/>
        <v>6666.666666666667</v>
      </c>
      <c r="AJ512" s="27">
        <f t="shared" si="302"/>
        <v>6666.666666666667</v>
      </c>
      <c r="AK512" s="27">
        <f t="shared" si="302"/>
        <v>6666.666666666667</v>
      </c>
      <c r="AL512" s="27">
        <f t="shared" si="302"/>
        <v>6666.666666666667</v>
      </c>
      <c r="AM512" s="27">
        <f t="shared" ref="AM512:BO512" si="303">AM128*$C128</f>
        <v>6666.666666666667</v>
      </c>
      <c r="AN512" s="27">
        <f t="shared" si="303"/>
        <v>6666.666666666667</v>
      </c>
      <c r="AO512" s="27">
        <f t="shared" si="303"/>
        <v>6666.666666666667</v>
      </c>
      <c r="AP512" s="27">
        <f t="shared" si="303"/>
        <v>6666.666666666667</v>
      </c>
      <c r="AQ512" s="27">
        <f t="shared" si="303"/>
        <v>6666.666666666667</v>
      </c>
      <c r="AR512" s="27">
        <f t="shared" si="303"/>
        <v>6666.666666666667</v>
      </c>
      <c r="AS512" s="27">
        <f t="shared" si="303"/>
        <v>6666.666666666667</v>
      </c>
      <c r="AT512" s="27">
        <f t="shared" si="303"/>
        <v>6666.666666666667</v>
      </c>
      <c r="AU512" s="27">
        <f t="shared" si="303"/>
        <v>6666.666666666667</v>
      </c>
      <c r="AV512" s="27">
        <f t="shared" si="303"/>
        <v>6666.666666666667</v>
      </c>
      <c r="AW512" s="27">
        <f t="shared" si="303"/>
        <v>6666.666666666667</v>
      </c>
      <c r="AX512" s="27">
        <f t="shared" si="303"/>
        <v>6666.666666666667</v>
      </c>
      <c r="AY512" s="27">
        <f t="shared" si="303"/>
        <v>6666.666666666667</v>
      </c>
      <c r="AZ512" s="27">
        <f t="shared" si="303"/>
        <v>6666.666666666667</v>
      </c>
      <c r="BA512" s="27">
        <f t="shared" si="303"/>
        <v>6666.666666666667</v>
      </c>
      <c r="BB512" s="27">
        <f t="shared" si="303"/>
        <v>6666.666666666667</v>
      </c>
      <c r="BC512" s="27">
        <f t="shared" si="303"/>
        <v>6666.666666666667</v>
      </c>
      <c r="BD512" s="27">
        <f t="shared" si="303"/>
        <v>6666.666666666667</v>
      </c>
      <c r="BE512" s="27">
        <f t="shared" si="303"/>
        <v>6666.666666666667</v>
      </c>
      <c r="BF512" s="27">
        <f t="shared" si="303"/>
        <v>6666.666666666667</v>
      </c>
      <c r="BG512" s="27">
        <f t="shared" si="303"/>
        <v>6666.666666666667</v>
      </c>
      <c r="BH512" s="27">
        <f t="shared" si="303"/>
        <v>6666.666666666667</v>
      </c>
      <c r="BI512" s="27">
        <f t="shared" si="303"/>
        <v>6666.666666666667</v>
      </c>
      <c r="BJ512" s="27">
        <f t="shared" si="303"/>
        <v>6666.666666666667</v>
      </c>
      <c r="BK512" s="27">
        <f t="shared" si="303"/>
        <v>6666.666666666667</v>
      </c>
      <c r="BL512" s="27">
        <f t="shared" si="303"/>
        <v>6666.666666666667</v>
      </c>
      <c r="BM512" s="27">
        <f t="shared" si="303"/>
        <v>6666.666666666667</v>
      </c>
      <c r="BN512" s="27">
        <f t="shared" si="303"/>
        <v>6666.666666666667</v>
      </c>
      <c r="BO512" s="27">
        <f t="shared" si="303"/>
        <v>6666.666666666667</v>
      </c>
    </row>
    <row r="513" spans="1:67" x14ac:dyDescent="0.15">
      <c r="A513" s="50" t="s">
        <v>62</v>
      </c>
      <c r="G513" s="24">
        <f>STAFFPLAN_CWS!$B165</f>
        <v>0</v>
      </c>
      <c r="H513" s="24">
        <f>STAFFPLAN_CWS!$C165</f>
        <v>0.8</v>
      </c>
      <c r="I513" s="24">
        <f>STAFFPLAN_CWS!$C165</f>
        <v>0.8</v>
      </c>
      <c r="J513" s="24">
        <f>STAFFPLAN_CWS!$C165</f>
        <v>0.8</v>
      </c>
      <c r="K513" s="24">
        <f>STAFFPLAN_CWS!$C165</f>
        <v>0.8</v>
      </c>
      <c r="L513" s="24">
        <f>STAFFPLAN_CWS!$C165</f>
        <v>0.8</v>
      </c>
      <c r="M513" s="24">
        <f>STAFFPLAN_CWS!$C165</f>
        <v>0.8</v>
      </c>
      <c r="N513" s="24">
        <f>STAFFPLAN_CWS!$C165</f>
        <v>0.8</v>
      </c>
      <c r="O513" s="24">
        <f>STAFFPLAN_CWS!$C165</f>
        <v>0.8</v>
      </c>
      <c r="P513" s="24">
        <f>STAFFPLAN_CWS!$C165</f>
        <v>0.8</v>
      </c>
      <c r="Q513" s="24">
        <f>STAFFPLAN_CWS!$C165</f>
        <v>0.8</v>
      </c>
      <c r="R513" s="24">
        <f>STAFFPLAN_CWS!$C165</f>
        <v>0.8</v>
      </c>
      <c r="S513" s="24">
        <f>STAFFPLAN_CWS!$C165</f>
        <v>0.8</v>
      </c>
      <c r="T513" s="24">
        <f>STAFFPLAN_CWS!$D165</f>
        <v>0.9</v>
      </c>
      <c r="U513" s="24">
        <f>STAFFPLAN_CWS!$D165</f>
        <v>0.9</v>
      </c>
      <c r="V513" s="24">
        <f>STAFFPLAN_CWS!$D165</f>
        <v>0.9</v>
      </c>
      <c r="W513" s="24">
        <f>STAFFPLAN_CWS!$D165</f>
        <v>0.9</v>
      </c>
      <c r="X513" s="24">
        <f>STAFFPLAN_CWS!$D165</f>
        <v>0.9</v>
      </c>
      <c r="Y513" s="24">
        <f>STAFFPLAN_CWS!$D165</f>
        <v>0.9</v>
      </c>
      <c r="Z513" s="24">
        <f>STAFFPLAN_CWS!$D165</f>
        <v>0.9</v>
      </c>
      <c r="AA513" s="24">
        <f>STAFFPLAN_CWS!$D165</f>
        <v>0.9</v>
      </c>
      <c r="AB513" s="24">
        <f>STAFFPLAN_CWS!$D165</f>
        <v>0.9</v>
      </c>
      <c r="AC513" s="24">
        <f>STAFFPLAN_CWS!$D165</f>
        <v>0.9</v>
      </c>
      <c r="AD513" s="24">
        <f>STAFFPLAN_CWS!$D165</f>
        <v>0.9</v>
      </c>
      <c r="AE513" s="24">
        <f>STAFFPLAN_CWS!$D165</f>
        <v>0.9</v>
      </c>
      <c r="AF513" s="24">
        <f>STAFFPLAN_CWS!$E165</f>
        <v>0.9</v>
      </c>
      <c r="AG513" s="24">
        <f>STAFFPLAN_CWS!$E165</f>
        <v>0.9</v>
      </c>
      <c r="AH513" s="24">
        <f>STAFFPLAN_CWS!$E165</f>
        <v>0.9</v>
      </c>
      <c r="AI513" s="24">
        <f>STAFFPLAN_CWS!$E165</f>
        <v>0.9</v>
      </c>
      <c r="AJ513" s="24">
        <f>STAFFPLAN_CWS!$E165</f>
        <v>0.9</v>
      </c>
      <c r="AK513" s="24">
        <f>STAFFPLAN_CWS!$E165</f>
        <v>0.9</v>
      </c>
      <c r="AL513" s="24">
        <f>STAFFPLAN_CWS!$E165</f>
        <v>0.9</v>
      </c>
      <c r="AM513" s="24">
        <f>STAFFPLAN_CWS!$E165</f>
        <v>0.9</v>
      </c>
      <c r="AN513" s="24">
        <f>STAFFPLAN_CWS!$E165</f>
        <v>0.9</v>
      </c>
      <c r="AO513" s="24">
        <f>STAFFPLAN_CWS!$E165</f>
        <v>0.9</v>
      </c>
      <c r="AP513" s="24">
        <f>STAFFPLAN_CWS!$E165</f>
        <v>0.9</v>
      </c>
      <c r="AQ513" s="24">
        <f>STAFFPLAN_CWS!$E165</f>
        <v>0.9</v>
      </c>
      <c r="AR513" s="24">
        <f>STAFFPLAN_CWS!$F165</f>
        <v>1</v>
      </c>
      <c r="AS513" s="24">
        <f>STAFFPLAN_CWS!$F165</f>
        <v>1</v>
      </c>
      <c r="AT513" s="24">
        <f>STAFFPLAN_CWS!$F165</f>
        <v>1</v>
      </c>
      <c r="AU513" s="24">
        <f>STAFFPLAN_CWS!$F165</f>
        <v>1</v>
      </c>
      <c r="AV513" s="24">
        <f>STAFFPLAN_CWS!$F165</f>
        <v>1</v>
      </c>
      <c r="AW513" s="24">
        <f>STAFFPLAN_CWS!$F165</f>
        <v>1</v>
      </c>
      <c r="AX513" s="24">
        <f>STAFFPLAN_CWS!$F165</f>
        <v>1</v>
      </c>
      <c r="AY513" s="24">
        <f>STAFFPLAN_CWS!$F165</f>
        <v>1</v>
      </c>
      <c r="AZ513" s="24">
        <f>STAFFPLAN_CWS!$F165</f>
        <v>1</v>
      </c>
      <c r="BA513" s="24">
        <f>STAFFPLAN_CWS!$F165</f>
        <v>1</v>
      </c>
      <c r="BB513" s="24">
        <f>STAFFPLAN_CWS!$F165</f>
        <v>1</v>
      </c>
      <c r="BC513" s="24">
        <f>STAFFPLAN_CWS!$F165</f>
        <v>1</v>
      </c>
      <c r="BD513" s="24">
        <f>STAFFPLAN_CWS!$G165</f>
        <v>1</v>
      </c>
      <c r="BE513" s="24">
        <f>STAFFPLAN_CWS!$G165</f>
        <v>1</v>
      </c>
      <c r="BF513" s="24">
        <f>STAFFPLAN_CWS!$G165</f>
        <v>1</v>
      </c>
      <c r="BG513" s="24">
        <f>STAFFPLAN_CWS!$G165</f>
        <v>1</v>
      </c>
      <c r="BH513" s="24">
        <f>STAFFPLAN_CWS!$G165</f>
        <v>1</v>
      </c>
      <c r="BI513" s="24">
        <f>STAFFPLAN_CWS!$G165</f>
        <v>1</v>
      </c>
      <c r="BJ513" s="24">
        <f>STAFFPLAN_CWS!$G165</f>
        <v>1</v>
      </c>
      <c r="BK513" s="24">
        <f>STAFFPLAN_CWS!$G165</f>
        <v>1</v>
      </c>
      <c r="BL513" s="24">
        <f>STAFFPLAN_CWS!$G165</f>
        <v>1</v>
      </c>
      <c r="BM513" s="24">
        <f>STAFFPLAN_CWS!$G165</f>
        <v>1</v>
      </c>
      <c r="BN513" s="24">
        <f>STAFFPLAN_CWS!$G165</f>
        <v>1</v>
      </c>
      <c r="BO513" s="24">
        <f>STAFFPLAN_CWS!$G165</f>
        <v>1</v>
      </c>
    </row>
    <row r="514" spans="1:67" x14ac:dyDescent="0.15">
      <c r="A514" s="50" t="s">
        <v>76</v>
      </c>
      <c r="G514" s="27">
        <f t="shared" ref="G514:AL514" si="304">G512*G513</f>
        <v>0</v>
      </c>
      <c r="H514" s="27">
        <f t="shared" si="304"/>
        <v>0</v>
      </c>
      <c r="I514" s="27">
        <f t="shared" si="304"/>
        <v>0</v>
      </c>
      <c r="J514" s="27">
        <f t="shared" si="304"/>
        <v>0</v>
      </c>
      <c r="K514" s="27">
        <f t="shared" si="304"/>
        <v>5333.3333333333339</v>
      </c>
      <c r="L514" s="27">
        <f t="shared" si="304"/>
        <v>5333.3333333333339</v>
      </c>
      <c r="M514" s="27">
        <f t="shared" si="304"/>
        <v>5333.3333333333339</v>
      </c>
      <c r="N514" s="27">
        <f t="shared" si="304"/>
        <v>5333.3333333333339</v>
      </c>
      <c r="O514" s="27">
        <f t="shared" si="304"/>
        <v>5333.3333333333339</v>
      </c>
      <c r="P514" s="27">
        <f t="shared" si="304"/>
        <v>5333.3333333333339</v>
      </c>
      <c r="Q514" s="27">
        <f t="shared" si="304"/>
        <v>5333.3333333333339</v>
      </c>
      <c r="R514" s="27">
        <f t="shared" si="304"/>
        <v>5333.3333333333339</v>
      </c>
      <c r="S514" s="27">
        <f t="shared" si="304"/>
        <v>5333.3333333333339</v>
      </c>
      <c r="T514" s="27">
        <f t="shared" si="304"/>
        <v>6000</v>
      </c>
      <c r="U514" s="27">
        <f t="shared" si="304"/>
        <v>6000</v>
      </c>
      <c r="V514" s="27">
        <f t="shared" si="304"/>
        <v>6000</v>
      </c>
      <c r="W514" s="27">
        <f t="shared" si="304"/>
        <v>6000</v>
      </c>
      <c r="X514" s="27">
        <f t="shared" si="304"/>
        <v>6000</v>
      </c>
      <c r="Y514" s="27">
        <f t="shared" si="304"/>
        <v>6000</v>
      </c>
      <c r="Z514" s="27">
        <f t="shared" si="304"/>
        <v>6000</v>
      </c>
      <c r="AA514" s="27">
        <f t="shared" si="304"/>
        <v>6000</v>
      </c>
      <c r="AB514" s="27">
        <f t="shared" si="304"/>
        <v>6000</v>
      </c>
      <c r="AC514" s="27">
        <f t="shared" si="304"/>
        <v>6000</v>
      </c>
      <c r="AD514" s="27">
        <f t="shared" si="304"/>
        <v>6000</v>
      </c>
      <c r="AE514" s="27">
        <f t="shared" si="304"/>
        <v>6000</v>
      </c>
      <c r="AF514" s="27">
        <f t="shared" si="304"/>
        <v>6000</v>
      </c>
      <c r="AG514" s="27">
        <f t="shared" si="304"/>
        <v>6000</v>
      </c>
      <c r="AH514" s="27">
        <f t="shared" si="304"/>
        <v>6000</v>
      </c>
      <c r="AI514" s="27">
        <f t="shared" si="304"/>
        <v>6000</v>
      </c>
      <c r="AJ514" s="27">
        <f t="shared" si="304"/>
        <v>6000</v>
      </c>
      <c r="AK514" s="27">
        <f t="shared" si="304"/>
        <v>6000</v>
      </c>
      <c r="AL514" s="27">
        <f t="shared" si="304"/>
        <v>6000</v>
      </c>
      <c r="AM514" s="27">
        <f t="shared" ref="AM514:BO514" si="305">AM512*AM513</f>
        <v>6000</v>
      </c>
      <c r="AN514" s="27">
        <f t="shared" si="305"/>
        <v>6000</v>
      </c>
      <c r="AO514" s="27">
        <f t="shared" si="305"/>
        <v>6000</v>
      </c>
      <c r="AP514" s="27">
        <f t="shared" si="305"/>
        <v>6000</v>
      </c>
      <c r="AQ514" s="27">
        <f t="shared" si="305"/>
        <v>6000</v>
      </c>
      <c r="AR514" s="27">
        <f t="shared" si="305"/>
        <v>6666.666666666667</v>
      </c>
      <c r="AS514" s="27">
        <f t="shared" si="305"/>
        <v>6666.666666666667</v>
      </c>
      <c r="AT514" s="27">
        <f t="shared" si="305"/>
        <v>6666.666666666667</v>
      </c>
      <c r="AU514" s="27">
        <f t="shared" si="305"/>
        <v>6666.666666666667</v>
      </c>
      <c r="AV514" s="27">
        <f t="shared" si="305"/>
        <v>6666.666666666667</v>
      </c>
      <c r="AW514" s="27">
        <f t="shared" si="305"/>
        <v>6666.666666666667</v>
      </c>
      <c r="AX514" s="27">
        <f t="shared" si="305"/>
        <v>6666.666666666667</v>
      </c>
      <c r="AY514" s="27">
        <f t="shared" si="305"/>
        <v>6666.666666666667</v>
      </c>
      <c r="AZ514" s="27">
        <f t="shared" si="305"/>
        <v>6666.666666666667</v>
      </c>
      <c r="BA514" s="27">
        <f t="shared" si="305"/>
        <v>6666.666666666667</v>
      </c>
      <c r="BB514" s="27">
        <f t="shared" si="305"/>
        <v>6666.666666666667</v>
      </c>
      <c r="BC514" s="27">
        <f t="shared" si="305"/>
        <v>6666.666666666667</v>
      </c>
      <c r="BD514" s="27">
        <f t="shared" si="305"/>
        <v>6666.666666666667</v>
      </c>
      <c r="BE514" s="27">
        <f t="shared" si="305"/>
        <v>6666.666666666667</v>
      </c>
      <c r="BF514" s="27">
        <f t="shared" si="305"/>
        <v>6666.666666666667</v>
      </c>
      <c r="BG514" s="27">
        <f t="shared" si="305"/>
        <v>6666.666666666667</v>
      </c>
      <c r="BH514" s="27">
        <f t="shared" si="305"/>
        <v>6666.666666666667</v>
      </c>
      <c r="BI514" s="27">
        <f t="shared" si="305"/>
        <v>6666.666666666667</v>
      </c>
      <c r="BJ514" s="27">
        <f t="shared" si="305"/>
        <v>6666.666666666667</v>
      </c>
      <c r="BK514" s="27">
        <f t="shared" si="305"/>
        <v>6666.666666666667</v>
      </c>
      <c r="BL514" s="27">
        <f t="shared" si="305"/>
        <v>6666.666666666667</v>
      </c>
      <c r="BM514" s="27">
        <f t="shared" si="305"/>
        <v>6666.666666666667</v>
      </c>
      <c r="BN514" s="27">
        <f t="shared" si="305"/>
        <v>6666.666666666667</v>
      </c>
      <c r="BO514" s="27">
        <f t="shared" si="305"/>
        <v>6666.666666666667</v>
      </c>
    </row>
    <row r="515" spans="1:67" x14ac:dyDescent="0.15">
      <c r="A515" s="50" t="s">
        <v>766</v>
      </c>
      <c r="G515" s="27">
        <v>0</v>
      </c>
      <c r="H515" s="27">
        <v>0</v>
      </c>
      <c r="I515" s="27">
        <v>0</v>
      </c>
      <c r="J515" s="27">
        <v>0</v>
      </c>
      <c r="K515" s="27">
        <v>0</v>
      </c>
      <c r="L515" s="27">
        <v>0</v>
      </c>
      <c r="M515" s="27">
        <v>0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>
        <v>0</v>
      </c>
      <c r="T515" s="27">
        <v>0</v>
      </c>
      <c r="U515" s="27">
        <v>0</v>
      </c>
      <c r="V515" s="27">
        <v>0</v>
      </c>
      <c r="W515" s="27">
        <v>0</v>
      </c>
      <c r="X515" s="27">
        <v>0</v>
      </c>
      <c r="Y515" s="27">
        <v>0</v>
      </c>
      <c r="Z515" s="27">
        <v>0</v>
      </c>
      <c r="AA515" s="27">
        <v>0</v>
      </c>
      <c r="AB515" s="27">
        <v>0</v>
      </c>
      <c r="AC515" s="27">
        <v>0</v>
      </c>
      <c r="AD515" s="27">
        <v>0</v>
      </c>
      <c r="AE515" s="27">
        <v>0</v>
      </c>
      <c r="AF515" s="27">
        <v>0</v>
      </c>
      <c r="AG515" s="27">
        <v>0</v>
      </c>
      <c r="AH515" s="27">
        <v>0</v>
      </c>
      <c r="AI515" s="27">
        <v>0</v>
      </c>
      <c r="AJ515" s="27">
        <v>0</v>
      </c>
      <c r="AK515" s="27">
        <v>0</v>
      </c>
      <c r="AL515" s="27">
        <v>0</v>
      </c>
      <c r="AM515" s="27">
        <v>0</v>
      </c>
      <c r="AN515" s="27">
        <v>0</v>
      </c>
      <c r="AO515" s="27">
        <v>0</v>
      </c>
      <c r="AP515" s="27">
        <v>0</v>
      </c>
      <c r="AQ515" s="27">
        <v>0</v>
      </c>
      <c r="AR515" s="27">
        <v>0</v>
      </c>
      <c r="AS515" s="27">
        <v>0</v>
      </c>
      <c r="AT515" s="27">
        <v>0</v>
      </c>
      <c r="AU515" s="27">
        <v>0</v>
      </c>
      <c r="AV515" s="27">
        <v>0</v>
      </c>
      <c r="AW515" s="27">
        <v>0</v>
      </c>
      <c r="AX515" s="27">
        <v>0</v>
      </c>
      <c r="AY515" s="27">
        <v>0</v>
      </c>
      <c r="AZ515" s="27">
        <v>0</v>
      </c>
      <c r="BA515" s="27">
        <v>0</v>
      </c>
      <c r="BB515" s="27">
        <v>0</v>
      </c>
      <c r="BC515" s="27">
        <v>0</v>
      </c>
      <c r="BD515" s="27">
        <v>0</v>
      </c>
      <c r="BE515" s="27">
        <v>0</v>
      </c>
      <c r="BF515" s="27">
        <v>0</v>
      </c>
      <c r="BG515" s="27">
        <v>0</v>
      </c>
      <c r="BH515" s="27">
        <v>0</v>
      </c>
      <c r="BI515" s="27">
        <v>0</v>
      </c>
      <c r="BJ515" s="27">
        <v>0</v>
      </c>
      <c r="BK515" s="27">
        <v>0</v>
      </c>
      <c r="BL515" s="27">
        <v>0</v>
      </c>
      <c r="BM515" s="27">
        <v>0</v>
      </c>
      <c r="BN515" s="27">
        <v>0</v>
      </c>
      <c r="BO515" s="27">
        <v>0</v>
      </c>
    </row>
    <row r="516" spans="1:67" x14ac:dyDescent="0.15">
      <c r="A516" s="50" t="s">
        <v>63</v>
      </c>
      <c r="G516" s="27">
        <f t="shared" ref="G516:AL516" si="306">G514+G515</f>
        <v>0</v>
      </c>
      <c r="H516" s="27">
        <f t="shared" si="306"/>
        <v>0</v>
      </c>
      <c r="I516" s="27">
        <f t="shared" si="306"/>
        <v>0</v>
      </c>
      <c r="J516" s="27">
        <f t="shared" si="306"/>
        <v>0</v>
      </c>
      <c r="K516" s="27">
        <f t="shared" si="306"/>
        <v>5333.3333333333339</v>
      </c>
      <c r="L516" s="27">
        <f t="shared" si="306"/>
        <v>5333.3333333333339</v>
      </c>
      <c r="M516" s="27">
        <f t="shared" si="306"/>
        <v>5333.3333333333339</v>
      </c>
      <c r="N516" s="27">
        <f t="shared" si="306"/>
        <v>5333.3333333333339</v>
      </c>
      <c r="O516" s="27">
        <f t="shared" si="306"/>
        <v>5333.3333333333339</v>
      </c>
      <c r="P516" s="27">
        <f t="shared" si="306"/>
        <v>5333.3333333333339</v>
      </c>
      <c r="Q516" s="27">
        <f t="shared" si="306"/>
        <v>5333.3333333333339</v>
      </c>
      <c r="R516" s="27">
        <f t="shared" si="306"/>
        <v>5333.3333333333339</v>
      </c>
      <c r="S516" s="27">
        <f t="shared" si="306"/>
        <v>5333.3333333333339</v>
      </c>
      <c r="T516" s="27">
        <f t="shared" si="306"/>
        <v>6000</v>
      </c>
      <c r="U516" s="27">
        <f t="shared" si="306"/>
        <v>6000</v>
      </c>
      <c r="V516" s="27">
        <f t="shared" si="306"/>
        <v>6000</v>
      </c>
      <c r="W516" s="27">
        <f t="shared" si="306"/>
        <v>6000</v>
      </c>
      <c r="X516" s="27">
        <f t="shared" si="306"/>
        <v>6000</v>
      </c>
      <c r="Y516" s="27">
        <f t="shared" si="306"/>
        <v>6000</v>
      </c>
      <c r="Z516" s="27">
        <f t="shared" si="306"/>
        <v>6000</v>
      </c>
      <c r="AA516" s="27">
        <f t="shared" si="306"/>
        <v>6000</v>
      </c>
      <c r="AB516" s="27">
        <f t="shared" si="306"/>
        <v>6000</v>
      </c>
      <c r="AC516" s="27">
        <f t="shared" si="306"/>
        <v>6000</v>
      </c>
      <c r="AD516" s="27">
        <f t="shared" si="306"/>
        <v>6000</v>
      </c>
      <c r="AE516" s="27">
        <f t="shared" si="306"/>
        <v>6000</v>
      </c>
      <c r="AF516" s="27">
        <f t="shared" si="306"/>
        <v>6000</v>
      </c>
      <c r="AG516" s="27">
        <f t="shared" si="306"/>
        <v>6000</v>
      </c>
      <c r="AH516" s="27">
        <f t="shared" si="306"/>
        <v>6000</v>
      </c>
      <c r="AI516" s="27">
        <f t="shared" si="306"/>
        <v>6000</v>
      </c>
      <c r="AJ516" s="27">
        <f t="shared" si="306"/>
        <v>6000</v>
      </c>
      <c r="AK516" s="27">
        <f t="shared" si="306"/>
        <v>6000</v>
      </c>
      <c r="AL516" s="27">
        <f t="shared" si="306"/>
        <v>6000</v>
      </c>
      <c r="AM516" s="27">
        <f t="shared" ref="AM516:BO516" si="307">AM514+AM515</f>
        <v>6000</v>
      </c>
      <c r="AN516" s="27">
        <f t="shared" si="307"/>
        <v>6000</v>
      </c>
      <c r="AO516" s="27">
        <f t="shared" si="307"/>
        <v>6000</v>
      </c>
      <c r="AP516" s="27">
        <f t="shared" si="307"/>
        <v>6000</v>
      </c>
      <c r="AQ516" s="27">
        <f t="shared" si="307"/>
        <v>6000</v>
      </c>
      <c r="AR516" s="27">
        <f t="shared" si="307"/>
        <v>6666.666666666667</v>
      </c>
      <c r="AS516" s="27">
        <f t="shared" si="307"/>
        <v>6666.666666666667</v>
      </c>
      <c r="AT516" s="27">
        <f t="shared" si="307"/>
        <v>6666.666666666667</v>
      </c>
      <c r="AU516" s="27">
        <f t="shared" si="307"/>
        <v>6666.666666666667</v>
      </c>
      <c r="AV516" s="27">
        <f t="shared" si="307"/>
        <v>6666.666666666667</v>
      </c>
      <c r="AW516" s="27">
        <f t="shared" si="307"/>
        <v>6666.666666666667</v>
      </c>
      <c r="AX516" s="27">
        <f t="shared" si="307"/>
        <v>6666.666666666667</v>
      </c>
      <c r="AY516" s="27">
        <f t="shared" si="307"/>
        <v>6666.666666666667</v>
      </c>
      <c r="AZ516" s="27">
        <f t="shared" si="307"/>
        <v>6666.666666666667</v>
      </c>
      <c r="BA516" s="27">
        <f t="shared" si="307"/>
        <v>6666.666666666667</v>
      </c>
      <c r="BB516" s="27">
        <f t="shared" si="307"/>
        <v>6666.666666666667</v>
      </c>
      <c r="BC516" s="27">
        <f t="shared" si="307"/>
        <v>6666.666666666667</v>
      </c>
      <c r="BD516" s="27">
        <f t="shared" si="307"/>
        <v>6666.666666666667</v>
      </c>
      <c r="BE516" s="27">
        <f t="shared" si="307"/>
        <v>6666.666666666667</v>
      </c>
      <c r="BF516" s="27">
        <f t="shared" si="307"/>
        <v>6666.666666666667</v>
      </c>
      <c r="BG516" s="27">
        <f t="shared" si="307"/>
        <v>6666.666666666667</v>
      </c>
      <c r="BH516" s="27">
        <f t="shared" si="307"/>
        <v>6666.666666666667</v>
      </c>
      <c r="BI516" s="27">
        <f t="shared" si="307"/>
        <v>6666.666666666667</v>
      </c>
      <c r="BJ516" s="27">
        <f t="shared" si="307"/>
        <v>6666.666666666667</v>
      </c>
      <c r="BK516" s="27">
        <f t="shared" si="307"/>
        <v>6666.666666666667</v>
      </c>
      <c r="BL516" s="27">
        <f t="shared" si="307"/>
        <v>6666.666666666667</v>
      </c>
      <c r="BM516" s="27">
        <f t="shared" si="307"/>
        <v>6666.666666666667</v>
      </c>
      <c r="BN516" s="27">
        <f t="shared" si="307"/>
        <v>6666.666666666667</v>
      </c>
      <c r="BO516" s="27">
        <f t="shared" si="307"/>
        <v>6666.666666666667</v>
      </c>
    </row>
    <row r="517" spans="1:67" x14ac:dyDescent="0.15">
      <c r="A517" s="50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</row>
    <row r="518" spans="1:67" x14ac:dyDescent="0.15">
      <c r="A518" s="35" t="s">
        <v>86</v>
      </c>
      <c r="G518" s="27">
        <f t="shared" ref="G518:AL518" si="308">G129*$C129</f>
        <v>0</v>
      </c>
      <c r="H518" s="27">
        <f t="shared" si="308"/>
        <v>0</v>
      </c>
      <c r="I518" s="27">
        <f t="shared" si="308"/>
        <v>0</v>
      </c>
      <c r="J518" s="27">
        <f t="shared" si="308"/>
        <v>0</v>
      </c>
      <c r="K518" s="27">
        <f t="shared" si="308"/>
        <v>0</v>
      </c>
      <c r="L518" s="27">
        <f t="shared" si="308"/>
        <v>0</v>
      </c>
      <c r="M518" s="27">
        <f t="shared" si="308"/>
        <v>0</v>
      </c>
      <c r="N518" s="27">
        <f t="shared" si="308"/>
        <v>0</v>
      </c>
      <c r="O518" s="27">
        <f t="shared" si="308"/>
        <v>0</v>
      </c>
      <c r="P518" s="27">
        <f t="shared" si="308"/>
        <v>0</v>
      </c>
      <c r="Q518" s="27">
        <f t="shared" si="308"/>
        <v>0</v>
      </c>
      <c r="R518" s="27">
        <f t="shared" si="308"/>
        <v>0</v>
      </c>
      <c r="S518" s="27">
        <f t="shared" si="308"/>
        <v>0</v>
      </c>
      <c r="T518" s="27">
        <f t="shared" si="308"/>
        <v>0</v>
      </c>
      <c r="U518" s="27">
        <f t="shared" si="308"/>
        <v>0</v>
      </c>
      <c r="V518" s="27">
        <f t="shared" si="308"/>
        <v>0</v>
      </c>
      <c r="W518" s="27">
        <f t="shared" si="308"/>
        <v>0</v>
      </c>
      <c r="X518" s="27">
        <f t="shared" si="308"/>
        <v>0</v>
      </c>
      <c r="Y518" s="27">
        <f t="shared" si="308"/>
        <v>0</v>
      </c>
      <c r="Z518" s="27">
        <f t="shared" si="308"/>
        <v>0</v>
      </c>
      <c r="AA518" s="27">
        <f t="shared" si="308"/>
        <v>0</v>
      </c>
      <c r="AB518" s="27">
        <f t="shared" si="308"/>
        <v>0</v>
      </c>
      <c r="AC518" s="27">
        <f t="shared" si="308"/>
        <v>0</v>
      </c>
      <c r="AD518" s="27">
        <f t="shared" si="308"/>
        <v>0</v>
      </c>
      <c r="AE518" s="27">
        <f t="shared" si="308"/>
        <v>0</v>
      </c>
      <c r="AF518" s="27">
        <f t="shared" si="308"/>
        <v>0</v>
      </c>
      <c r="AG518" s="27">
        <f t="shared" si="308"/>
        <v>0</v>
      </c>
      <c r="AH518" s="27">
        <f t="shared" si="308"/>
        <v>0</v>
      </c>
      <c r="AI518" s="27">
        <f t="shared" si="308"/>
        <v>0</v>
      </c>
      <c r="AJ518" s="27">
        <f t="shared" si="308"/>
        <v>0</v>
      </c>
      <c r="AK518" s="27">
        <f t="shared" si="308"/>
        <v>0</v>
      </c>
      <c r="AL518" s="27">
        <f t="shared" si="308"/>
        <v>0</v>
      </c>
      <c r="AM518" s="27">
        <f t="shared" ref="AM518:BO518" si="309">AM129*$C129</f>
        <v>0</v>
      </c>
      <c r="AN518" s="27">
        <f t="shared" si="309"/>
        <v>0</v>
      </c>
      <c r="AO518" s="27">
        <f t="shared" si="309"/>
        <v>0</v>
      </c>
      <c r="AP518" s="27">
        <f t="shared" si="309"/>
        <v>0</v>
      </c>
      <c r="AQ518" s="27">
        <f t="shared" si="309"/>
        <v>0</v>
      </c>
      <c r="AR518" s="27">
        <f t="shared" si="309"/>
        <v>0</v>
      </c>
      <c r="AS518" s="27">
        <f t="shared" si="309"/>
        <v>0</v>
      </c>
      <c r="AT518" s="27">
        <f t="shared" si="309"/>
        <v>0</v>
      </c>
      <c r="AU518" s="27">
        <f t="shared" si="309"/>
        <v>0</v>
      </c>
      <c r="AV518" s="27">
        <f t="shared" si="309"/>
        <v>0</v>
      </c>
      <c r="AW518" s="27">
        <f t="shared" si="309"/>
        <v>0</v>
      </c>
      <c r="AX518" s="27">
        <f t="shared" si="309"/>
        <v>0</v>
      </c>
      <c r="AY518" s="27">
        <f t="shared" si="309"/>
        <v>0</v>
      </c>
      <c r="AZ518" s="27">
        <f t="shared" si="309"/>
        <v>0</v>
      </c>
      <c r="BA518" s="27">
        <f t="shared" si="309"/>
        <v>0</v>
      </c>
      <c r="BB518" s="27">
        <f t="shared" si="309"/>
        <v>0</v>
      </c>
      <c r="BC518" s="27">
        <f t="shared" si="309"/>
        <v>0</v>
      </c>
      <c r="BD518" s="27">
        <f t="shared" si="309"/>
        <v>0</v>
      </c>
      <c r="BE518" s="27">
        <f t="shared" si="309"/>
        <v>0</v>
      </c>
      <c r="BF518" s="27">
        <f t="shared" si="309"/>
        <v>0</v>
      </c>
      <c r="BG518" s="27">
        <f t="shared" si="309"/>
        <v>0</v>
      </c>
      <c r="BH518" s="27">
        <f t="shared" si="309"/>
        <v>0</v>
      </c>
      <c r="BI518" s="27">
        <f t="shared" si="309"/>
        <v>0</v>
      </c>
      <c r="BJ518" s="27">
        <f t="shared" si="309"/>
        <v>0</v>
      </c>
      <c r="BK518" s="27">
        <f t="shared" si="309"/>
        <v>0</v>
      </c>
      <c r="BL518" s="27">
        <f t="shared" si="309"/>
        <v>0</v>
      </c>
      <c r="BM518" s="27">
        <f t="shared" si="309"/>
        <v>0</v>
      </c>
      <c r="BN518" s="27">
        <f t="shared" si="309"/>
        <v>0</v>
      </c>
      <c r="BO518" s="27">
        <f t="shared" si="309"/>
        <v>0</v>
      </c>
    </row>
    <row r="519" spans="1:67" x14ac:dyDescent="0.15"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</row>
    <row r="520" spans="1:67" x14ac:dyDescent="0.15">
      <c r="A520" s="14" t="s">
        <v>60</v>
      </c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50" t="s">
        <v>75</v>
      </c>
      <c r="G521" s="27">
        <f t="shared" ref="G521:AL521" si="310">G131*$C131</f>
        <v>0</v>
      </c>
      <c r="H521" s="27">
        <f t="shared" si="310"/>
        <v>0</v>
      </c>
      <c r="I521" s="27">
        <f t="shared" si="310"/>
        <v>0</v>
      </c>
      <c r="J521" s="27">
        <f t="shared" si="310"/>
        <v>0</v>
      </c>
      <c r="K521" s="27">
        <f t="shared" si="310"/>
        <v>0</v>
      </c>
      <c r="L521" s="27">
        <f t="shared" si="310"/>
        <v>4166.666666666667</v>
      </c>
      <c r="M521" s="27">
        <f t="shared" si="310"/>
        <v>4166.666666666667</v>
      </c>
      <c r="N521" s="27">
        <f t="shared" si="310"/>
        <v>4166.666666666667</v>
      </c>
      <c r="O521" s="27">
        <f t="shared" si="310"/>
        <v>4166.666666666667</v>
      </c>
      <c r="P521" s="27">
        <f t="shared" si="310"/>
        <v>4166.666666666667</v>
      </c>
      <c r="Q521" s="27">
        <f t="shared" si="310"/>
        <v>4166.666666666667</v>
      </c>
      <c r="R521" s="27">
        <f t="shared" si="310"/>
        <v>4166.666666666667</v>
      </c>
      <c r="S521" s="27">
        <f t="shared" si="310"/>
        <v>4166.666666666667</v>
      </c>
      <c r="T521" s="27">
        <f t="shared" si="310"/>
        <v>4166.666666666667</v>
      </c>
      <c r="U521" s="27">
        <f t="shared" si="310"/>
        <v>4166.666666666667</v>
      </c>
      <c r="V521" s="27">
        <f t="shared" si="310"/>
        <v>4166.666666666667</v>
      </c>
      <c r="W521" s="27">
        <f t="shared" si="310"/>
        <v>4166.666666666667</v>
      </c>
      <c r="X521" s="27">
        <f t="shared" si="310"/>
        <v>4166.666666666667</v>
      </c>
      <c r="Y521" s="27">
        <f t="shared" si="310"/>
        <v>4166.666666666667</v>
      </c>
      <c r="Z521" s="27">
        <f t="shared" si="310"/>
        <v>4166.666666666667</v>
      </c>
      <c r="AA521" s="27">
        <f t="shared" si="310"/>
        <v>4166.666666666667</v>
      </c>
      <c r="AB521" s="27">
        <f t="shared" si="310"/>
        <v>4166.666666666667</v>
      </c>
      <c r="AC521" s="27">
        <f t="shared" si="310"/>
        <v>4166.666666666667</v>
      </c>
      <c r="AD521" s="27">
        <f t="shared" si="310"/>
        <v>4166.666666666667</v>
      </c>
      <c r="AE521" s="27">
        <f t="shared" si="310"/>
        <v>4166.666666666667</v>
      </c>
      <c r="AF521" s="27">
        <f t="shared" si="310"/>
        <v>4166.666666666667</v>
      </c>
      <c r="AG521" s="27">
        <f t="shared" si="310"/>
        <v>4166.666666666667</v>
      </c>
      <c r="AH521" s="27">
        <f t="shared" si="310"/>
        <v>4166.666666666667</v>
      </c>
      <c r="AI521" s="27">
        <f t="shared" si="310"/>
        <v>4166.666666666667</v>
      </c>
      <c r="AJ521" s="27">
        <f t="shared" si="310"/>
        <v>4166.666666666667</v>
      </c>
      <c r="AK521" s="27">
        <f t="shared" si="310"/>
        <v>4166.666666666667</v>
      </c>
      <c r="AL521" s="27">
        <f t="shared" si="310"/>
        <v>4166.666666666667</v>
      </c>
      <c r="AM521" s="27">
        <f t="shared" ref="AM521:BO521" si="311">AM131*$C131</f>
        <v>4166.666666666667</v>
      </c>
      <c r="AN521" s="27">
        <f t="shared" si="311"/>
        <v>4166.666666666667</v>
      </c>
      <c r="AO521" s="27">
        <f t="shared" si="311"/>
        <v>4166.666666666667</v>
      </c>
      <c r="AP521" s="27">
        <f t="shared" si="311"/>
        <v>4166.666666666667</v>
      </c>
      <c r="AQ521" s="27">
        <f t="shared" si="311"/>
        <v>4166.666666666667</v>
      </c>
      <c r="AR521" s="27">
        <f t="shared" si="311"/>
        <v>4166.666666666667</v>
      </c>
      <c r="AS521" s="27">
        <f t="shared" si="311"/>
        <v>4166.666666666667</v>
      </c>
      <c r="AT521" s="27">
        <f t="shared" si="311"/>
        <v>4166.666666666667</v>
      </c>
      <c r="AU521" s="27">
        <f t="shared" si="311"/>
        <v>4166.666666666667</v>
      </c>
      <c r="AV521" s="27">
        <f t="shared" si="311"/>
        <v>4166.666666666667</v>
      </c>
      <c r="AW521" s="27">
        <f t="shared" si="311"/>
        <v>4166.666666666667</v>
      </c>
      <c r="AX521" s="27">
        <f t="shared" si="311"/>
        <v>4166.666666666667</v>
      </c>
      <c r="AY521" s="27">
        <f t="shared" si="311"/>
        <v>4166.666666666667</v>
      </c>
      <c r="AZ521" s="27">
        <f t="shared" si="311"/>
        <v>4166.666666666667</v>
      </c>
      <c r="BA521" s="27">
        <f t="shared" si="311"/>
        <v>4166.666666666667</v>
      </c>
      <c r="BB521" s="27">
        <f t="shared" si="311"/>
        <v>4166.666666666667</v>
      </c>
      <c r="BC521" s="27">
        <f t="shared" si="311"/>
        <v>4166.666666666667</v>
      </c>
      <c r="BD521" s="27">
        <f t="shared" si="311"/>
        <v>4166.666666666667</v>
      </c>
      <c r="BE521" s="27">
        <f t="shared" si="311"/>
        <v>4166.666666666667</v>
      </c>
      <c r="BF521" s="27">
        <f t="shared" si="311"/>
        <v>4166.666666666667</v>
      </c>
      <c r="BG521" s="27">
        <f t="shared" si="311"/>
        <v>4166.666666666667</v>
      </c>
      <c r="BH521" s="27">
        <f t="shared" si="311"/>
        <v>4166.666666666667</v>
      </c>
      <c r="BI521" s="27">
        <f t="shared" si="311"/>
        <v>4166.666666666667</v>
      </c>
      <c r="BJ521" s="27">
        <f t="shared" si="311"/>
        <v>4166.666666666667</v>
      </c>
      <c r="BK521" s="27">
        <f t="shared" si="311"/>
        <v>4166.666666666667</v>
      </c>
      <c r="BL521" s="27">
        <f t="shared" si="311"/>
        <v>4166.666666666667</v>
      </c>
      <c r="BM521" s="27">
        <f t="shared" si="311"/>
        <v>4166.666666666667</v>
      </c>
      <c r="BN521" s="27">
        <f t="shared" si="311"/>
        <v>4166.666666666667</v>
      </c>
      <c r="BO521" s="27">
        <f t="shared" si="311"/>
        <v>4166.666666666667</v>
      </c>
    </row>
    <row r="522" spans="1:67" x14ac:dyDescent="0.15">
      <c r="A522" s="50" t="s">
        <v>62</v>
      </c>
      <c r="G522" s="24">
        <f>STAFFPLAN_CWS!$B169</f>
        <v>0</v>
      </c>
      <c r="H522" s="24">
        <f>STAFFPLAN_CWS!$C169</f>
        <v>0.8</v>
      </c>
      <c r="I522" s="24">
        <f>STAFFPLAN_CWS!$C169</f>
        <v>0.8</v>
      </c>
      <c r="J522" s="24">
        <f>STAFFPLAN_CWS!$C169</f>
        <v>0.8</v>
      </c>
      <c r="K522" s="24">
        <f>STAFFPLAN_CWS!$C169</f>
        <v>0.8</v>
      </c>
      <c r="L522" s="24">
        <f>STAFFPLAN_CWS!$C169</f>
        <v>0.8</v>
      </c>
      <c r="M522" s="24">
        <f>STAFFPLAN_CWS!$C169</f>
        <v>0.8</v>
      </c>
      <c r="N522" s="24">
        <f>STAFFPLAN_CWS!$C169</f>
        <v>0.8</v>
      </c>
      <c r="O522" s="24">
        <f>STAFFPLAN_CWS!$C169</f>
        <v>0.8</v>
      </c>
      <c r="P522" s="24">
        <f>STAFFPLAN_CWS!$C169</f>
        <v>0.8</v>
      </c>
      <c r="Q522" s="24">
        <f>STAFFPLAN_CWS!$C169</f>
        <v>0.8</v>
      </c>
      <c r="R522" s="24">
        <f>STAFFPLAN_CWS!$C169</f>
        <v>0.8</v>
      </c>
      <c r="S522" s="24">
        <f>STAFFPLAN_CWS!$C169</f>
        <v>0.8</v>
      </c>
      <c r="T522" s="24">
        <f>STAFFPLAN_CWS!$D169</f>
        <v>0.9</v>
      </c>
      <c r="U522" s="24">
        <f>STAFFPLAN_CWS!$D169</f>
        <v>0.9</v>
      </c>
      <c r="V522" s="24">
        <f>STAFFPLAN_CWS!$D169</f>
        <v>0.9</v>
      </c>
      <c r="W522" s="24">
        <f>STAFFPLAN_CWS!$D169</f>
        <v>0.9</v>
      </c>
      <c r="X522" s="24">
        <f>STAFFPLAN_CWS!$D169</f>
        <v>0.9</v>
      </c>
      <c r="Y522" s="24">
        <f>STAFFPLAN_CWS!$D169</f>
        <v>0.9</v>
      </c>
      <c r="Z522" s="24">
        <f>STAFFPLAN_CWS!$D169</f>
        <v>0.9</v>
      </c>
      <c r="AA522" s="24">
        <f>STAFFPLAN_CWS!$D169</f>
        <v>0.9</v>
      </c>
      <c r="AB522" s="24">
        <f>STAFFPLAN_CWS!$D169</f>
        <v>0.9</v>
      </c>
      <c r="AC522" s="24">
        <f>STAFFPLAN_CWS!$D169</f>
        <v>0.9</v>
      </c>
      <c r="AD522" s="24">
        <f>STAFFPLAN_CWS!$D169</f>
        <v>0.9</v>
      </c>
      <c r="AE522" s="24">
        <f>STAFFPLAN_CWS!$D169</f>
        <v>0.9</v>
      </c>
      <c r="AF522" s="24">
        <f>STAFFPLAN_CWS!$E169</f>
        <v>0.9</v>
      </c>
      <c r="AG522" s="24">
        <f>STAFFPLAN_CWS!$E169</f>
        <v>0.9</v>
      </c>
      <c r="AH522" s="24">
        <f>STAFFPLAN_CWS!$E169</f>
        <v>0.9</v>
      </c>
      <c r="AI522" s="24">
        <f>STAFFPLAN_CWS!$E169</f>
        <v>0.9</v>
      </c>
      <c r="AJ522" s="24">
        <f>STAFFPLAN_CWS!$E169</f>
        <v>0.9</v>
      </c>
      <c r="AK522" s="24">
        <f>STAFFPLAN_CWS!$E169</f>
        <v>0.9</v>
      </c>
      <c r="AL522" s="24">
        <f>STAFFPLAN_CWS!$E169</f>
        <v>0.9</v>
      </c>
      <c r="AM522" s="24">
        <f>STAFFPLAN_CWS!$E169</f>
        <v>0.9</v>
      </c>
      <c r="AN522" s="24">
        <f>STAFFPLAN_CWS!$E169</f>
        <v>0.9</v>
      </c>
      <c r="AO522" s="24">
        <f>STAFFPLAN_CWS!$E169</f>
        <v>0.9</v>
      </c>
      <c r="AP522" s="24">
        <f>STAFFPLAN_CWS!$E169</f>
        <v>0.9</v>
      </c>
      <c r="AQ522" s="24">
        <f>STAFFPLAN_CWS!$E169</f>
        <v>0.9</v>
      </c>
      <c r="AR522" s="24">
        <f>STAFFPLAN_CWS!$F169</f>
        <v>1</v>
      </c>
      <c r="AS522" s="24">
        <f>STAFFPLAN_CWS!$F169</f>
        <v>1</v>
      </c>
      <c r="AT522" s="24">
        <f>STAFFPLAN_CWS!$F169</f>
        <v>1</v>
      </c>
      <c r="AU522" s="24">
        <f>STAFFPLAN_CWS!$F169</f>
        <v>1</v>
      </c>
      <c r="AV522" s="24">
        <f>STAFFPLAN_CWS!$F169</f>
        <v>1</v>
      </c>
      <c r="AW522" s="24">
        <f>STAFFPLAN_CWS!$F169</f>
        <v>1</v>
      </c>
      <c r="AX522" s="24">
        <f>STAFFPLAN_CWS!$F169</f>
        <v>1</v>
      </c>
      <c r="AY522" s="24">
        <f>STAFFPLAN_CWS!$F169</f>
        <v>1</v>
      </c>
      <c r="AZ522" s="24">
        <f>STAFFPLAN_CWS!$F169</f>
        <v>1</v>
      </c>
      <c r="BA522" s="24">
        <f>STAFFPLAN_CWS!$F169</f>
        <v>1</v>
      </c>
      <c r="BB522" s="24">
        <f>STAFFPLAN_CWS!$F169</f>
        <v>1</v>
      </c>
      <c r="BC522" s="24">
        <f>STAFFPLAN_CWS!$F169</f>
        <v>1</v>
      </c>
      <c r="BD522" s="24">
        <f>STAFFPLAN_CWS!$G169</f>
        <v>1</v>
      </c>
      <c r="BE522" s="24">
        <f>STAFFPLAN_CWS!$G169</f>
        <v>1</v>
      </c>
      <c r="BF522" s="24">
        <f>STAFFPLAN_CWS!$G169</f>
        <v>1</v>
      </c>
      <c r="BG522" s="24">
        <f>STAFFPLAN_CWS!$G169</f>
        <v>1</v>
      </c>
      <c r="BH522" s="24">
        <f>STAFFPLAN_CWS!$G169</f>
        <v>1</v>
      </c>
      <c r="BI522" s="24">
        <f>STAFFPLAN_CWS!$G169</f>
        <v>1</v>
      </c>
      <c r="BJ522" s="24">
        <f>STAFFPLAN_CWS!$G169</f>
        <v>1</v>
      </c>
      <c r="BK522" s="24">
        <f>STAFFPLAN_CWS!$G169</f>
        <v>1</v>
      </c>
      <c r="BL522" s="24">
        <f>STAFFPLAN_CWS!$G169</f>
        <v>1</v>
      </c>
      <c r="BM522" s="24">
        <f>STAFFPLAN_CWS!$G169</f>
        <v>1</v>
      </c>
      <c r="BN522" s="24">
        <f>STAFFPLAN_CWS!$G169</f>
        <v>1</v>
      </c>
      <c r="BO522" s="24">
        <f>STAFFPLAN_CWS!$G169</f>
        <v>1</v>
      </c>
    </row>
    <row r="523" spans="1:67" x14ac:dyDescent="0.15">
      <c r="A523" s="50" t="s">
        <v>76</v>
      </c>
      <c r="G523" s="27">
        <f t="shared" ref="G523:AL523" si="312">G521*G522</f>
        <v>0</v>
      </c>
      <c r="H523" s="27">
        <f t="shared" si="312"/>
        <v>0</v>
      </c>
      <c r="I523" s="27">
        <f t="shared" si="312"/>
        <v>0</v>
      </c>
      <c r="J523" s="27">
        <f t="shared" si="312"/>
        <v>0</v>
      </c>
      <c r="K523" s="27">
        <f t="shared" si="312"/>
        <v>0</v>
      </c>
      <c r="L523" s="27">
        <f t="shared" si="312"/>
        <v>3333.3333333333339</v>
      </c>
      <c r="M523" s="27">
        <f t="shared" si="312"/>
        <v>3333.3333333333339</v>
      </c>
      <c r="N523" s="27">
        <f t="shared" si="312"/>
        <v>3333.3333333333339</v>
      </c>
      <c r="O523" s="27">
        <f t="shared" si="312"/>
        <v>3333.3333333333339</v>
      </c>
      <c r="P523" s="27">
        <f t="shared" si="312"/>
        <v>3333.3333333333339</v>
      </c>
      <c r="Q523" s="27">
        <f t="shared" si="312"/>
        <v>3333.3333333333339</v>
      </c>
      <c r="R523" s="27">
        <f t="shared" si="312"/>
        <v>3333.3333333333339</v>
      </c>
      <c r="S523" s="27">
        <f t="shared" si="312"/>
        <v>3333.3333333333339</v>
      </c>
      <c r="T523" s="27">
        <f t="shared" si="312"/>
        <v>3750.0000000000005</v>
      </c>
      <c r="U523" s="27">
        <f t="shared" si="312"/>
        <v>3750.0000000000005</v>
      </c>
      <c r="V523" s="27">
        <f t="shared" si="312"/>
        <v>3750.0000000000005</v>
      </c>
      <c r="W523" s="27">
        <f t="shared" si="312"/>
        <v>3750.0000000000005</v>
      </c>
      <c r="X523" s="27">
        <f t="shared" si="312"/>
        <v>3750.0000000000005</v>
      </c>
      <c r="Y523" s="27">
        <f t="shared" si="312"/>
        <v>3750.0000000000005</v>
      </c>
      <c r="Z523" s="27">
        <f t="shared" si="312"/>
        <v>3750.0000000000005</v>
      </c>
      <c r="AA523" s="27">
        <f t="shared" si="312"/>
        <v>3750.0000000000005</v>
      </c>
      <c r="AB523" s="27">
        <f t="shared" si="312"/>
        <v>3750.0000000000005</v>
      </c>
      <c r="AC523" s="27">
        <f t="shared" si="312"/>
        <v>3750.0000000000005</v>
      </c>
      <c r="AD523" s="27">
        <f t="shared" si="312"/>
        <v>3750.0000000000005</v>
      </c>
      <c r="AE523" s="27">
        <f t="shared" si="312"/>
        <v>3750.0000000000005</v>
      </c>
      <c r="AF523" s="27">
        <f t="shared" si="312"/>
        <v>3750.0000000000005</v>
      </c>
      <c r="AG523" s="27">
        <f t="shared" si="312"/>
        <v>3750.0000000000005</v>
      </c>
      <c r="AH523" s="27">
        <f t="shared" si="312"/>
        <v>3750.0000000000005</v>
      </c>
      <c r="AI523" s="27">
        <f t="shared" si="312"/>
        <v>3750.0000000000005</v>
      </c>
      <c r="AJ523" s="27">
        <f t="shared" si="312"/>
        <v>3750.0000000000005</v>
      </c>
      <c r="AK523" s="27">
        <f t="shared" si="312"/>
        <v>3750.0000000000005</v>
      </c>
      <c r="AL523" s="27">
        <f t="shared" si="312"/>
        <v>3750.0000000000005</v>
      </c>
      <c r="AM523" s="27">
        <f t="shared" ref="AM523:BO523" si="313">AM521*AM522</f>
        <v>3750.0000000000005</v>
      </c>
      <c r="AN523" s="27">
        <f t="shared" si="313"/>
        <v>3750.0000000000005</v>
      </c>
      <c r="AO523" s="27">
        <f t="shared" si="313"/>
        <v>3750.0000000000005</v>
      </c>
      <c r="AP523" s="27">
        <f t="shared" si="313"/>
        <v>3750.0000000000005</v>
      </c>
      <c r="AQ523" s="27">
        <f t="shared" si="313"/>
        <v>3750.0000000000005</v>
      </c>
      <c r="AR523" s="27">
        <f t="shared" si="313"/>
        <v>4166.666666666667</v>
      </c>
      <c r="AS523" s="27">
        <f t="shared" si="313"/>
        <v>4166.666666666667</v>
      </c>
      <c r="AT523" s="27">
        <f t="shared" si="313"/>
        <v>4166.666666666667</v>
      </c>
      <c r="AU523" s="27">
        <f t="shared" si="313"/>
        <v>4166.666666666667</v>
      </c>
      <c r="AV523" s="27">
        <f t="shared" si="313"/>
        <v>4166.666666666667</v>
      </c>
      <c r="AW523" s="27">
        <f t="shared" si="313"/>
        <v>4166.666666666667</v>
      </c>
      <c r="AX523" s="27">
        <f t="shared" si="313"/>
        <v>4166.666666666667</v>
      </c>
      <c r="AY523" s="27">
        <f t="shared" si="313"/>
        <v>4166.666666666667</v>
      </c>
      <c r="AZ523" s="27">
        <f t="shared" si="313"/>
        <v>4166.666666666667</v>
      </c>
      <c r="BA523" s="27">
        <f t="shared" si="313"/>
        <v>4166.666666666667</v>
      </c>
      <c r="BB523" s="27">
        <f t="shared" si="313"/>
        <v>4166.666666666667</v>
      </c>
      <c r="BC523" s="27">
        <f t="shared" si="313"/>
        <v>4166.666666666667</v>
      </c>
      <c r="BD523" s="27">
        <f t="shared" si="313"/>
        <v>4166.666666666667</v>
      </c>
      <c r="BE523" s="27">
        <f t="shared" si="313"/>
        <v>4166.666666666667</v>
      </c>
      <c r="BF523" s="27">
        <f t="shared" si="313"/>
        <v>4166.666666666667</v>
      </c>
      <c r="BG523" s="27">
        <f t="shared" si="313"/>
        <v>4166.666666666667</v>
      </c>
      <c r="BH523" s="27">
        <f t="shared" si="313"/>
        <v>4166.666666666667</v>
      </c>
      <c r="BI523" s="27">
        <f t="shared" si="313"/>
        <v>4166.666666666667</v>
      </c>
      <c r="BJ523" s="27">
        <f t="shared" si="313"/>
        <v>4166.666666666667</v>
      </c>
      <c r="BK523" s="27">
        <f t="shared" si="313"/>
        <v>4166.666666666667</v>
      </c>
      <c r="BL523" s="27">
        <f t="shared" si="313"/>
        <v>4166.666666666667</v>
      </c>
      <c r="BM523" s="27">
        <f t="shared" si="313"/>
        <v>4166.666666666667</v>
      </c>
      <c r="BN523" s="27">
        <f t="shared" si="313"/>
        <v>4166.666666666667</v>
      </c>
      <c r="BO523" s="27">
        <f t="shared" si="313"/>
        <v>4166.666666666667</v>
      </c>
    </row>
    <row r="524" spans="1:67" x14ac:dyDescent="0.15">
      <c r="A524" s="50" t="s">
        <v>766</v>
      </c>
      <c r="G524" s="27">
        <v>0</v>
      </c>
      <c r="H524" s="27">
        <v>0</v>
      </c>
      <c r="I524" s="27">
        <v>0</v>
      </c>
      <c r="J524" s="27">
        <v>0</v>
      </c>
      <c r="K524" s="27">
        <v>0</v>
      </c>
      <c r="L524" s="27">
        <v>0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>
        <v>0</v>
      </c>
      <c r="T524" s="27">
        <v>0</v>
      </c>
      <c r="U524" s="27">
        <v>0</v>
      </c>
      <c r="V524" s="27">
        <v>0</v>
      </c>
      <c r="W524" s="27">
        <v>0</v>
      </c>
      <c r="X524" s="27">
        <v>0</v>
      </c>
      <c r="Y524" s="27">
        <v>0</v>
      </c>
      <c r="Z524" s="27">
        <v>0</v>
      </c>
      <c r="AA524" s="27">
        <v>0</v>
      </c>
      <c r="AB524" s="27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0</v>
      </c>
      <c r="AI524" s="27">
        <v>0</v>
      </c>
      <c r="AJ524" s="27">
        <v>0</v>
      </c>
      <c r="AK524" s="27">
        <v>0</v>
      </c>
      <c r="AL524" s="27">
        <v>0</v>
      </c>
      <c r="AM524" s="27">
        <v>0</v>
      </c>
      <c r="AN524" s="27">
        <v>0</v>
      </c>
      <c r="AO524" s="27">
        <v>0</v>
      </c>
      <c r="AP524" s="27">
        <v>0</v>
      </c>
      <c r="AQ524" s="27">
        <v>0</v>
      </c>
      <c r="AR524" s="27">
        <v>0</v>
      </c>
      <c r="AS524" s="27">
        <v>0</v>
      </c>
      <c r="AT524" s="27">
        <v>0</v>
      </c>
      <c r="AU524" s="27">
        <v>0</v>
      </c>
      <c r="AV524" s="27">
        <v>0</v>
      </c>
      <c r="AW524" s="27">
        <v>0</v>
      </c>
      <c r="AX524" s="27">
        <v>0</v>
      </c>
      <c r="AY524" s="27">
        <v>0</v>
      </c>
      <c r="AZ524" s="27">
        <v>0</v>
      </c>
      <c r="BA524" s="27">
        <v>0</v>
      </c>
      <c r="BB524" s="27">
        <v>0</v>
      </c>
      <c r="BC524" s="27">
        <v>0</v>
      </c>
      <c r="BD524" s="27">
        <v>0</v>
      </c>
      <c r="BE524" s="27">
        <v>0</v>
      </c>
      <c r="BF524" s="27">
        <v>0</v>
      </c>
      <c r="BG524" s="27">
        <v>0</v>
      </c>
      <c r="BH524" s="27">
        <v>0</v>
      </c>
      <c r="BI524" s="27">
        <v>0</v>
      </c>
      <c r="BJ524" s="27">
        <v>0</v>
      </c>
      <c r="BK524" s="27">
        <v>0</v>
      </c>
      <c r="BL524" s="27">
        <v>0</v>
      </c>
      <c r="BM524" s="27">
        <v>0</v>
      </c>
      <c r="BN524" s="27">
        <v>0</v>
      </c>
      <c r="BO524" s="27">
        <v>0</v>
      </c>
    </row>
    <row r="525" spans="1:67" x14ac:dyDescent="0.15">
      <c r="A525" s="50" t="s">
        <v>63</v>
      </c>
      <c r="G525" s="27">
        <f t="shared" ref="G525:AL525" si="314">G523+G524</f>
        <v>0</v>
      </c>
      <c r="H525" s="27">
        <f t="shared" si="314"/>
        <v>0</v>
      </c>
      <c r="I525" s="27">
        <f t="shared" si="314"/>
        <v>0</v>
      </c>
      <c r="J525" s="27">
        <f t="shared" si="314"/>
        <v>0</v>
      </c>
      <c r="K525" s="27">
        <f t="shared" si="314"/>
        <v>0</v>
      </c>
      <c r="L525" s="27">
        <f t="shared" si="314"/>
        <v>3333.3333333333339</v>
      </c>
      <c r="M525" s="27">
        <f t="shared" si="314"/>
        <v>3333.3333333333339</v>
      </c>
      <c r="N525" s="27">
        <f t="shared" si="314"/>
        <v>3333.3333333333339</v>
      </c>
      <c r="O525" s="27">
        <f t="shared" si="314"/>
        <v>3333.3333333333339</v>
      </c>
      <c r="P525" s="27">
        <f t="shared" si="314"/>
        <v>3333.3333333333339</v>
      </c>
      <c r="Q525" s="27">
        <f t="shared" si="314"/>
        <v>3333.3333333333339</v>
      </c>
      <c r="R525" s="27">
        <f t="shared" si="314"/>
        <v>3333.3333333333339</v>
      </c>
      <c r="S525" s="27">
        <f t="shared" si="314"/>
        <v>3333.3333333333339</v>
      </c>
      <c r="T525" s="27">
        <f t="shared" si="314"/>
        <v>3750.0000000000005</v>
      </c>
      <c r="U525" s="27">
        <f t="shared" si="314"/>
        <v>3750.0000000000005</v>
      </c>
      <c r="V525" s="27">
        <f t="shared" si="314"/>
        <v>3750.0000000000005</v>
      </c>
      <c r="W525" s="27">
        <f t="shared" si="314"/>
        <v>3750.0000000000005</v>
      </c>
      <c r="X525" s="27">
        <f t="shared" si="314"/>
        <v>3750.0000000000005</v>
      </c>
      <c r="Y525" s="27">
        <f t="shared" si="314"/>
        <v>3750.0000000000005</v>
      </c>
      <c r="Z525" s="27">
        <f t="shared" si="314"/>
        <v>3750.0000000000005</v>
      </c>
      <c r="AA525" s="27">
        <f t="shared" si="314"/>
        <v>3750.0000000000005</v>
      </c>
      <c r="AB525" s="27">
        <f t="shared" si="314"/>
        <v>3750.0000000000005</v>
      </c>
      <c r="AC525" s="27">
        <f t="shared" si="314"/>
        <v>3750.0000000000005</v>
      </c>
      <c r="AD525" s="27">
        <f t="shared" si="314"/>
        <v>3750.0000000000005</v>
      </c>
      <c r="AE525" s="27">
        <f t="shared" si="314"/>
        <v>3750.0000000000005</v>
      </c>
      <c r="AF525" s="27">
        <f t="shared" si="314"/>
        <v>3750.0000000000005</v>
      </c>
      <c r="AG525" s="27">
        <f t="shared" si="314"/>
        <v>3750.0000000000005</v>
      </c>
      <c r="AH525" s="27">
        <f t="shared" si="314"/>
        <v>3750.0000000000005</v>
      </c>
      <c r="AI525" s="27">
        <f t="shared" si="314"/>
        <v>3750.0000000000005</v>
      </c>
      <c r="AJ525" s="27">
        <f t="shared" si="314"/>
        <v>3750.0000000000005</v>
      </c>
      <c r="AK525" s="27">
        <f t="shared" si="314"/>
        <v>3750.0000000000005</v>
      </c>
      <c r="AL525" s="27">
        <f t="shared" si="314"/>
        <v>3750.0000000000005</v>
      </c>
      <c r="AM525" s="27">
        <f t="shared" ref="AM525:BO525" si="315">AM523+AM524</f>
        <v>3750.0000000000005</v>
      </c>
      <c r="AN525" s="27">
        <f t="shared" si="315"/>
        <v>3750.0000000000005</v>
      </c>
      <c r="AO525" s="27">
        <f t="shared" si="315"/>
        <v>3750.0000000000005</v>
      </c>
      <c r="AP525" s="27">
        <f t="shared" si="315"/>
        <v>3750.0000000000005</v>
      </c>
      <c r="AQ525" s="27">
        <f t="shared" si="315"/>
        <v>3750.0000000000005</v>
      </c>
      <c r="AR525" s="27">
        <f t="shared" si="315"/>
        <v>4166.666666666667</v>
      </c>
      <c r="AS525" s="27">
        <f t="shared" si="315"/>
        <v>4166.666666666667</v>
      </c>
      <c r="AT525" s="27">
        <f t="shared" si="315"/>
        <v>4166.666666666667</v>
      </c>
      <c r="AU525" s="27">
        <f t="shared" si="315"/>
        <v>4166.666666666667</v>
      </c>
      <c r="AV525" s="27">
        <f t="shared" si="315"/>
        <v>4166.666666666667</v>
      </c>
      <c r="AW525" s="27">
        <f t="shared" si="315"/>
        <v>4166.666666666667</v>
      </c>
      <c r="AX525" s="27">
        <f t="shared" si="315"/>
        <v>4166.666666666667</v>
      </c>
      <c r="AY525" s="27">
        <f t="shared" si="315"/>
        <v>4166.666666666667</v>
      </c>
      <c r="AZ525" s="27">
        <f t="shared" si="315"/>
        <v>4166.666666666667</v>
      </c>
      <c r="BA525" s="27">
        <f t="shared" si="315"/>
        <v>4166.666666666667</v>
      </c>
      <c r="BB525" s="27">
        <f t="shared" si="315"/>
        <v>4166.666666666667</v>
      </c>
      <c r="BC525" s="27">
        <f t="shared" si="315"/>
        <v>4166.666666666667</v>
      </c>
      <c r="BD525" s="27">
        <f t="shared" si="315"/>
        <v>4166.666666666667</v>
      </c>
      <c r="BE525" s="27">
        <f t="shared" si="315"/>
        <v>4166.666666666667</v>
      </c>
      <c r="BF525" s="27">
        <f t="shared" si="315"/>
        <v>4166.666666666667</v>
      </c>
      <c r="BG525" s="27">
        <f t="shared" si="315"/>
        <v>4166.666666666667</v>
      </c>
      <c r="BH525" s="27">
        <f t="shared" si="315"/>
        <v>4166.666666666667</v>
      </c>
      <c r="BI525" s="27">
        <f t="shared" si="315"/>
        <v>4166.666666666667</v>
      </c>
      <c r="BJ525" s="27">
        <f t="shared" si="315"/>
        <v>4166.666666666667</v>
      </c>
      <c r="BK525" s="27">
        <f t="shared" si="315"/>
        <v>4166.666666666667</v>
      </c>
      <c r="BL525" s="27">
        <f t="shared" si="315"/>
        <v>4166.666666666667</v>
      </c>
      <c r="BM525" s="27">
        <f t="shared" si="315"/>
        <v>4166.666666666667</v>
      </c>
      <c r="BN525" s="27">
        <f t="shared" si="315"/>
        <v>4166.666666666667</v>
      </c>
      <c r="BO525" s="27">
        <f t="shared" si="315"/>
        <v>4166.666666666667</v>
      </c>
    </row>
    <row r="526" spans="1:67" x14ac:dyDescent="0.15">
      <c r="A526" s="50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</row>
    <row r="527" spans="1:67" x14ac:dyDescent="0.15">
      <c r="A527" s="35" t="s">
        <v>86</v>
      </c>
      <c r="G527" s="27">
        <f t="shared" ref="G527:AL527" si="316">G132*$C132</f>
        <v>0</v>
      </c>
      <c r="H527" s="27">
        <f t="shared" si="316"/>
        <v>0</v>
      </c>
      <c r="I527" s="27">
        <f t="shared" si="316"/>
        <v>0</v>
      </c>
      <c r="J527" s="27">
        <f t="shared" si="316"/>
        <v>0</v>
      </c>
      <c r="K527" s="27">
        <f t="shared" si="316"/>
        <v>0</v>
      </c>
      <c r="L527" s="27">
        <f t="shared" si="316"/>
        <v>0</v>
      </c>
      <c r="M527" s="27">
        <f t="shared" si="316"/>
        <v>0</v>
      </c>
      <c r="N527" s="27">
        <f t="shared" si="316"/>
        <v>0</v>
      </c>
      <c r="O527" s="27">
        <f t="shared" si="316"/>
        <v>0</v>
      </c>
      <c r="P527" s="27">
        <f t="shared" si="316"/>
        <v>0</v>
      </c>
      <c r="Q527" s="27">
        <f t="shared" si="316"/>
        <v>0</v>
      </c>
      <c r="R527" s="27">
        <f t="shared" si="316"/>
        <v>0</v>
      </c>
      <c r="S527" s="27">
        <f t="shared" si="316"/>
        <v>0</v>
      </c>
      <c r="T527" s="27">
        <f t="shared" si="316"/>
        <v>0</v>
      </c>
      <c r="U527" s="27">
        <f t="shared" si="316"/>
        <v>0</v>
      </c>
      <c r="V527" s="27">
        <f t="shared" si="316"/>
        <v>0</v>
      </c>
      <c r="W527" s="27">
        <f t="shared" si="316"/>
        <v>0</v>
      </c>
      <c r="X527" s="27">
        <f t="shared" si="316"/>
        <v>0</v>
      </c>
      <c r="Y527" s="27">
        <f t="shared" si="316"/>
        <v>0</v>
      </c>
      <c r="Z527" s="27">
        <f t="shared" si="316"/>
        <v>0</v>
      </c>
      <c r="AA527" s="27">
        <f t="shared" si="316"/>
        <v>0</v>
      </c>
      <c r="AB527" s="27">
        <f t="shared" si="316"/>
        <v>0</v>
      </c>
      <c r="AC527" s="27">
        <f t="shared" si="316"/>
        <v>0</v>
      </c>
      <c r="AD527" s="27">
        <f t="shared" si="316"/>
        <v>0</v>
      </c>
      <c r="AE527" s="27">
        <f t="shared" si="316"/>
        <v>0</v>
      </c>
      <c r="AF527" s="27">
        <f t="shared" si="316"/>
        <v>0</v>
      </c>
      <c r="AG527" s="27">
        <f t="shared" si="316"/>
        <v>0</v>
      </c>
      <c r="AH527" s="27">
        <f t="shared" si="316"/>
        <v>0</v>
      </c>
      <c r="AI527" s="27">
        <f t="shared" si="316"/>
        <v>0</v>
      </c>
      <c r="AJ527" s="27">
        <f t="shared" si="316"/>
        <v>0</v>
      </c>
      <c r="AK527" s="27">
        <f t="shared" si="316"/>
        <v>0</v>
      </c>
      <c r="AL527" s="27">
        <f t="shared" si="316"/>
        <v>0</v>
      </c>
      <c r="AM527" s="27">
        <f t="shared" ref="AM527:BO527" si="317">AM132*$C132</f>
        <v>0</v>
      </c>
      <c r="AN527" s="27">
        <f t="shared" si="317"/>
        <v>0</v>
      </c>
      <c r="AO527" s="27">
        <f t="shared" si="317"/>
        <v>0</v>
      </c>
      <c r="AP527" s="27">
        <f t="shared" si="317"/>
        <v>0</v>
      </c>
      <c r="AQ527" s="27">
        <f t="shared" si="317"/>
        <v>0</v>
      </c>
      <c r="AR527" s="27">
        <f t="shared" si="317"/>
        <v>0</v>
      </c>
      <c r="AS527" s="27">
        <f t="shared" si="317"/>
        <v>0</v>
      </c>
      <c r="AT527" s="27">
        <f t="shared" si="317"/>
        <v>0</v>
      </c>
      <c r="AU527" s="27">
        <f t="shared" si="317"/>
        <v>0</v>
      </c>
      <c r="AV527" s="27">
        <f t="shared" si="317"/>
        <v>0</v>
      </c>
      <c r="AW527" s="27">
        <f t="shared" si="317"/>
        <v>0</v>
      </c>
      <c r="AX527" s="27">
        <f t="shared" si="317"/>
        <v>0</v>
      </c>
      <c r="AY527" s="27">
        <f t="shared" si="317"/>
        <v>0</v>
      </c>
      <c r="AZ527" s="27">
        <f t="shared" si="317"/>
        <v>0</v>
      </c>
      <c r="BA527" s="27">
        <f t="shared" si="317"/>
        <v>0</v>
      </c>
      <c r="BB527" s="27">
        <f t="shared" si="317"/>
        <v>0</v>
      </c>
      <c r="BC527" s="27">
        <f t="shared" si="317"/>
        <v>0</v>
      </c>
      <c r="BD527" s="27">
        <f t="shared" si="317"/>
        <v>0</v>
      </c>
      <c r="BE527" s="27">
        <f t="shared" si="317"/>
        <v>0</v>
      </c>
      <c r="BF527" s="27">
        <f t="shared" si="317"/>
        <v>0</v>
      </c>
      <c r="BG527" s="27">
        <f t="shared" si="317"/>
        <v>0</v>
      </c>
      <c r="BH527" s="27">
        <f t="shared" si="317"/>
        <v>0</v>
      </c>
      <c r="BI527" s="27">
        <f t="shared" si="317"/>
        <v>0</v>
      </c>
      <c r="BJ527" s="27">
        <f t="shared" si="317"/>
        <v>0</v>
      </c>
      <c r="BK527" s="27">
        <f t="shared" si="317"/>
        <v>0</v>
      </c>
      <c r="BL527" s="27">
        <f t="shared" si="317"/>
        <v>0</v>
      </c>
      <c r="BM527" s="27">
        <f t="shared" si="317"/>
        <v>0</v>
      </c>
      <c r="BN527" s="27">
        <f t="shared" si="317"/>
        <v>0</v>
      </c>
      <c r="BO527" s="27">
        <f t="shared" si="317"/>
        <v>0</v>
      </c>
    </row>
    <row r="528" spans="1:67" x14ac:dyDescent="0.15"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</row>
    <row r="529" spans="1:69" x14ac:dyDescent="0.15">
      <c r="A529" s="14" t="s">
        <v>26</v>
      </c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50" t="s">
        <v>76</v>
      </c>
      <c r="G530" s="27">
        <f t="shared" ref="G530:AL530" si="318">G523+G514+G505+G496+G460+G451+G442+G433+G424+G415+G406+G397+G388+G487+G478+G469</f>
        <v>6020.8333333333339</v>
      </c>
      <c r="H530" s="27">
        <f t="shared" si="318"/>
        <v>38500</v>
      </c>
      <c r="I530" s="27">
        <f t="shared" si="318"/>
        <v>38500</v>
      </c>
      <c r="J530" s="27">
        <f t="shared" si="318"/>
        <v>38500</v>
      </c>
      <c r="K530" s="27">
        <f t="shared" si="318"/>
        <v>43833.333333333328</v>
      </c>
      <c r="L530" s="27">
        <f t="shared" si="318"/>
        <v>47166.666666666672</v>
      </c>
      <c r="M530" s="27">
        <f t="shared" si="318"/>
        <v>47166.666666666672</v>
      </c>
      <c r="N530" s="27">
        <f t="shared" si="318"/>
        <v>47166.666666666672</v>
      </c>
      <c r="O530" s="27">
        <f t="shared" si="318"/>
        <v>51500</v>
      </c>
      <c r="P530" s="27">
        <f t="shared" si="318"/>
        <v>51500</v>
      </c>
      <c r="Q530" s="27">
        <f t="shared" si="318"/>
        <v>51500</v>
      </c>
      <c r="R530" s="27">
        <f t="shared" si="318"/>
        <v>51500</v>
      </c>
      <c r="S530" s="27">
        <f t="shared" si="318"/>
        <v>51500</v>
      </c>
      <c r="T530" s="27">
        <f t="shared" si="318"/>
        <v>81208.333333333343</v>
      </c>
      <c r="U530" s="27">
        <f t="shared" si="318"/>
        <v>81208.333333333343</v>
      </c>
      <c r="V530" s="27">
        <f t="shared" si="318"/>
        <v>81208.333333333343</v>
      </c>
      <c r="W530" s="27">
        <f t="shared" si="318"/>
        <v>81208.333333333343</v>
      </c>
      <c r="X530" s="27">
        <f t="shared" si="318"/>
        <v>81208.333333333343</v>
      </c>
      <c r="Y530" s="27">
        <f t="shared" si="318"/>
        <v>81208.333333333343</v>
      </c>
      <c r="Z530" s="27">
        <f t="shared" si="318"/>
        <v>81208.333333333343</v>
      </c>
      <c r="AA530" s="27">
        <f t="shared" si="318"/>
        <v>81208.333333333343</v>
      </c>
      <c r="AB530" s="27">
        <f t="shared" si="318"/>
        <v>81208.333333333343</v>
      </c>
      <c r="AC530" s="27">
        <f t="shared" si="318"/>
        <v>81208.333333333343</v>
      </c>
      <c r="AD530" s="27">
        <f t="shared" si="318"/>
        <v>81208.333333333343</v>
      </c>
      <c r="AE530" s="27">
        <f t="shared" si="318"/>
        <v>81208.333333333343</v>
      </c>
      <c r="AF530" s="27">
        <f t="shared" si="318"/>
        <v>94750.000000000015</v>
      </c>
      <c r="AG530" s="27">
        <f t="shared" si="318"/>
        <v>94750.000000000015</v>
      </c>
      <c r="AH530" s="27">
        <f t="shared" si="318"/>
        <v>94750.000000000015</v>
      </c>
      <c r="AI530" s="27">
        <f t="shared" si="318"/>
        <v>94750.000000000015</v>
      </c>
      <c r="AJ530" s="27">
        <f t="shared" si="318"/>
        <v>94750.000000000015</v>
      </c>
      <c r="AK530" s="27">
        <f t="shared" si="318"/>
        <v>94750.000000000015</v>
      </c>
      <c r="AL530" s="27">
        <f t="shared" si="318"/>
        <v>94750.000000000015</v>
      </c>
      <c r="AM530" s="27">
        <f t="shared" ref="AM530:BO530" si="319">AM523+AM514+AM505+AM496+AM460+AM451+AM442+AM433+AM424+AM415+AM406+AM397+AM388+AM487+AM478+AM469</f>
        <v>94750.000000000015</v>
      </c>
      <c r="AN530" s="27">
        <f t="shared" si="319"/>
        <v>94750.000000000015</v>
      </c>
      <c r="AO530" s="27">
        <f t="shared" si="319"/>
        <v>94750.000000000015</v>
      </c>
      <c r="AP530" s="27">
        <f t="shared" si="319"/>
        <v>94750.000000000015</v>
      </c>
      <c r="AQ530" s="27">
        <f t="shared" si="319"/>
        <v>94750.000000000015</v>
      </c>
      <c r="AR530" s="27">
        <f t="shared" si="319"/>
        <v>105416.66666666667</v>
      </c>
      <c r="AS530" s="27">
        <f t="shared" si="319"/>
        <v>105416.66666666667</v>
      </c>
      <c r="AT530" s="27">
        <f t="shared" si="319"/>
        <v>105416.66666666667</v>
      </c>
      <c r="AU530" s="27">
        <f t="shared" si="319"/>
        <v>105416.66666666667</v>
      </c>
      <c r="AV530" s="27">
        <f t="shared" si="319"/>
        <v>105416.66666666667</v>
      </c>
      <c r="AW530" s="27">
        <f t="shared" si="319"/>
        <v>105416.66666666667</v>
      </c>
      <c r="AX530" s="27">
        <f t="shared" si="319"/>
        <v>105416.66666666667</v>
      </c>
      <c r="AY530" s="27">
        <f t="shared" si="319"/>
        <v>105416.66666666667</v>
      </c>
      <c r="AZ530" s="27">
        <f t="shared" si="319"/>
        <v>105416.66666666667</v>
      </c>
      <c r="BA530" s="27">
        <f t="shared" si="319"/>
        <v>105416.66666666667</v>
      </c>
      <c r="BB530" s="27">
        <f t="shared" si="319"/>
        <v>105416.66666666667</v>
      </c>
      <c r="BC530" s="27">
        <f t="shared" si="319"/>
        <v>105416.66666666667</v>
      </c>
      <c r="BD530" s="27">
        <f t="shared" si="319"/>
        <v>112083.33333333333</v>
      </c>
      <c r="BE530" s="27">
        <f t="shared" si="319"/>
        <v>112083.33333333333</v>
      </c>
      <c r="BF530" s="27">
        <f t="shared" si="319"/>
        <v>112083.33333333333</v>
      </c>
      <c r="BG530" s="27">
        <f t="shared" si="319"/>
        <v>112083.33333333333</v>
      </c>
      <c r="BH530" s="27">
        <f t="shared" si="319"/>
        <v>112083.33333333333</v>
      </c>
      <c r="BI530" s="27">
        <f t="shared" si="319"/>
        <v>112083.33333333333</v>
      </c>
      <c r="BJ530" s="27">
        <f t="shared" si="319"/>
        <v>112083.33333333333</v>
      </c>
      <c r="BK530" s="27">
        <f t="shared" si="319"/>
        <v>112083.33333333333</v>
      </c>
      <c r="BL530" s="27">
        <f t="shared" si="319"/>
        <v>112083.33333333333</v>
      </c>
      <c r="BM530" s="27">
        <f t="shared" si="319"/>
        <v>112083.33333333333</v>
      </c>
      <c r="BN530" s="27">
        <f t="shared" si="319"/>
        <v>112083.33333333333</v>
      </c>
      <c r="BO530" s="27">
        <f t="shared" si="319"/>
        <v>112083.33333333333</v>
      </c>
      <c r="BP530" s="41">
        <f t="shared" ref="BP530:BP537" si="320">SUM(G530:BO530)</f>
        <v>5285854.1666666623</v>
      </c>
    </row>
    <row r="531" spans="1:69" x14ac:dyDescent="0.15">
      <c r="A531" s="50" t="s">
        <v>766</v>
      </c>
      <c r="G531" s="27">
        <f t="shared" ref="G531:AL531" si="321">G524+G515+G506+G497+G488+G479+G470+G461+G452+G443+G434+G425+G416+G407+G398+G389</f>
        <v>0</v>
      </c>
      <c r="H531" s="27">
        <f t="shared" si="321"/>
        <v>0</v>
      </c>
      <c r="I531" s="27">
        <f t="shared" si="321"/>
        <v>0</v>
      </c>
      <c r="J531" s="27">
        <f t="shared" si="321"/>
        <v>0</v>
      </c>
      <c r="K531" s="27">
        <f t="shared" si="321"/>
        <v>0</v>
      </c>
      <c r="L531" s="27">
        <f t="shared" si="321"/>
        <v>0</v>
      </c>
      <c r="M531" s="27">
        <f t="shared" si="321"/>
        <v>0</v>
      </c>
      <c r="N531" s="27">
        <f t="shared" si="321"/>
        <v>0</v>
      </c>
      <c r="O531" s="27">
        <f t="shared" si="321"/>
        <v>0</v>
      </c>
      <c r="P531" s="27">
        <f t="shared" si="321"/>
        <v>0</v>
      </c>
      <c r="Q531" s="27">
        <f t="shared" si="321"/>
        <v>197.10000000000002</v>
      </c>
      <c r="R531" s="27">
        <f t="shared" si="321"/>
        <v>197.10000000000002</v>
      </c>
      <c r="S531" s="27">
        <f t="shared" si="321"/>
        <v>379.125</v>
      </c>
      <c r="T531" s="27">
        <f t="shared" si="321"/>
        <v>1442.3942857142861</v>
      </c>
      <c r="U531" s="27">
        <f t="shared" si="321"/>
        <v>1939.8085714285717</v>
      </c>
      <c r="V531" s="27">
        <f t="shared" si="321"/>
        <v>3879.6171428571433</v>
      </c>
      <c r="W531" s="27">
        <f t="shared" si="321"/>
        <v>3394.6650000000004</v>
      </c>
      <c r="X531" s="27">
        <f t="shared" si="321"/>
        <v>3394.6650000000004</v>
      </c>
      <c r="Y531" s="27">
        <f t="shared" si="321"/>
        <v>3394.6650000000004</v>
      </c>
      <c r="Z531" s="27">
        <f t="shared" si="321"/>
        <v>3394.6650000000004</v>
      </c>
      <c r="AA531" s="27">
        <f t="shared" si="321"/>
        <v>3829.9025000000001</v>
      </c>
      <c r="AB531" s="27">
        <f t="shared" si="321"/>
        <v>4265.1400000000003</v>
      </c>
      <c r="AC531" s="27">
        <f t="shared" si="321"/>
        <v>4276.3900000000003</v>
      </c>
      <c r="AD531" s="27">
        <f t="shared" si="321"/>
        <v>5103.4818750000004</v>
      </c>
      <c r="AE531" s="27">
        <f t="shared" si="321"/>
        <v>5112.6225000000004</v>
      </c>
      <c r="AF531" s="27">
        <f t="shared" si="321"/>
        <v>6068.1688888888884</v>
      </c>
      <c r="AG531" s="27">
        <f t="shared" si="321"/>
        <v>9700.9146666666693</v>
      </c>
      <c r="AH531" s="27">
        <f t="shared" si="321"/>
        <v>10948.987333333333</v>
      </c>
      <c r="AI531" s="27">
        <f t="shared" si="321"/>
        <v>10948.987333333333</v>
      </c>
      <c r="AJ531" s="27">
        <f t="shared" si="321"/>
        <v>12156.671111111111</v>
      </c>
      <c r="AK531" s="27">
        <f t="shared" si="321"/>
        <v>12156.671111111111</v>
      </c>
      <c r="AL531" s="27">
        <f t="shared" si="321"/>
        <v>12156.671111111111</v>
      </c>
      <c r="AM531" s="27">
        <f t="shared" ref="AM531:BO531" si="322">AM524+AM515+AM506+AM497+AM488+AM479+AM470+AM461+AM452+AM443+AM434+AM425+AM416+AM407+AM398+AM389</f>
        <v>10959.154</v>
      </c>
      <c r="AN531" s="27">
        <f t="shared" si="322"/>
        <v>10969.320666666667</v>
      </c>
      <c r="AO531" s="27">
        <f t="shared" si="322"/>
        <v>9772.6368888888901</v>
      </c>
      <c r="AP531" s="27">
        <f t="shared" si="322"/>
        <v>8583.3975555555571</v>
      </c>
      <c r="AQ531" s="27">
        <f t="shared" si="322"/>
        <v>7384.588777777778</v>
      </c>
      <c r="AR531" s="27">
        <f t="shared" si="322"/>
        <v>10248.30832</v>
      </c>
      <c r="AS531" s="27">
        <f t="shared" si="322"/>
        <v>16349.067000000001</v>
      </c>
      <c r="AT531" s="27">
        <f t="shared" si="322"/>
        <v>18453.266820000001</v>
      </c>
      <c r="AU531" s="27">
        <f t="shared" si="322"/>
        <v>18453.266820000001</v>
      </c>
      <c r="AV531" s="27">
        <f t="shared" si="322"/>
        <v>20464.996250000004</v>
      </c>
      <c r="AW531" s="27">
        <f t="shared" si="322"/>
        <v>20464.996250000004</v>
      </c>
      <c r="AX531" s="27">
        <f t="shared" si="322"/>
        <v>20464.996250000004</v>
      </c>
      <c r="AY531" s="27">
        <f t="shared" si="322"/>
        <v>18463.466820000001</v>
      </c>
      <c r="AZ531" s="27">
        <f t="shared" si="322"/>
        <v>18473.666820000002</v>
      </c>
      <c r="BA531" s="27">
        <f t="shared" si="322"/>
        <v>16421.167000000001</v>
      </c>
      <c r="BB531" s="27">
        <f t="shared" si="322"/>
        <v>14426.137570000001</v>
      </c>
      <c r="BC531" s="27">
        <f t="shared" si="322"/>
        <v>12371.61275</v>
      </c>
      <c r="BD531" s="27">
        <f t="shared" si="322"/>
        <v>17428.884270000002</v>
      </c>
      <c r="BE531" s="27">
        <f t="shared" si="322"/>
        <v>27876.399832000003</v>
      </c>
      <c r="BF531" s="27">
        <f t="shared" si="322"/>
        <v>31396.896686</v>
      </c>
      <c r="BG531" s="27">
        <f t="shared" si="322"/>
        <v>31396.896686</v>
      </c>
      <c r="BH531" s="27">
        <f t="shared" si="322"/>
        <v>34874.468540000002</v>
      </c>
      <c r="BI531" s="27">
        <f t="shared" si="322"/>
        <v>34874.468540000002</v>
      </c>
      <c r="BJ531" s="27">
        <f t="shared" si="322"/>
        <v>34874.468540000002</v>
      </c>
      <c r="BK531" s="27">
        <f t="shared" si="322"/>
        <v>31407.096685999997</v>
      </c>
      <c r="BL531" s="27">
        <f t="shared" si="322"/>
        <v>31417.296685999998</v>
      </c>
      <c r="BM531" s="27">
        <f t="shared" si="322"/>
        <v>27948.499832000001</v>
      </c>
      <c r="BN531" s="27">
        <f t="shared" si="322"/>
        <v>24487.627977999997</v>
      </c>
      <c r="BO531" s="27">
        <f t="shared" si="322"/>
        <v>21016.806124000002</v>
      </c>
      <c r="BP531" s="41">
        <f t="shared" si="320"/>
        <v>720062.27038944443</v>
      </c>
    </row>
    <row r="532" spans="1:69" x14ac:dyDescent="0.15">
      <c r="A532" s="50" t="s">
        <v>63</v>
      </c>
      <c r="G532" s="27">
        <f t="shared" ref="G532:AL532" si="323">G530+G531</f>
        <v>6020.8333333333339</v>
      </c>
      <c r="H532" s="27">
        <f t="shared" si="323"/>
        <v>38500</v>
      </c>
      <c r="I532" s="27">
        <f t="shared" si="323"/>
        <v>38500</v>
      </c>
      <c r="J532" s="27">
        <f t="shared" si="323"/>
        <v>38500</v>
      </c>
      <c r="K532" s="27">
        <f t="shared" si="323"/>
        <v>43833.333333333328</v>
      </c>
      <c r="L532" s="27">
        <f t="shared" si="323"/>
        <v>47166.666666666672</v>
      </c>
      <c r="M532" s="27">
        <f t="shared" si="323"/>
        <v>47166.666666666672</v>
      </c>
      <c r="N532" s="27">
        <f t="shared" si="323"/>
        <v>47166.666666666672</v>
      </c>
      <c r="O532" s="27">
        <f t="shared" si="323"/>
        <v>51500</v>
      </c>
      <c r="P532" s="27">
        <f t="shared" si="323"/>
        <v>51500</v>
      </c>
      <c r="Q532" s="27">
        <f t="shared" si="323"/>
        <v>51697.1</v>
      </c>
      <c r="R532" s="27">
        <f t="shared" si="323"/>
        <v>51697.1</v>
      </c>
      <c r="S532" s="27">
        <f t="shared" si="323"/>
        <v>51879.125</v>
      </c>
      <c r="T532" s="27">
        <f t="shared" si="323"/>
        <v>82650.727619047626</v>
      </c>
      <c r="U532" s="27">
        <f t="shared" si="323"/>
        <v>83148.141904761913</v>
      </c>
      <c r="V532" s="27">
        <f t="shared" si="323"/>
        <v>85087.950476190483</v>
      </c>
      <c r="W532" s="27">
        <f t="shared" si="323"/>
        <v>84602.998333333337</v>
      </c>
      <c r="X532" s="27">
        <f t="shared" si="323"/>
        <v>84602.998333333337</v>
      </c>
      <c r="Y532" s="27">
        <f t="shared" si="323"/>
        <v>84602.998333333337</v>
      </c>
      <c r="Z532" s="27">
        <f t="shared" si="323"/>
        <v>84602.998333333337</v>
      </c>
      <c r="AA532" s="27">
        <f t="shared" si="323"/>
        <v>85038.23583333334</v>
      </c>
      <c r="AB532" s="27">
        <f t="shared" si="323"/>
        <v>85473.473333333342</v>
      </c>
      <c r="AC532" s="27">
        <f t="shared" si="323"/>
        <v>85484.723333333342</v>
      </c>
      <c r="AD532" s="27">
        <f t="shared" si="323"/>
        <v>86311.815208333341</v>
      </c>
      <c r="AE532" s="27">
        <f t="shared" si="323"/>
        <v>86320.955833333341</v>
      </c>
      <c r="AF532" s="27">
        <f t="shared" si="323"/>
        <v>100818.1688888889</v>
      </c>
      <c r="AG532" s="27">
        <f t="shared" si="323"/>
        <v>104450.91466666668</v>
      </c>
      <c r="AH532" s="27">
        <f t="shared" si="323"/>
        <v>105698.98733333335</v>
      </c>
      <c r="AI532" s="27">
        <f t="shared" si="323"/>
        <v>105698.98733333335</v>
      </c>
      <c r="AJ532" s="27">
        <f t="shared" si="323"/>
        <v>106906.67111111112</v>
      </c>
      <c r="AK532" s="27">
        <f t="shared" si="323"/>
        <v>106906.67111111112</v>
      </c>
      <c r="AL532" s="27">
        <f t="shared" si="323"/>
        <v>106906.67111111112</v>
      </c>
      <c r="AM532" s="27">
        <f t="shared" ref="AM532:BO532" si="324">AM530+AM531</f>
        <v>105709.15400000001</v>
      </c>
      <c r="AN532" s="27">
        <f t="shared" si="324"/>
        <v>105719.32066666668</v>
      </c>
      <c r="AO532" s="27">
        <f t="shared" si="324"/>
        <v>104522.6368888889</v>
      </c>
      <c r="AP532" s="27">
        <f t="shared" si="324"/>
        <v>103333.39755555557</v>
      </c>
      <c r="AQ532" s="27">
        <f t="shared" si="324"/>
        <v>102134.5887777778</v>
      </c>
      <c r="AR532" s="27">
        <f t="shared" si="324"/>
        <v>115664.97498666667</v>
      </c>
      <c r="AS532" s="27">
        <f t="shared" si="324"/>
        <v>121765.73366666667</v>
      </c>
      <c r="AT532" s="27">
        <f t="shared" si="324"/>
        <v>123869.93348666668</v>
      </c>
      <c r="AU532" s="27">
        <f t="shared" si="324"/>
        <v>123869.93348666668</v>
      </c>
      <c r="AV532" s="27">
        <f t="shared" si="324"/>
        <v>125881.66291666668</v>
      </c>
      <c r="AW532" s="27">
        <f t="shared" si="324"/>
        <v>125881.66291666668</v>
      </c>
      <c r="AX532" s="27">
        <f t="shared" si="324"/>
        <v>125881.66291666668</v>
      </c>
      <c r="AY532" s="27">
        <f t="shared" si="324"/>
        <v>123880.13348666667</v>
      </c>
      <c r="AZ532" s="27">
        <f t="shared" si="324"/>
        <v>123890.33348666667</v>
      </c>
      <c r="BA532" s="27">
        <f t="shared" si="324"/>
        <v>121837.83366666667</v>
      </c>
      <c r="BB532" s="27">
        <f t="shared" si="324"/>
        <v>119842.80423666668</v>
      </c>
      <c r="BC532" s="27">
        <f t="shared" si="324"/>
        <v>117788.27941666667</v>
      </c>
      <c r="BD532" s="27">
        <f t="shared" si="324"/>
        <v>129512.21760333332</v>
      </c>
      <c r="BE532" s="27">
        <f t="shared" si="324"/>
        <v>139959.73316533334</v>
      </c>
      <c r="BF532" s="27">
        <f t="shared" si="324"/>
        <v>143480.23001933334</v>
      </c>
      <c r="BG532" s="27">
        <f t="shared" si="324"/>
        <v>143480.23001933334</v>
      </c>
      <c r="BH532" s="27">
        <f t="shared" si="324"/>
        <v>146957.80187333334</v>
      </c>
      <c r="BI532" s="27">
        <f t="shared" si="324"/>
        <v>146957.80187333334</v>
      </c>
      <c r="BJ532" s="27">
        <f t="shared" si="324"/>
        <v>146957.80187333334</v>
      </c>
      <c r="BK532" s="27">
        <f t="shared" si="324"/>
        <v>143490.43001933332</v>
      </c>
      <c r="BL532" s="27">
        <f t="shared" si="324"/>
        <v>143500.63001933333</v>
      </c>
      <c r="BM532" s="27">
        <f t="shared" si="324"/>
        <v>140031.83316533332</v>
      </c>
      <c r="BN532" s="27">
        <f t="shared" si="324"/>
        <v>136570.96131133332</v>
      </c>
      <c r="BO532" s="27">
        <f t="shared" si="324"/>
        <v>133100.13945733334</v>
      </c>
      <c r="BP532" s="41">
        <f t="shared" si="320"/>
        <v>6005916.4370561121</v>
      </c>
      <c r="BQ532" s="69">
        <f>BP530+BP531</f>
        <v>6005916.4370561065</v>
      </c>
    </row>
    <row r="533" spans="1:69" x14ac:dyDescent="0.15">
      <c r="A533" s="50"/>
      <c r="F533" s="42" t="s">
        <v>64</v>
      </c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>
        <f>SUM(H532:S532)</f>
        <v>559106.65833333333</v>
      </c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>
        <f>SUM(T532:AE532)</f>
        <v>1017928.0168750001</v>
      </c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>
        <f>SUM(AF532:AQ532)</f>
        <v>1258806.1694444446</v>
      </c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>
        <f>SUM(AR532:BC532)</f>
        <v>1470054.9486700003</v>
      </c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>
        <f>SUM(BD532:BO532)</f>
        <v>1693999.8104000001</v>
      </c>
      <c r="BP533" s="41">
        <f t="shared" si="320"/>
        <v>5999895.6037227781</v>
      </c>
    </row>
    <row r="534" spans="1:69" x14ac:dyDescent="0.15">
      <c r="A534" s="14" t="s">
        <v>87</v>
      </c>
      <c r="G534" s="27">
        <f t="shared" ref="G534:AL534" si="325">G527+G518+G509+G500+G464+G455+G446+G437+G428+G419+G410+G401+G392</f>
        <v>11000</v>
      </c>
      <c r="H534" s="27">
        <f t="shared" si="325"/>
        <v>30200</v>
      </c>
      <c r="I534" s="27">
        <f t="shared" si="325"/>
        <v>30200</v>
      </c>
      <c r="J534" s="27">
        <f t="shared" si="325"/>
        <v>30200</v>
      </c>
      <c r="K534" s="27">
        <f t="shared" si="325"/>
        <v>30200</v>
      </c>
      <c r="L534" s="27">
        <f t="shared" si="325"/>
        <v>30200</v>
      </c>
      <c r="M534" s="27">
        <f t="shared" si="325"/>
        <v>30200</v>
      </c>
      <c r="N534" s="27">
        <f t="shared" si="325"/>
        <v>30200</v>
      </c>
      <c r="O534" s="27">
        <f t="shared" si="325"/>
        <v>30200</v>
      </c>
      <c r="P534" s="27">
        <f t="shared" si="325"/>
        <v>30200</v>
      </c>
      <c r="Q534" s="27">
        <f t="shared" si="325"/>
        <v>30200</v>
      </c>
      <c r="R534" s="27">
        <f t="shared" si="325"/>
        <v>30200</v>
      </c>
      <c r="S534" s="27">
        <f t="shared" si="325"/>
        <v>30200</v>
      </c>
      <c r="T534" s="27">
        <f t="shared" si="325"/>
        <v>3400</v>
      </c>
      <c r="U534" s="27">
        <f t="shared" si="325"/>
        <v>3400</v>
      </c>
      <c r="V534" s="27">
        <f t="shared" si="325"/>
        <v>3400</v>
      </c>
      <c r="W534" s="27">
        <f t="shared" si="325"/>
        <v>3400</v>
      </c>
      <c r="X534" s="27">
        <f t="shared" si="325"/>
        <v>3400</v>
      </c>
      <c r="Y534" s="27">
        <f t="shared" si="325"/>
        <v>3400</v>
      </c>
      <c r="Z534" s="27">
        <f t="shared" si="325"/>
        <v>3400</v>
      </c>
      <c r="AA534" s="27">
        <f t="shared" si="325"/>
        <v>3400</v>
      </c>
      <c r="AB534" s="27">
        <f t="shared" si="325"/>
        <v>3400</v>
      </c>
      <c r="AC534" s="27">
        <f t="shared" si="325"/>
        <v>3400</v>
      </c>
      <c r="AD534" s="27">
        <f t="shared" si="325"/>
        <v>3400</v>
      </c>
      <c r="AE534" s="27">
        <f t="shared" si="325"/>
        <v>3400</v>
      </c>
      <c r="AF534" s="27">
        <f t="shared" si="325"/>
        <v>0</v>
      </c>
      <c r="AG534" s="27">
        <f t="shared" si="325"/>
        <v>0</v>
      </c>
      <c r="AH534" s="27">
        <f t="shared" si="325"/>
        <v>0</v>
      </c>
      <c r="AI534" s="27">
        <f t="shared" si="325"/>
        <v>0</v>
      </c>
      <c r="AJ534" s="27">
        <f t="shared" si="325"/>
        <v>0</v>
      </c>
      <c r="AK534" s="27">
        <f t="shared" si="325"/>
        <v>0</v>
      </c>
      <c r="AL534" s="27">
        <f t="shared" si="325"/>
        <v>0</v>
      </c>
      <c r="AM534" s="27">
        <f t="shared" ref="AM534:BO534" si="326">AM527+AM518+AM509+AM500+AM464+AM455+AM446+AM437+AM428+AM419+AM410+AM401+AM392</f>
        <v>0</v>
      </c>
      <c r="AN534" s="27">
        <f t="shared" si="326"/>
        <v>0</v>
      </c>
      <c r="AO534" s="27">
        <f t="shared" si="326"/>
        <v>0</v>
      </c>
      <c r="AP534" s="27">
        <f t="shared" si="326"/>
        <v>0</v>
      </c>
      <c r="AQ534" s="27">
        <f t="shared" si="326"/>
        <v>0</v>
      </c>
      <c r="AR534" s="27">
        <f t="shared" si="326"/>
        <v>0</v>
      </c>
      <c r="AS534" s="27">
        <f t="shared" si="326"/>
        <v>0</v>
      </c>
      <c r="AT534" s="27">
        <f t="shared" si="326"/>
        <v>0</v>
      </c>
      <c r="AU534" s="27">
        <f t="shared" si="326"/>
        <v>0</v>
      </c>
      <c r="AV534" s="27">
        <f t="shared" si="326"/>
        <v>0</v>
      </c>
      <c r="AW534" s="27">
        <f t="shared" si="326"/>
        <v>0</v>
      </c>
      <c r="AX534" s="27">
        <f t="shared" si="326"/>
        <v>0</v>
      </c>
      <c r="AY534" s="27">
        <f t="shared" si="326"/>
        <v>0</v>
      </c>
      <c r="AZ534" s="27">
        <f t="shared" si="326"/>
        <v>0</v>
      </c>
      <c r="BA534" s="27">
        <f t="shared" si="326"/>
        <v>0</v>
      </c>
      <c r="BB534" s="27">
        <f t="shared" si="326"/>
        <v>0</v>
      </c>
      <c r="BC534" s="27">
        <f t="shared" si="326"/>
        <v>0</v>
      </c>
      <c r="BD534" s="27">
        <f t="shared" si="326"/>
        <v>0</v>
      </c>
      <c r="BE534" s="27">
        <f t="shared" si="326"/>
        <v>0</v>
      </c>
      <c r="BF534" s="27">
        <f t="shared" si="326"/>
        <v>0</v>
      </c>
      <c r="BG534" s="27">
        <f t="shared" si="326"/>
        <v>0</v>
      </c>
      <c r="BH534" s="27">
        <f t="shared" si="326"/>
        <v>0</v>
      </c>
      <c r="BI534" s="27">
        <f t="shared" si="326"/>
        <v>0</v>
      </c>
      <c r="BJ534" s="27">
        <f t="shared" si="326"/>
        <v>0</v>
      </c>
      <c r="BK534" s="27">
        <f t="shared" si="326"/>
        <v>0</v>
      </c>
      <c r="BL534" s="27">
        <f t="shared" si="326"/>
        <v>0</v>
      </c>
      <c r="BM534" s="27">
        <f t="shared" si="326"/>
        <v>0</v>
      </c>
      <c r="BN534" s="27">
        <f t="shared" si="326"/>
        <v>0</v>
      </c>
      <c r="BO534" s="27">
        <f t="shared" si="326"/>
        <v>0</v>
      </c>
      <c r="BP534" s="41">
        <f t="shared" si="320"/>
        <v>414200</v>
      </c>
    </row>
    <row r="535" spans="1:69" x14ac:dyDescent="0.15">
      <c r="A535" s="14"/>
      <c r="F535" s="42" t="s">
        <v>64</v>
      </c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>
        <f>SUM(H534:S534)</f>
        <v>362400</v>
      </c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>
        <f>SUM(T534:AE534)</f>
        <v>40800</v>
      </c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>
        <f>SUM(AF534:AQ534)</f>
        <v>0</v>
      </c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>
        <f>SUM(AR534:BC534)</f>
        <v>0</v>
      </c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>
        <f>SUM(BD534:BO534)</f>
        <v>0</v>
      </c>
      <c r="BP535" s="41">
        <f t="shared" si="320"/>
        <v>403200</v>
      </c>
    </row>
    <row r="536" spans="1:69" x14ac:dyDescent="0.15">
      <c r="A536" s="14" t="s">
        <v>768</v>
      </c>
      <c r="G536" s="27">
        <f t="shared" ref="G536:AL536" si="327">G534+G532</f>
        <v>17020.833333333336</v>
      </c>
      <c r="H536" s="27">
        <f t="shared" si="327"/>
        <v>68700</v>
      </c>
      <c r="I536" s="27">
        <f t="shared" si="327"/>
        <v>68700</v>
      </c>
      <c r="J536" s="27">
        <f t="shared" si="327"/>
        <v>68700</v>
      </c>
      <c r="K536" s="27">
        <f t="shared" si="327"/>
        <v>74033.333333333328</v>
      </c>
      <c r="L536" s="27">
        <f t="shared" si="327"/>
        <v>77366.666666666672</v>
      </c>
      <c r="M536" s="27">
        <f t="shared" si="327"/>
        <v>77366.666666666672</v>
      </c>
      <c r="N536" s="27">
        <f t="shared" si="327"/>
        <v>77366.666666666672</v>
      </c>
      <c r="O536" s="27">
        <f t="shared" si="327"/>
        <v>81700</v>
      </c>
      <c r="P536" s="27">
        <f t="shared" si="327"/>
        <v>81700</v>
      </c>
      <c r="Q536" s="27">
        <f t="shared" si="327"/>
        <v>81897.100000000006</v>
      </c>
      <c r="R536" s="27">
        <f t="shared" si="327"/>
        <v>81897.100000000006</v>
      </c>
      <c r="S536" s="27">
        <f t="shared" si="327"/>
        <v>82079.125</v>
      </c>
      <c r="T536" s="27">
        <f t="shared" si="327"/>
        <v>86050.727619047626</v>
      </c>
      <c r="U536" s="27">
        <f t="shared" si="327"/>
        <v>86548.141904761913</v>
      </c>
      <c r="V536" s="27">
        <f t="shared" si="327"/>
        <v>88487.950476190483</v>
      </c>
      <c r="W536" s="27">
        <f t="shared" si="327"/>
        <v>88002.998333333337</v>
      </c>
      <c r="X536" s="27">
        <f t="shared" si="327"/>
        <v>88002.998333333337</v>
      </c>
      <c r="Y536" s="27">
        <f t="shared" si="327"/>
        <v>88002.998333333337</v>
      </c>
      <c r="Z536" s="27">
        <f t="shared" si="327"/>
        <v>88002.998333333337</v>
      </c>
      <c r="AA536" s="27">
        <f t="shared" si="327"/>
        <v>88438.23583333334</v>
      </c>
      <c r="AB536" s="27">
        <f t="shared" si="327"/>
        <v>88873.473333333342</v>
      </c>
      <c r="AC536" s="27">
        <f t="shared" si="327"/>
        <v>88884.723333333342</v>
      </c>
      <c r="AD536" s="27">
        <f t="shared" si="327"/>
        <v>89711.815208333341</v>
      </c>
      <c r="AE536" s="27">
        <f t="shared" si="327"/>
        <v>89720.955833333341</v>
      </c>
      <c r="AF536" s="27">
        <f t="shared" si="327"/>
        <v>100818.1688888889</v>
      </c>
      <c r="AG536" s="27">
        <f t="shared" si="327"/>
        <v>104450.91466666668</v>
      </c>
      <c r="AH536" s="27">
        <f t="shared" si="327"/>
        <v>105698.98733333335</v>
      </c>
      <c r="AI536" s="27">
        <f t="shared" si="327"/>
        <v>105698.98733333335</v>
      </c>
      <c r="AJ536" s="27">
        <f t="shared" si="327"/>
        <v>106906.67111111112</v>
      </c>
      <c r="AK536" s="27">
        <f t="shared" si="327"/>
        <v>106906.67111111112</v>
      </c>
      <c r="AL536" s="27">
        <f t="shared" si="327"/>
        <v>106906.67111111112</v>
      </c>
      <c r="AM536" s="27">
        <f t="shared" ref="AM536:BO536" si="328">AM534+AM532</f>
        <v>105709.15400000001</v>
      </c>
      <c r="AN536" s="27">
        <f t="shared" si="328"/>
        <v>105719.32066666668</v>
      </c>
      <c r="AO536" s="27">
        <f t="shared" si="328"/>
        <v>104522.6368888889</v>
      </c>
      <c r="AP536" s="27">
        <f t="shared" si="328"/>
        <v>103333.39755555557</v>
      </c>
      <c r="AQ536" s="27">
        <f t="shared" si="328"/>
        <v>102134.5887777778</v>
      </c>
      <c r="AR536" s="27">
        <f t="shared" si="328"/>
        <v>115664.97498666667</v>
      </c>
      <c r="AS536" s="27">
        <f t="shared" si="328"/>
        <v>121765.73366666667</v>
      </c>
      <c r="AT536" s="27">
        <f t="shared" si="328"/>
        <v>123869.93348666668</v>
      </c>
      <c r="AU536" s="27">
        <f t="shared" si="328"/>
        <v>123869.93348666668</v>
      </c>
      <c r="AV536" s="27">
        <f t="shared" si="328"/>
        <v>125881.66291666668</v>
      </c>
      <c r="AW536" s="27">
        <f t="shared" si="328"/>
        <v>125881.66291666668</v>
      </c>
      <c r="AX536" s="27">
        <f t="shared" si="328"/>
        <v>125881.66291666668</v>
      </c>
      <c r="AY536" s="27">
        <f t="shared" si="328"/>
        <v>123880.13348666667</v>
      </c>
      <c r="AZ536" s="27">
        <f t="shared" si="328"/>
        <v>123890.33348666667</v>
      </c>
      <c r="BA536" s="27">
        <f t="shared" si="328"/>
        <v>121837.83366666667</v>
      </c>
      <c r="BB536" s="27">
        <f t="shared" si="328"/>
        <v>119842.80423666668</v>
      </c>
      <c r="BC536" s="27">
        <f t="shared" si="328"/>
        <v>117788.27941666667</v>
      </c>
      <c r="BD536" s="27">
        <f t="shared" si="328"/>
        <v>129512.21760333332</v>
      </c>
      <c r="BE536" s="27">
        <f t="shared" si="328"/>
        <v>139959.73316533334</v>
      </c>
      <c r="BF536" s="27">
        <f t="shared" si="328"/>
        <v>143480.23001933334</v>
      </c>
      <c r="BG536" s="27">
        <f t="shared" si="328"/>
        <v>143480.23001933334</v>
      </c>
      <c r="BH536" s="27">
        <f t="shared" si="328"/>
        <v>146957.80187333334</v>
      </c>
      <c r="BI536" s="27">
        <f t="shared" si="328"/>
        <v>146957.80187333334</v>
      </c>
      <c r="BJ536" s="27">
        <f t="shared" si="328"/>
        <v>146957.80187333334</v>
      </c>
      <c r="BK536" s="27">
        <f t="shared" si="328"/>
        <v>143490.43001933332</v>
      </c>
      <c r="BL536" s="27">
        <f t="shared" si="328"/>
        <v>143500.63001933333</v>
      </c>
      <c r="BM536" s="27">
        <f t="shared" si="328"/>
        <v>140031.83316533332</v>
      </c>
      <c r="BN536" s="27">
        <f t="shared" si="328"/>
        <v>136570.96131133332</v>
      </c>
      <c r="BO536" s="27">
        <f t="shared" si="328"/>
        <v>133100.13945733334</v>
      </c>
      <c r="BP536" s="41">
        <f t="shared" si="320"/>
        <v>6420116.4370561112</v>
      </c>
    </row>
    <row r="537" spans="1:69" x14ac:dyDescent="0.15">
      <c r="F537" s="42" t="s">
        <v>64</v>
      </c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>
        <f>SUM(H536:S536)</f>
        <v>921506.65833333333</v>
      </c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>
        <f>SUM(T536:AE536)</f>
        <v>1058728.0168750002</v>
      </c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>
        <f>SUM(AF536:AQ536)</f>
        <v>1258806.1694444446</v>
      </c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>
        <f>SUM(AR536:BC536)</f>
        <v>1470054.9486700003</v>
      </c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>
        <f>SUM(BD536:BO536)</f>
        <v>1693999.8104000001</v>
      </c>
      <c r="BP537" s="41">
        <f t="shared" si="320"/>
        <v>6403095.6037227781</v>
      </c>
    </row>
    <row r="538" spans="1:69" x14ac:dyDescent="0.15">
      <c r="A538" s="14" t="s">
        <v>81</v>
      </c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</row>
    <row r="539" spans="1:69" x14ac:dyDescent="0.15"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A540" s="33" t="s">
        <v>11</v>
      </c>
      <c r="B540" s="13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50" t="s">
        <v>12</v>
      </c>
      <c r="B541" s="34">
        <f>STAFFPLAN_CWS!C177</f>
        <v>6.2E-2</v>
      </c>
      <c r="G541" s="27">
        <f>G532*STAFFPLAN_CWS!$B177</f>
        <v>373.29166666666669</v>
      </c>
      <c r="H541" s="27">
        <f>H532*STAFFPLAN_CWS!$C177</f>
        <v>2387</v>
      </c>
      <c r="I541" s="27">
        <f>I532*STAFFPLAN_CWS!$C177</f>
        <v>2387</v>
      </c>
      <c r="J541" s="27">
        <f>J532*STAFFPLAN_CWS!$C177</f>
        <v>2387</v>
      </c>
      <c r="K541" s="27">
        <f>K532*STAFFPLAN_CWS!$C177</f>
        <v>2717.6666666666665</v>
      </c>
      <c r="L541" s="27">
        <f>L532*STAFFPLAN_CWS!$C177</f>
        <v>2924.3333333333335</v>
      </c>
      <c r="M541" s="27">
        <f>M532*STAFFPLAN_CWS!$C177</f>
        <v>2924.3333333333335</v>
      </c>
      <c r="N541" s="27">
        <f>N532*STAFFPLAN_CWS!$C177</f>
        <v>2924.3333333333335</v>
      </c>
      <c r="O541" s="27">
        <f>O532*STAFFPLAN_CWS!$C177</f>
        <v>3193</v>
      </c>
      <c r="P541" s="27">
        <f>P532*STAFFPLAN_CWS!$C177</f>
        <v>3193</v>
      </c>
      <c r="Q541" s="27">
        <f>Q532*STAFFPLAN_CWS!$C177</f>
        <v>3205.2201999999997</v>
      </c>
      <c r="R541" s="27">
        <f>R532*STAFFPLAN_CWS!$C177</f>
        <v>3205.2201999999997</v>
      </c>
      <c r="S541" s="27">
        <f>S532*STAFFPLAN_CWS!$C177</f>
        <v>3216.5057499999998</v>
      </c>
      <c r="T541" s="27">
        <f>T532*STAFFPLAN_CWS!$D177</f>
        <v>5124.3451123809527</v>
      </c>
      <c r="U541" s="27">
        <f>U532*STAFFPLAN_CWS!$D177</f>
        <v>5155.1847980952389</v>
      </c>
      <c r="V541" s="27">
        <f>V532*STAFFPLAN_CWS!$D177</f>
        <v>5275.4529295238099</v>
      </c>
      <c r="W541" s="27">
        <f>W532*STAFFPLAN_CWS!$D177</f>
        <v>5245.3858966666667</v>
      </c>
      <c r="X541" s="27">
        <f>X532*STAFFPLAN_CWS!$D177</f>
        <v>5245.3858966666667</v>
      </c>
      <c r="Y541" s="27">
        <f>Y532*STAFFPLAN_CWS!$D177</f>
        <v>5245.3858966666667</v>
      </c>
      <c r="Z541" s="27">
        <f>Z532*STAFFPLAN_CWS!$D177</f>
        <v>5245.3858966666667</v>
      </c>
      <c r="AA541" s="27">
        <f>AA532*STAFFPLAN_CWS!$D177</f>
        <v>5272.3706216666669</v>
      </c>
      <c r="AB541" s="27">
        <f>AB532*STAFFPLAN_CWS!$D177</f>
        <v>5299.3553466666672</v>
      </c>
      <c r="AC541" s="27">
        <f>AC532*STAFFPLAN_CWS!$D177</f>
        <v>5300.0528466666674</v>
      </c>
      <c r="AD541" s="27">
        <f>AD532*STAFFPLAN_CWS!$D177</f>
        <v>5351.3325429166671</v>
      </c>
      <c r="AE541" s="27">
        <f>AE532*STAFFPLAN_CWS!$D177</f>
        <v>5351.8992616666674</v>
      </c>
      <c r="AF541" s="27">
        <f>AF532*STAFFPLAN_CWS!$E177</f>
        <v>6250.726471111112</v>
      </c>
      <c r="AG541" s="27">
        <f>AG532*STAFFPLAN_CWS!$E177</f>
        <v>6475.9567093333344</v>
      </c>
      <c r="AH541" s="27">
        <f>AH532*STAFFPLAN_CWS!$E177</f>
        <v>6553.3372146666679</v>
      </c>
      <c r="AI541" s="27">
        <f>AI532*STAFFPLAN_CWS!$E177</f>
        <v>6553.3372146666679</v>
      </c>
      <c r="AJ541" s="27">
        <f>AJ532*STAFFPLAN_CWS!$E177</f>
        <v>6628.2136088888892</v>
      </c>
      <c r="AK541" s="27">
        <f>AK532*STAFFPLAN_CWS!$E177</f>
        <v>6628.2136088888892</v>
      </c>
      <c r="AL541" s="27">
        <f>AL532*STAFFPLAN_CWS!$E177</f>
        <v>6628.2136088888892</v>
      </c>
      <c r="AM541" s="27">
        <f>AM532*STAFFPLAN_CWS!$E177</f>
        <v>6553.9675480000005</v>
      </c>
      <c r="AN541" s="27">
        <f>AN532*STAFFPLAN_CWS!$E177</f>
        <v>6554.597881333334</v>
      </c>
      <c r="AO541" s="27">
        <f>AO532*STAFFPLAN_CWS!$E177</f>
        <v>6480.4034871111116</v>
      </c>
      <c r="AP541" s="27">
        <f>AP532*STAFFPLAN_CWS!$E177</f>
        <v>6406.6706484444449</v>
      </c>
      <c r="AQ541" s="27">
        <f>AQ532*STAFFPLAN_CWS!$E177</f>
        <v>6332.3445042222238</v>
      </c>
      <c r="AR541" s="27">
        <f>AR532*STAFFPLAN_CWS!$F177</f>
        <v>7171.2284491733335</v>
      </c>
      <c r="AS541" s="27">
        <f>AS532*STAFFPLAN_CWS!$F177</f>
        <v>7549.4754873333331</v>
      </c>
      <c r="AT541" s="27">
        <f>AT532*STAFFPLAN_CWS!$F177</f>
        <v>7679.9358761733338</v>
      </c>
      <c r="AU541" s="27">
        <f>AU532*STAFFPLAN_CWS!$F177</f>
        <v>7679.9358761733338</v>
      </c>
      <c r="AV541" s="27">
        <f>AV532*STAFFPLAN_CWS!$F177</f>
        <v>7804.6631008333343</v>
      </c>
      <c r="AW541" s="27">
        <f>AW532*STAFFPLAN_CWS!$F177</f>
        <v>7804.6631008333343</v>
      </c>
      <c r="AX541" s="27">
        <f>AX532*STAFFPLAN_CWS!$F177</f>
        <v>7804.6631008333343</v>
      </c>
      <c r="AY541" s="27">
        <f>AY532*STAFFPLAN_CWS!$F177</f>
        <v>7680.5682761733333</v>
      </c>
      <c r="AZ541" s="27">
        <f>AZ532*STAFFPLAN_CWS!$F177</f>
        <v>7681.2006761733337</v>
      </c>
      <c r="BA541" s="27">
        <f>BA532*STAFFPLAN_CWS!$F177</f>
        <v>7553.9456873333338</v>
      </c>
      <c r="BB541" s="27">
        <f>BB532*STAFFPLAN_CWS!$F177</f>
        <v>7430.253862673334</v>
      </c>
      <c r="BC541" s="27">
        <f>BC532*STAFFPLAN_CWS!$F177</f>
        <v>7302.8733238333334</v>
      </c>
      <c r="BD541" s="27">
        <f>BD532*STAFFPLAN_CWS!$G177</f>
        <v>8029.7574914066663</v>
      </c>
      <c r="BE541" s="27">
        <f>BE532*STAFFPLAN_CWS!$G177</f>
        <v>8677.5034562506662</v>
      </c>
      <c r="BF541" s="27">
        <f>BF532*STAFFPLAN_CWS!$G177</f>
        <v>8895.7742611986669</v>
      </c>
      <c r="BG541" s="27">
        <f>BG532*STAFFPLAN_CWS!$G177</f>
        <v>8895.7742611986669</v>
      </c>
      <c r="BH541" s="27">
        <f>BH532*STAFFPLAN_CWS!$G177</f>
        <v>9111.3837161466672</v>
      </c>
      <c r="BI541" s="27">
        <f>BI532*STAFFPLAN_CWS!$G177</f>
        <v>9111.3837161466672</v>
      </c>
      <c r="BJ541" s="27">
        <f>BJ532*STAFFPLAN_CWS!$G177</f>
        <v>9111.3837161466672</v>
      </c>
      <c r="BK541" s="27">
        <f>BK532*STAFFPLAN_CWS!$G177</f>
        <v>8896.4066611986655</v>
      </c>
      <c r="BL541" s="27">
        <f>BL532*STAFFPLAN_CWS!$G177</f>
        <v>8897.0390611986659</v>
      </c>
      <c r="BM541" s="27">
        <f>BM532*STAFFPLAN_CWS!$G177</f>
        <v>8681.973656250666</v>
      </c>
      <c r="BN541" s="27">
        <f>BN532*STAFFPLAN_CWS!$G177</f>
        <v>8467.3996013026663</v>
      </c>
      <c r="BO541" s="27">
        <f>BO532*STAFFPLAN_CWS!$G177</f>
        <v>8252.2086463546675</v>
      </c>
    </row>
    <row r="542" spans="1:69" x14ac:dyDescent="0.15">
      <c r="A542" s="50" t="s">
        <v>23</v>
      </c>
      <c r="B542" s="34">
        <f>STAFFPLAN_CWS!C178</f>
        <v>1.4500000000000001E-2</v>
      </c>
      <c r="G542" s="27">
        <f>G532*STAFFPLAN_CWS!$B178</f>
        <v>87.302083333333343</v>
      </c>
      <c r="H542" s="27">
        <f>H532*STAFFPLAN_CWS!$C178</f>
        <v>558.25</v>
      </c>
      <c r="I542" s="27">
        <f>I532*STAFFPLAN_CWS!$C178</f>
        <v>558.25</v>
      </c>
      <c r="J542" s="27">
        <f>J532*STAFFPLAN_CWS!$C178</f>
        <v>558.25</v>
      </c>
      <c r="K542" s="27">
        <f>K532*STAFFPLAN_CWS!$C178</f>
        <v>635.58333333333326</v>
      </c>
      <c r="L542" s="27">
        <f>L532*STAFFPLAN_CWS!$C178</f>
        <v>683.91666666666674</v>
      </c>
      <c r="M542" s="27">
        <f>M532*STAFFPLAN_CWS!$C178</f>
        <v>683.91666666666674</v>
      </c>
      <c r="N542" s="27">
        <f>N532*STAFFPLAN_CWS!$C178</f>
        <v>683.91666666666674</v>
      </c>
      <c r="O542" s="27">
        <f>O532*STAFFPLAN_CWS!$C178</f>
        <v>746.75</v>
      </c>
      <c r="P542" s="27">
        <f>P532*STAFFPLAN_CWS!$C178</f>
        <v>746.75</v>
      </c>
      <c r="Q542" s="27">
        <f>Q532*STAFFPLAN_CWS!$C178</f>
        <v>749.60795000000007</v>
      </c>
      <c r="R542" s="27">
        <f>R532*STAFFPLAN_CWS!$C178</f>
        <v>749.60795000000007</v>
      </c>
      <c r="S542" s="27">
        <f>S532*STAFFPLAN_CWS!$C178</f>
        <v>752.24731250000002</v>
      </c>
      <c r="T542" s="27">
        <f>T532*STAFFPLAN_CWS!$D178</f>
        <v>1198.4355504761907</v>
      </c>
      <c r="U542" s="27">
        <f>U532*STAFFPLAN_CWS!$D178</f>
        <v>1205.6480576190479</v>
      </c>
      <c r="V542" s="27">
        <f>V532*STAFFPLAN_CWS!$D178</f>
        <v>1233.7752819047621</v>
      </c>
      <c r="W542" s="27">
        <f>W532*STAFFPLAN_CWS!$D178</f>
        <v>1226.7434758333334</v>
      </c>
      <c r="X542" s="27">
        <f>X532*STAFFPLAN_CWS!$D178</f>
        <v>1226.7434758333334</v>
      </c>
      <c r="Y542" s="27">
        <f>Y532*STAFFPLAN_CWS!$D178</f>
        <v>1226.7434758333334</v>
      </c>
      <c r="Z542" s="27">
        <f>Z532*STAFFPLAN_CWS!$D178</f>
        <v>1226.7434758333334</v>
      </c>
      <c r="AA542" s="27">
        <f>AA532*STAFFPLAN_CWS!$D178</f>
        <v>1233.0544195833336</v>
      </c>
      <c r="AB542" s="27">
        <f>AB532*STAFFPLAN_CWS!$D178</f>
        <v>1239.3653633333336</v>
      </c>
      <c r="AC542" s="27">
        <f>AC532*STAFFPLAN_CWS!$D178</f>
        <v>1239.5284883333336</v>
      </c>
      <c r="AD542" s="27">
        <f>AD532*STAFFPLAN_CWS!$D178</f>
        <v>1251.5213205208336</v>
      </c>
      <c r="AE542" s="27">
        <f>AE532*STAFFPLAN_CWS!$D178</f>
        <v>1251.6538595833335</v>
      </c>
      <c r="AF542" s="27">
        <f>AF532*STAFFPLAN_CWS!$E178</f>
        <v>1461.8634488888893</v>
      </c>
      <c r="AG542" s="27">
        <f>AG532*STAFFPLAN_CWS!$E178</f>
        <v>1514.5382626666669</v>
      </c>
      <c r="AH542" s="27">
        <f>AH532*STAFFPLAN_CWS!$E178</f>
        <v>1532.6353163333338</v>
      </c>
      <c r="AI542" s="27">
        <f>AI532*STAFFPLAN_CWS!$E178</f>
        <v>1532.6353163333338</v>
      </c>
      <c r="AJ542" s="27">
        <f>AJ532*STAFFPLAN_CWS!$E178</f>
        <v>1550.1467311111114</v>
      </c>
      <c r="AK542" s="27">
        <f>AK532*STAFFPLAN_CWS!$E178</f>
        <v>1550.1467311111114</v>
      </c>
      <c r="AL542" s="27">
        <f>AL532*STAFFPLAN_CWS!$E178</f>
        <v>1550.1467311111114</v>
      </c>
      <c r="AM542" s="27">
        <f>AM532*STAFFPLAN_CWS!$E178</f>
        <v>1532.7827330000002</v>
      </c>
      <c r="AN542" s="27">
        <f>AN532*STAFFPLAN_CWS!$E178</f>
        <v>1532.9301496666669</v>
      </c>
      <c r="AO542" s="27">
        <f>AO532*STAFFPLAN_CWS!$E178</f>
        <v>1515.578234888889</v>
      </c>
      <c r="AP542" s="27">
        <f>AP532*STAFFPLAN_CWS!$E178</f>
        <v>1498.3342645555558</v>
      </c>
      <c r="AQ542" s="27">
        <f>AQ532*STAFFPLAN_CWS!$E178</f>
        <v>1480.9515372777782</v>
      </c>
      <c r="AR542" s="27">
        <f>AR532*STAFFPLAN_CWS!$F178</f>
        <v>1677.1421373066669</v>
      </c>
      <c r="AS542" s="27">
        <f>AS532*STAFFPLAN_CWS!$F178</f>
        <v>1765.6031381666667</v>
      </c>
      <c r="AT542" s="27">
        <f>AT532*STAFFPLAN_CWS!$F178</f>
        <v>1796.114035556667</v>
      </c>
      <c r="AU542" s="27">
        <f>AU532*STAFFPLAN_CWS!$F178</f>
        <v>1796.114035556667</v>
      </c>
      <c r="AV542" s="27">
        <f>AV532*STAFFPLAN_CWS!$F178</f>
        <v>1825.284112291667</v>
      </c>
      <c r="AW542" s="27">
        <f>AW532*STAFFPLAN_CWS!$F178</f>
        <v>1825.284112291667</v>
      </c>
      <c r="AX542" s="27">
        <f>AX532*STAFFPLAN_CWS!$F178</f>
        <v>1825.284112291667</v>
      </c>
      <c r="AY542" s="27">
        <f>AY532*STAFFPLAN_CWS!$F178</f>
        <v>1796.2619355566669</v>
      </c>
      <c r="AZ542" s="27">
        <f>AZ532*STAFFPLAN_CWS!$F178</f>
        <v>1796.4098355566668</v>
      </c>
      <c r="BA542" s="27">
        <f>BA532*STAFFPLAN_CWS!$F178</f>
        <v>1766.6485881666667</v>
      </c>
      <c r="BB542" s="27">
        <f>BB532*STAFFPLAN_CWS!$F178</f>
        <v>1737.7206614316669</v>
      </c>
      <c r="BC542" s="27">
        <f>BC532*STAFFPLAN_CWS!$F178</f>
        <v>1707.9300515416669</v>
      </c>
      <c r="BD542" s="27">
        <f>BD532*STAFFPLAN_CWS!$G178</f>
        <v>1877.9271552483333</v>
      </c>
      <c r="BE542" s="27">
        <f>BE532*STAFFPLAN_CWS!$G178</f>
        <v>2029.4161308973335</v>
      </c>
      <c r="BF542" s="27">
        <f>BF532*STAFFPLAN_CWS!$G178</f>
        <v>2080.4633352803335</v>
      </c>
      <c r="BG542" s="27">
        <f>BG532*STAFFPLAN_CWS!$G178</f>
        <v>2080.4633352803335</v>
      </c>
      <c r="BH542" s="27">
        <f>BH532*STAFFPLAN_CWS!$G178</f>
        <v>2130.8881271633336</v>
      </c>
      <c r="BI542" s="27">
        <f>BI532*STAFFPLAN_CWS!$G178</f>
        <v>2130.8881271633336</v>
      </c>
      <c r="BJ542" s="27">
        <f>BJ532*STAFFPLAN_CWS!$G178</f>
        <v>2130.8881271633336</v>
      </c>
      <c r="BK542" s="27">
        <f>BK532*STAFFPLAN_CWS!$G178</f>
        <v>2080.6112352803334</v>
      </c>
      <c r="BL542" s="27">
        <f>BL532*STAFFPLAN_CWS!$G178</f>
        <v>2080.7591352803333</v>
      </c>
      <c r="BM542" s="27">
        <f>BM532*STAFFPLAN_CWS!$G178</f>
        <v>2030.4615808973331</v>
      </c>
      <c r="BN542" s="27">
        <f>BN532*STAFFPLAN_CWS!$G178</f>
        <v>1980.2789390143332</v>
      </c>
      <c r="BO542" s="27">
        <f>BO532*STAFFPLAN_CWS!$G178</f>
        <v>1929.9520221313335</v>
      </c>
    </row>
    <row r="543" spans="1:69" x14ac:dyDescent="0.15">
      <c r="A543" s="50" t="s">
        <v>13</v>
      </c>
      <c r="B543" s="34">
        <f>STAFFPLAN_CWS!C179</f>
        <v>5.4999999999999997E-3</v>
      </c>
      <c r="G543" s="27">
        <f>G532*STAFFPLAN_CWS!$B179</f>
        <v>33.114583333333336</v>
      </c>
      <c r="H543" s="27">
        <f>H532*STAFFPLAN_CWS!$C179</f>
        <v>211.75</v>
      </c>
      <c r="I543" s="27">
        <f>I532*STAFFPLAN_CWS!$C179</f>
        <v>211.75</v>
      </c>
      <c r="J543" s="27">
        <f>J532*STAFFPLAN_CWS!$C179</f>
        <v>211.75</v>
      </c>
      <c r="K543" s="27">
        <f>K532*STAFFPLAN_CWS!$C179</f>
        <v>241.08333333333329</v>
      </c>
      <c r="L543" s="27">
        <f>L532*STAFFPLAN_CWS!$C179</f>
        <v>259.41666666666669</v>
      </c>
      <c r="M543" s="27">
        <f>M532*STAFFPLAN_CWS!$C179</f>
        <v>259.41666666666669</v>
      </c>
      <c r="N543" s="27">
        <f>N532*STAFFPLAN_CWS!$C179</f>
        <v>259.41666666666669</v>
      </c>
      <c r="O543" s="27">
        <f>O532*STAFFPLAN_CWS!$C179</f>
        <v>283.25</v>
      </c>
      <c r="P543" s="27">
        <f>P532*STAFFPLAN_CWS!$C179</f>
        <v>283.25</v>
      </c>
      <c r="Q543" s="27">
        <f>Q532*STAFFPLAN_CWS!$C179</f>
        <v>284.33404999999999</v>
      </c>
      <c r="R543" s="27">
        <f>R532*STAFFPLAN_CWS!$C179</f>
        <v>284.33404999999999</v>
      </c>
      <c r="S543" s="27">
        <f>S532*STAFFPLAN_CWS!$C179</f>
        <v>285.33518749999996</v>
      </c>
      <c r="T543" s="27">
        <f>T532*STAFFPLAN_CWS!$D179</f>
        <v>454.57900190476192</v>
      </c>
      <c r="U543" s="27">
        <f>U532*STAFFPLAN_CWS!$D179</f>
        <v>457.31478047619049</v>
      </c>
      <c r="V543" s="27">
        <f>V532*STAFFPLAN_CWS!$D179</f>
        <v>467.98372761904761</v>
      </c>
      <c r="W543" s="27">
        <f>W532*STAFFPLAN_CWS!$D179</f>
        <v>465.31649083333332</v>
      </c>
      <c r="X543" s="27">
        <f>X532*STAFFPLAN_CWS!$D179</f>
        <v>465.31649083333332</v>
      </c>
      <c r="Y543" s="27">
        <f>Y532*STAFFPLAN_CWS!$D179</f>
        <v>465.31649083333332</v>
      </c>
      <c r="Z543" s="27">
        <f>Z532*STAFFPLAN_CWS!$D179</f>
        <v>465.31649083333332</v>
      </c>
      <c r="AA543" s="27">
        <f>AA532*STAFFPLAN_CWS!$D179</f>
        <v>467.71029708333333</v>
      </c>
      <c r="AB543" s="27">
        <f>AB532*STAFFPLAN_CWS!$D179</f>
        <v>470.10410333333334</v>
      </c>
      <c r="AC543" s="27">
        <f>AC532*STAFFPLAN_CWS!$D179</f>
        <v>470.16597833333333</v>
      </c>
      <c r="AD543" s="27">
        <f>AD532*STAFFPLAN_CWS!$D179</f>
        <v>474.71498364583334</v>
      </c>
      <c r="AE543" s="27">
        <f>AE532*STAFFPLAN_CWS!$D179</f>
        <v>474.76525708333332</v>
      </c>
      <c r="AF543" s="27">
        <f>AF532*STAFFPLAN_CWS!$E179</f>
        <v>554.49992888888892</v>
      </c>
      <c r="AG543" s="27">
        <f>AG532*STAFFPLAN_CWS!$E179</f>
        <v>574.48003066666672</v>
      </c>
      <c r="AH543" s="27">
        <f>AH532*STAFFPLAN_CWS!$E179</f>
        <v>581.34443033333343</v>
      </c>
      <c r="AI543" s="27">
        <f>AI532*STAFFPLAN_CWS!$E179</f>
        <v>581.34443033333343</v>
      </c>
      <c r="AJ543" s="27">
        <f>AJ532*STAFFPLAN_CWS!$E179</f>
        <v>587.9866911111111</v>
      </c>
      <c r="AK543" s="27">
        <f>AK532*STAFFPLAN_CWS!$E179</f>
        <v>587.9866911111111</v>
      </c>
      <c r="AL543" s="27">
        <f>AL532*STAFFPLAN_CWS!$E179</f>
        <v>587.9866911111111</v>
      </c>
      <c r="AM543" s="27">
        <f>AM532*STAFFPLAN_CWS!$E179</f>
        <v>581.40034700000001</v>
      </c>
      <c r="AN543" s="27">
        <f>AN532*STAFFPLAN_CWS!$E179</f>
        <v>581.4562636666667</v>
      </c>
      <c r="AO543" s="27">
        <f>AO532*STAFFPLAN_CWS!$E179</f>
        <v>574.87450288888886</v>
      </c>
      <c r="AP543" s="27">
        <f>AP532*STAFFPLAN_CWS!$E179</f>
        <v>568.33368655555557</v>
      </c>
      <c r="AQ543" s="27">
        <f>AQ532*STAFFPLAN_CWS!$E179</f>
        <v>561.74023827777785</v>
      </c>
      <c r="AR543" s="27">
        <f>AR532*STAFFPLAN_CWS!$F179</f>
        <v>636.15736242666662</v>
      </c>
      <c r="AS543" s="27">
        <f>AS532*STAFFPLAN_CWS!$F179</f>
        <v>669.71153516666664</v>
      </c>
      <c r="AT543" s="27">
        <f>AT532*STAFFPLAN_CWS!$F179</f>
        <v>681.28463417666671</v>
      </c>
      <c r="AU543" s="27">
        <f>AU532*STAFFPLAN_CWS!$F179</f>
        <v>681.28463417666671</v>
      </c>
      <c r="AV543" s="27">
        <f>AV532*STAFFPLAN_CWS!$F179</f>
        <v>692.3491460416667</v>
      </c>
      <c r="AW543" s="27">
        <f>AW532*STAFFPLAN_CWS!$F179</f>
        <v>692.3491460416667</v>
      </c>
      <c r="AX543" s="27">
        <f>AX532*STAFFPLAN_CWS!$F179</f>
        <v>692.3491460416667</v>
      </c>
      <c r="AY543" s="27">
        <f>AY532*STAFFPLAN_CWS!$F179</f>
        <v>681.34073417666661</v>
      </c>
      <c r="AZ543" s="27">
        <f>AZ532*STAFFPLAN_CWS!$F179</f>
        <v>681.39683417666663</v>
      </c>
      <c r="BA543" s="27">
        <f>BA532*STAFFPLAN_CWS!$F179</f>
        <v>670.10808516666668</v>
      </c>
      <c r="BB543" s="27">
        <f>BB532*STAFFPLAN_CWS!$F179</f>
        <v>659.13542330166672</v>
      </c>
      <c r="BC543" s="27">
        <f>BC532*STAFFPLAN_CWS!$F179</f>
        <v>647.83553679166664</v>
      </c>
      <c r="BD543" s="27">
        <f>BD532*STAFFPLAN_CWS!$G179</f>
        <v>712.31719681833329</v>
      </c>
      <c r="BE543" s="27">
        <f>BE532*STAFFPLAN_CWS!$G179</f>
        <v>769.77853240933337</v>
      </c>
      <c r="BF543" s="27">
        <f>BF532*STAFFPLAN_CWS!$G179</f>
        <v>789.14126510633332</v>
      </c>
      <c r="BG543" s="27">
        <f>BG532*STAFFPLAN_CWS!$G179</f>
        <v>789.14126510633332</v>
      </c>
      <c r="BH543" s="27">
        <f>BH532*STAFFPLAN_CWS!$G179</f>
        <v>808.26791030333334</v>
      </c>
      <c r="BI543" s="27">
        <f>BI532*STAFFPLAN_CWS!$G179</f>
        <v>808.26791030333334</v>
      </c>
      <c r="BJ543" s="27">
        <f>BJ532*STAFFPLAN_CWS!$G179</f>
        <v>808.26791030333334</v>
      </c>
      <c r="BK543" s="27">
        <f>BK532*STAFFPLAN_CWS!$G179</f>
        <v>789.19736510633322</v>
      </c>
      <c r="BL543" s="27">
        <f>BL532*STAFFPLAN_CWS!$G179</f>
        <v>789.25346510633324</v>
      </c>
      <c r="BM543" s="27">
        <f>BM532*STAFFPLAN_CWS!$G179</f>
        <v>770.17508240933319</v>
      </c>
      <c r="BN543" s="27">
        <f>BN532*STAFFPLAN_CWS!$G179</f>
        <v>751.14028721233319</v>
      </c>
      <c r="BO543" s="27">
        <f>BO532*STAFFPLAN_CWS!$G179</f>
        <v>732.05076701533335</v>
      </c>
    </row>
    <row r="544" spans="1:69" x14ac:dyDescent="0.15">
      <c r="A544" s="50" t="s">
        <v>14</v>
      </c>
      <c r="B544" s="34">
        <f>STAFFPLAN_CWS!C180</f>
        <v>3.1E-2</v>
      </c>
      <c r="G544" s="27">
        <f>(G134*833.333333333333)*STAFFPLAN_CWS!$B180</f>
        <v>25.833333333333325</v>
      </c>
      <c r="H544" s="27">
        <f>(H134*833.333333333333)*STAFFPLAN_CWS!$C180</f>
        <v>154.99999999999994</v>
      </c>
      <c r="I544" s="27">
        <f>(I134*833.333333333333)*STAFFPLAN_CWS!$C180</f>
        <v>154.99999999999994</v>
      </c>
      <c r="J544" s="27">
        <f>(J134*833.333333333333)*STAFFPLAN_CWS!$C180</f>
        <v>154.99999999999994</v>
      </c>
      <c r="K544" s="27">
        <f>(K134*833.333333333333)*STAFFPLAN_CWS!$C180</f>
        <v>180.83333333333326</v>
      </c>
      <c r="L544" s="27">
        <f>(L134*833.333333333333)*STAFFPLAN_CWS!$C180</f>
        <v>206.6666666666666</v>
      </c>
      <c r="M544" s="27">
        <f>(M134*833.333333333333)*STAFFPLAN_CWS!$C180</f>
        <v>206.6666666666666</v>
      </c>
      <c r="N544" s="27">
        <f>(N134*833.333333333333)*STAFFPLAN_CWS!$C180</f>
        <v>206.6666666666666</v>
      </c>
      <c r="O544" s="27">
        <f>(O134*833.333333333333)*STAFFPLAN_CWS!$C180</f>
        <v>232.49999999999991</v>
      </c>
      <c r="P544" s="27">
        <f>(P134*833.333333333333)*STAFFPLAN_CWS!$C180</f>
        <v>232.49999999999991</v>
      </c>
      <c r="Q544" s="27">
        <f>(Q134*833.333333333333)*STAFFPLAN_CWS!$C180</f>
        <v>232.49999999999991</v>
      </c>
      <c r="R544" s="27">
        <f>(R134*833.333333333333)*STAFFPLAN_CWS!$C180</f>
        <v>232.49999999999991</v>
      </c>
      <c r="S544" s="27">
        <f>(S134*833.333333333333)*STAFFPLAN_CWS!$C180</f>
        <v>232.49999999999991</v>
      </c>
      <c r="T544" s="27">
        <f>(T134*833.333333333333)*STAFFPLAN_CWS!$D180</f>
        <v>361.66666666666652</v>
      </c>
      <c r="U544" s="27">
        <f>(U134*833.333333333333)*STAFFPLAN_CWS!$D180</f>
        <v>361.66666666666652</v>
      </c>
      <c r="V544" s="27">
        <f>(V134*833.333333333333)*STAFFPLAN_CWS!$D180</f>
        <v>361.66666666666652</v>
      </c>
      <c r="W544" s="27">
        <f>(W134*833.333333333333)*STAFFPLAN_CWS!$D180</f>
        <v>361.66666666666652</v>
      </c>
      <c r="X544" s="27">
        <f>(X134*833.333333333333)*STAFFPLAN_CWS!$D180</f>
        <v>361.66666666666652</v>
      </c>
      <c r="Y544" s="27">
        <f>(Y134*833.333333333333)*STAFFPLAN_CWS!$D180</f>
        <v>361.66666666666652</v>
      </c>
      <c r="Z544" s="27">
        <f>(Z134*833.333333333333)*STAFFPLAN_CWS!$D180</f>
        <v>361.66666666666652</v>
      </c>
      <c r="AA544" s="27">
        <f>(AA134*833.333333333333)*STAFFPLAN_CWS!$D180</f>
        <v>361.66666666666652</v>
      </c>
      <c r="AB544" s="27">
        <f>(AB134*833.333333333333)*STAFFPLAN_CWS!$D180</f>
        <v>361.66666666666652</v>
      </c>
      <c r="AC544" s="27">
        <f>(AC134*833.333333333333)*STAFFPLAN_CWS!$D180</f>
        <v>361.66666666666652</v>
      </c>
      <c r="AD544" s="27">
        <f>(AD134*833.333333333333)*STAFFPLAN_CWS!$D180</f>
        <v>361.66666666666652</v>
      </c>
      <c r="AE544" s="27">
        <f>(AE134*833.333333333333)*STAFFPLAN_CWS!$D180</f>
        <v>361.66666666666652</v>
      </c>
      <c r="AF544" s="27">
        <f>(AF134*833.333333333333)*STAFFPLAN_CWS!$E180</f>
        <v>413.3333333333332</v>
      </c>
      <c r="AG544" s="27">
        <f>(AG134*833.333333333333)*STAFFPLAN_CWS!$E180</f>
        <v>413.3333333333332</v>
      </c>
      <c r="AH544" s="27">
        <f>(AH134*833.333333333333)*STAFFPLAN_CWS!$E180</f>
        <v>413.3333333333332</v>
      </c>
      <c r="AI544" s="27">
        <f>(AI134*833.333333333333)*STAFFPLAN_CWS!$E180</f>
        <v>413.3333333333332</v>
      </c>
      <c r="AJ544" s="27">
        <f>(AJ134*833.333333333333)*STAFFPLAN_CWS!$E180</f>
        <v>413.3333333333332</v>
      </c>
      <c r="AK544" s="27">
        <f>(AK134*833.333333333333)*STAFFPLAN_CWS!$E180</f>
        <v>413.3333333333332</v>
      </c>
      <c r="AL544" s="27">
        <f>(AL134*833.333333333333)*STAFFPLAN_CWS!$E180</f>
        <v>413.3333333333332</v>
      </c>
      <c r="AM544" s="27">
        <f>(AM134*833.333333333333)*STAFFPLAN_CWS!$E180</f>
        <v>413.3333333333332</v>
      </c>
      <c r="AN544" s="27">
        <f>(AN134*833.333333333333)*STAFFPLAN_CWS!$E180</f>
        <v>413.3333333333332</v>
      </c>
      <c r="AO544" s="27">
        <f>(AO134*833.333333333333)*STAFFPLAN_CWS!$E180</f>
        <v>413.3333333333332</v>
      </c>
      <c r="AP544" s="27">
        <f>(AP134*833.333333333333)*STAFFPLAN_CWS!$E180</f>
        <v>413.3333333333332</v>
      </c>
      <c r="AQ544" s="27">
        <f>(AQ134*833.333333333333)*STAFFPLAN_CWS!$E180</f>
        <v>413.3333333333332</v>
      </c>
      <c r="AR544" s="27">
        <f>(AR134*833.333333333333)*STAFFPLAN_CWS!$F180</f>
        <v>464.99999999999983</v>
      </c>
      <c r="AS544" s="27">
        <f>(AS134*833.333333333333)*STAFFPLAN_CWS!$F180</f>
        <v>464.99999999999983</v>
      </c>
      <c r="AT544" s="27">
        <f>(AT134*833.333333333333)*STAFFPLAN_CWS!$F180</f>
        <v>464.99999999999983</v>
      </c>
      <c r="AU544" s="27">
        <f>(AU134*833.333333333333)*STAFFPLAN_CWS!$F180</f>
        <v>464.99999999999983</v>
      </c>
      <c r="AV544" s="27">
        <f>(AV134*833.333333333333)*STAFFPLAN_CWS!$F180</f>
        <v>464.99999999999983</v>
      </c>
      <c r="AW544" s="27">
        <f>(AW134*833.333333333333)*STAFFPLAN_CWS!$F180</f>
        <v>464.99999999999983</v>
      </c>
      <c r="AX544" s="27">
        <f>(AX134*833.333333333333)*STAFFPLAN_CWS!$F180</f>
        <v>464.99999999999983</v>
      </c>
      <c r="AY544" s="27">
        <f>(AY134*833.333333333333)*STAFFPLAN_CWS!$F180</f>
        <v>464.99999999999983</v>
      </c>
      <c r="AZ544" s="27">
        <f>(AZ134*833.333333333333)*STAFFPLAN_CWS!$F180</f>
        <v>464.99999999999983</v>
      </c>
      <c r="BA544" s="27">
        <f>(BA134*833.333333333333)*STAFFPLAN_CWS!$F180</f>
        <v>464.99999999999983</v>
      </c>
      <c r="BB544" s="27">
        <f>(BB134*833.333333333333)*STAFFPLAN_CWS!$F180</f>
        <v>464.99999999999983</v>
      </c>
      <c r="BC544" s="27">
        <f>(BC134*833.333333333333)*STAFFPLAN_CWS!$F180</f>
        <v>464.99999999999983</v>
      </c>
      <c r="BD544" s="27">
        <f>(BD134*833.333333333333)*STAFFPLAN_CWS!$G180</f>
        <v>464.99999999999983</v>
      </c>
      <c r="BE544" s="27">
        <f>(BE134*833.333333333333)*STAFFPLAN_CWS!$G180</f>
        <v>464.99999999999983</v>
      </c>
      <c r="BF544" s="27">
        <f>(BF134*833.333333333333)*STAFFPLAN_CWS!$G180</f>
        <v>464.99999999999983</v>
      </c>
      <c r="BG544" s="27">
        <f>(BG134*833.333333333333)*STAFFPLAN_CWS!$G180</f>
        <v>464.99999999999983</v>
      </c>
      <c r="BH544" s="27">
        <f>(BH134*833.333333333333)*STAFFPLAN_CWS!$G180</f>
        <v>464.99999999999983</v>
      </c>
      <c r="BI544" s="27">
        <f>(BI134*833.333333333333)*STAFFPLAN_CWS!$G180</f>
        <v>464.99999999999983</v>
      </c>
      <c r="BJ544" s="27">
        <f>(BJ134*833.333333333333)*STAFFPLAN_CWS!$G180</f>
        <v>464.99999999999983</v>
      </c>
      <c r="BK544" s="27">
        <f>(BK134*833.333333333333)*STAFFPLAN_CWS!$G180</f>
        <v>464.99999999999983</v>
      </c>
      <c r="BL544" s="27">
        <f>(BL134*833.333333333333)*STAFFPLAN_CWS!$G180</f>
        <v>464.99999999999983</v>
      </c>
      <c r="BM544" s="27">
        <f>(BM134*833.333333333333)*STAFFPLAN_CWS!$G180</f>
        <v>464.99999999999983</v>
      </c>
      <c r="BN544" s="27">
        <f>(BN134*833.333333333333)*STAFFPLAN_CWS!$G180</f>
        <v>464.99999999999983</v>
      </c>
      <c r="BO544" s="27">
        <f>(BO134*833.333333333333)*STAFFPLAN_CWS!$G180</f>
        <v>464.99999999999983</v>
      </c>
    </row>
    <row r="545" spans="1:68" x14ac:dyDescent="0.15">
      <c r="A545" s="50" t="s">
        <v>15</v>
      </c>
      <c r="B545" s="34">
        <f>STAFFPLAN_CWS!C181</f>
        <v>8.0000000000000002E-3</v>
      </c>
      <c r="G545" s="27">
        <f>G532*STAFFPLAN_CWS!$B181</f>
        <v>48.166666666666671</v>
      </c>
      <c r="H545" s="27">
        <f>H532*STAFFPLAN_CWS!$C181</f>
        <v>308</v>
      </c>
      <c r="I545" s="27">
        <f>I532*STAFFPLAN_CWS!$C181</f>
        <v>308</v>
      </c>
      <c r="J545" s="27">
        <f>J532*STAFFPLAN_CWS!$C181</f>
        <v>308</v>
      </c>
      <c r="K545" s="27">
        <f>K532*STAFFPLAN_CWS!$C181</f>
        <v>350.66666666666663</v>
      </c>
      <c r="L545" s="27">
        <f>L532*STAFFPLAN_CWS!$C181</f>
        <v>377.33333333333337</v>
      </c>
      <c r="M545" s="27">
        <f>M532*STAFFPLAN_CWS!$C181</f>
        <v>377.33333333333337</v>
      </c>
      <c r="N545" s="27">
        <f>N532*STAFFPLAN_CWS!$C181</f>
        <v>377.33333333333337</v>
      </c>
      <c r="O545" s="27">
        <f>O532*STAFFPLAN_CWS!$C181</f>
        <v>412</v>
      </c>
      <c r="P545" s="27">
        <f>P532*STAFFPLAN_CWS!$C181</f>
        <v>412</v>
      </c>
      <c r="Q545" s="27">
        <f>Q532*STAFFPLAN_CWS!$C181</f>
        <v>413.57679999999999</v>
      </c>
      <c r="R545" s="27">
        <f>R532*STAFFPLAN_CWS!$C181</f>
        <v>413.57679999999999</v>
      </c>
      <c r="S545" s="27">
        <f>S532*STAFFPLAN_CWS!$C181</f>
        <v>415.03300000000002</v>
      </c>
      <c r="T545" s="27">
        <f>T532*STAFFPLAN_CWS!$D181</f>
        <v>661.20582095238103</v>
      </c>
      <c r="U545" s="27">
        <f>U532*STAFFPLAN_CWS!$D181</f>
        <v>665.18513523809531</v>
      </c>
      <c r="V545" s="27">
        <f>V532*STAFFPLAN_CWS!$D181</f>
        <v>680.70360380952388</v>
      </c>
      <c r="W545" s="27">
        <f>W532*STAFFPLAN_CWS!$D181</f>
        <v>676.82398666666666</v>
      </c>
      <c r="X545" s="27">
        <f>X532*STAFFPLAN_CWS!$D181</f>
        <v>676.82398666666666</v>
      </c>
      <c r="Y545" s="27">
        <f>Y532*STAFFPLAN_CWS!$D181</f>
        <v>676.82398666666666</v>
      </c>
      <c r="Z545" s="27">
        <f>Z532*STAFFPLAN_CWS!$D181</f>
        <v>676.82398666666666</v>
      </c>
      <c r="AA545" s="27">
        <f>AA532*STAFFPLAN_CWS!$D181</f>
        <v>680.30588666666677</v>
      </c>
      <c r="AB545" s="27">
        <f>AB532*STAFFPLAN_CWS!$D181</f>
        <v>683.78778666666676</v>
      </c>
      <c r="AC545" s="27">
        <f>AC532*STAFFPLAN_CWS!$D181</f>
        <v>683.87778666666679</v>
      </c>
      <c r="AD545" s="27">
        <f>AD532*STAFFPLAN_CWS!$D181</f>
        <v>690.49452166666674</v>
      </c>
      <c r="AE545" s="27">
        <f>AE532*STAFFPLAN_CWS!$D181</f>
        <v>690.56764666666675</v>
      </c>
      <c r="AF545" s="27">
        <f>AF532*STAFFPLAN_CWS!$E181</f>
        <v>806.54535111111124</v>
      </c>
      <c r="AG545" s="27">
        <f>AG532*STAFFPLAN_CWS!$E181</f>
        <v>835.60731733333341</v>
      </c>
      <c r="AH545" s="27">
        <f>AH532*STAFFPLAN_CWS!$E181</f>
        <v>845.59189866666679</v>
      </c>
      <c r="AI545" s="27">
        <f>AI532*STAFFPLAN_CWS!$E181</f>
        <v>845.59189866666679</v>
      </c>
      <c r="AJ545" s="27">
        <f>AJ532*STAFFPLAN_CWS!$E181</f>
        <v>855.25336888888899</v>
      </c>
      <c r="AK545" s="27">
        <f>AK532*STAFFPLAN_CWS!$E181</f>
        <v>855.25336888888899</v>
      </c>
      <c r="AL545" s="27">
        <f>AL532*STAFFPLAN_CWS!$E181</f>
        <v>855.25336888888899</v>
      </c>
      <c r="AM545" s="27">
        <f>AM532*STAFFPLAN_CWS!$E181</f>
        <v>845.6732320000001</v>
      </c>
      <c r="AN545" s="27">
        <f>AN532*STAFFPLAN_CWS!$E181</f>
        <v>845.75456533333352</v>
      </c>
      <c r="AO545" s="27">
        <f>AO532*STAFFPLAN_CWS!$E181</f>
        <v>836.18109511111118</v>
      </c>
      <c r="AP545" s="27">
        <f>AP532*STAFFPLAN_CWS!$E181</f>
        <v>826.66718044444451</v>
      </c>
      <c r="AQ545" s="27">
        <f>AQ532*STAFFPLAN_CWS!$E181</f>
        <v>817.07671022222235</v>
      </c>
      <c r="AR545" s="27">
        <f>AR532*STAFFPLAN_CWS!$F181</f>
        <v>925.31979989333331</v>
      </c>
      <c r="AS545" s="27">
        <f>AS532*STAFFPLAN_CWS!$F181</f>
        <v>974.12586933333341</v>
      </c>
      <c r="AT545" s="27">
        <f>AT532*STAFFPLAN_CWS!$F181</f>
        <v>990.95946789333345</v>
      </c>
      <c r="AU545" s="27">
        <f>AU532*STAFFPLAN_CWS!$F181</f>
        <v>990.95946789333345</v>
      </c>
      <c r="AV545" s="27">
        <f>AV532*STAFFPLAN_CWS!$F181</f>
        <v>1007.0533033333335</v>
      </c>
      <c r="AW545" s="27">
        <f>AW532*STAFFPLAN_CWS!$F181</f>
        <v>1007.0533033333335</v>
      </c>
      <c r="AX545" s="27">
        <f>AX532*STAFFPLAN_CWS!$F181</f>
        <v>1007.0533033333335</v>
      </c>
      <c r="AY545" s="27">
        <f>AY532*STAFFPLAN_CWS!$F181</f>
        <v>991.04106789333343</v>
      </c>
      <c r="AZ545" s="27">
        <f>AZ532*STAFFPLAN_CWS!$F181</f>
        <v>991.12266789333341</v>
      </c>
      <c r="BA545" s="27">
        <f>BA532*STAFFPLAN_CWS!$F181</f>
        <v>974.70266933333335</v>
      </c>
      <c r="BB545" s="27">
        <f>BB532*STAFFPLAN_CWS!$F181</f>
        <v>958.74243389333344</v>
      </c>
      <c r="BC545" s="27">
        <f>BC532*STAFFPLAN_CWS!$F181</f>
        <v>942.30623533333335</v>
      </c>
      <c r="BD545" s="27">
        <f>BD532*STAFFPLAN_CWS!$G181</f>
        <v>1036.0977408266667</v>
      </c>
      <c r="BE545" s="27">
        <f>BE532*STAFFPLAN_CWS!$G181</f>
        <v>1119.6778653226668</v>
      </c>
      <c r="BF545" s="27">
        <f>BF532*STAFFPLAN_CWS!$G181</f>
        <v>1147.8418401546667</v>
      </c>
      <c r="BG545" s="27">
        <f>BG532*STAFFPLAN_CWS!$G181</f>
        <v>1147.8418401546667</v>
      </c>
      <c r="BH545" s="27">
        <f>BH532*STAFFPLAN_CWS!$G181</f>
        <v>1175.6624149866668</v>
      </c>
      <c r="BI545" s="27">
        <f>BI532*STAFFPLAN_CWS!$G181</f>
        <v>1175.6624149866668</v>
      </c>
      <c r="BJ545" s="27">
        <f>BJ532*STAFFPLAN_CWS!$G181</f>
        <v>1175.6624149866668</v>
      </c>
      <c r="BK545" s="27">
        <f>BK532*STAFFPLAN_CWS!$G181</f>
        <v>1147.9234401546667</v>
      </c>
      <c r="BL545" s="27">
        <f>BL532*STAFFPLAN_CWS!$G181</f>
        <v>1148.0050401546666</v>
      </c>
      <c r="BM545" s="27">
        <f>BM532*STAFFPLAN_CWS!$G181</f>
        <v>1120.2546653226666</v>
      </c>
      <c r="BN545" s="27">
        <f>BN532*STAFFPLAN_CWS!$G181</f>
        <v>1092.5676904906666</v>
      </c>
      <c r="BO545" s="27">
        <f>BO532*STAFFPLAN_CWS!$G181</f>
        <v>1064.8011156586667</v>
      </c>
    </row>
    <row r="546" spans="1:68" x14ac:dyDescent="0.15">
      <c r="A546" s="14" t="s">
        <v>4</v>
      </c>
      <c r="G546" s="27">
        <f>SUM(G541:G545)</f>
        <v>567.70833333333326</v>
      </c>
      <c r="H546" s="27">
        <f>SUM(H541:H545)</f>
        <v>3620</v>
      </c>
      <c r="I546" s="27">
        <f t="shared" ref="I546:AE546" si="329">SUM(I541:I545)</f>
        <v>3620</v>
      </c>
      <c r="J546" s="27">
        <f t="shared" si="329"/>
        <v>3620</v>
      </c>
      <c r="K546" s="27">
        <f t="shared" si="329"/>
        <v>4125.8333333333339</v>
      </c>
      <c r="L546" s="27">
        <f t="shared" si="329"/>
        <v>4451.6666666666661</v>
      </c>
      <c r="M546" s="27">
        <f t="shared" si="329"/>
        <v>4451.6666666666661</v>
      </c>
      <c r="N546" s="27">
        <f t="shared" si="329"/>
        <v>4451.6666666666661</v>
      </c>
      <c r="O546" s="27">
        <f t="shared" si="329"/>
        <v>4867.5</v>
      </c>
      <c r="P546" s="27">
        <f t="shared" si="329"/>
        <v>4867.5</v>
      </c>
      <c r="Q546" s="27">
        <f t="shared" si="329"/>
        <v>4885.2389999999996</v>
      </c>
      <c r="R546" s="27">
        <f t="shared" si="329"/>
        <v>4885.2389999999996</v>
      </c>
      <c r="S546" s="27">
        <f t="shared" si="329"/>
        <v>4901.6212500000001</v>
      </c>
      <c r="T546" s="27">
        <f t="shared" si="329"/>
        <v>7800.2321523809524</v>
      </c>
      <c r="U546" s="27">
        <f t="shared" si="329"/>
        <v>7844.9994380952385</v>
      </c>
      <c r="V546" s="27">
        <f t="shared" si="329"/>
        <v>8019.58220952381</v>
      </c>
      <c r="W546" s="27">
        <f t="shared" si="329"/>
        <v>7975.9365166666648</v>
      </c>
      <c r="X546" s="27">
        <f t="shared" si="329"/>
        <v>7975.9365166666648</v>
      </c>
      <c r="Y546" s="27">
        <f t="shared" si="329"/>
        <v>7975.9365166666648</v>
      </c>
      <c r="Z546" s="27">
        <f t="shared" si="329"/>
        <v>7975.9365166666648</v>
      </c>
      <c r="AA546" s="27">
        <f t="shared" si="329"/>
        <v>8015.1078916666665</v>
      </c>
      <c r="AB546" s="27">
        <f t="shared" si="329"/>
        <v>8054.2792666666674</v>
      </c>
      <c r="AC546" s="27">
        <f t="shared" si="329"/>
        <v>8055.2917666666681</v>
      </c>
      <c r="AD546" s="27">
        <f t="shared" si="329"/>
        <v>8129.7300354166664</v>
      </c>
      <c r="AE546" s="27">
        <f t="shared" si="329"/>
        <v>8130.5526916666677</v>
      </c>
      <c r="AF546" s="27">
        <f t="shared" ref="AF546:BO546" si="330">SUM(AF541:AF545)</f>
        <v>9486.9685333333364</v>
      </c>
      <c r="AG546" s="27">
        <f t="shared" si="330"/>
        <v>9813.9156533333353</v>
      </c>
      <c r="AH546" s="27">
        <f t="shared" si="330"/>
        <v>9926.2421933333353</v>
      </c>
      <c r="AI546" s="27">
        <f t="shared" si="330"/>
        <v>9926.2421933333353</v>
      </c>
      <c r="AJ546" s="27">
        <f t="shared" si="330"/>
        <v>10034.933733333335</v>
      </c>
      <c r="AK546" s="27">
        <f t="shared" si="330"/>
        <v>10034.933733333335</v>
      </c>
      <c r="AL546" s="27">
        <f t="shared" si="330"/>
        <v>10034.933733333335</v>
      </c>
      <c r="AM546" s="27">
        <f t="shared" si="330"/>
        <v>9927.1571933333362</v>
      </c>
      <c r="AN546" s="27">
        <f t="shared" si="330"/>
        <v>9928.0721933333334</v>
      </c>
      <c r="AO546" s="27">
        <f t="shared" si="330"/>
        <v>9820.3706533333334</v>
      </c>
      <c r="AP546" s="27">
        <f t="shared" si="330"/>
        <v>9713.3391133333353</v>
      </c>
      <c r="AQ546" s="27">
        <f t="shared" si="330"/>
        <v>9605.4463233333354</v>
      </c>
      <c r="AR546" s="27">
        <f t="shared" si="330"/>
        <v>10874.847748800001</v>
      </c>
      <c r="AS546" s="27">
        <f t="shared" si="330"/>
        <v>11423.91603</v>
      </c>
      <c r="AT546" s="27">
        <f t="shared" si="330"/>
        <v>11613.294013800001</v>
      </c>
      <c r="AU546" s="27">
        <f t="shared" si="330"/>
        <v>11613.294013800001</v>
      </c>
      <c r="AV546" s="27">
        <f t="shared" si="330"/>
        <v>11794.349662500001</v>
      </c>
      <c r="AW546" s="27">
        <f t="shared" si="330"/>
        <v>11794.349662500001</v>
      </c>
      <c r="AX546" s="27">
        <f t="shared" si="330"/>
        <v>11794.349662500001</v>
      </c>
      <c r="AY546" s="27">
        <f t="shared" si="330"/>
        <v>11614.212013800001</v>
      </c>
      <c r="AZ546" s="27">
        <f t="shared" si="330"/>
        <v>11615.130013800001</v>
      </c>
      <c r="BA546" s="27">
        <f t="shared" si="330"/>
        <v>11430.40503</v>
      </c>
      <c r="BB546" s="27">
        <f t="shared" si="330"/>
        <v>11250.852381300001</v>
      </c>
      <c r="BC546" s="27">
        <f t="shared" si="330"/>
        <v>11065.945147500001</v>
      </c>
      <c r="BD546" s="27">
        <f t="shared" si="330"/>
        <v>12121.099584299998</v>
      </c>
      <c r="BE546" s="27">
        <f t="shared" si="330"/>
        <v>13061.37598488</v>
      </c>
      <c r="BF546" s="27">
        <f t="shared" si="330"/>
        <v>13378.22070174</v>
      </c>
      <c r="BG546" s="27">
        <f t="shared" si="330"/>
        <v>13378.22070174</v>
      </c>
      <c r="BH546" s="27">
        <f t="shared" si="330"/>
        <v>13691.202168600003</v>
      </c>
      <c r="BI546" s="27">
        <f t="shared" si="330"/>
        <v>13691.202168600003</v>
      </c>
      <c r="BJ546" s="27">
        <f t="shared" si="330"/>
        <v>13691.202168600003</v>
      </c>
      <c r="BK546" s="27">
        <f t="shared" si="330"/>
        <v>13379.138701739999</v>
      </c>
      <c r="BL546" s="27">
        <f t="shared" si="330"/>
        <v>13380.056701739999</v>
      </c>
      <c r="BM546" s="27">
        <f t="shared" si="330"/>
        <v>13067.864984879998</v>
      </c>
      <c r="BN546" s="27">
        <f t="shared" si="330"/>
        <v>12756.386518019999</v>
      </c>
      <c r="BO546" s="27">
        <f t="shared" si="330"/>
        <v>12444.012551160002</v>
      </c>
      <c r="BP546" s="41">
        <f>SUM(H546:BO546)</f>
        <v>562878.93766838335</v>
      </c>
    </row>
    <row r="547" spans="1:68" x14ac:dyDescent="0.15">
      <c r="F547" s="42" t="s">
        <v>64</v>
      </c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>
        <f>SUM(H546:S546)</f>
        <v>52747.932583333328</v>
      </c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>
        <f>SUM(T546:AE546)</f>
        <v>95953.52151875</v>
      </c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>
        <f>SUM(AF546:AQ546)</f>
        <v>118252.55525000003</v>
      </c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>
        <f>SUM(AR546:BC546)</f>
        <v>137884.94538029999</v>
      </c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>
        <f>SUM(BD546:BO546)</f>
        <v>158039.98293600004</v>
      </c>
      <c r="BP547" s="41">
        <f>SUM(H547:BO547)</f>
        <v>562878.93766838335</v>
      </c>
    </row>
    <row r="548" spans="1:68" x14ac:dyDescent="0.15">
      <c r="A548" s="35" t="s">
        <v>16</v>
      </c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</row>
    <row r="549" spans="1:68" x14ac:dyDescent="0.15">
      <c r="A549" s="50" t="s">
        <v>17</v>
      </c>
      <c r="B549" s="27">
        <f>STAFFPLAN_CWS!C183</f>
        <v>416.66666666666669</v>
      </c>
      <c r="G549" s="27"/>
      <c r="H549" s="27"/>
      <c r="I549" s="27"/>
      <c r="J549" s="27"/>
      <c r="K549" s="27">
        <f>H144*STAFFPLAN_CWS!$C183</f>
        <v>3333.3333333333335</v>
      </c>
      <c r="L549" s="27">
        <f>I144*STAFFPLAN_CWS!$C183</f>
        <v>3333.3333333333335</v>
      </c>
      <c r="M549" s="27">
        <f>J144*STAFFPLAN_CWS!$C183</f>
        <v>3333.3333333333335</v>
      </c>
      <c r="N549" s="27">
        <f>K144*STAFFPLAN_CWS!$C183</f>
        <v>3750</v>
      </c>
      <c r="O549" s="27">
        <f>L144*STAFFPLAN_CWS!$C183</f>
        <v>4583.3333333333339</v>
      </c>
      <c r="P549" s="27">
        <f>M144*STAFFPLAN_CWS!$C183</f>
        <v>4583.3333333333339</v>
      </c>
      <c r="Q549" s="27">
        <f>N144*STAFFPLAN_CWS!$C183</f>
        <v>5000</v>
      </c>
      <c r="R549" s="27">
        <f>O144*STAFFPLAN_CWS!$C183</f>
        <v>5416.666666666667</v>
      </c>
      <c r="S549" s="27">
        <f>P144*STAFFPLAN_CWS!$C183</f>
        <v>5416.666666666667</v>
      </c>
      <c r="T549" s="27">
        <f>Q144*STAFFPLAN_CWS!$D183</f>
        <v>6416.666666666667</v>
      </c>
      <c r="U549" s="27">
        <f>R144*STAFFPLAN_CWS!$D183</f>
        <v>6416.666666666667</v>
      </c>
      <c r="V549" s="27">
        <f>S144*STAFFPLAN_CWS!$D183</f>
        <v>6416.666666666667</v>
      </c>
      <c r="W549" s="27">
        <f>T144*STAFFPLAN_CWS!$D183</f>
        <v>10541.666666666668</v>
      </c>
      <c r="X549" s="27">
        <f>U144*STAFFPLAN_CWS!$D183</f>
        <v>10541.666666666668</v>
      </c>
      <c r="Y549" s="27">
        <f>V144*STAFFPLAN_CWS!$D183</f>
        <v>10541.666666666668</v>
      </c>
      <c r="Z549" s="27">
        <f>W144*STAFFPLAN_CWS!$D183</f>
        <v>11916.666666666668</v>
      </c>
      <c r="AA549" s="27">
        <f>X144*STAFFPLAN_CWS!$D183</f>
        <v>11916.666666666668</v>
      </c>
      <c r="AB549" s="27">
        <f>Y144*STAFFPLAN_CWS!$D183</f>
        <v>11916.666666666668</v>
      </c>
      <c r="AC549" s="27">
        <f>Z144*STAFFPLAN_CWS!$D183</f>
        <v>11916.666666666668</v>
      </c>
      <c r="AD549" s="27">
        <f>AA144*STAFFPLAN_CWS!$D183</f>
        <v>11916.666666666668</v>
      </c>
      <c r="AE549" s="27">
        <f>AB144*STAFFPLAN_CWS!$D183</f>
        <v>11916.666666666668</v>
      </c>
      <c r="AF549" s="27">
        <f>AC144*STAFFPLAN_CWS!$E183</f>
        <v>13108.333333333336</v>
      </c>
      <c r="AG549" s="27">
        <f>AD144*STAFFPLAN_CWS!$E183</f>
        <v>13108.333333333336</v>
      </c>
      <c r="AH549" s="27">
        <f>AE144*STAFFPLAN_CWS!$E183</f>
        <v>13108.333333333336</v>
      </c>
      <c r="AI549" s="27">
        <f>AF144*STAFFPLAN_CWS!$E183</f>
        <v>17141.666666666668</v>
      </c>
      <c r="AJ549" s="27">
        <f>AG144*STAFFPLAN_CWS!$E183</f>
        <v>17141.666666666668</v>
      </c>
      <c r="AK549" s="27">
        <f>AH144*STAFFPLAN_CWS!$E183</f>
        <v>17141.666666666668</v>
      </c>
      <c r="AL549" s="27">
        <f>AI144*STAFFPLAN_CWS!$E183</f>
        <v>17141.666666666668</v>
      </c>
      <c r="AM549" s="27">
        <f>AJ144*STAFFPLAN_CWS!$E183</f>
        <v>17141.666666666668</v>
      </c>
      <c r="AN549" s="27">
        <f>AK144*STAFFPLAN_CWS!$E183</f>
        <v>17141.666666666668</v>
      </c>
      <c r="AO549" s="27">
        <f>AL144*STAFFPLAN_CWS!$E183</f>
        <v>17141.666666666668</v>
      </c>
      <c r="AP549" s="27">
        <f>AM144*STAFFPLAN_CWS!$E183</f>
        <v>17141.666666666668</v>
      </c>
      <c r="AQ549" s="27">
        <f>AN144*STAFFPLAN_CWS!$E183</f>
        <v>17141.666666666668</v>
      </c>
      <c r="AR549" s="27">
        <f>AO144*STAFFPLAN_CWS!$F183</f>
        <v>18855.833333333339</v>
      </c>
      <c r="AS549" s="27">
        <f>AP144*STAFFPLAN_CWS!$F183</f>
        <v>18855.833333333339</v>
      </c>
      <c r="AT549" s="27">
        <f>AQ144*STAFFPLAN_CWS!$F183</f>
        <v>18855.833333333339</v>
      </c>
      <c r="AU549" s="27">
        <f>AR144*STAFFPLAN_CWS!$F183</f>
        <v>24401.666666666672</v>
      </c>
      <c r="AV549" s="27">
        <f>AS144*STAFFPLAN_CWS!$F183</f>
        <v>24401.666666666672</v>
      </c>
      <c r="AW549" s="27">
        <f>AT144*STAFFPLAN_CWS!$F183</f>
        <v>24401.666666666672</v>
      </c>
      <c r="AX549" s="27">
        <f>AU144*STAFFPLAN_CWS!$F183</f>
        <v>24401.666666666672</v>
      </c>
      <c r="AY549" s="27">
        <f>AV144*STAFFPLAN_CWS!$F183</f>
        <v>24401.666666666672</v>
      </c>
      <c r="AZ549" s="27">
        <f>AW144*STAFFPLAN_CWS!$F183</f>
        <v>24401.666666666672</v>
      </c>
      <c r="BA549" s="27">
        <f>AX144*STAFFPLAN_CWS!$F183</f>
        <v>24401.666666666672</v>
      </c>
      <c r="BB549" s="27">
        <f>AY144*STAFFPLAN_CWS!$F183</f>
        <v>24401.666666666672</v>
      </c>
      <c r="BC549" s="27">
        <f>AZ144*STAFFPLAN_CWS!$F183</f>
        <v>24401.666666666672</v>
      </c>
      <c r="BD549" s="27">
        <f>BA144*STAFFPLAN_CWS!$G183</f>
        <v>26841.833333333343</v>
      </c>
      <c r="BE549" s="27">
        <f>BB144*STAFFPLAN_CWS!$G183</f>
        <v>26841.833333333343</v>
      </c>
      <c r="BF549" s="27">
        <f>BC144*STAFFPLAN_CWS!$G183</f>
        <v>26841.833333333343</v>
      </c>
      <c r="BG549" s="27">
        <f>BD144*STAFFPLAN_CWS!$G183</f>
        <v>26841.833333333343</v>
      </c>
      <c r="BH549" s="27">
        <f>BE144*STAFFPLAN_CWS!$G183</f>
        <v>26841.833333333343</v>
      </c>
      <c r="BI549" s="27">
        <f>BF144*STAFFPLAN_CWS!$G183</f>
        <v>26841.833333333343</v>
      </c>
      <c r="BJ549" s="27">
        <f>BG144*STAFFPLAN_CWS!$G183</f>
        <v>26841.833333333343</v>
      </c>
      <c r="BK549" s="27">
        <f>BH144*STAFFPLAN_CWS!$G183</f>
        <v>26841.833333333343</v>
      </c>
      <c r="BL549" s="27">
        <f>BI144*STAFFPLAN_CWS!$G183</f>
        <v>26841.833333333343</v>
      </c>
      <c r="BM549" s="27">
        <f>BJ144*STAFFPLAN_CWS!$G183</f>
        <v>26841.833333333343</v>
      </c>
      <c r="BN549" s="27">
        <f>BK144*STAFFPLAN_CWS!$G183</f>
        <v>26841.833333333343</v>
      </c>
      <c r="BO549" s="27">
        <f>BL144*STAFFPLAN_CWS!$G183</f>
        <v>26841.833333333343</v>
      </c>
      <c r="BP549" s="41">
        <f>SUM(H549:BO549)</f>
        <v>953009.50000000047</v>
      </c>
    </row>
    <row r="550" spans="1:68" x14ac:dyDescent="0.15">
      <c r="A550" s="50" t="s">
        <v>18</v>
      </c>
      <c r="B550" s="26">
        <f>STAFFPLAN_CWS!C182</f>
        <v>0.03</v>
      </c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>
        <f>H532*STAFFPLAN_CWS!$C182</f>
        <v>1155</v>
      </c>
      <c r="T550" s="27">
        <f>I532*STAFFPLAN_CWS!$D182</f>
        <v>1155</v>
      </c>
      <c r="U550" s="27">
        <f>J532*STAFFPLAN_CWS!$D182</f>
        <v>1155</v>
      </c>
      <c r="V550" s="27">
        <f>K532*STAFFPLAN_CWS!$D182</f>
        <v>1314.9999999999998</v>
      </c>
      <c r="W550" s="27">
        <f>L532*STAFFPLAN_CWS!$D182</f>
        <v>1415</v>
      </c>
      <c r="X550" s="27">
        <f>M532*STAFFPLAN_CWS!$D182</f>
        <v>1415</v>
      </c>
      <c r="Y550" s="27">
        <f>N532*STAFFPLAN_CWS!$D182</f>
        <v>1415</v>
      </c>
      <c r="Z550" s="27">
        <f>O532*STAFFPLAN_CWS!$D182</f>
        <v>1545</v>
      </c>
      <c r="AA550" s="27">
        <f>P532*STAFFPLAN_CWS!$D182</f>
        <v>1545</v>
      </c>
      <c r="AB550" s="27">
        <f>Q532*STAFFPLAN_CWS!$D182</f>
        <v>1550.913</v>
      </c>
      <c r="AC550" s="27">
        <f>R532*STAFFPLAN_CWS!$D182</f>
        <v>1550.913</v>
      </c>
      <c r="AD550" s="27">
        <f>S532*STAFFPLAN_CWS!$D182</f>
        <v>1556.37375</v>
      </c>
      <c r="AE550" s="27">
        <f>T532*STAFFPLAN_CWS!$D182</f>
        <v>2479.5218285714286</v>
      </c>
      <c r="AF550" s="27">
        <f>U532*STAFFPLAN_CWS!$E182</f>
        <v>2494.4442571428572</v>
      </c>
      <c r="AG550" s="27">
        <f>V532*STAFFPLAN_CWS!$E182</f>
        <v>2552.6385142857143</v>
      </c>
      <c r="AH550" s="27">
        <f>W532*STAFFPLAN_CWS!$E182</f>
        <v>2538.08995</v>
      </c>
      <c r="AI550" s="27">
        <f>X532*STAFFPLAN_CWS!$E182</f>
        <v>2538.08995</v>
      </c>
      <c r="AJ550" s="27">
        <f>Y532*STAFFPLAN_CWS!$E182</f>
        <v>2538.08995</v>
      </c>
      <c r="AK550" s="27">
        <f>Z532*STAFFPLAN_CWS!$E182</f>
        <v>2538.08995</v>
      </c>
      <c r="AL550" s="27">
        <f>AA532*STAFFPLAN_CWS!$E182</f>
        <v>2551.1470750000003</v>
      </c>
      <c r="AM550" s="27">
        <f>AB532*STAFFPLAN_CWS!$E182</f>
        <v>2564.2042000000001</v>
      </c>
      <c r="AN550" s="27">
        <f>AC532*STAFFPLAN_CWS!$E182</f>
        <v>2564.5417000000002</v>
      </c>
      <c r="AO550" s="27">
        <f>AD532*STAFFPLAN_CWS!$E182</f>
        <v>2589.3544562500001</v>
      </c>
      <c r="AP550" s="27">
        <f>AE532*STAFFPLAN_CWS!$E182</f>
        <v>2589.6286749999999</v>
      </c>
      <c r="AQ550" s="27">
        <f>AF532*STAFFPLAN_CWS!$E182</f>
        <v>3024.545066666667</v>
      </c>
      <c r="AR550" s="27">
        <f>AG532*STAFFPLAN_CWS!$F182</f>
        <v>3133.5274400000003</v>
      </c>
      <c r="AS550" s="27">
        <f>AH532*STAFFPLAN_CWS!$F182</f>
        <v>3170.9696200000003</v>
      </c>
      <c r="AT550" s="27">
        <f>AI532*STAFFPLAN_CWS!$F182</f>
        <v>3170.9696200000003</v>
      </c>
      <c r="AU550" s="27">
        <f>AJ532*STAFFPLAN_CWS!$F182</f>
        <v>3207.2001333333337</v>
      </c>
      <c r="AV550" s="27">
        <f>AK532*STAFFPLAN_CWS!$F182</f>
        <v>3207.2001333333337</v>
      </c>
      <c r="AW550" s="27">
        <f>AL532*STAFFPLAN_CWS!$F182</f>
        <v>3207.2001333333337</v>
      </c>
      <c r="AX550" s="27">
        <f>AM532*STAFFPLAN_CWS!$F182</f>
        <v>3171.2746200000001</v>
      </c>
      <c r="AY550" s="27">
        <f>AN532*STAFFPLAN_CWS!$F182</f>
        <v>3171.5796200000004</v>
      </c>
      <c r="AZ550" s="27">
        <f>AO532*STAFFPLAN_CWS!$F182</f>
        <v>3135.6791066666669</v>
      </c>
      <c r="BA550" s="27">
        <f>AP532*STAFFPLAN_CWS!$F182</f>
        <v>3100.0019266666668</v>
      </c>
      <c r="BB550" s="27">
        <f>AQ532*STAFFPLAN_CWS!$F182</f>
        <v>3064.037663333334</v>
      </c>
      <c r="BC550" s="27">
        <f>AR532*STAFFPLAN_CWS!$F182</f>
        <v>3469.9492495999998</v>
      </c>
      <c r="BD550" s="27">
        <f>AS532*STAFFPLAN_CWS!$G182</f>
        <v>3652.97201</v>
      </c>
      <c r="BE550" s="27">
        <f>AT532*STAFFPLAN_CWS!$G182</f>
        <v>3716.0980046</v>
      </c>
      <c r="BF550" s="27">
        <f>AU532*STAFFPLAN_CWS!$G182</f>
        <v>3716.0980046</v>
      </c>
      <c r="BG550" s="27">
        <f>AV532*STAFFPLAN_CWS!$G182</f>
        <v>3776.4498875000004</v>
      </c>
      <c r="BH550" s="27">
        <f>AW532*STAFFPLAN_CWS!$G182</f>
        <v>3776.4498875000004</v>
      </c>
      <c r="BI550" s="27">
        <f>AX532*STAFFPLAN_CWS!$G182</f>
        <v>3776.4498875000004</v>
      </c>
      <c r="BJ550" s="27">
        <f>AY532*STAFFPLAN_CWS!$G182</f>
        <v>3716.4040046</v>
      </c>
      <c r="BK550" s="27">
        <f>AZ532*STAFFPLAN_CWS!$G182</f>
        <v>3716.7100046</v>
      </c>
      <c r="BL550" s="27">
        <f>BA532*STAFFPLAN_CWS!$G182</f>
        <v>3655.13501</v>
      </c>
      <c r="BM550" s="27">
        <f>BB532*STAFFPLAN_CWS!$G182</f>
        <v>3595.2841271000002</v>
      </c>
      <c r="BN550" s="27">
        <f>BC532*STAFFPLAN_CWS!$G182</f>
        <v>3533.6483825</v>
      </c>
      <c r="BO550" s="27">
        <f>BD532*STAFFPLAN_CWS!$G182</f>
        <v>3885.3665280999994</v>
      </c>
      <c r="BP550" s="41">
        <f>SUM(H550:BO550)</f>
        <v>133062.24032778334</v>
      </c>
    </row>
    <row r="551" spans="1:68" x14ac:dyDescent="0.15">
      <c r="A551" s="50"/>
      <c r="B551" s="26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</row>
    <row r="552" spans="1:68" x14ac:dyDescent="0.15">
      <c r="A552" s="35" t="s">
        <v>90</v>
      </c>
      <c r="G552" s="27">
        <f t="shared" ref="G552:AL552" si="331">G550+G549</f>
        <v>0</v>
      </c>
      <c r="H552" s="27">
        <f t="shared" si="331"/>
        <v>0</v>
      </c>
      <c r="I552" s="27">
        <f t="shared" si="331"/>
        <v>0</v>
      </c>
      <c r="J552" s="27">
        <f t="shared" si="331"/>
        <v>0</v>
      </c>
      <c r="K552" s="27">
        <f t="shared" si="331"/>
        <v>3333.3333333333335</v>
      </c>
      <c r="L552" s="27">
        <f t="shared" si="331"/>
        <v>3333.3333333333335</v>
      </c>
      <c r="M552" s="27">
        <f t="shared" si="331"/>
        <v>3333.3333333333335</v>
      </c>
      <c r="N552" s="27">
        <f t="shared" si="331"/>
        <v>3750</v>
      </c>
      <c r="O552" s="27">
        <f t="shared" si="331"/>
        <v>4583.3333333333339</v>
      </c>
      <c r="P552" s="27">
        <f t="shared" si="331"/>
        <v>4583.3333333333339</v>
      </c>
      <c r="Q552" s="27">
        <f t="shared" si="331"/>
        <v>5000</v>
      </c>
      <c r="R552" s="27">
        <f t="shared" si="331"/>
        <v>5416.666666666667</v>
      </c>
      <c r="S552" s="27">
        <f t="shared" si="331"/>
        <v>6571.666666666667</v>
      </c>
      <c r="T552" s="27">
        <f t="shared" si="331"/>
        <v>7571.666666666667</v>
      </c>
      <c r="U552" s="27">
        <f t="shared" si="331"/>
        <v>7571.666666666667</v>
      </c>
      <c r="V552" s="27">
        <f t="shared" si="331"/>
        <v>7731.666666666667</v>
      </c>
      <c r="W552" s="27">
        <f t="shared" si="331"/>
        <v>11956.666666666668</v>
      </c>
      <c r="X552" s="27">
        <f t="shared" si="331"/>
        <v>11956.666666666668</v>
      </c>
      <c r="Y552" s="27">
        <f t="shared" si="331"/>
        <v>11956.666666666668</v>
      </c>
      <c r="Z552" s="27">
        <f t="shared" si="331"/>
        <v>13461.666666666668</v>
      </c>
      <c r="AA552" s="27">
        <f t="shared" si="331"/>
        <v>13461.666666666668</v>
      </c>
      <c r="AB552" s="27">
        <f t="shared" si="331"/>
        <v>13467.579666666668</v>
      </c>
      <c r="AC552" s="27">
        <f t="shared" si="331"/>
        <v>13467.579666666668</v>
      </c>
      <c r="AD552" s="27">
        <f t="shared" si="331"/>
        <v>13473.040416666669</v>
      </c>
      <c r="AE552" s="27">
        <f t="shared" si="331"/>
        <v>14396.188495238097</v>
      </c>
      <c r="AF552" s="27">
        <f t="shared" si="331"/>
        <v>15602.777590476193</v>
      </c>
      <c r="AG552" s="27">
        <f t="shared" si="331"/>
        <v>15660.97184761905</v>
      </c>
      <c r="AH552" s="27">
        <f t="shared" si="331"/>
        <v>15646.423283333335</v>
      </c>
      <c r="AI552" s="27">
        <f t="shared" si="331"/>
        <v>19679.756616666669</v>
      </c>
      <c r="AJ552" s="27">
        <f t="shared" si="331"/>
        <v>19679.756616666669</v>
      </c>
      <c r="AK552" s="27">
        <f t="shared" si="331"/>
        <v>19679.756616666669</v>
      </c>
      <c r="AL552" s="27">
        <f t="shared" si="331"/>
        <v>19692.813741666669</v>
      </c>
      <c r="AM552" s="27">
        <f t="shared" ref="AM552:BO552" si="332">AM550+AM549</f>
        <v>19705.870866666668</v>
      </c>
      <c r="AN552" s="27">
        <f t="shared" si="332"/>
        <v>19706.208366666669</v>
      </c>
      <c r="AO552" s="27">
        <f t="shared" si="332"/>
        <v>19731.021122916667</v>
      </c>
      <c r="AP552" s="27">
        <f t="shared" si="332"/>
        <v>19731.295341666668</v>
      </c>
      <c r="AQ552" s="27">
        <f t="shared" si="332"/>
        <v>20166.211733333334</v>
      </c>
      <c r="AR552" s="27">
        <f t="shared" si="332"/>
        <v>21989.360773333341</v>
      </c>
      <c r="AS552" s="27">
        <f t="shared" si="332"/>
        <v>22026.802953333339</v>
      </c>
      <c r="AT552" s="27">
        <f t="shared" si="332"/>
        <v>22026.802953333339</v>
      </c>
      <c r="AU552" s="27">
        <f t="shared" si="332"/>
        <v>27608.866800000003</v>
      </c>
      <c r="AV552" s="27">
        <f t="shared" si="332"/>
        <v>27608.866800000003</v>
      </c>
      <c r="AW552" s="27">
        <f t="shared" si="332"/>
        <v>27608.866800000003</v>
      </c>
      <c r="AX552" s="27">
        <f t="shared" si="332"/>
        <v>27572.941286666672</v>
      </c>
      <c r="AY552" s="27">
        <f t="shared" si="332"/>
        <v>27573.246286666672</v>
      </c>
      <c r="AZ552" s="27">
        <f t="shared" si="332"/>
        <v>27537.345773333338</v>
      </c>
      <c r="BA552" s="27">
        <f t="shared" si="332"/>
        <v>27501.668593333339</v>
      </c>
      <c r="BB552" s="27">
        <f t="shared" si="332"/>
        <v>27465.704330000004</v>
      </c>
      <c r="BC552" s="27">
        <f t="shared" si="332"/>
        <v>27871.61591626667</v>
      </c>
      <c r="BD552" s="27">
        <f t="shared" si="332"/>
        <v>30494.805343333344</v>
      </c>
      <c r="BE552" s="27">
        <f t="shared" si="332"/>
        <v>30557.931337933343</v>
      </c>
      <c r="BF552" s="27">
        <f t="shared" si="332"/>
        <v>30557.931337933343</v>
      </c>
      <c r="BG552" s="27">
        <f t="shared" si="332"/>
        <v>30618.283220833342</v>
      </c>
      <c r="BH552" s="27">
        <f t="shared" si="332"/>
        <v>30618.283220833342</v>
      </c>
      <c r="BI552" s="27">
        <f t="shared" si="332"/>
        <v>30618.283220833342</v>
      </c>
      <c r="BJ552" s="27">
        <f t="shared" si="332"/>
        <v>30558.237337933344</v>
      </c>
      <c r="BK552" s="27">
        <f t="shared" si="332"/>
        <v>30558.543337933344</v>
      </c>
      <c r="BL552" s="27">
        <f t="shared" si="332"/>
        <v>30496.968343333341</v>
      </c>
      <c r="BM552" s="27">
        <f t="shared" si="332"/>
        <v>30437.117460433343</v>
      </c>
      <c r="BN552" s="27">
        <f t="shared" si="332"/>
        <v>30375.481715833343</v>
      </c>
      <c r="BO552" s="27">
        <f t="shared" si="332"/>
        <v>30727.199861433342</v>
      </c>
      <c r="BP552" s="41">
        <f>SUM(H552:BO552)</f>
        <v>1086071.7403277839</v>
      </c>
    </row>
    <row r="553" spans="1:68" x14ac:dyDescent="0.15">
      <c r="F553" s="42" t="s">
        <v>64</v>
      </c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>
        <f>SUM(H552:S552)</f>
        <v>39905</v>
      </c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>
        <f>SUM(T552:AE552)</f>
        <v>140472.72157857148</v>
      </c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>
        <f>SUM(AF552:AQ552)</f>
        <v>224682.86374434523</v>
      </c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>
        <f>SUM(AR552:BC552)</f>
        <v>314392.08926626667</v>
      </c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>
        <f>SUM(BD552:BO552)</f>
        <v>366619.0657386001</v>
      </c>
      <c r="BP553" s="41">
        <f>SUM(H553:BO553)</f>
        <v>1086071.7403277834</v>
      </c>
    </row>
    <row r="554" spans="1:68" x14ac:dyDescent="0.15">
      <c r="A554" s="14" t="s">
        <v>131</v>
      </c>
      <c r="G554" s="27">
        <f t="shared" ref="G554:AL554" si="333">G552+G546+G536</f>
        <v>17588.541666666668</v>
      </c>
      <c r="H554" s="27">
        <f t="shared" si="333"/>
        <v>72320</v>
      </c>
      <c r="I554" s="27">
        <f t="shared" si="333"/>
        <v>72320</v>
      </c>
      <c r="J554" s="27">
        <f t="shared" si="333"/>
        <v>72320</v>
      </c>
      <c r="K554" s="27">
        <f t="shared" si="333"/>
        <v>81492.5</v>
      </c>
      <c r="L554" s="27">
        <f t="shared" si="333"/>
        <v>85151.666666666672</v>
      </c>
      <c r="M554" s="27">
        <f t="shared" si="333"/>
        <v>85151.666666666672</v>
      </c>
      <c r="N554" s="27">
        <f t="shared" si="333"/>
        <v>85568.333333333343</v>
      </c>
      <c r="O554" s="27">
        <f t="shared" si="333"/>
        <v>91150.833333333328</v>
      </c>
      <c r="P554" s="27">
        <f t="shared" si="333"/>
        <v>91150.833333333328</v>
      </c>
      <c r="Q554" s="27">
        <f t="shared" si="333"/>
        <v>91782.339000000007</v>
      </c>
      <c r="R554" s="27">
        <f t="shared" si="333"/>
        <v>92199.005666666664</v>
      </c>
      <c r="S554" s="27">
        <f t="shared" si="333"/>
        <v>93552.412916666668</v>
      </c>
      <c r="T554" s="27">
        <f t="shared" si="333"/>
        <v>101422.62643809525</v>
      </c>
      <c r="U554" s="27">
        <f t="shared" si="333"/>
        <v>101964.80800952381</v>
      </c>
      <c r="V554" s="27">
        <f t="shared" si="333"/>
        <v>104239.19935238097</v>
      </c>
      <c r="W554" s="27">
        <f t="shared" si="333"/>
        <v>107935.60151666668</v>
      </c>
      <c r="X554" s="27">
        <f t="shared" si="333"/>
        <v>107935.60151666668</v>
      </c>
      <c r="Y554" s="27">
        <f t="shared" si="333"/>
        <v>107935.60151666668</v>
      </c>
      <c r="Z554" s="27">
        <f t="shared" si="333"/>
        <v>109440.60151666668</v>
      </c>
      <c r="AA554" s="27">
        <f t="shared" si="333"/>
        <v>109915.01039166667</v>
      </c>
      <c r="AB554" s="27">
        <f t="shared" si="333"/>
        <v>110395.33226666668</v>
      </c>
      <c r="AC554" s="27">
        <f t="shared" si="333"/>
        <v>110407.59476666668</v>
      </c>
      <c r="AD554" s="27">
        <f t="shared" si="333"/>
        <v>111314.58566041668</v>
      </c>
      <c r="AE554" s="27">
        <f t="shared" si="333"/>
        <v>112247.69702023811</v>
      </c>
      <c r="AF554" s="27">
        <f t="shared" si="333"/>
        <v>125907.91501269843</v>
      </c>
      <c r="AG554" s="27">
        <f t="shared" si="333"/>
        <v>129925.80216761905</v>
      </c>
      <c r="AH554" s="27">
        <f t="shared" si="333"/>
        <v>131271.65281000003</v>
      </c>
      <c r="AI554" s="27">
        <f t="shared" si="333"/>
        <v>135304.98614333337</v>
      </c>
      <c r="AJ554" s="27">
        <f t="shared" si="333"/>
        <v>136621.36146111111</v>
      </c>
      <c r="AK554" s="27">
        <f t="shared" si="333"/>
        <v>136621.36146111111</v>
      </c>
      <c r="AL554" s="27">
        <f t="shared" si="333"/>
        <v>136634.41858611113</v>
      </c>
      <c r="AM554" s="27">
        <f t="shared" ref="AM554:BO554" si="334">AM552+AM546+AM536</f>
        <v>135342.18206000002</v>
      </c>
      <c r="AN554" s="27">
        <f t="shared" si="334"/>
        <v>135353.60122666668</v>
      </c>
      <c r="AO554" s="27">
        <f t="shared" si="334"/>
        <v>134074.0286651389</v>
      </c>
      <c r="AP554" s="27">
        <f t="shared" si="334"/>
        <v>132778.03201055556</v>
      </c>
      <c r="AQ554" s="27">
        <f t="shared" si="334"/>
        <v>131906.24683444446</v>
      </c>
      <c r="AR554" s="27">
        <f t="shared" si="334"/>
        <v>148529.18350879999</v>
      </c>
      <c r="AS554" s="27">
        <f t="shared" si="334"/>
        <v>155216.45264999999</v>
      </c>
      <c r="AT554" s="27">
        <f t="shared" si="334"/>
        <v>157510.03045380002</v>
      </c>
      <c r="AU554" s="27">
        <f t="shared" si="334"/>
        <v>163092.09430046668</v>
      </c>
      <c r="AV554" s="27">
        <f t="shared" si="334"/>
        <v>165284.8793791667</v>
      </c>
      <c r="AW554" s="27">
        <f t="shared" si="334"/>
        <v>165284.8793791667</v>
      </c>
      <c r="AX554" s="27">
        <f t="shared" si="334"/>
        <v>165248.95386583335</v>
      </c>
      <c r="AY554" s="27">
        <f t="shared" si="334"/>
        <v>163067.59178713334</v>
      </c>
      <c r="AZ554" s="27">
        <f t="shared" si="334"/>
        <v>163042.8092738</v>
      </c>
      <c r="BA554" s="27">
        <f t="shared" si="334"/>
        <v>160769.90729</v>
      </c>
      <c r="BB554" s="27">
        <f t="shared" si="334"/>
        <v>158559.36094796669</v>
      </c>
      <c r="BC554" s="27">
        <f t="shared" si="334"/>
        <v>156725.84048043334</v>
      </c>
      <c r="BD554" s="27">
        <f t="shared" si="334"/>
        <v>172128.12253096665</v>
      </c>
      <c r="BE554" s="27">
        <f t="shared" si="334"/>
        <v>183579.04048814668</v>
      </c>
      <c r="BF554" s="27">
        <f t="shared" si="334"/>
        <v>187416.38205900666</v>
      </c>
      <c r="BG554" s="27">
        <f t="shared" si="334"/>
        <v>187476.73394190668</v>
      </c>
      <c r="BH554" s="27">
        <f t="shared" si="334"/>
        <v>191267.28726276668</v>
      </c>
      <c r="BI554" s="27">
        <f t="shared" si="334"/>
        <v>191267.28726276668</v>
      </c>
      <c r="BJ554" s="27">
        <f t="shared" si="334"/>
        <v>191207.2413798667</v>
      </c>
      <c r="BK554" s="27">
        <f t="shared" si="334"/>
        <v>187428.11205900667</v>
      </c>
      <c r="BL554" s="27">
        <f t="shared" si="334"/>
        <v>187377.65506440669</v>
      </c>
      <c r="BM554" s="27">
        <f t="shared" si="334"/>
        <v>183536.81561064665</v>
      </c>
      <c r="BN554" s="27">
        <f t="shared" si="334"/>
        <v>179702.82954518666</v>
      </c>
      <c r="BO554" s="27">
        <f t="shared" si="334"/>
        <v>176271.35186992667</v>
      </c>
      <c r="BP554" s="41">
        <f>SUM(G554:BO554)</f>
        <v>8069634.8233856112</v>
      </c>
    </row>
    <row r="555" spans="1:68" x14ac:dyDescent="0.15">
      <c r="A555" s="14"/>
      <c r="F555" s="42" t="s">
        <v>64</v>
      </c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>
        <f>SUM(H554:S554)</f>
        <v>1014159.5909166669</v>
      </c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>
        <f>SUM(T554:AE554)</f>
        <v>1295154.2599723216</v>
      </c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>
        <f>SUM(AF554:AQ554)</f>
        <v>1601741.5884387898</v>
      </c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>
        <f>SUM(AR554:BC554)</f>
        <v>1922331.9833165668</v>
      </c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>
        <f>SUM(BD554:BO554)</f>
        <v>2218658.8590746</v>
      </c>
      <c r="BP555" s="41">
        <f>SUM(G555:BO555)</f>
        <v>8052046.2817189451</v>
      </c>
    </row>
    <row r="556" spans="1:68" x14ac:dyDescent="0.15">
      <c r="A556" s="14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</row>
    <row r="557" spans="1:68" x14ac:dyDescent="0.15">
      <c r="A557" s="14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 spans="1:68" x14ac:dyDescent="0.15">
      <c r="A558" s="14" t="s">
        <v>1226</v>
      </c>
      <c r="G558" s="25"/>
    </row>
    <row r="559" spans="1:68" x14ac:dyDescent="0.15">
      <c r="A559" s="47" t="s">
        <v>10</v>
      </c>
      <c r="G559" s="29">
        <f>G144</f>
        <v>2</v>
      </c>
      <c r="H559" s="29">
        <f>H144</f>
        <v>8</v>
      </c>
      <c r="I559" s="29">
        <f>I144</f>
        <v>8</v>
      </c>
      <c r="J559" s="29">
        <f>J144</f>
        <v>8</v>
      </c>
      <c r="K559" s="29">
        <f>K144</f>
        <v>9</v>
      </c>
      <c r="L559" s="29">
        <f>L144</f>
        <v>11</v>
      </c>
      <c r="M559" s="29">
        <f>M144</f>
        <v>11</v>
      </c>
      <c r="N559" s="29">
        <f>N144</f>
        <v>12</v>
      </c>
      <c r="O559" s="29">
        <f>O144</f>
        <v>13</v>
      </c>
      <c r="P559" s="29">
        <f>P144</f>
        <v>13</v>
      </c>
      <c r="Q559" s="29">
        <f>Q144</f>
        <v>14</v>
      </c>
      <c r="R559" s="29">
        <f>R144</f>
        <v>14</v>
      </c>
      <c r="S559" s="29">
        <f>S144</f>
        <v>14</v>
      </c>
      <c r="T559" s="29">
        <f>T144</f>
        <v>23</v>
      </c>
      <c r="U559" s="29">
        <f>U144</f>
        <v>23</v>
      </c>
      <c r="V559" s="29">
        <f>V144</f>
        <v>23</v>
      </c>
      <c r="W559" s="29">
        <f>W144</f>
        <v>26</v>
      </c>
      <c r="X559" s="29">
        <f>X144</f>
        <v>26</v>
      </c>
      <c r="Y559" s="29">
        <f>Y144</f>
        <v>26</v>
      </c>
      <c r="Z559" s="29">
        <f>Z144</f>
        <v>26</v>
      </c>
      <c r="AA559" s="29">
        <f>AA144</f>
        <v>26</v>
      </c>
      <c r="AB559" s="29">
        <f>AB144</f>
        <v>26</v>
      </c>
      <c r="AC559" s="29">
        <f>AC144</f>
        <v>26</v>
      </c>
      <c r="AD559" s="29">
        <f>AD144</f>
        <v>26</v>
      </c>
      <c r="AE559" s="29">
        <f>AE144</f>
        <v>26</v>
      </c>
      <c r="AF559" s="29">
        <f>AF144</f>
        <v>34</v>
      </c>
      <c r="AG559" s="29">
        <f>AG144</f>
        <v>34</v>
      </c>
      <c r="AH559" s="29">
        <f>AH144</f>
        <v>34</v>
      </c>
      <c r="AI559" s="29">
        <f>AI144</f>
        <v>34</v>
      </c>
      <c r="AJ559" s="29">
        <f>AJ144</f>
        <v>34</v>
      </c>
      <c r="AK559" s="29">
        <f>AK144</f>
        <v>34</v>
      </c>
      <c r="AL559" s="29">
        <f>AL144</f>
        <v>34</v>
      </c>
      <c r="AM559" s="29">
        <f>AM144</f>
        <v>34</v>
      </c>
      <c r="AN559" s="29">
        <f>AN144</f>
        <v>34</v>
      </c>
      <c r="AO559" s="29">
        <f>AO144</f>
        <v>34</v>
      </c>
      <c r="AP559" s="29">
        <f>AP144</f>
        <v>34</v>
      </c>
      <c r="AQ559" s="29">
        <f>AQ144</f>
        <v>34</v>
      </c>
      <c r="AR559" s="29">
        <f>AR144</f>
        <v>44</v>
      </c>
      <c r="AS559" s="29">
        <f>AS144</f>
        <v>44</v>
      </c>
      <c r="AT559" s="29">
        <f>AT144</f>
        <v>44</v>
      </c>
      <c r="AU559" s="29">
        <f>AU144</f>
        <v>44</v>
      </c>
      <c r="AV559" s="29">
        <f>AV144</f>
        <v>44</v>
      </c>
      <c r="AW559" s="29">
        <f>AW144</f>
        <v>44</v>
      </c>
      <c r="AX559" s="29">
        <f>AX144</f>
        <v>44</v>
      </c>
      <c r="AY559" s="29">
        <f>AY144</f>
        <v>44</v>
      </c>
      <c r="AZ559" s="29">
        <f>AZ144</f>
        <v>44</v>
      </c>
      <c r="BA559" s="29">
        <f>BA144</f>
        <v>44</v>
      </c>
      <c r="BB559" s="29">
        <f>BB144</f>
        <v>44</v>
      </c>
      <c r="BC559" s="29">
        <f>BC144</f>
        <v>44</v>
      </c>
      <c r="BD559" s="29">
        <f>BD144</f>
        <v>44</v>
      </c>
      <c r="BE559" s="29">
        <f>BE144</f>
        <v>44</v>
      </c>
      <c r="BF559" s="29">
        <f>BF144</f>
        <v>44</v>
      </c>
      <c r="BG559" s="29">
        <f>BG144</f>
        <v>44</v>
      </c>
      <c r="BH559" s="29">
        <f>BH144</f>
        <v>44</v>
      </c>
      <c r="BI559" s="29">
        <f>BI144</f>
        <v>44</v>
      </c>
      <c r="BJ559" s="29">
        <f>BJ144</f>
        <v>44</v>
      </c>
      <c r="BK559" s="29">
        <f>BK144</f>
        <v>44</v>
      </c>
      <c r="BL559" s="29">
        <f>BL144</f>
        <v>44</v>
      </c>
      <c r="BM559" s="29">
        <f>BM144</f>
        <v>44</v>
      </c>
      <c r="BN559" s="29">
        <f>BN144</f>
        <v>44</v>
      </c>
      <c r="BO559" s="29">
        <f>BO144</f>
        <v>44</v>
      </c>
    </row>
    <row r="560" spans="1:68" x14ac:dyDescent="0.15">
      <c r="A560" s="47" t="s">
        <v>9</v>
      </c>
      <c r="G560" s="29">
        <f>G145</f>
        <v>2</v>
      </c>
      <c r="H560" s="29">
        <f>H145</f>
        <v>6</v>
      </c>
      <c r="I560" s="29">
        <f>I145</f>
        <v>6</v>
      </c>
      <c r="J560" s="29">
        <f>J145</f>
        <v>6</v>
      </c>
      <c r="K560" s="29">
        <f>K145</f>
        <v>6</v>
      </c>
      <c r="L560" s="29">
        <f>L145</f>
        <v>6</v>
      </c>
      <c r="M560" s="29">
        <f>M145</f>
        <v>6</v>
      </c>
      <c r="N560" s="29">
        <f>N145</f>
        <v>5.5</v>
      </c>
      <c r="O560" s="29">
        <f>O145</f>
        <v>5.5</v>
      </c>
      <c r="P560" s="29">
        <f>P145</f>
        <v>5.5</v>
      </c>
      <c r="Q560" s="29">
        <f>Q145</f>
        <v>5.5</v>
      </c>
      <c r="R560" s="29">
        <f>R145</f>
        <v>5.5</v>
      </c>
      <c r="S560" s="29">
        <f>S145</f>
        <v>5.5</v>
      </c>
      <c r="T560" s="29">
        <f>T145</f>
        <v>1.25</v>
      </c>
      <c r="U560" s="29">
        <f>U145</f>
        <v>1.25</v>
      </c>
      <c r="V560" s="29">
        <f>V145</f>
        <v>1.25</v>
      </c>
      <c r="W560" s="29">
        <f>W145</f>
        <v>0.75</v>
      </c>
      <c r="X560" s="29">
        <f>X145</f>
        <v>0.75</v>
      </c>
      <c r="Y560" s="29">
        <f>Y145</f>
        <v>0.75</v>
      </c>
      <c r="Z560" s="29">
        <f>Z145</f>
        <v>0.75</v>
      </c>
      <c r="AA560" s="29">
        <f>AA145</f>
        <v>0.75</v>
      </c>
      <c r="AB560" s="29">
        <f>AB145</f>
        <v>0.75</v>
      </c>
      <c r="AC560" s="29">
        <f>AC145</f>
        <v>0.75</v>
      </c>
      <c r="AD560" s="29">
        <f>AD145</f>
        <v>0.75</v>
      </c>
      <c r="AE560" s="29">
        <f>AE145</f>
        <v>0.75</v>
      </c>
      <c r="AF560" s="29">
        <f>AF145</f>
        <v>0</v>
      </c>
      <c r="AG560" s="29">
        <f>AG145</f>
        <v>0</v>
      </c>
      <c r="AH560" s="29">
        <f>AH145</f>
        <v>0</v>
      </c>
      <c r="AI560" s="29">
        <f>AI145</f>
        <v>0</v>
      </c>
      <c r="AJ560" s="29">
        <f>AJ145</f>
        <v>0</v>
      </c>
      <c r="AK560" s="29">
        <f>AK145</f>
        <v>0</v>
      </c>
      <c r="AL560" s="29">
        <f>AL145</f>
        <v>0</v>
      </c>
      <c r="AM560" s="29">
        <f>AM145</f>
        <v>0</v>
      </c>
      <c r="AN560" s="29">
        <f>AN145</f>
        <v>0</v>
      </c>
      <c r="AO560" s="29">
        <f>AO145</f>
        <v>0</v>
      </c>
      <c r="AP560" s="29">
        <f>AP145</f>
        <v>0</v>
      </c>
      <c r="AQ560" s="29">
        <f>AQ145</f>
        <v>0</v>
      </c>
      <c r="AR560" s="29">
        <f>AR145</f>
        <v>0</v>
      </c>
      <c r="AS560" s="29">
        <f>AS145</f>
        <v>0</v>
      </c>
      <c r="AT560" s="29">
        <f>AT145</f>
        <v>0</v>
      </c>
      <c r="AU560" s="29">
        <f>AU145</f>
        <v>0</v>
      </c>
      <c r="AV560" s="29">
        <f>AV145</f>
        <v>0</v>
      </c>
      <c r="AW560" s="29">
        <f>AW145</f>
        <v>0</v>
      </c>
      <c r="AX560" s="29">
        <f>AX145</f>
        <v>0</v>
      </c>
      <c r="AY560" s="29">
        <f>AY145</f>
        <v>0</v>
      </c>
      <c r="AZ560" s="29">
        <f>AZ145</f>
        <v>0</v>
      </c>
      <c r="BA560" s="29">
        <f>BA145</f>
        <v>0</v>
      </c>
      <c r="BB560" s="29">
        <f>BB145</f>
        <v>0</v>
      </c>
      <c r="BC560" s="29">
        <f>BC145</f>
        <v>0</v>
      </c>
      <c r="BD560" s="29">
        <f>BD145</f>
        <v>0</v>
      </c>
      <c r="BE560" s="29">
        <f>BE145</f>
        <v>0</v>
      </c>
      <c r="BF560" s="29">
        <f>BF145</f>
        <v>0</v>
      </c>
      <c r="BG560" s="29">
        <f>BG145</f>
        <v>0</v>
      </c>
      <c r="BH560" s="29">
        <f>BH145</f>
        <v>0</v>
      </c>
      <c r="BI560" s="29">
        <f>BI145</f>
        <v>0</v>
      </c>
      <c r="BJ560" s="29">
        <f>BJ145</f>
        <v>0</v>
      </c>
      <c r="BK560" s="29">
        <f>BK145</f>
        <v>0</v>
      </c>
      <c r="BL560" s="29">
        <f>BL145</f>
        <v>0</v>
      </c>
      <c r="BM560" s="29">
        <f>BM145</f>
        <v>0</v>
      </c>
      <c r="BN560" s="29">
        <f>BN145</f>
        <v>0</v>
      </c>
      <c r="BO560" s="29">
        <f>BO145</f>
        <v>0</v>
      </c>
    </row>
    <row r="561" spans="1:69" x14ac:dyDescent="0.15">
      <c r="A561" s="47" t="s">
        <v>8</v>
      </c>
      <c r="G561" s="29">
        <f>SUM(G559:G560)</f>
        <v>4</v>
      </c>
      <c r="H561" s="29">
        <f>SUM(H559:H560)</f>
        <v>14</v>
      </c>
      <c r="I561" s="29">
        <f t="shared" ref="I561:AE561" si="335">SUM(I559:I560)</f>
        <v>14</v>
      </c>
      <c r="J561" s="29">
        <f t="shared" si="335"/>
        <v>14</v>
      </c>
      <c r="K561" s="29">
        <f t="shared" si="335"/>
        <v>15</v>
      </c>
      <c r="L561" s="29">
        <f t="shared" si="335"/>
        <v>17</v>
      </c>
      <c r="M561" s="29">
        <f t="shared" si="335"/>
        <v>17</v>
      </c>
      <c r="N561" s="29">
        <f t="shared" si="335"/>
        <v>17.5</v>
      </c>
      <c r="O561" s="29">
        <f t="shared" si="335"/>
        <v>18.5</v>
      </c>
      <c r="P561" s="29">
        <f t="shared" si="335"/>
        <v>18.5</v>
      </c>
      <c r="Q561" s="29">
        <f t="shared" si="335"/>
        <v>19.5</v>
      </c>
      <c r="R561" s="29">
        <f t="shared" si="335"/>
        <v>19.5</v>
      </c>
      <c r="S561" s="29">
        <f t="shared" si="335"/>
        <v>19.5</v>
      </c>
      <c r="T561" s="29">
        <f t="shared" si="335"/>
        <v>24.25</v>
      </c>
      <c r="U561" s="29">
        <f t="shared" si="335"/>
        <v>24.25</v>
      </c>
      <c r="V561" s="29">
        <f t="shared" si="335"/>
        <v>24.25</v>
      </c>
      <c r="W561" s="29">
        <f t="shared" si="335"/>
        <v>26.75</v>
      </c>
      <c r="X561" s="29">
        <f t="shared" si="335"/>
        <v>26.75</v>
      </c>
      <c r="Y561" s="29">
        <f t="shared" si="335"/>
        <v>26.75</v>
      </c>
      <c r="Z561" s="29">
        <f t="shared" si="335"/>
        <v>26.75</v>
      </c>
      <c r="AA561" s="29">
        <f t="shared" si="335"/>
        <v>26.75</v>
      </c>
      <c r="AB561" s="29">
        <f t="shared" si="335"/>
        <v>26.75</v>
      </c>
      <c r="AC561" s="29">
        <f t="shared" si="335"/>
        <v>26.75</v>
      </c>
      <c r="AD561" s="29">
        <f t="shared" si="335"/>
        <v>26.75</v>
      </c>
      <c r="AE561" s="29">
        <f t="shared" si="335"/>
        <v>26.75</v>
      </c>
      <c r="AF561" s="29">
        <f t="shared" ref="AF561:BO561" si="336">SUM(AF559:AF560)</f>
        <v>34</v>
      </c>
      <c r="AG561" s="29">
        <f t="shared" si="336"/>
        <v>34</v>
      </c>
      <c r="AH561" s="29">
        <f t="shared" si="336"/>
        <v>34</v>
      </c>
      <c r="AI561" s="29">
        <f t="shared" si="336"/>
        <v>34</v>
      </c>
      <c r="AJ561" s="29">
        <f t="shared" si="336"/>
        <v>34</v>
      </c>
      <c r="AK561" s="29">
        <f t="shared" si="336"/>
        <v>34</v>
      </c>
      <c r="AL561" s="29">
        <f t="shared" si="336"/>
        <v>34</v>
      </c>
      <c r="AM561" s="29">
        <f t="shared" si="336"/>
        <v>34</v>
      </c>
      <c r="AN561" s="29">
        <f t="shared" si="336"/>
        <v>34</v>
      </c>
      <c r="AO561" s="29">
        <f t="shared" si="336"/>
        <v>34</v>
      </c>
      <c r="AP561" s="29">
        <f t="shared" si="336"/>
        <v>34</v>
      </c>
      <c r="AQ561" s="29">
        <f t="shared" si="336"/>
        <v>34</v>
      </c>
      <c r="AR561" s="29">
        <f t="shared" si="336"/>
        <v>44</v>
      </c>
      <c r="AS561" s="29">
        <f t="shared" si="336"/>
        <v>44</v>
      </c>
      <c r="AT561" s="29">
        <f t="shared" si="336"/>
        <v>44</v>
      </c>
      <c r="AU561" s="29">
        <f t="shared" si="336"/>
        <v>44</v>
      </c>
      <c r="AV561" s="29">
        <f t="shared" si="336"/>
        <v>44</v>
      </c>
      <c r="AW561" s="29">
        <f t="shared" si="336"/>
        <v>44</v>
      </c>
      <c r="AX561" s="29">
        <f t="shared" si="336"/>
        <v>44</v>
      </c>
      <c r="AY561" s="29">
        <f t="shared" si="336"/>
        <v>44</v>
      </c>
      <c r="AZ561" s="29">
        <f t="shared" si="336"/>
        <v>44</v>
      </c>
      <c r="BA561" s="29">
        <f t="shared" si="336"/>
        <v>44</v>
      </c>
      <c r="BB561" s="29">
        <f t="shared" si="336"/>
        <v>44</v>
      </c>
      <c r="BC561" s="29">
        <f t="shared" si="336"/>
        <v>44</v>
      </c>
      <c r="BD561" s="29">
        <f t="shared" si="336"/>
        <v>44</v>
      </c>
      <c r="BE561" s="29">
        <f t="shared" si="336"/>
        <v>44</v>
      </c>
      <c r="BF561" s="29">
        <f t="shared" si="336"/>
        <v>44</v>
      </c>
      <c r="BG561" s="29">
        <f t="shared" si="336"/>
        <v>44</v>
      </c>
      <c r="BH561" s="29">
        <f t="shared" si="336"/>
        <v>44</v>
      </c>
      <c r="BI561" s="29">
        <f t="shared" si="336"/>
        <v>44</v>
      </c>
      <c r="BJ561" s="29">
        <f t="shared" si="336"/>
        <v>44</v>
      </c>
      <c r="BK561" s="29">
        <f t="shared" si="336"/>
        <v>44</v>
      </c>
      <c r="BL561" s="29">
        <f t="shared" si="336"/>
        <v>44</v>
      </c>
      <c r="BM561" s="29">
        <f t="shared" si="336"/>
        <v>44</v>
      </c>
      <c r="BN561" s="29">
        <f t="shared" si="336"/>
        <v>44</v>
      </c>
      <c r="BO561" s="29">
        <f t="shared" si="336"/>
        <v>44</v>
      </c>
    </row>
    <row r="562" spans="1:69" x14ac:dyDescent="0.15">
      <c r="A562" s="47" t="s">
        <v>1069</v>
      </c>
      <c r="G562" s="27">
        <f>+G209+G274+G357+G530</f>
        <v>13770.833333333334</v>
      </c>
      <c r="H562" s="27">
        <f>+H209+H274+H357+H530</f>
        <v>54000</v>
      </c>
      <c r="I562" s="27">
        <f>+I209+I274+I357+I530</f>
        <v>54000</v>
      </c>
      <c r="J562" s="27">
        <f>+J209+J274+J357+J530</f>
        <v>54000</v>
      </c>
      <c r="K562" s="27">
        <f>+K209+K274+K357+K530</f>
        <v>59333.333333333328</v>
      </c>
      <c r="L562" s="27">
        <f>+L209+L274+L357+L530</f>
        <v>68916.666666666672</v>
      </c>
      <c r="M562" s="27">
        <f>+M209+M274+M357+M530</f>
        <v>68916.666666666672</v>
      </c>
      <c r="N562" s="27">
        <f>+N209+N274+N357+N530</f>
        <v>74583.333333333343</v>
      </c>
      <c r="O562" s="27">
        <f>+O209+O274+O357+O530</f>
        <v>78916.666666666657</v>
      </c>
      <c r="P562" s="27">
        <f>+P209+P274+P357+P530</f>
        <v>78916.666666666657</v>
      </c>
      <c r="Q562" s="27">
        <f>+Q209+Q274+Q357+Q530</f>
        <v>83083.333333333328</v>
      </c>
      <c r="R562" s="27">
        <f>+R209+R274+R357+R530</f>
        <v>83083.333333333328</v>
      </c>
      <c r="S562" s="27">
        <f>+S209+S274+S357+S530</f>
        <v>83083.333333333328</v>
      </c>
      <c r="T562" s="27">
        <f>+T209+T274+T357+T530</f>
        <v>133291.66666666669</v>
      </c>
      <c r="U562" s="27">
        <f>+U209+U274+U357+U530</f>
        <v>133291.66666666669</v>
      </c>
      <c r="V562" s="27">
        <f>+V209+V274+V357+V530</f>
        <v>133291.66666666669</v>
      </c>
      <c r="W562" s="27">
        <f>+W209+W274+W357+W530</f>
        <v>150458.33333333334</v>
      </c>
      <c r="X562" s="27">
        <f>+X209+X274+X357+X530</f>
        <v>150458.33333333334</v>
      </c>
      <c r="Y562" s="27">
        <f>+Y209+Y274+Y357+Y530</f>
        <v>150458.33333333334</v>
      </c>
      <c r="Z562" s="27">
        <f>+Z209+Z274+Z357+Z530</f>
        <v>150458.33333333334</v>
      </c>
      <c r="AA562" s="27">
        <f>+AA209+AA274+AA357+AA530</f>
        <v>150458.33333333334</v>
      </c>
      <c r="AB562" s="27">
        <f>+AB209+AB274+AB357+AB530</f>
        <v>150458.33333333334</v>
      </c>
      <c r="AC562" s="27">
        <f>+AC209+AC274+AC357+AC530</f>
        <v>150458.33333333334</v>
      </c>
      <c r="AD562" s="27">
        <f>+AD209+AD274+AD357+AD530</f>
        <v>150458.33333333334</v>
      </c>
      <c r="AE562" s="27">
        <f>+AE209+AE274+AE357+AE530</f>
        <v>150458.33333333334</v>
      </c>
      <c r="AF562" s="27">
        <f>+AF209+AF274+AF357+AF530</f>
        <v>205291.66666666669</v>
      </c>
      <c r="AG562" s="27">
        <f>+AG209+AG274+AG357+AG530</f>
        <v>205291.66666666669</v>
      </c>
      <c r="AH562" s="27">
        <f>+AH209+AH274+AH357+AH530</f>
        <v>205291.66666666669</v>
      </c>
      <c r="AI562" s="27">
        <f>+AI209+AI274+AI357+AI530</f>
        <v>205291.66666666669</v>
      </c>
      <c r="AJ562" s="27">
        <f>+AJ209+AJ274+AJ357+AJ530</f>
        <v>205291.66666666669</v>
      </c>
      <c r="AK562" s="27">
        <f>+AK209+AK274+AK357+AK530</f>
        <v>205291.66666666669</v>
      </c>
      <c r="AL562" s="27">
        <f>+AL209+AL274+AL357+AL530</f>
        <v>205291.66666666669</v>
      </c>
      <c r="AM562" s="27">
        <f>+AM209+AM274+AM357+AM530</f>
        <v>205291.66666666669</v>
      </c>
      <c r="AN562" s="27">
        <f>+AN209+AN274+AN357+AN530</f>
        <v>205291.66666666669</v>
      </c>
      <c r="AO562" s="27">
        <f>+AO209+AO274+AO357+AO530</f>
        <v>205291.66666666669</v>
      </c>
      <c r="AP562" s="27">
        <f>+AP209+AP274+AP357+AP530</f>
        <v>205291.66666666669</v>
      </c>
      <c r="AQ562" s="27">
        <f>+AQ209+AQ274+AQ357+AQ530</f>
        <v>205291.66666666669</v>
      </c>
      <c r="AR562" s="27">
        <f>+AR209+AR274+AR357+AR530</f>
        <v>267541.66666666669</v>
      </c>
      <c r="AS562" s="27">
        <f>+AS209+AS274+AS357+AS530</f>
        <v>267541.66666666669</v>
      </c>
      <c r="AT562" s="27">
        <f>+AT209+AT274+AT357+AT530</f>
        <v>267541.66666666669</v>
      </c>
      <c r="AU562" s="27">
        <f>+AU209+AU274+AU357+AU530</f>
        <v>267541.66666666669</v>
      </c>
      <c r="AV562" s="27">
        <f>+AV209+AV274+AV357+AV530</f>
        <v>267541.66666666669</v>
      </c>
      <c r="AW562" s="27">
        <f>+AW209+AW274+AW357+AW530</f>
        <v>267541.66666666669</v>
      </c>
      <c r="AX562" s="27">
        <f>+AX209+AX274+AX357+AX530</f>
        <v>267541.66666666669</v>
      </c>
      <c r="AY562" s="27">
        <f>+AY209+AY274+AY357+AY530</f>
        <v>267541.66666666669</v>
      </c>
      <c r="AZ562" s="27">
        <f>+AZ209+AZ274+AZ357+AZ530</f>
        <v>267541.66666666669</v>
      </c>
      <c r="BA562" s="27">
        <f>+BA209+BA274+BA357+BA530</f>
        <v>267541.66666666669</v>
      </c>
      <c r="BB562" s="27">
        <f>+BB209+BB274+BB357+BB530</f>
        <v>267541.66666666669</v>
      </c>
      <c r="BC562" s="27">
        <f>+BC209+BC274+BC357+BC530</f>
        <v>267541.66666666669</v>
      </c>
      <c r="BD562" s="27">
        <f>+BD209+BD274+BD357+BD530</f>
        <v>282416.66666666669</v>
      </c>
      <c r="BE562" s="27">
        <f>+BE209+BE274+BE357+BE530</f>
        <v>282416.66666666669</v>
      </c>
      <c r="BF562" s="27">
        <f>+BF209+BF274+BF357+BF530</f>
        <v>282416.66666666669</v>
      </c>
      <c r="BG562" s="27">
        <f>+BG209+BG274+BG357+BG530</f>
        <v>282416.66666666669</v>
      </c>
      <c r="BH562" s="27">
        <f>+BH209+BH274+BH357+BH530</f>
        <v>282416.66666666669</v>
      </c>
      <c r="BI562" s="27">
        <f>+BI209+BI274+BI357+BI530</f>
        <v>282416.66666666669</v>
      </c>
      <c r="BJ562" s="27">
        <f>+BJ209+BJ274+BJ357+BJ530</f>
        <v>282416.66666666669</v>
      </c>
      <c r="BK562" s="27">
        <f>+BK209+BK274+BK357+BK530</f>
        <v>282416.66666666669</v>
      </c>
      <c r="BL562" s="27">
        <f>+BL209+BL274+BL357+BL530</f>
        <v>282416.66666666669</v>
      </c>
      <c r="BM562" s="27">
        <f>+BM209+BM274+BM357+BM530</f>
        <v>282416.66666666669</v>
      </c>
      <c r="BN562" s="27">
        <f>+BN209+BN274+BN357+BN530</f>
        <v>282416.66666666669</v>
      </c>
      <c r="BO562" s="27">
        <f>+BO209+BO274+BO357+BO530</f>
        <v>282416.66666666669</v>
      </c>
      <c r="BP562" s="41">
        <f t="shared" ref="BP562:BP568" si="337">SUM(H562:BO562)</f>
        <v>11657833.33333333</v>
      </c>
    </row>
    <row r="563" spans="1:69" x14ac:dyDescent="0.15">
      <c r="A563" s="47" t="s">
        <v>1070</v>
      </c>
      <c r="G563" s="27">
        <f>+G210+G275+G358+G531</f>
        <v>0</v>
      </c>
      <c r="H563" s="27">
        <f>+H210+H275+H358+H531</f>
        <v>0</v>
      </c>
      <c r="I563" s="27">
        <f>+I210+I275+I358+I531</f>
        <v>0</v>
      </c>
      <c r="J563" s="27">
        <f>+J210+J275+J358+J531</f>
        <v>0</v>
      </c>
      <c r="K563" s="27">
        <f>+K210+K275+K358+K531</f>
        <v>0</v>
      </c>
      <c r="L563" s="27">
        <f>+L210+L275+L358+L531</f>
        <v>0</v>
      </c>
      <c r="M563" s="27">
        <f>+M210+M275+M358+M531</f>
        <v>0</v>
      </c>
      <c r="N563" s="27">
        <f>+N210+N275+N358+N531</f>
        <v>0</v>
      </c>
      <c r="O563" s="27">
        <f>+O210+O275+O358+O531</f>
        <v>0</v>
      </c>
      <c r="P563" s="27">
        <f>+P210+P275+P358+P531</f>
        <v>0</v>
      </c>
      <c r="Q563" s="27">
        <f>+Q210+Q275+Q358+Q531</f>
        <v>1182.6000000000001</v>
      </c>
      <c r="R563" s="27">
        <f>+R210+R275+R358+R531</f>
        <v>1182.6000000000001</v>
      </c>
      <c r="S563" s="27">
        <f>+S210+S275+S358+S531</f>
        <v>2274.75</v>
      </c>
      <c r="T563" s="27">
        <f>+T210+T275+T358+T531</f>
        <v>7572.5700000000015</v>
      </c>
      <c r="U563" s="27">
        <f>+U210+U275+U358+U531</f>
        <v>10183.995000000001</v>
      </c>
      <c r="V563" s="27">
        <f>+V210+V275+V358+V531</f>
        <v>20367.990000000002</v>
      </c>
      <c r="W563" s="27">
        <f>+W210+W275+W358+W531</f>
        <v>20367.990000000002</v>
      </c>
      <c r="X563" s="27">
        <f>+X210+X275+X358+X531</f>
        <v>20367.990000000002</v>
      </c>
      <c r="Y563" s="27">
        <f>+Y210+Y275+Y358+Y531</f>
        <v>20367.990000000002</v>
      </c>
      <c r="Z563" s="27">
        <f>+Z210+Z275+Z358+Z531</f>
        <v>20367.990000000002</v>
      </c>
      <c r="AA563" s="27">
        <f>+AA210+AA275+AA358+AA531</f>
        <v>22979.415000000005</v>
      </c>
      <c r="AB563" s="27">
        <f>+AB210+AB275+AB358+AB531</f>
        <v>25590.84</v>
      </c>
      <c r="AC563" s="27">
        <f>+AC210+AC275+AC358+AC531</f>
        <v>25658.34</v>
      </c>
      <c r="AD563" s="27">
        <f>+AD210+AD275+AD358+AD531</f>
        <v>30620.891250000004</v>
      </c>
      <c r="AE563" s="27">
        <f>+AE210+AE275+AE358+AE531</f>
        <v>30675.735000000004</v>
      </c>
      <c r="AF563" s="27">
        <f>+AF210+AF275+AF358+AF531</f>
        <v>40960.14</v>
      </c>
      <c r="AG563" s="27">
        <f>+AG210+AG275+AG358+AG531</f>
        <v>65481.174000000028</v>
      </c>
      <c r="AH563" s="27">
        <f>+AH210+AH275+AH358+AH531</f>
        <v>73905.664499999984</v>
      </c>
      <c r="AI563" s="27">
        <f>+AI210+AI275+AI358+AI531</f>
        <v>73905.664499999984</v>
      </c>
      <c r="AJ563" s="27">
        <f>+AJ210+AJ275+AJ358+AJ531</f>
        <v>82057.53</v>
      </c>
      <c r="AK563" s="27">
        <f>+AK210+AK275+AK358+AK531</f>
        <v>82057.53</v>
      </c>
      <c r="AL563" s="27">
        <f>+AL210+AL275+AL358+AL531</f>
        <v>82057.53</v>
      </c>
      <c r="AM563" s="27">
        <f>+AM210+AM275+AM358+AM531</f>
        <v>73974.289500000014</v>
      </c>
      <c r="AN563" s="27">
        <f>+AN210+AN275+AN358+AN531</f>
        <v>74042.914499999999</v>
      </c>
      <c r="AO563" s="27">
        <f>+AO210+AO275+AO358+AO531</f>
        <v>65965.299000000014</v>
      </c>
      <c r="AP563" s="27">
        <f>+AP210+AP275+AP358+AP531</f>
        <v>57937.933500000014</v>
      </c>
      <c r="AQ563" s="27">
        <f>+AQ210+AQ275+AQ358+AQ531</f>
        <v>49845.974249999999</v>
      </c>
      <c r="AR563" s="27">
        <f>+AR210+AR275+AR358+AR531</f>
        <v>76862.312399999995</v>
      </c>
      <c r="AS563" s="27">
        <f>+AS210+AS275+AS358+AS531</f>
        <v>122618.00249999999</v>
      </c>
      <c r="AT563" s="27">
        <f>+AT210+AT275+AT358+AT531</f>
        <v>138399.50115000003</v>
      </c>
      <c r="AU563" s="27">
        <f>+AU210+AU275+AU358+AU531</f>
        <v>138399.50115000003</v>
      </c>
      <c r="AV563" s="27">
        <f>+AV210+AV275+AV358+AV531</f>
        <v>153487.47187500002</v>
      </c>
      <c r="AW563" s="27">
        <f>+AW210+AW275+AW358+AW531</f>
        <v>153487.47187500002</v>
      </c>
      <c r="AX563" s="27">
        <f>+AX210+AX275+AX358+AX531</f>
        <v>153487.47187500002</v>
      </c>
      <c r="AY563" s="27">
        <f>+AY210+AY275+AY358+AY531</f>
        <v>138476.00115000003</v>
      </c>
      <c r="AZ563" s="27">
        <f>+AZ210+AZ275+AZ358+AZ531</f>
        <v>138552.50115</v>
      </c>
      <c r="BA563" s="27">
        <f>+BA210+BA275+BA358+BA531</f>
        <v>123158.75250000002</v>
      </c>
      <c r="BB563" s="27">
        <f>+BB210+BB275+BB358+BB531</f>
        <v>108196.03177500001</v>
      </c>
      <c r="BC563" s="27">
        <f>+BC210+BC275+BC358+BC531</f>
        <v>92787.095625000016</v>
      </c>
      <c r="BD563" s="27">
        <f>+BD210+BD275+BD358+BD531</f>
        <v>130716.632025</v>
      </c>
      <c r="BE563" s="27">
        <f>+BE210+BE275+BE358+BE531</f>
        <v>209072.99874000001</v>
      </c>
      <c r="BF563" s="27">
        <f>+BF210+BF275+BF358+BF531</f>
        <v>235476.725145</v>
      </c>
      <c r="BG563" s="27">
        <f>+BG210+BG275+BG358+BG531</f>
        <v>235476.725145</v>
      </c>
      <c r="BH563" s="27">
        <f>+BH210+BH275+BH358+BH531</f>
        <v>261558.51405000003</v>
      </c>
      <c r="BI563" s="27">
        <f>+BI210+BI275+BI358+BI531</f>
        <v>261558.51405000003</v>
      </c>
      <c r="BJ563" s="27">
        <f>+BJ210+BJ275+BJ358+BJ531</f>
        <v>261558.51405000003</v>
      </c>
      <c r="BK563" s="27">
        <f>+BK210+BK275+BK358+BK531</f>
        <v>235553.225145</v>
      </c>
      <c r="BL563" s="27">
        <f>+BL210+BL275+BL358+BL531</f>
        <v>235629.72514499992</v>
      </c>
      <c r="BM563" s="27">
        <f>+BM210+BM275+BM358+BM531</f>
        <v>209613.74874000001</v>
      </c>
      <c r="BN563" s="27">
        <f>+BN210+BN275+BN358+BN531</f>
        <v>183657.20983499999</v>
      </c>
      <c r="BO563" s="27">
        <f>+BO210+BO275+BO358+BO531</f>
        <v>157626.04592999999</v>
      </c>
      <c r="BP563" s="41">
        <f>SUM(H563:BO563)</f>
        <v>5237364.0230250005</v>
      </c>
    </row>
    <row r="564" spans="1:69" x14ac:dyDescent="0.15">
      <c r="A564" s="47" t="s">
        <v>1071</v>
      </c>
      <c r="G564" s="27">
        <f>SUM(G562:G563)</f>
        <v>13770.833333333334</v>
      </c>
      <c r="H564" s="27">
        <f t="shared" ref="H564:BO564" si="338">SUM(H562:H563)</f>
        <v>54000</v>
      </c>
      <c r="I564" s="27">
        <f t="shared" si="338"/>
        <v>54000</v>
      </c>
      <c r="J564" s="27">
        <f t="shared" si="338"/>
        <v>54000</v>
      </c>
      <c r="K564" s="27">
        <f t="shared" si="338"/>
        <v>59333.333333333328</v>
      </c>
      <c r="L564" s="27">
        <f t="shared" si="338"/>
        <v>68916.666666666672</v>
      </c>
      <c r="M564" s="27">
        <f t="shared" si="338"/>
        <v>68916.666666666672</v>
      </c>
      <c r="N564" s="27">
        <f t="shared" si="338"/>
        <v>74583.333333333343</v>
      </c>
      <c r="O564" s="27">
        <f t="shared" si="338"/>
        <v>78916.666666666657</v>
      </c>
      <c r="P564" s="27">
        <f t="shared" si="338"/>
        <v>78916.666666666657</v>
      </c>
      <c r="Q564" s="27">
        <f t="shared" si="338"/>
        <v>84265.933333333334</v>
      </c>
      <c r="R564" s="27">
        <f t="shared" si="338"/>
        <v>84265.933333333334</v>
      </c>
      <c r="S564" s="27">
        <f t="shared" si="338"/>
        <v>85358.083333333328</v>
      </c>
      <c r="T564" s="27">
        <f t="shared" si="338"/>
        <v>140864.23666666669</v>
      </c>
      <c r="U564" s="27">
        <f t="shared" si="338"/>
        <v>143475.66166666668</v>
      </c>
      <c r="V564" s="27">
        <f t="shared" si="338"/>
        <v>153659.65666666668</v>
      </c>
      <c r="W564" s="27">
        <f t="shared" si="338"/>
        <v>170826.32333333333</v>
      </c>
      <c r="X564" s="27">
        <f t="shared" si="338"/>
        <v>170826.32333333333</v>
      </c>
      <c r="Y564" s="27">
        <f t="shared" si="338"/>
        <v>170826.32333333333</v>
      </c>
      <c r="Z564" s="27">
        <f t="shared" si="338"/>
        <v>170826.32333333333</v>
      </c>
      <c r="AA564" s="27">
        <f t="shared" si="338"/>
        <v>173437.74833333335</v>
      </c>
      <c r="AB564" s="27">
        <f t="shared" si="338"/>
        <v>176049.17333333334</v>
      </c>
      <c r="AC564" s="27">
        <f t="shared" si="338"/>
        <v>176116.67333333334</v>
      </c>
      <c r="AD564" s="27">
        <f t="shared" si="338"/>
        <v>181079.22458333336</v>
      </c>
      <c r="AE564" s="27">
        <f t="shared" si="338"/>
        <v>181134.06833333336</v>
      </c>
      <c r="AF564" s="27">
        <f t="shared" si="338"/>
        <v>246251.8066666667</v>
      </c>
      <c r="AG564" s="27">
        <f t="shared" si="338"/>
        <v>270772.84066666674</v>
      </c>
      <c r="AH564" s="27">
        <f t="shared" si="338"/>
        <v>279197.3311666667</v>
      </c>
      <c r="AI564" s="27">
        <f t="shared" si="338"/>
        <v>279197.3311666667</v>
      </c>
      <c r="AJ564" s="27">
        <f t="shared" si="338"/>
        <v>287349.19666666666</v>
      </c>
      <c r="AK564" s="27">
        <f t="shared" si="338"/>
        <v>287349.19666666666</v>
      </c>
      <c r="AL564" s="27">
        <f t="shared" si="338"/>
        <v>287349.19666666666</v>
      </c>
      <c r="AM564" s="27">
        <f t="shared" si="338"/>
        <v>279265.9561666667</v>
      </c>
      <c r="AN564" s="27">
        <f t="shared" si="338"/>
        <v>279334.5811666667</v>
      </c>
      <c r="AO564" s="27">
        <f t="shared" si="338"/>
        <v>271256.96566666669</v>
      </c>
      <c r="AP564" s="27">
        <f t="shared" si="338"/>
        <v>263229.60016666667</v>
      </c>
      <c r="AQ564" s="27">
        <f t="shared" si="338"/>
        <v>255137.64091666669</v>
      </c>
      <c r="AR564" s="27">
        <f t="shared" si="338"/>
        <v>344403.97906666668</v>
      </c>
      <c r="AS564" s="27">
        <f t="shared" si="338"/>
        <v>390159.66916666669</v>
      </c>
      <c r="AT564" s="27">
        <f t="shared" si="338"/>
        <v>405941.16781666671</v>
      </c>
      <c r="AU564" s="27">
        <f t="shared" si="338"/>
        <v>405941.16781666671</v>
      </c>
      <c r="AV564" s="27">
        <f t="shared" si="338"/>
        <v>421029.13854166667</v>
      </c>
      <c r="AW564" s="27">
        <f t="shared" si="338"/>
        <v>421029.13854166667</v>
      </c>
      <c r="AX564" s="27">
        <f t="shared" si="338"/>
        <v>421029.13854166667</v>
      </c>
      <c r="AY564" s="27">
        <f t="shared" si="338"/>
        <v>406017.66781666671</v>
      </c>
      <c r="AZ564" s="27">
        <f t="shared" si="338"/>
        <v>406094.16781666665</v>
      </c>
      <c r="BA564" s="27">
        <f t="shared" si="338"/>
        <v>390700.41916666669</v>
      </c>
      <c r="BB564" s="27">
        <f t="shared" si="338"/>
        <v>375737.69844166667</v>
      </c>
      <c r="BC564" s="27">
        <f t="shared" si="338"/>
        <v>360328.7622916667</v>
      </c>
      <c r="BD564" s="27">
        <f t="shared" si="338"/>
        <v>413133.29869166669</v>
      </c>
      <c r="BE564" s="27">
        <f t="shared" si="338"/>
        <v>491489.6654066667</v>
      </c>
      <c r="BF564" s="27">
        <f t="shared" si="338"/>
        <v>517893.39181166666</v>
      </c>
      <c r="BG564" s="27">
        <f t="shared" si="338"/>
        <v>517893.39181166666</v>
      </c>
      <c r="BH564" s="27">
        <f t="shared" si="338"/>
        <v>543975.18071666674</v>
      </c>
      <c r="BI564" s="27">
        <f t="shared" si="338"/>
        <v>543975.18071666674</v>
      </c>
      <c r="BJ564" s="27">
        <f t="shared" si="338"/>
        <v>543975.18071666674</v>
      </c>
      <c r="BK564" s="27">
        <f t="shared" si="338"/>
        <v>517969.89181166666</v>
      </c>
      <c r="BL564" s="27">
        <f t="shared" si="338"/>
        <v>518046.3918116666</v>
      </c>
      <c r="BM564" s="27">
        <f t="shared" si="338"/>
        <v>492030.4154066667</v>
      </c>
      <c r="BN564" s="27">
        <f t="shared" si="338"/>
        <v>466073.87650166667</v>
      </c>
      <c r="BO564" s="27">
        <f t="shared" si="338"/>
        <v>440042.71259666665</v>
      </c>
      <c r="BP564" s="41">
        <f>SUM(H564:BO564)</f>
        <v>16895197.356358338</v>
      </c>
      <c r="BQ564" s="27"/>
    </row>
    <row r="565" spans="1:69" x14ac:dyDescent="0.15">
      <c r="A565" s="47" t="s">
        <v>6</v>
      </c>
      <c r="G565" s="27">
        <f>G213+G278+G361+G534</f>
        <v>12000</v>
      </c>
      <c r="H565" s="27">
        <f>H213+H278+H361+H534</f>
        <v>39000</v>
      </c>
      <c r="I565" s="27">
        <f>I213+I278+I361+I534</f>
        <v>39000</v>
      </c>
      <c r="J565" s="27">
        <f>J213+J278+J361+J534</f>
        <v>39000</v>
      </c>
      <c r="K565" s="27">
        <f>K213+K278+K361+K534</f>
        <v>39000</v>
      </c>
      <c r="L565" s="27">
        <f>L213+L278+L361+L534</f>
        <v>39000</v>
      </c>
      <c r="M565" s="27">
        <f>M213+M278+M361+M534</f>
        <v>39000</v>
      </c>
      <c r="N565" s="27">
        <f>N213+N278+N361+N534</f>
        <v>33800</v>
      </c>
      <c r="O565" s="27">
        <f>O213+O278+O361+O534</f>
        <v>33800</v>
      </c>
      <c r="P565" s="27">
        <f>P213+P278+P361+P534</f>
        <v>33800</v>
      </c>
      <c r="Q565" s="27">
        <f>Q213+Q278+Q361+Q534</f>
        <v>33800</v>
      </c>
      <c r="R565" s="27">
        <f>R213+R278+R361+R534</f>
        <v>33800</v>
      </c>
      <c r="S565" s="27">
        <f>S213+S278+S361+S534</f>
        <v>33800</v>
      </c>
      <c r="T565" s="27">
        <f>T213+T278+T361+T534</f>
        <v>3400</v>
      </c>
      <c r="U565" s="27">
        <f>U213+U278+U361+U534</f>
        <v>3400</v>
      </c>
      <c r="V565" s="27">
        <f>V213+V278+V361+V534</f>
        <v>3400</v>
      </c>
      <c r="W565" s="27">
        <f>W213+W278+W361+W534</f>
        <v>3400</v>
      </c>
      <c r="X565" s="27">
        <f>X213+X278+X361+X534</f>
        <v>3400</v>
      </c>
      <c r="Y565" s="27">
        <f>Y213+Y278+Y361+Y534</f>
        <v>3400</v>
      </c>
      <c r="Z565" s="27">
        <f>Z213+Z278+Z361+Z534</f>
        <v>3400</v>
      </c>
      <c r="AA565" s="27">
        <f>AA213+AA278+AA361+AA534</f>
        <v>3400</v>
      </c>
      <c r="AB565" s="27">
        <f>AB213+AB278+AB361+AB534</f>
        <v>3400</v>
      </c>
      <c r="AC565" s="27">
        <f>AC213+AC278+AC361+AC534</f>
        <v>3400</v>
      </c>
      <c r="AD565" s="27">
        <f>AD213+AD278+AD361+AD534</f>
        <v>3400</v>
      </c>
      <c r="AE565" s="27">
        <f>AE213+AE278+AE361+AE534</f>
        <v>3400</v>
      </c>
      <c r="AF565" s="27">
        <f>AF213+AF278+AF361+AF534</f>
        <v>0</v>
      </c>
      <c r="AG565" s="27">
        <f>AG213+AG278+AG361+AG534</f>
        <v>0</v>
      </c>
      <c r="AH565" s="27">
        <f>AH213+AH278+AH361+AH534</f>
        <v>0</v>
      </c>
      <c r="AI565" s="27">
        <f>AI213+AI278+AI361+AI534</f>
        <v>0</v>
      </c>
      <c r="AJ565" s="27">
        <f>AJ213+AJ278+AJ361+AJ534</f>
        <v>0</v>
      </c>
      <c r="AK565" s="27">
        <f>AK213+AK278+AK361+AK534</f>
        <v>0</v>
      </c>
      <c r="AL565" s="27">
        <f>AL213+AL278+AL361+AL534</f>
        <v>0</v>
      </c>
      <c r="AM565" s="27">
        <f>AM213+AM278+AM361+AM534</f>
        <v>0</v>
      </c>
      <c r="AN565" s="27">
        <f>AN213+AN278+AN361+AN534</f>
        <v>0</v>
      </c>
      <c r="AO565" s="27">
        <f>AO213+AO278+AO361+AO534</f>
        <v>0</v>
      </c>
      <c r="AP565" s="27">
        <f>AP213+AP278+AP361+AP534</f>
        <v>0</v>
      </c>
      <c r="AQ565" s="27">
        <f>AQ213+AQ278+AQ361+AQ534</f>
        <v>0</v>
      </c>
      <c r="AR565" s="27">
        <f>AR213+AR278+AR361+AR534</f>
        <v>0</v>
      </c>
      <c r="AS565" s="27">
        <f>AS213+AS278+AS361+AS534</f>
        <v>0</v>
      </c>
      <c r="AT565" s="27">
        <f>AT213+AT278+AT361+AT534</f>
        <v>0</v>
      </c>
      <c r="AU565" s="27">
        <f>AU213+AU278+AU361+AU534</f>
        <v>0</v>
      </c>
      <c r="AV565" s="27">
        <f>AV213+AV278+AV361+AV534</f>
        <v>0</v>
      </c>
      <c r="AW565" s="27">
        <f>AW213+AW278+AW361+AW534</f>
        <v>0</v>
      </c>
      <c r="AX565" s="27">
        <f>AX213+AX278+AX361+AX534</f>
        <v>0</v>
      </c>
      <c r="AY565" s="27">
        <f>AY213+AY278+AY361+AY534</f>
        <v>0</v>
      </c>
      <c r="AZ565" s="27">
        <f>AZ213+AZ278+AZ361+AZ534</f>
        <v>0</v>
      </c>
      <c r="BA565" s="27">
        <f>BA213+BA278+BA361+BA534</f>
        <v>0</v>
      </c>
      <c r="BB565" s="27">
        <f>BB213+BB278+BB361+BB534</f>
        <v>0</v>
      </c>
      <c r="BC565" s="27">
        <f>BC213+BC278+BC361+BC534</f>
        <v>0</v>
      </c>
      <c r="BD565" s="27">
        <f>BD213+BD278+BD361+BD534</f>
        <v>0</v>
      </c>
      <c r="BE565" s="27">
        <f>BE213+BE278+BE361+BE534</f>
        <v>0</v>
      </c>
      <c r="BF565" s="27">
        <f>BF213+BF278+BF361+BF534</f>
        <v>0</v>
      </c>
      <c r="BG565" s="27">
        <f>BG213+BG278+BG361+BG534</f>
        <v>0</v>
      </c>
      <c r="BH565" s="27">
        <f>BH213+BH278+BH361+BH534</f>
        <v>0</v>
      </c>
      <c r="BI565" s="27">
        <f>BI213+BI278+BI361+BI534</f>
        <v>0</v>
      </c>
      <c r="BJ565" s="27">
        <f>BJ213+BJ278+BJ361+BJ534</f>
        <v>0</v>
      </c>
      <c r="BK565" s="27">
        <f>BK213+BK278+BK361+BK534</f>
        <v>0</v>
      </c>
      <c r="BL565" s="27">
        <f>BL213+BL278+BL361+BL534</f>
        <v>0</v>
      </c>
      <c r="BM565" s="27">
        <f>BM213+BM278+BM361+BM534</f>
        <v>0</v>
      </c>
      <c r="BN565" s="27">
        <f>BN213+BN278+BN361+BN534</f>
        <v>0</v>
      </c>
      <c r="BO565" s="27">
        <f>BO213+BO278+BO361+BO534</f>
        <v>0</v>
      </c>
      <c r="BP565" s="41">
        <f t="shared" si="337"/>
        <v>477600</v>
      </c>
    </row>
    <row r="566" spans="1:69" x14ac:dyDescent="0.15">
      <c r="A566" s="35" t="s">
        <v>5</v>
      </c>
      <c r="G566" s="27">
        <f>+G565+G564</f>
        <v>25770.833333333336</v>
      </c>
      <c r="H566" s="27">
        <f t="shared" ref="H566:BO566" si="339">+H565+H564</f>
        <v>93000</v>
      </c>
      <c r="I566" s="27">
        <f t="shared" si="339"/>
        <v>93000</v>
      </c>
      <c r="J566" s="27">
        <f t="shared" si="339"/>
        <v>93000</v>
      </c>
      <c r="K566" s="27">
        <f t="shared" si="339"/>
        <v>98333.333333333328</v>
      </c>
      <c r="L566" s="27">
        <f t="shared" si="339"/>
        <v>107916.66666666667</v>
      </c>
      <c r="M566" s="27">
        <f t="shared" si="339"/>
        <v>107916.66666666667</v>
      </c>
      <c r="N566" s="27">
        <f t="shared" si="339"/>
        <v>108383.33333333334</v>
      </c>
      <c r="O566" s="27">
        <f t="shared" si="339"/>
        <v>112716.66666666666</v>
      </c>
      <c r="P566" s="27">
        <f t="shared" si="339"/>
        <v>112716.66666666666</v>
      </c>
      <c r="Q566" s="27">
        <f t="shared" si="339"/>
        <v>118065.93333333333</v>
      </c>
      <c r="R566" s="27">
        <f t="shared" si="339"/>
        <v>118065.93333333333</v>
      </c>
      <c r="S566" s="27">
        <f t="shared" si="339"/>
        <v>119158.08333333333</v>
      </c>
      <c r="T566" s="27">
        <f t="shared" si="339"/>
        <v>144264.23666666669</v>
      </c>
      <c r="U566" s="27">
        <f t="shared" si="339"/>
        <v>146875.66166666668</v>
      </c>
      <c r="V566" s="27">
        <f t="shared" si="339"/>
        <v>157059.65666666668</v>
      </c>
      <c r="W566" s="27">
        <f t="shared" si="339"/>
        <v>174226.32333333333</v>
      </c>
      <c r="X566" s="27">
        <f t="shared" si="339"/>
        <v>174226.32333333333</v>
      </c>
      <c r="Y566" s="27">
        <f t="shared" si="339"/>
        <v>174226.32333333333</v>
      </c>
      <c r="Z566" s="27">
        <f t="shared" si="339"/>
        <v>174226.32333333333</v>
      </c>
      <c r="AA566" s="27">
        <f t="shared" si="339"/>
        <v>176837.74833333335</v>
      </c>
      <c r="AB566" s="27">
        <f t="shared" si="339"/>
        <v>179449.17333333334</v>
      </c>
      <c r="AC566" s="27">
        <f t="shared" si="339"/>
        <v>179516.67333333334</v>
      </c>
      <c r="AD566" s="27">
        <f t="shared" si="339"/>
        <v>184479.22458333336</v>
      </c>
      <c r="AE566" s="27">
        <f t="shared" si="339"/>
        <v>184534.06833333336</v>
      </c>
      <c r="AF566" s="27">
        <f t="shared" si="339"/>
        <v>246251.8066666667</v>
      </c>
      <c r="AG566" s="27">
        <f t="shared" si="339"/>
        <v>270772.84066666674</v>
      </c>
      <c r="AH566" s="27">
        <f t="shared" si="339"/>
        <v>279197.3311666667</v>
      </c>
      <c r="AI566" s="27">
        <f t="shared" si="339"/>
        <v>279197.3311666667</v>
      </c>
      <c r="AJ566" s="27">
        <f t="shared" si="339"/>
        <v>287349.19666666666</v>
      </c>
      <c r="AK566" s="27">
        <f t="shared" si="339"/>
        <v>287349.19666666666</v>
      </c>
      <c r="AL566" s="27">
        <f t="shared" si="339"/>
        <v>287349.19666666666</v>
      </c>
      <c r="AM566" s="27">
        <f t="shared" si="339"/>
        <v>279265.9561666667</v>
      </c>
      <c r="AN566" s="27">
        <f t="shared" si="339"/>
        <v>279334.5811666667</v>
      </c>
      <c r="AO566" s="27">
        <f t="shared" si="339"/>
        <v>271256.96566666669</v>
      </c>
      <c r="AP566" s="27">
        <f t="shared" si="339"/>
        <v>263229.60016666667</v>
      </c>
      <c r="AQ566" s="27">
        <f t="shared" si="339"/>
        <v>255137.64091666669</v>
      </c>
      <c r="AR566" s="27">
        <f t="shared" si="339"/>
        <v>344403.97906666668</v>
      </c>
      <c r="AS566" s="27">
        <f t="shared" si="339"/>
        <v>390159.66916666669</v>
      </c>
      <c r="AT566" s="27">
        <f t="shared" si="339"/>
        <v>405941.16781666671</v>
      </c>
      <c r="AU566" s="27">
        <f t="shared" si="339"/>
        <v>405941.16781666671</v>
      </c>
      <c r="AV566" s="27">
        <f t="shared" si="339"/>
        <v>421029.13854166667</v>
      </c>
      <c r="AW566" s="27">
        <f t="shared" si="339"/>
        <v>421029.13854166667</v>
      </c>
      <c r="AX566" s="27">
        <f t="shared" si="339"/>
        <v>421029.13854166667</v>
      </c>
      <c r="AY566" s="27">
        <f t="shared" si="339"/>
        <v>406017.66781666671</v>
      </c>
      <c r="AZ566" s="27">
        <f t="shared" si="339"/>
        <v>406094.16781666665</v>
      </c>
      <c r="BA566" s="27">
        <f t="shared" si="339"/>
        <v>390700.41916666669</v>
      </c>
      <c r="BB566" s="27">
        <f t="shared" si="339"/>
        <v>375737.69844166667</v>
      </c>
      <c r="BC566" s="27">
        <f t="shared" si="339"/>
        <v>360328.7622916667</v>
      </c>
      <c r="BD566" s="27">
        <f t="shared" si="339"/>
        <v>413133.29869166669</v>
      </c>
      <c r="BE566" s="27">
        <f t="shared" si="339"/>
        <v>491489.6654066667</v>
      </c>
      <c r="BF566" s="27">
        <f t="shared" si="339"/>
        <v>517893.39181166666</v>
      </c>
      <c r="BG566" s="27">
        <f t="shared" si="339"/>
        <v>517893.39181166666</v>
      </c>
      <c r="BH566" s="27">
        <f t="shared" si="339"/>
        <v>543975.18071666674</v>
      </c>
      <c r="BI566" s="27">
        <f t="shared" si="339"/>
        <v>543975.18071666674</v>
      </c>
      <c r="BJ566" s="27">
        <f t="shared" si="339"/>
        <v>543975.18071666674</v>
      </c>
      <c r="BK566" s="27">
        <f t="shared" si="339"/>
        <v>517969.89181166666</v>
      </c>
      <c r="BL566" s="27">
        <f t="shared" si="339"/>
        <v>518046.3918116666</v>
      </c>
      <c r="BM566" s="27">
        <f t="shared" si="339"/>
        <v>492030.4154066667</v>
      </c>
      <c r="BN566" s="27">
        <f t="shared" si="339"/>
        <v>466073.87650166667</v>
      </c>
      <c r="BO566" s="27">
        <f t="shared" si="339"/>
        <v>440042.71259666665</v>
      </c>
      <c r="BP566" s="41">
        <f t="shared" si="337"/>
        <v>17372797.356358338</v>
      </c>
    </row>
    <row r="567" spans="1:69" x14ac:dyDescent="0.15">
      <c r="A567" s="35" t="s">
        <v>4</v>
      </c>
      <c r="G567" s="27">
        <f>G290+G373+G546+G225</f>
        <v>1291.0416666666665</v>
      </c>
      <c r="H567" s="27">
        <f>H290+H373+H546+H225</f>
        <v>5066.666666666667</v>
      </c>
      <c r="I567" s="27">
        <f>I290+I373+I546+I225</f>
        <v>5066.666666666667</v>
      </c>
      <c r="J567" s="27">
        <f>J290+J373+J546+J225</f>
        <v>5066.666666666667</v>
      </c>
      <c r="K567" s="27">
        <f>K290+K373+K546+K225</f>
        <v>5572.5000000000009</v>
      </c>
      <c r="L567" s="27">
        <f>L290+L373+L546+L225</f>
        <v>6486.6666666666661</v>
      </c>
      <c r="M567" s="27">
        <f>M290+M373+M546+M225</f>
        <v>6486.6666666666661</v>
      </c>
      <c r="N567" s="27">
        <f>N290+N373+N546+N225</f>
        <v>7022.4999999999991</v>
      </c>
      <c r="O567" s="27">
        <f>O290+O373+O546+O225</f>
        <v>7438.333333333333</v>
      </c>
      <c r="P567" s="27">
        <f>P290+P373+P546+P225</f>
        <v>7438.333333333333</v>
      </c>
      <c r="Q567" s="27">
        <f>Q290+Q373+Q546+Q225</f>
        <v>7945.6006666666663</v>
      </c>
      <c r="R567" s="27">
        <f>R290+R373+R546+R225</f>
        <v>7945.6006666666663</v>
      </c>
      <c r="S567" s="27">
        <f>S290+S373+S546+S225</f>
        <v>8043.8941666666669</v>
      </c>
      <c r="T567" s="27">
        <f>T290+T373+T546+T225</f>
        <v>13271.947966666667</v>
      </c>
      <c r="U567" s="27">
        <f>U290+U373+U546+U225</f>
        <v>13506.976216666666</v>
      </c>
      <c r="V567" s="27">
        <f>V290+V373+V546+V225</f>
        <v>14423.535766666668</v>
      </c>
      <c r="W567" s="27">
        <f>W290+W373+W546+W225</f>
        <v>16046.035766666666</v>
      </c>
      <c r="X567" s="27">
        <f>X290+X373+X546+X225</f>
        <v>16046.035766666666</v>
      </c>
      <c r="Y567" s="27">
        <f>Y290+Y373+Y546+Y225</f>
        <v>16046.035766666666</v>
      </c>
      <c r="Z567" s="27">
        <f>Z290+Z373+Z546+Z225</f>
        <v>16046.035766666666</v>
      </c>
      <c r="AA567" s="27">
        <f>AA290+AA373+AA546+AA225</f>
        <v>16281.064016666669</v>
      </c>
      <c r="AB567" s="27">
        <f>AB290+AB373+AB546+AB225</f>
        <v>16516.09226666667</v>
      </c>
      <c r="AC567" s="27">
        <f>AC290+AC373+AC546+AC225</f>
        <v>16522.167266666671</v>
      </c>
      <c r="AD567" s="27">
        <f>AD290+AD373+AD546+AD225</f>
        <v>16968.796879166672</v>
      </c>
      <c r="AE567" s="27">
        <f>AE290+AE373+AE546+AE225</f>
        <v>16973.73281666667</v>
      </c>
      <c r="AF567" s="27">
        <f>AF290+AF373+AF546+AF225</f>
        <v>23040.995933333339</v>
      </c>
      <c r="AG567" s="27">
        <f>AG290+AG373+AG546+AG225</f>
        <v>25247.888993333338</v>
      </c>
      <c r="AH567" s="27">
        <f>AH290+AH373+AH546+AH225</f>
        <v>26006.093138333334</v>
      </c>
      <c r="AI567" s="27">
        <f>AI290+AI373+AI546+AI225</f>
        <v>26006.093138333334</v>
      </c>
      <c r="AJ567" s="27">
        <f>AJ290+AJ373+AJ546+AJ225</f>
        <v>26739.761033333336</v>
      </c>
      <c r="AK567" s="27">
        <f>AK290+AK373+AK546+AK225</f>
        <v>26739.761033333336</v>
      </c>
      <c r="AL567" s="27">
        <f>AL290+AL373+AL546+AL225</f>
        <v>26739.761033333336</v>
      </c>
      <c r="AM567" s="27">
        <f>AM290+AM373+AM546+AM225</f>
        <v>26012.269388333341</v>
      </c>
      <c r="AN567" s="27">
        <f>AN290+AN373+AN546+AN225</f>
        <v>26018.445638333335</v>
      </c>
      <c r="AO567" s="27">
        <f>AO290+AO373+AO546+AO225</f>
        <v>25291.460243333338</v>
      </c>
      <c r="AP567" s="27">
        <f>AP290+AP373+AP546+AP225</f>
        <v>24568.997348333338</v>
      </c>
      <c r="AQ567" s="27">
        <f>AQ290+AQ373+AQ546+AQ225</f>
        <v>23840.72101583334</v>
      </c>
      <c r="AR567" s="27">
        <f>AR290+AR373+AR546+AR225</f>
        <v>32133.024782666667</v>
      </c>
      <c r="AS567" s="27">
        <f>AS290+AS373+AS546+AS225</f>
        <v>36251.03689166667</v>
      </c>
      <c r="AT567" s="27">
        <f>AT290+AT373+AT546+AT225</f>
        <v>37671.371770166668</v>
      </c>
      <c r="AU567" s="27">
        <f>AU290+AU373+AU546+AU225</f>
        <v>37671.371770166668</v>
      </c>
      <c r="AV567" s="27">
        <f>AV290+AV373+AV546+AV225</f>
        <v>39029.289135416671</v>
      </c>
      <c r="AW567" s="27">
        <f>AW290+AW373+AW546+AW225</f>
        <v>39029.289135416671</v>
      </c>
      <c r="AX567" s="27">
        <f>AX290+AX373+AX546+AX225</f>
        <v>39029.289135416671</v>
      </c>
      <c r="AY567" s="27">
        <f>AY290+AY373+AY546+AY225</f>
        <v>37678.25677016667</v>
      </c>
      <c r="AZ567" s="27">
        <f>AZ290+AZ373+AZ546+AZ225</f>
        <v>37685.141770166665</v>
      </c>
      <c r="BA567" s="27">
        <f>BA290+BA373+BA546+BA225</f>
        <v>36299.704391666666</v>
      </c>
      <c r="BB567" s="27">
        <f>BB290+BB373+BB546+BB225</f>
        <v>34953.05952641667</v>
      </c>
      <c r="BC567" s="27">
        <f>BC290+BC373+BC546+BC225</f>
        <v>33566.255272916671</v>
      </c>
      <c r="BD567" s="27">
        <f>BD290+BD373+BD546+BD225</f>
        <v>38318.663548916666</v>
      </c>
      <c r="BE567" s="27">
        <f>BE290+BE373+BE546+BE225</f>
        <v>45370.736553266674</v>
      </c>
      <c r="BF567" s="27">
        <f>BF290+BF373+BF546+BF225</f>
        <v>47747.071929716672</v>
      </c>
      <c r="BG567" s="27">
        <f>BG290+BG373+BG546+BG225</f>
        <v>47747.071929716672</v>
      </c>
      <c r="BH567" s="27">
        <f>BH290+BH373+BH546+BH225</f>
        <v>50094.432931166673</v>
      </c>
      <c r="BI567" s="27">
        <f>BI290+BI373+BI546+BI225</f>
        <v>50094.432931166673</v>
      </c>
      <c r="BJ567" s="27">
        <f>BJ290+BJ373+BJ546+BJ225</f>
        <v>50094.432931166673</v>
      </c>
      <c r="BK567" s="27">
        <f>BK290+BK373+BK546+BK225</f>
        <v>47753.95692971666</v>
      </c>
      <c r="BL567" s="27">
        <f>BL290+BL373+BL546+BL225</f>
        <v>47760.841929716662</v>
      </c>
      <c r="BM567" s="27">
        <f>BM290+BM373+BM546+BM225</f>
        <v>45419.404053266662</v>
      </c>
      <c r="BN567" s="27">
        <f>BN290+BN373+BN546+BN225</f>
        <v>43083.315551816668</v>
      </c>
      <c r="BO567" s="27">
        <f>BO290+BO373+BO546+BO225</f>
        <v>40740.510800366668</v>
      </c>
      <c r="BP567" s="41">
        <f t="shared" si="337"/>
        <v>1569702.7620722502</v>
      </c>
    </row>
    <row r="568" spans="1:69" x14ac:dyDescent="0.15">
      <c r="A568" s="35" t="s">
        <v>2</v>
      </c>
      <c r="G568" s="27">
        <f>G231+G296+G379+G552</f>
        <v>0</v>
      </c>
      <c r="H568" s="27">
        <f>H231+H296+H379+H552</f>
        <v>0</v>
      </c>
      <c r="I568" s="27">
        <f>I231+I296+I379+I552</f>
        <v>0</v>
      </c>
      <c r="J568" s="27">
        <f>J231+J296+J379+J552</f>
        <v>0</v>
      </c>
      <c r="K568" s="27">
        <f>K231+K296+K379+K552</f>
        <v>4166.666666666667</v>
      </c>
      <c r="L568" s="27">
        <f>L231+L296+L379+L552</f>
        <v>4166.666666666667</v>
      </c>
      <c r="M568" s="27">
        <f>M231+M296+M379+M552</f>
        <v>4166.666666666667</v>
      </c>
      <c r="N568" s="27">
        <f>N231+N296+N379+N552</f>
        <v>4583.333333333333</v>
      </c>
      <c r="O568" s="27">
        <f>O231+O296+O379+O552</f>
        <v>5833.3333333333339</v>
      </c>
      <c r="P568" s="27">
        <f>P231+P296+P379+P552</f>
        <v>5833.3333333333339</v>
      </c>
      <c r="Q568" s="27">
        <f>Q231+Q296+Q379+Q552</f>
        <v>6666.666666666667</v>
      </c>
      <c r="R568" s="27">
        <f>R231+R296+R379+R552</f>
        <v>7083.3333333333339</v>
      </c>
      <c r="S568" s="27">
        <f>S231+S296+S379+S552</f>
        <v>8703.3333333333339</v>
      </c>
      <c r="T568" s="27">
        <f>T231+T296+T379+T552</f>
        <v>10328.333333333334</v>
      </c>
      <c r="U568" s="27">
        <f>U231+U296+U379+U552</f>
        <v>10328.333333333334</v>
      </c>
      <c r="V568" s="27">
        <f>V231+V296+V379+V552</f>
        <v>10488.333333333334</v>
      </c>
      <c r="W568" s="27">
        <f>W231+W296+W379+W552</f>
        <v>16734.166666666668</v>
      </c>
      <c r="X568" s="27">
        <f>X231+X296+X379+X552</f>
        <v>16734.166666666668</v>
      </c>
      <c r="Y568" s="27">
        <f>Y231+Y296+Y379+Y552</f>
        <v>16904.166666666668</v>
      </c>
      <c r="Z568" s="27">
        <f>Z231+Z296+Z379+Z552</f>
        <v>19784.166666666668</v>
      </c>
      <c r="AA568" s="27">
        <f>AA231+AA296+AA379+AA552</f>
        <v>19784.166666666668</v>
      </c>
      <c r="AB568" s="27">
        <f>AB231+AB296+AB379+AB552</f>
        <v>19944.644666666667</v>
      </c>
      <c r="AC568" s="27">
        <f>AC231+AC296+AC379+AC552</f>
        <v>19944.644666666667</v>
      </c>
      <c r="AD568" s="27">
        <f>AD231+AD296+AD379+AD552</f>
        <v>19977.409166666668</v>
      </c>
      <c r="AE568" s="27">
        <f>AE231+AE296+AE379+AE552</f>
        <v>21642.593766666669</v>
      </c>
      <c r="AF568" s="27">
        <f>AF231+AF296+AF379+AF552</f>
        <v>23462.603183333336</v>
      </c>
      <c r="AG568" s="27">
        <f>AG231+AG296+AG379+AG552</f>
        <v>23768.123033333337</v>
      </c>
      <c r="AH568" s="27">
        <f>AH231+AH296+AH379+AH552</f>
        <v>24283.123033333337</v>
      </c>
      <c r="AI568" s="27">
        <f>AI231+AI296+AI379+AI552</f>
        <v>31341.456366666673</v>
      </c>
      <c r="AJ568" s="27">
        <f>AJ231+AJ296+AJ379+AJ552</f>
        <v>31341.456366666673</v>
      </c>
      <c r="AK568" s="27">
        <f>AK231+AK296+AK379+AK552</f>
        <v>31341.456366666673</v>
      </c>
      <c r="AL568" s="27">
        <f>AL231+AL296+AL379+AL552</f>
        <v>31419.799116666669</v>
      </c>
      <c r="AM568" s="27">
        <f>AM231+AM296+AM379+AM552</f>
        <v>31498.141866666672</v>
      </c>
      <c r="AN568" s="27">
        <f>AN231+AN296+AN379+AN552</f>
        <v>31500.16686666667</v>
      </c>
      <c r="AO568" s="27">
        <f>AO231+AO296+AO379+AO552</f>
        <v>31649.043404166667</v>
      </c>
      <c r="AP568" s="27">
        <f>AP231+AP296+AP379+AP552</f>
        <v>31650.688716666671</v>
      </c>
      <c r="AQ568" s="27">
        <f>AQ231+AQ296+AQ379+AQ552</f>
        <v>33604.22086666667</v>
      </c>
      <c r="AR568" s="27">
        <f>AR231+AR296+AR379+AR552</f>
        <v>35582.351886666678</v>
      </c>
      <c r="AS568" s="27">
        <f>AS231+AS296+AS379+AS552</f>
        <v>35835.08660166667</v>
      </c>
      <c r="AT568" s="27">
        <f>AT231+AT296+AT379+AT552</f>
        <v>35835.08660166667</v>
      </c>
      <c r="AU568" s="27">
        <f>AU231+AU296+AU379+AU552</f>
        <v>45510.475900000005</v>
      </c>
      <c r="AV568" s="27">
        <f>AV231+AV296+AV379+AV552</f>
        <v>45510.475900000005</v>
      </c>
      <c r="AW568" s="27">
        <f>AW231+AW296+AW379+AW552</f>
        <v>45510.475900000005</v>
      </c>
      <c r="AX568" s="27">
        <f>AX231+AX296+AX379+AX552</f>
        <v>45267.978685000009</v>
      </c>
      <c r="AY568" s="27">
        <f>AY231+AY296+AY379+AY552</f>
        <v>45270.037435000006</v>
      </c>
      <c r="AZ568" s="27">
        <f>AZ231+AZ296+AZ379+AZ552</f>
        <v>45027.708970000007</v>
      </c>
      <c r="BA568" s="27">
        <f>BA231+BA296+BA379+BA552</f>
        <v>44786.888005000008</v>
      </c>
      <c r="BB568" s="27">
        <f>BB231+BB296+BB379+BB552</f>
        <v>44544.129227500001</v>
      </c>
      <c r="BC568" s="27">
        <f>BC231+BC296+BC379+BC552</f>
        <v>47222.119372000001</v>
      </c>
      <c r="BD568" s="27">
        <f>BD231+BD296+BD379+BD552</f>
        <v>54407.706741666683</v>
      </c>
      <c r="BE568" s="27">
        <f>BE231+BE296+BE379+BE552</f>
        <v>54881.151701166687</v>
      </c>
      <c r="BF568" s="27">
        <f>BF231+BF296+BF379+BF552</f>
        <v>54881.151701166687</v>
      </c>
      <c r="BG568" s="27">
        <f>BG231+BG296+BG379+BG552</f>
        <v>55333.790822916679</v>
      </c>
      <c r="BH568" s="27">
        <f>BH231+BH296+BH379+BH552</f>
        <v>55333.790822916679</v>
      </c>
      <c r="BI568" s="27">
        <f>BI231+BI296+BI379+BI552</f>
        <v>55333.790822916679</v>
      </c>
      <c r="BJ568" s="27">
        <f>BJ231+BJ296+BJ379+BJ552</f>
        <v>54883.446701166686</v>
      </c>
      <c r="BK568" s="27">
        <f>BK231+BK296+BK379+BK552</f>
        <v>54885.741701166684</v>
      </c>
      <c r="BL568" s="27">
        <f>BL231+BL296+BL379+BL552</f>
        <v>54423.929241666679</v>
      </c>
      <c r="BM568" s="27">
        <f>BM231+BM296+BM379+BM552</f>
        <v>53975.047619916681</v>
      </c>
      <c r="BN568" s="27">
        <f>BN231+BN296+BN379+BN552</f>
        <v>53512.779535416681</v>
      </c>
      <c r="BO568" s="27">
        <f>BO231+BO296+BO379+BO552</f>
        <v>55096.915627416682</v>
      </c>
      <c r="BP568" s="41">
        <f t="shared" si="337"/>
        <v>1783510.7956448335</v>
      </c>
      <c r="BQ568" s="27"/>
    </row>
    <row r="569" spans="1:69" x14ac:dyDescent="0.15">
      <c r="A569" s="35" t="s">
        <v>0</v>
      </c>
      <c r="G569" s="27">
        <f t="shared" ref="G569:AL569" si="340">G568+G567+G566</f>
        <v>27061.875000000004</v>
      </c>
      <c r="H569" s="27">
        <f t="shared" si="340"/>
        <v>98066.666666666672</v>
      </c>
      <c r="I569" s="27">
        <f t="shared" si="340"/>
        <v>98066.666666666672</v>
      </c>
      <c r="J569" s="27">
        <f t="shared" si="340"/>
        <v>98066.666666666672</v>
      </c>
      <c r="K569" s="27">
        <f t="shared" si="340"/>
        <v>108072.5</v>
      </c>
      <c r="L569" s="27">
        <f t="shared" si="340"/>
        <v>118570</v>
      </c>
      <c r="M569" s="27">
        <f t="shared" si="340"/>
        <v>118570</v>
      </c>
      <c r="N569" s="27">
        <f t="shared" si="340"/>
        <v>119989.16666666667</v>
      </c>
      <c r="O569" s="27">
        <f t="shared" si="340"/>
        <v>125988.33333333333</v>
      </c>
      <c r="P569" s="27">
        <f t="shared" si="340"/>
        <v>125988.33333333333</v>
      </c>
      <c r="Q569" s="27">
        <f t="shared" si="340"/>
        <v>132678.20066666667</v>
      </c>
      <c r="R569" s="27">
        <f t="shared" si="340"/>
        <v>133094.86733333333</v>
      </c>
      <c r="S569" s="27">
        <f t="shared" si="340"/>
        <v>135905.31083333332</v>
      </c>
      <c r="T569" s="27">
        <f t="shared" si="340"/>
        <v>167864.5179666667</v>
      </c>
      <c r="U569" s="27">
        <f t="shared" si="340"/>
        <v>170710.97121666669</v>
      </c>
      <c r="V569" s="27">
        <f t="shared" si="340"/>
        <v>181971.52576666669</v>
      </c>
      <c r="W569" s="27">
        <f t="shared" si="340"/>
        <v>207006.52576666666</v>
      </c>
      <c r="X569" s="27">
        <f t="shared" si="340"/>
        <v>207006.52576666666</v>
      </c>
      <c r="Y569" s="27">
        <f t="shared" si="340"/>
        <v>207176.52576666666</v>
      </c>
      <c r="Z569" s="27">
        <f t="shared" si="340"/>
        <v>210056.52576666666</v>
      </c>
      <c r="AA569" s="27">
        <f t="shared" si="340"/>
        <v>212902.97901666668</v>
      </c>
      <c r="AB569" s="27">
        <f t="shared" si="340"/>
        <v>215909.91026666667</v>
      </c>
      <c r="AC569" s="27">
        <f t="shared" si="340"/>
        <v>215983.48526666668</v>
      </c>
      <c r="AD569" s="27">
        <f t="shared" si="340"/>
        <v>221425.43062916672</v>
      </c>
      <c r="AE569" s="27">
        <f t="shared" si="340"/>
        <v>223150.3949166667</v>
      </c>
      <c r="AF569" s="27">
        <f t="shared" si="340"/>
        <v>292755.40578333335</v>
      </c>
      <c r="AG569" s="27">
        <f t="shared" si="340"/>
        <v>319788.85269333341</v>
      </c>
      <c r="AH569" s="27">
        <f t="shared" si="340"/>
        <v>329486.54733833339</v>
      </c>
      <c r="AI569" s="27">
        <f t="shared" si="340"/>
        <v>336544.8806716667</v>
      </c>
      <c r="AJ569" s="27">
        <f t="shared" si="340"/>
        <v>345430.41406666668</v>
      </c>
      <c r="AK569" s="27">
        <f t="shared" si="340"/>
        <v>345430.41406666668</v>
      </c>
      <c r="AL569" s="27">
        <f t="shared" si="340"/>
        <v>345508.75681666669</v>
      </c>
      <c r="AM569" s="27">
        <f t="shared" ref="AM569:BO569" si="341">AM568+AM567+AM566</f>
        <v>336776.36742166674</v>
      </c>
      <c r="AN569" s="27">
        <f t="shared" si="341"/>
        <v>336853.19367166673</v>
      </c>
      <c r="AO569" s="27">
        <f t="shared" si="341"/>
        <v>328197.46931416669</v>
      </c>
      <c r="AP569" s="27">
        <f t="shared" si="341"/>
        <v>319449.28623166669</v>
      </c>
      <c r="AQ569" s="27">
        <f t="shared" si="341"/>
        <v>312582.58279916667</v>
      </c>
      <c r="AR569" s="27">
        <f t="shared" si="341"/>
        <v>412119.355736</v>
      </c>
      <c r="AS569" s="27">
        <f t="shared" si="341"/>
        <v>462245.79266000004</v>
      </c>
      <c r="AT569" s="27">
        <f t="shared" si="341"/>
        <v>479447.62618850009</v>
      </c>
      <c r="AU569" s="27">
        <f t="shared" si="341"/>
        <v>489123.01548683341</v>
      </c>
      <c r="AV569" s="27">
        <f t="shared" si="341"/>
        <v>505568.90357708337</v>
      </c>
      <c r="AW569" s="27">
        <f t="shared" si="341"/>
        <v>505568.90357708337</v>
      </c>
      <c r="AX569" s="27">
        <f t="shared" si="341"/>
        <v>505326.40636208339</v>
      </c>
      <c r="AY569" s="27">
        <f t="shared" si="341"/>
        <v>488965.9620218334</v>
      </c>
      <c r="AZ569" s="27">
        <f t="shared" si="341"/>
        <v>488807.01855683333</v>
      </c>
      <c r="BA569" s="27">
        <f t="shared" si="341"/>
        <v>471787.01156333333</v>
      </c>
      <c r="BB569" s="27">
        <f t="shared" si="341"/>
        <v>455234.88719558332</v>
      </c>
      <c r="BC569" s="27">
        <f t="shared" si="341"/>
        <v>441117.13693658338</v>
      </c>
      <c r="BD569" s="27">
        <f t="shared" si="341"/>
        <v>505859.66898225003</v>
      </c>
      <c r="BE569" s="27">
        <f t="shared" si="341"/>
        <v>591741.5536611001</v>
      </c>
      <c r="BF569" s="27">
        <f t="shared" si="341"/>
        <v>620521.61544255004</v>
      </c>
      <c r="BG569" s="27">
        <f t="shared" si="341"/>
        <v>620974.25456429995</v>
      </c>
      <c r="BH569" s="27">
        <f t="shared" si="341"/>
        <v>649403.40447075013</v>
      </c>
      <c r="BI569" s="27">
        <f t="shared" si="341"/>
        <v>649403.40447075013</v>
      </c>
      <c r="BJ569" s="27">
        <f t="shared" si="341"/>
        <v>648953.06034900015</v>
      </c>
      <c r="BK569" s="27">
        <f t="shared" si="341"/>
        <v>620609.59044255002</v>
      </c>
      <c r="BL569" s="27">
        <f t="shared" si="341"/>
        <v>620231.16298304999</v>
      </c>
      <c r="BM569" s="27">
        <f t="shared" si="341"/>
        <v>591424.86707985005</v>
      </c>
      <c r="BN569" s="27">
        <f t="shared" si="341"/>
        <v>562669.97158890008</v>
      </c>
      <c r="BO569" s="27">
        <f t="shared" si="341"/>
        <v>535880.13902444998</v>
      </c>
      <c r="BP569" s="41">
        <f>SUM(H569:BO569)</f>
        <v>20726010.914075412</v>
      </c>
    </row>
    <row r="570" spans="1:69" x14ac:dyDescent="0.15">
      <c r="F570" s="42" t="s">
        <v>64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>
        <f>SUM(H569:S569)</f>
        <v>1413056.7121666665</v>
      </c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>
        <f>SUM(T569:AE569)</f>
        <v>2441165.3181125</v>
      </c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>
        <f>SUM(AF569:AQ569)</f>
        <v>3948804.1708750008</v>
      </c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>
        <f>SUM(AR569:BC569)</f>
        <v>5705312.0198617512</v>
      </c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>
        <f>SUM(BD569:BO569)</f>
        <v>7217672.6930595003</v>
      </c>
      <c r="BP570" s="41">
        <f>SUM(H570:BO570)</f>
        <v>20726010.914075419</v>
      </c>
    </row>
    <row r="571" spans="1:69" s="40" customFormat="1" x14ac:dyDescent="0.15">
      <c r="A571" s="35" t="s">
        <v>110</v>
      </c>
      <c r="C571" s="22"/>
      <c r="D571" s="42"/>
      <c r="E571" s="42"/>
      <c r="F571" s="42"/>
      <c r="G571" s="43">
        <f>G554+G381+G298+G233</f>
        <v>27061.875</v>
      </c>
      <c r="H571" s="43">
        <f>H554+H381+H298+H233</f>
        <v>98066.666666666672</v>
      </c>
      <c r="I571" s="43">
        <f>I554+I381+I298+I233</f>
        <v>98066.666666666672</v>
      </c>
      <c r="J571" s="43">
        <f>J554+J381+J298+J233</f>
        <v>98066.666666666672</v>
      </c>
      <c r="K571" s="43">
        <f>K554+K381+K298+K233</f>
        <v>108072.5</v>
      </c>
      <c r="L571" s="43">
        <f>L554+L381+L298+L233</f>
        <v>118570</v>
      </c>
      <c r="M571" s="43">
        <f>M554+M381+M298+M233</f>
        <v>118570</v>
      </c>
      <c r="N571" s="43">
        <f>N554+N381+N298+N233</f>
        <v>119989.16666666667</v>
      </c>
      <c r="O571" s="43">
        <f>O554+O381+O298+O233</f>
        <v>125988.33333333333</v>
      </c>
      <c r="P571" s="43">
        <f>P554+P381+P298+P233</f>
        <v>125988.33333333333</v>
      </c>
      <c r="Q571" s="43">
        <f>Q554+Q381+Q298+Q233</f>
        <v>132678.20066666667</v>
      </c>
      <c r="R571" s="43">
        <f>R554+R381+R298+R233</f>
        <v>133094.86733333333</v>
      </c>
      <c r="S571" s="43">
        <f>S554+S381+S298+S233</f>
        <v>135905.31083333332</v>
      </c>
      <c r="T571" s="43">
        <f>T554+T381+T298+T233</f>
        <v>167864.5179666667</v>
      </c>
      <c r="U571" s="43">
        <f>U554+U381+U298+U233</f>
        <v>170710.97121666669</v>
      </c>
      <c r="V571" s="43">
        <f>V554+V381+V298+V233</f>
        <v>181971.52576666669</v>
      </c>
      <c r="W571" s="43">
        <f>W554+W381+W298+W233</f>
        <v>207006.52576666669</v>
      </c>
      <c r="X571" s="43">
        <f>X554+X381+X298+X233</f>
        <v>207006.52576666669</v>
      </c>
      <c r="Y571" s="43">
        <f>Y554+Y381+Y298+Y233</f>
        <v>207176.52576666669</v>
      </c>
      <c r="Z571" s="43">
        <f>Z554+Z381+Z298+Z233</f>
        <v>210056.52576666669</v>
      </c>
      <c r="AA571" s="43">
        <f>AA554+AA381+AA298+AA233</f>
        <v>212902.97901666668</v>
      </c>
      <c r="AB571" s="43">
        <f>AB554+AB381+AB298+AB233</f>
        <v>215909.9102666667</v>
      </c>
      <c r="AC571" s="43">
        <f>AC554+AC381+AC298+AC233</f>
        <v>215983.48526666668</v>
      </c>
      <c r="AD571" s="43">
        <f>AD554+AD381+AD298+AD233</f>
        <v>221425.43062916669</v>
      </c>
      <c r="AE571" s="43">
        <f>AE554+AE381+AE298+AE233</f>
        <v>223150.3949166667</v>
      </c>
      <c r="AF571" s="43">
        <f>AF554+AF381+AF298+AF233</f>
        <v>292755.40578333335</v>
      </c>
      <c r="AG571" s="43">
        <f>AG554+AG381+AG298+AG233</f>
        <v>319788.85269333341</v>
      </c>
      <c r="AH571" s="43">
        <f>AH554+AH381+AH298+AH233</f>
        <v>329486.54733833333</v>
      </c>
      <c r="AI571" s="43">
        <f>AI554+AI381+AI298+AI233</f>
        <v>336544.8806716667</v>
      </c>
      <c r="AJ571" s="43">
        <f>AJ554+AJ381+AJ298+AJ233</f>
        <v>345430.41406666668</v>
      </c>
      <c r="AK571" s="43">
        <f>AK554+AK381+AK298+AK233</f>
        <v>345430.41406666668</v>
      </c>
      <c r="AL571" s="43">
        <f>AL554+AL381+AL298+AL233</f>
        <v>345508.75681666663</v>
      </c>
      <c r="AM571" s="43">
        <f>AM554+AM381+AM298+AM233</f>
        <v>336776.36742166668</v>
      </c>
      <c r="AN571" s="43">
        <f>AN554+AN381+AN298+AN233</f>
        <v>336853.19367166667</v>
      </c>
      <c r="AO571" s="43">
        <f>AO554+AO381+AO298+AO233</f>
        <v>328197.46931416669</v>
      </c>
      <c r="AP571" s="43">
        <f>AP554+AP381+AP298+AP233</f>
        <v>319449.28623166669</v>
      </c>
      <c r="AQ571" s="43">
        <f>AQ554+AQ381+AQ298+AQ233</f>
        <v>312582.58279916667</v>
      </c>
      <c r="AR571" s="43">
        <f>AR554+AR381+AR298+AR233</f>
        <v>412119.355736</v>
      </c>
      <c r="AS571" s="43">
        <f>AS554+AS381+AS298+AS233</f>
        <v>462245.79266000004</v>
      </c>
      <c r="AT571" s="43">
        <f>AT554+AT381+AT298+AT233</f>
        <v>479447.62618850009</v>
      </c>
      <c r="AU571" s="43">
        <f>AU554+AU381+AU298+AU233</f>
        <v>489123.01548683335</v>
      </c>
      <c r="AV571" s="43">
        <f>AV554+AV381+AV298+AV233</f>
        <v>505568.90357708337</v>
      </c>
      <c r="AW571" s="43">
        <f>AW554+AW381+AW298+AW233</f>
        <v>505568.90357708337</v>
      </c>
      <c r="AX571" s="43">
        <f>AX554+AX381+AX298+AX233</f>
        <v>505326.40636208339</v>
      </c>
      <c r="AY571" s="43">
        <f>AY554+AY381+AY298+AY233</f>
        <v>488965.9620218334</v>
      </c>
      <c r="AZ571" s="43">
        <f>AZ554+AZ381+AZ298+AZ233</f>
        <v>488807.01855683327</v>
      </c>
      <c r="BA571" s="43">
        <f>BA554+BA381+BA298+BA233</f>
        <v>471787.01156333333</v>
      </c>
      <c r="BB571" s="43">
        <f>BB554+BB381+BB298+BB233</f>
        <v>455234.88719558337</v>
      </c>
      <c r="BC571" s="43">
        <f>BC554+BC381+BC298+BC233</f>
        <v>441117.13693658338</v>
      </c>
      <c r="BD571" s="43">
        <f>BD554+BD381+BD298+BD233</f>
        <v>505859.66898224998</v>
      </c>
      <c r="BE571" s="43">
        <f>BE554+BE381+BE298+BE233</f>
        <v>591741.55366109998</v>
      </c>
      <c r="BF571" s="43">
        <f>BF554+BF381+BF298+BF233</f>
        <v>620521.61544255004</v>
      </c>
      <c r="BG571" s="43">
        <f>BG554+BG381+BG298+BG233</f>
        <v>620974.25456430006</v>
      </c>
      <c r="BH571" s="43">
        <f>BH554+BH381+BH298+BH233</f>
        <v>649403.40447075013</v>
      </c>
      <c r="BI571" s="43">
        <f>BI554+BI381+BI298+BI233</f>
        <v>649403.40447075013</v>
      </c>
      <c r="BJ571" s="43">
        <f>BJ554+BJ381+BJ298+BJ233</f>
        <v>648953.06034900015</v>
      </c>
      <c r="BK571" s="43">
        <f>BK554+BK381+BK298+BK233</f>
        <v>620609.59044255002</v>
      </c>
      <c r="BL571" s="43">
        <f>BL554+BL381+BL298+BL233</f>
        <v>620231.16298304987</v>
      </c>
      <c r="BM571" s="43">
        <f>BM554+BM381+BM298+BM233</f>
        <v>591424.86707984994</v>
      </c>
      <c r="BN571" s="43">
        <f>BN554+BN381+BN298+BN233</f>
        <v>562669.97158889996</v>
      </c>
      <c r="BO571" s="43">
        <f>BO554+BO381+BO298+BO233</f>
        <v>535880.13902445009</v>
      </c>
    </row>
    <row r="572" spans="1:69" x14ac:dyDescent="0.15">
      <c r="G572" s="25">
        <f t="shared" ref="G572:AL572" si="342">G571-G569</f>
        <v>0</v>
      </c>
      <c r="H572" s="25">
        <f t="shared" si="342"/>
        <v>0</v>
      </c>
      <c r="I572" s="25">
        <f t="shared" si="342"/>
        <v>0</v>
      </c>
      <c r="J572" s="25">
        <f t="shared" si="342"/>
        <v>0</v>
      </c>
      <c r="K572" s="25">
        <f t="shared" si="342"/>
        <v>0</v>
      </c>
      <c r="L572" s="25">
        <f t="shared" si="342"/>
        <v>0</v>
      </c>
      <c r="M572" s="25">
        <f t="shared" si="342"/>
        <v>0</v>
      </c>
      <c r="N572" s="25">
        <f t="shared" si="342"/>
        <v>0</v>
      </c>
      <c r="O572" s="25">
        <f t="shared" si="342"/>
        <v>0</v>
      </c>
      <c r="P572" s="25">
        <f t="shared" si="342"/>
        <v>0</v>
      </c>
      <c r="Q572" s="25">
        <f t="shared" si="342"/>
        <v>0</v>
      </c>
      <c r="R572" s="25">
        <f t="shared" si="342"/>
        <v>0</v>
      </c>
      <c r="S572" s="25">
        <f t="shared" si="342"/>
        <v>0</v>
      </c>
      <c r="T572" s="25">
        <f t="shared" si="342"/>
        <v>0</v>
      </c>
      <c r="U572" s="25">
        <f t="shared" si="342"/>
        <v>0</v>
      </c>
      <c r="V572" s="25">
        <f t="shared" si="342"/>
        <v>0</v>
      </c>
      <c r="W572" s="25">
        <f t="shared" si="342"/>
        <v>0</v>
      </c>
      <c r="X572" s="25">
        <f t="shared" si="342"/>
        <v>0</v>
      </c>
      <c r="Y572" s="25">
        <f t="shared" si="342"/>
        <v>0</v>
      </c>
      <c r="Z572" s="25">
        <f t="shared" si="342"/>
        <v>0</v>
      </c>
      <c r="AA572" s="25">
        <f t="shared" si="342"/>
        <v>0</v>
      </c>
      <c r="AB572" s="25">
        <f t="shared" si="342"/>
        <v>0</v>
      </c>
      <c r="AC572" s="25">
        <f t="shared" si="342"/>
        <v>0</v>
      </c>
      <c r="AD572" s="25">
        <f t="shared" si="342"/>
        <v>0</v>
      </c>
      <c r="AE572" s="25">
        <f t="shared" si="342"/>
        <v>0</v>
      </c>
      <c r="AF572" s="25">
        <f t="shared" si="342"/>
        <v>0</v>
      </c>
      <c r="AG572" s="25">
        <f t="shared" si="342"/>
        <v>0</v>
      </c>
      <c r="AH572" s="25">
        <f t="shared" si="342"/>
        <v>0</v>
      </c>
      <c r="AI572" s="25">
        <f t="shared" si="342"/>
        <v>0</v>
      </c>
      <c r="AJ572" s="25">
        <f t="shared" si="342"/>
        <v>0</v>
      </c>
      <c r="AK572" s="25">
        <f t="shared" si="342"/>
        <v>0</v>
      </c>
      <c r="AL572" s="25">
        <f t="shared" si="342"/>
        <v>0</v>
      </c>
      <c r="AM572" s="25">
        <f t="shared" ref="AM572:BO572" si="343">AM571-AM569</f>
        <v>0</v>
      </c>
      <c r="AN572" s="25">
        <f t="shared" si="343"/>
        <v>0</v>
      </c>
      <c r="AO572" s="25">
        <f t="shared" si="343"/>
        <v>0</v>
      </c>
      <c r="AP572" s="25">
        <f t="shared" si="343"/>
        <v>0</v>
      </c>
      <c r="AQ572" s="25">
        <f t="shared" si="343"/>
        <v>0</v>
      </c>
      <c r="AR572" s="25">
        <f t="shared" si="343"/>
        <v>0</v>
      </c>
      <c r="AS572" s="25">
        <f t="shared" si="343"/>
        <v>0</v>
      </c>
      <c r="AT572" s="25">
        <f t="shared" si="343"/>
        <v>0</v>
      </c>
      <c r="AU572" s="25">
        <f t="shared" si="343"/>
        <v>0</v>
      </c>
      <c r="AV572" s="25">
        <f t="shared" si="343"/>
        <v>0</v>
      </c>
      <c r="AW572" s="25">
        <f t="shared" si="343"/>
        <v>0</v>
      </c>
      <c r="AX572" s="25">
        <f t="shared" si="343"/>
        <v>0</v>
      </c>
      <c r="AY572" s="25">
        <f t="shared" si="343"/>
        <v>0</v>
      </c>
      <c r="AZ572" s="25">
        <f t="shared" si="343"/>
        <v>0</v>
      </c>
      <c r="BA572" s="25">
        <f t="shared" si="343"/>
        <v>0</v>
      </c>
      <c r="BB572" s="25">
        <f t="shared" si="343"/>
        <v>0</v>
      </c>
      <c r="BC572" s="25">
        <f t="shared" si="343"/>
        <v>0</v>
      </c>
      <c r="BD572" s="25">
        <f t="shared" si="343"/>
        <v>0</v>
      </c>
      <c r="BE572" s="25">
        <f t="shared" si="343"/>
        <v>0</v>
      </c>
      <c r="BF572" s="25">
        <f t="shared" si="343"/>
        <v>0</v>
      </c>
      <c r="BG572" s="25">
        <f t="shared" si="343"/>
        <v>0</v>
      </c>
      <c r="BH572" s="25">
        <f t="shared" si="343"/>
        <v>0</v>
      </c>
      <c r="BI572" s="25">
        <f t="shared" si="343"/>
        <v>0</v>
      </c>
      <c r="BJ572" s="25">
        <f t="shared" si="343"/>
        <v>0</v>
      </c>
      <c r="BK572" s="25">
        <f t="shared" si="343"/>
        <v>0</v>
      </c>
      <c r="BL572" s="25">
        <f t="shared" si="343"/>
        <v>0</v>
      </c>
      <c r="BM572" s="25">
        <f t="shared" si="343"/>
        <v>0</v>
      </c>
      <c r="BN572" s="25">
        <f t="shared" si="343"/>
        <v>0</v>
      </c>
      <c r="BO572" s="25">
        <f t="shared" si="343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8"/>
  </cellWatches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156</v>
      </c>
      <c r="C1" s="150" t="s">
        <v>35</v>
      </c>
      <c r="D1" s="150" t="s">
        <v>36</v>
      </c>
      <c r="E1" s="150" t="s">
        <v>37</v>
      </c>
      <c r="F1" s="150" t="s">
        <v>38</v>
      </c>
      <c r="G1" s="150" t="s">
        <v>39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2" t="s">
        <v>169</v>
      </c>
      <c r="B3" s="302"/>
      <c r="C3" s="302"/>
      <c r="D3" s="302"/>
      <c r="E3" s="302"/>
      <c r="F3" s="302"/>
      <c r="G3" s="302"/>
    </row>
    <row r="4" spans="1:7" ht="14" x14ac:dyDescent="0.15">
      <c r="A4" s="149" t="s">
        <v>140</v>
      </c>
      <c r="B4" s="149"/>
    </row>
    <row r="6" spans="1:7" ht="14" x14ac:dyDescent="0.15">
      <c r="A6" s="151" t="s">
        <v>141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142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149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143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144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150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145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146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152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147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148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151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153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154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155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132</v>
      </c>
    </row>
    <row r="27" spans="1:7" x14ac:dyDescent="0.15">
      <c r="A27" s="149"/>
    </row>
    <row r="28" spans="1:7" ht="14" x14ac:dyDescent="0.15">
      <c r="A28" s="151" t="s">
        <v>24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86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6" customFormat="1" ht="14" x14ac:dyDescent="0.15">
      <c r="A30" s="286" t="s">
        <v>136</v>
      </c>
      <c r="B30" s="287">
        <v>0.6</v>
      </c>
      <c r="C30" s="287">
        <v>0.6</v>
      </c>
      <c r="D30" s="287">
        <v>0.7</v>
      </c>
      <c r="E30" s="287">
        <v>0.8</v>
      </c>
      <c r="F30" s="287">
        <v>0.9</v>
      </c>
      <c r="G30" s="287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134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86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6" customFormat="1" ht="14" x14ac:dyDescent="0.15">
      <c r="A34" s="286" t="s">
        <v>136</v>
      </c>
      <c r="B34" s="288"/>
      <c r="C34" s="288"/>
      <c r="D34" s="288"/>
      <c r="E34" s="287"/>
      <c r="F34" s="287">
        <v>0.9</v>
      </c>
      <c r="G34" s="287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135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86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6" customFormat="1" ht="14" x14ac:dyDescent="0.15">
      <c r="A38" s="286" t="s">
        <v>136</v>
      </c>
      <c r="B38" s="288"/>
      <c r="C38" s="287"/>
      <c r="D38" s="287"/>
      <c r="E38" s="287">
        <v>0.9</v>
      </c>
      <c r="F38" s="287">
        <v>0.9</v>
      </c>
      <c r="G38" s="287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34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86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6" customFormat="1" ht="14" x14ac:dyDescent="0.15">
      <c r="A42" s="286" t="s">
        <v>136</v>
      </c>
      <c r="B42" s="287">
        <v>0.6</v>
      </c>
      <c r="C42" s="287">
        <v>0.6</v>
      </c>
      <c r="D42" s="287">
        <v>0.7</v>
      </c>
      <c r="E42" s="287">
        <v>0.8</v>
      </c>
      <c r="F42" s="287">
        <v>0.9</v>
      </c>
      <c r="G42" s="287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121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86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6" customFormat="1" ht="14" x14ac:dyDescent="0.15">
      <c r="A46" s="286" t="s">
        <v>136</v>
      </c>
      <c r="B46" s="287"/>
      <c r="C46" s="287"/>
      <c r="D46" s="287"/>
      <c r="E46" s="287">
        <v>1</v>
      </c>
      <c r="F46" s="287">
        <v>1</v>
      </c>
      <c r="G46" s="287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122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87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122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133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+STAFF_CWS!G35</f>
        <v>0</v>
      </c>
      <c r="C54" s="154">
        <f>+STAFF_CWS!S35</f>
        <v>0</v>
      </c>
      <c r="D54" s="154">
        <f>+STAFF_CWS!AE35</f>
        <v>0</v>
      </c>
      <c r="E54" s="154">
        <f>+STAFF_CWS!AQ35</f>
        <v>1</v>
      </c>
      <c r="F54" s="154">
        <f>+STAFF_CWS!BC35</f>
        <v>1</v>
      </c>
      <c r="G54" s="154">
        <f>+STAFF_CWS!BO35</f>
        <v>1</v>
      </c>
    </row>
    <row r="55" spans="1:7" ht="14" x14ac:dyDescent="0.15">
      <c r="A55" s="151" t="s">
        <v>86</v>
      </c>
      <c r="B55" s="154">
        <f>+STAFF_CWS!G36</f>
        <v>0</v>
      </c>
      <c r="C55" s="154">
        <f>+STAFF_CWS!S36</f>
        <v>0</v>
      </c>
      <c r="D55" s="154">
        <f>+STAFF_CWS!AE36</f>
        <v>0</v>
      </c>
      <c r="E55" s="154">
        <f>+STAFF_CWS!AQ36</f>
        <v>0</v>
      </c>
      <c r="F55" s="154">
        <f>+STAFF_CWS!BC36</f>
        <v>0</v>
      </c>
      <c r="G55" s="154">
        <f>+STAFF_CWS!BO36</f>
        <v>0</v>
      </c>
    </row>
    <row r="56" spans="1:7" s="286" customFormat="1" ht="14" x14ac:dyDescent="0.15">
      <c r="A56" s="286" t="s">
        <v>136</v>
      </c>
      <c r="B56" s="287"/>
      <c r="C56" s="287"/>
      <c r="D56" s="287"/>
      <c r="E56" s="287">
        <v>0.8</v>
      </c>
      <c r="F56" s="287">
        <v>0.9</v>
      </c>
      <c r="G56" s="287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+STAFF_CWS!G38</f>
        <v>0</v>
      </c>
      <c r="C58" s="154">
        <f>+STAFF_CWS!S38</f>
        <v>0</v>
      </c>
      <c r="D58" s="154">
        <f>+STAFF_CWS!AE38</f>
        <v>1</v>
      </c>
      <c r="E58" s="154">
        <f>+STAFF_CWS!AQ38</f>
        <v>1</v>
      </c>
      <c r="F58" s="154">
        <f>+STAFF_CWS!BC38</f>
        <v>1</v>
      </c>
      <c r="G58" s="154">
        <f>+STAFF_CWS!BO38</f>
        <v>1</v>
      </c>
    </row>
    <row r="59" spans="1:7" ht="14" x14ac:dyDescent="0.15">
      <c r="A59" s="151" t="s">
        <v>86</v>
      </c>
      <c r="B59" s="154">
        <f>+STAFF_CWS!G39</f>
        <v>0</v>
      </c>
      <c r="C59" s="154">
        <f>+STAFF_CWS!S39</f>
        <v>0.25</v>
      </c>
      <c r="D59" s="154">
        <f>+STAFF_CWS!AE39</f>
        <v>0</v>
      </c>
      <c r="E59" s="154">
        <f>+STAFF_CWS!AQ39</f>
        <v>0</v>
      </c>
      <c r="F59" s="154">
        <f>+STAFF_CWS!BC39</f>
        <v>0</v>
      </c>
      <c r="G59" s="154">
        <f>+STAFF_CWS!BO39</f>
        <v>0</v>
      </c>
    </row>
    <row r="60" spans="1:7" s="286" customFormat="1" ht="14" x14ac:dyDescent="0.15">
      <c r="A60" s="286" t="s">
        <v>136</v>
      </c>
      <c r="B60" s="287"/>
      <c r="C60" s="287"/>
      <c r="D60" s="287">
        <v>0.8</v>
      </c>
      <c r="E60" s="287">
        <v>0.8</v>
      </c>
      <c r="F60" s="287">
        <v>0.9</v>
      </c>
      <c r="G60" s="287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+STAFF_CWS!G41</f>
        <v>0</v>
      </c>
      <c r="C62" s="154">
        <f>+STAFF_CWS!S41</f>
        <v>0</v>
      </c>
      <c r="D62" s="154">
        <f>+STAFF_CWS!AE41</f>
        <v>1</v>
      </c>
      <c r="E62" s="154">
        <f>+STAFF_CWS!AQ41</f>
        <v>2</v>
      </c>
      <c r="F62" s="154">
        <f>+STAFF_CWS!BC41</f>
        <v>3</v>
      </c>
      <c r="G62" s="154">
        <f>+STAFF_CWS!BO41</f>
        <v>3</v>
      </c>
    </row>
    <row r="63" spans="1:7" ht="14" x14ac:dyDescent="0.15">
      <c r="A63" s="151" t="s">
        <v>86</v>
      </c>
      <c r="B63" s="154">
        <f>+STAFF_CWS!G42</f>
        <v>0.25</v>
      </c>
      <c r="C63" s="154">
        <f>+STAFF_CWS!S42</f>
        <v>0.25</v>
      </c>
      <c r="D63" s="154">
        <f>+STAFF_CWS!AE42</f>
        <v>0</v>
      </c>
      <c r="E63" s="154">
        <f>+STAFF_CWS!AQ42</f>
        <v>0</v>
      </c>
      <c r="F63" s="154">
        <f>+STAFF_CWS!BC42</f>
        <v>0</v>
      </c>
      <c r="G63" s="154">
        <f>+STAFF_CWS!BO42</f>
        <v>0</v>
      </c>
    </row>
    <row r="64" spans="1:7" s="286" customFormat="1" ht="14" x14ac:dyDescent="0.15">
      <c r="A64" s="286" t="s">
        <v>136</v>
      </c>
      <c r="B64" s="287"/>
      <c r="C64" s="287"/>
      <c r="D64" s="287">
        <v>1</v>
      </c>
      <c r="E64" s="287">
        <v>1</v>
      </c>
      <c r="F64" s="287">
        <v>1</v>
      </c>
      <c r="G64" s="287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72</v>
      </c>
      <c r="B66" s="154">
        <f>+STAFF_CWS!G44</f>
        <v>0</v>
      </c>
      <c r="C66" s="154">
        <f>+STAFF_CWS!S44</f>
        <v>0</v>
      </c>
      <c r="D66" s="154">
        <f>+STAFF_CWS!AE44</f>
        <v>0</v>
      </c>
      <c r="E66" s="154">
        <f>+STAFF_CWS!AQ44</f>
        <v>0</v>
      </c>
      <c r="F66" s="154">
        <f>+STAFF_CWS!BC44</f>
        <v>1</v>
      </c>
      <c r="G66" s="154">
        <f>+STAFF_CWS!BO44</f>
        <v>1</v>
      </c>
    </row>
    <row r="67" spans="1:7" ht="14" x14ac:dyDescent="0.15">
      <c r="A67" s="151" t="s">
        <v>86</v>
      </c>
      <c r="B67" s="154">
        <f>+STAFF_CWS!G45</f>
        <v>0</v>
      </c>
      <c r="C67" s="154">
        <f>+STAFF_CWS!S45</f>
        <v>0</v>
      </c>
      <c r="D67" s="154">
        <f>+STAFF_CWS!AE45</f>
        <v>0</v>
      </c>
      <c r="E67" s="154">
        <f>+STAFF_CWS!AQ45</f>
        <v>0</v>
      </c>
      <c r="F67" s="154">
        <f>+STAFF_CWS!BC45</f>
        <v>0</v>
      </c>
      <c r="G67" s="154">
        <f>+STAFF_CWS!BO45</f>
        <v>0</v>
      </c>
    </row>
    <row r="68" spans="1:7" s="286" customFormat="1" ht="14" x14ac:dyDescent="0.15">
      <c r="A68" s="286" t="s">
        <v>136</v>
      </c>
      <c r="B68" s="287"/>
      <c r="C68" s="287"/>
      <c r="D68" s="287"/>
      <c r="E68" s="287"/>
      <c r="F68" s="287">
        <v>0.6</v>
      </c>
      <c r="G68" s="287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137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87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137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138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125</v>
      </c>
      <c r="B76" s="154">
        <f>+STAFF_CWS!G57</f>
        <v>0</v>
      </c>
      <c r="C76" s="154">
        <f>+STAFF_CWS!S57</f>
        <v>0</v>
      </c>
      <c r="D76" s="154">
        <f>+STAFF_CWS!AE57</f>
        <v>1</v>
      </c>
      <c r="E76" s="154">
        <f>+STAFF_CWS!AQ57</f>
        <v>1</v>
      </c>
      <c r="F76" s="154">
        <f>+STAFF_CWS!BC57</f>
        <v>1</v>
      </c>
      <c r="G76" s="154">
        <f>+STAFF_CWS!BO57</f>
        <v>1</v>
      </c>
    </row>
    <row r="77" spans="1:7" ht="14" x14ac:dyDescent="0.15">
      <c r="A77" s="151" t="s">
        <v>86</v>
      </c>
      <c r="B77" s="154">
        <f>+STAFF_CWS!G58</f>
        <v>0</v>
      </c>
      <c r="C77" s="154">
        <f>+STAFF_CWS!S58</f>
        <v>0.5</v>
      </c>
      <c r="D77" s="154">
        <f>+STAFF_CWS!AE58</f>
        <v>0</v>
      </c>
      <c r="E77" s="154">
        <f>+STAFF_CWS!AQ58</f>
        <v>0</v>
      </c>
      <c r="F77" s="154">
        <f>+STAFF_CWS!BC58</f>
        <v>0</v>
      </c>
      <c r="G77" s="154">
        <f>+STAFF_CWS!BO58</f>
        <v>0</v>
      </c>
    </row>
    <row r="78" spans="1:7" s="286" customFormat="1" ht="14" x14ac:dyDescent="0.15">
      <c r="A78" s="286" t="s">
        <v>136</v>
      </c>
      <c r="B78" s="287"/>
      <c r="C78" s="287"/>
      <c r="D78" s="287">
        <v>0.7</v>
      </c>
      <c r="E78" s="287">
        <v>0.8</v>
      </c>
      <c r="F78" s="287">
        <v>0.9</v>
      </c>
      <c r="G78" s="287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126</v>
      </c>
      <c r="B80" s="154">
        <f>+STAFF_CWS!G60</f>
        <v>0</v>
      </c>
      <c r="C80" s="154">
        <f>+STAFF_CWS!S60</f>
        <v>0</v>
      </c>
      <c r="D80" s="154">
        <f>+STAFF_CWS!AE60</f>
        <v>0</v>
      </c>
      <c r="E80" s="154">
        <f>+STAFF_CWS!AQ60</f>
        <v>1</v>
      </c>
      <c r="F80" s="154">
        <f>+STAFF_CWS!BC60</f>
        <v>1</v>
      </c>
      <c r="G80" s="154">
        <f>+STAFF_CWS!BO60</f>
        <v>1</v>
      </c>
    </row>
    <row r="81" spans="1:7" ht="14" x14ac:dyDescent="0.15">
      <c r="A81" s="151" t="s">
        <v>86</v>
      </c>
      <c r="B81" s="154">
        <f>+STAFF_CWS!G61</f>
        <v>0</v>
      </c>
      <c r="C81" s="154">
        <f>+STAFF_CWS!S61</f>
        <v>0.25</v>
      </c>
      <c r="D81" s="154">
        <f>+STAFF_CWS!AE61</f>
        <v>0.5</v>
      </c>
      <c r="E81" s="154">
        <f>+STAFF_CWS!AQ61</f>
        <v>0</v>
      </c>
      <c r="F81" s="154">
        <f>+STAFF_CWS!BC61</f>
        <v>0</v>
      </c>
      <c r="G81" s="154">
        <f>+STAFF_CWS!BO61</f>
        <v>0</v>
      </c>
    </row>
    <row r="82" spans="1:7" s="286" customFormat="1" ht="14" x14ac:dyDescent="0.15">
      <c r="A82" s="286" t="s">
        <v>136</v>
      </c>
      <c r="B82" s="287"/>
      <c r="C82" s="287"/>
      <c r="D82" s="287"/>
      <c r="E82" s="287">
        <v>0.8</v>
      </c>
      <c r="F82" s="287">
        <v>0.9</v>
      </c>
      <c r="G82" s="287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54</v>
      </c>
      <c r="B84" s="154">
        <f>+STAFF_CWS!G63</f>
        <v>0</v>
      </c>
      <c r="C84" s="154">
        <f>+STAFF_CWS!S63</f>
        <v>1</v>
      </c>
      <c r="D84" s="154">
        <f>+STAFF_CWS!AE63</f>
        <v>1</v>
      </c>
      <c r="E84" s="154">
        <f>+STAFF_CWS!AQ63</f>
        <v>1</v>
      </c>
      <c r="F84" s="154">
        <f>+STAFF_CWS!BC63</f>
        <v>1</v>
      </c>
      <c r="G84" s="154">
        <f>+STAFF_CWS!BO63</f>
        <v>1</v>
      </c>
    </row>
    <row r="85" spans="1:7" ht="14" x14ac:dyDescent="0.15">
      <c r="A85" s="151" t="s">
        <v>86</v>
      </c>
      <c r="B85" s="154">
        <f>+STAFF_CWS!G64</f>
        <v>0</v>
      </c>
      <c r="C85" s="154">
        <f>+STAFF_CWS!S64</f>
        <v>0</v>
      </c>
      <c r="D85" s="154">
        <f>+STAFF_CWS!AE64</f>
        <v>0</v>
      </c>
      <c r="E85" s="154">
        <f>+STAFF_CWS!AQ64</f>
        <v>0</v>
      </c>
      <c r="F85" s="154">
        <f>+STAFF_CWS!BC64</f>
        <v>0</v>
      </c>
      <c r="G85" s="154">
        <f>+STAFF_CWS!BO64</f>
        <v>0</v>
      </c>
    </row>
    <row r="86" spans="1:7" s="286" customFormat="1" ht="14" x14ac:dyDescent="0.15">
      <c r="A86" s="286" t="s">
        <v>136</v>
      </c>
      <c r="B86" s="287"/>
      <c r="C86" s="287">
        <v>0.6</v>
      </c>
      <c r="D86" s="287">
        <v>0.8</v>
      </c>
      <c r="E86" s="287">
        <v>0.9</v>
      </c>
      <c r="F86" s="287">
        <v>1</v>
      </c>
      <c r="G86" s="287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111</v>
      </c>
      <c r="B88" s="154">
        <f>+STAFF_CWS!G66</f>
        <v>0</v>
      </c>
      <c r="C88" s="154">
        <f>+STAFF_CWS!S66</f>
        <v>1</v>
      </c>
      <c r="D88" s="154">
        <f>+STAFF_CWS!AE66</f>
        <v>4</v>
      </c>
      <c r="E88" s="154">
        <f>+STAFF_CWS!AQ66</f>
        <v>4</v>
      </c>
      <c r="F88" s="154">
        <f>+STAFF_CWS!BC66</f>
        <v>6</v>
      </c>
      <c r="G88" s="154">
        <f>+STAFF_CWS!BO66</f>
        <v>6</v>
      </c>
    </row>
    <row r="89" spans="1:7" ht="14" x14ac:dyDescent="0.15">
      <c r="A89" s="151" t="s">
        <v>86</v>
      </c>
      <c r="B89" s="154">
        <f>+STAFF_CWS!G67</f>
        <v>0</v>
      </c>
      <c r="C89" s="154">
        <f>+STAFF_CWS!S67</f>
        <v>0</v>
      </c>
      <c r="D89" s="154">
        <f>+STAFF_CWS!AE67</f>
        <v>0</v>
      </c>
      <c r="E89" s="154">
        <f>+STAFF_CWS!AQ67</f>
        <v>0</v>
      </c>
      <c r="F89" s="154">
        <f>+STAFF_CWS!BC67</f>
        <v>0</v>
      </c>
      <c r="G89" s="154">
        <f>+STAFF_CWS!BO67</f>
        <v>0</v>
      </c>
    </row>
    <row r="90" spans="1:7" s="286" customFormat="1" ht="14" x14ac:dyDescent="0.15">
      <c r="A90" s="286" t="s">
        <v>136</v>
      </c>
      <c r="B90" s="287"/>
      <c r="C90" s="287">
        <v>0.8</v>
      </c>
      <c r="D90" s="287">
        <v>0.8</v>
      </c>
      <c r="E90" s="287">
        <v>0.9</v>
      </c>
      <c r="F90" s="287">
        <v>1</v>
      </c>
      <c r="G90" s="287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33</v>
      </c>
      <c r="B92" s="154">
        <f>+STAFF_CWS!G69</f>
        <v>0</v>
      </c>
      <c r="C92" s="154">
        <f>+STAFF_CWS!S69</f>
        <v>0</v>
      </c>
      <c r="D92" s="154">
        <f>+STAFF_CWS!AE69</f>
        <v>1</v>
      </c>
      <c r="E92" s="154">
        <f>+STAFF_CWS!AQ69</f>
        <v>1</v>
      </c>
      <c r="F92" s="154">
        <f>+STAFF_CWS!BC69</f>
        <v>1</v>
      </c>
      <c r="G92" s="154">
        <f>+STAFF_CWS!BO69</f>
        <v>1</v>
      </c>
    </row>
    <row r="93" spans="1:7" ht="14" x14ac:dyDescent="0.15">
      <c r="A93" s="151" t="s">
        <v>86</v>
      </c>
      <c r="B93" s="154">
        <f>+STAFF_CWS!G70</f>
        <v>0</v>
      </c>
      <c r="C93" s="154">
        <f>+STAFF_CWS!S70</f>
        <v>0</v>
      </c>
      <c r="D93" s="154">
        <f>+STAFF_CWS!AE70</f>
        <v>0</v>
      </c>
      <c r="E93" s="154">
        <f>+STAFF_CWS!AQ70</f>
        <v>0</v>
      </c>
      <c r="F93" s="154">
        <f>+STAFF_CWS!BC70</f>
        <v>0</v>
      </c>
      <c r="G93" s="154">
        <f>+STAFF_CWS!BO70</f>
        <v>0</v>
      </c>
    </row>
    <row r="94" spans="1:7" s="286" customFormat="1" ht="14" x14ac:dyDescent="0.15">
      <c r="A94" s="286" t="s">
        <v>136</v>
      </c>
      <c r="B94" s="287"/>
      <c r="C94" s="287"/>
      <c r="D94" s="287">
        <v>0.8</v>
      </c>
      <c r="E94" s="287">
        <v>0.9</v>
      </c>
      <c r="F94" s="287">
        <v>1</v>
      </c>
      <c r="G94" s="287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112</v>
      </c>
      <c r="B96" s="154">
        <f>+STAFF_CWS!G72</f>
        <v>0</v>
      </c>
      <c r="C96" s="154">
        <f>+STAFF_CWS!S72</f>
        <v>1</v>
      </c>
      <c r="D96" s="154">
        <f>+STAFF_CWS!AE72</f>
        <v>1</v>
      </c>
      <c r="E96" s="154">
        <f>+STAFF_CWS!AQ72</f>
        <v>2</v>
      </c>
      <c r="F96" s="154">
        <f>+STAFF_CWS!BC72</f>
        <v>4</v>
      </c>
      <c r="G96" s="154">
        <f>+STAFF_CWS!BO72</f>
        <v>4</v>
      </c>
    </row>
    <row r="97" spans="1:7" ht="14" x14ac:dyDescent="0.15">
      <c r="A97" s="151" t="s">
        <v>86</v>
      </c>
      <c r="B97" s="154">
        <f>+STAFF_CWS!G73</f>
        <v>0</v>
      </c>
      <c r="C97" s="154">
        <f>+STAFF_CWS!S73</f>
        <v>0</v>
      </c>
      <c r="D97" s="154">
        <f>+STAFF_CWS!AE73</f>
        <v>0</v>
      </c>
      <c r="E97" s="154">
        <f>+STAFF_CWS!AQ73</f>
        <v>0</v>
      </c>
      <c r="F97" s="154">
        <f>+STAFF_CWS!BC73</f>
        <v>0</v>
      </c>
      <c r="G97" s="154">
        <f>+STAFF_CWS!BO73</f>
        <v>0</v>
      </c>
    </row>
    <row r="98" spans="1:7" s="286" customFormat="1" ht="14" x14ac:dyDescent="0.15">
      <c r="A98" s="286" t="s">
        <v>136</v>
      </c>
      <c r="B98" s="287"/>
      <c r="C98" s="287">
        <v>1</v>
      </c>
      <c r="D98" s="287">
        <v>1</v>
      </c>
      <c r="E98" s="287">
        <v>1</v>
      </c>
      <c r="F98" s="287">
        <v>1</v>
      </c>
      <c r="G98" s="287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127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87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128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139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+STAFF_CWS!G86</f>
        <v>0</v>
      </c>
      <c r="C107" s="154">
        <f>+STAFF_CWS!S86</f>
        <v>0</v>
      </c>
      <c r="D107" s="154">
        <f>+STAFF_CWS!AE86</f>
        <v>0</v>
      </c>
      <c r="E107" s="154">
        <f>+STAFF_CWS!AQ86</f>
        <v>1</v>
      </c>
      <c r="F107" s="154">
        <f>+STAFF_CWS!BC86</f>
        <v>1</v>
      </c>
      <c r="G107" s="154">
        <f>+STAFF_CWS!BO86</f>
        <v>1</v>
      </c>
    </row>
    <row r="108" spans="1:7" ht="14" x14ac:dyDescent="0.15">
      <c r="A108" s="151" t="s">
        <v>86</v>
      </c>
      <c r="B108" s="154">
        <f>+STAFF_CWS!G87</f>
        <v>0</v>
      </c>
      <c r="C108" s="154">
        <f>+STAFF_CWS!S87</f>
        <v>0.25</v>
      </c>
      <c r="D108" s="154">
        <f>+STAFF_CWS!AE87</f>
        <v>0.25</v>
      </c>
      <c r="E108" s="154">
        <f>+STAFF_CWS!AQ87</f>
        <v>0</v>
      </c>
      <c r="F108" s="154">
        <f>+STAFF_CWS!BC87</f>
        <v>0</v>
      </c>
      <c r="G108" s="154">
        <f>+STAFF_CWS!BO87</f>
        <v>0</v>
      </c>
    </row>
    <row r="109" spans="1:7" s="286" customFormat="1" ht="14" x14ac:dyDescent="0.15">
      <c r="A109" s="286" t="s">
        <v>136</v>
      </c>
      <c r="B109" s="287"/>
      <c r="C109" s="287"/>
      <c r="D109" s="287"/>
      <c r="E109" s="287">
        <v>0.8</v>
      </c>
      <c r="F109" s="287">
        <v>0.9</v>
      </c>
      <c r="G109" s="287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31</v>
      </c>
      <c r="B111" s="154">
        <f>+STAFF_CWS!G89</f>
        <v>0</v>
      </c>
      <c r="C111" s="154">
        <f>+STAFF_CWS!S89</f>
        <v>1</v>
      </c>
      <c r="D111" s="154">
        <f>+STAFF_CWS!AE89</f>
        <v>1</v>
      </c>
      <c r="E111" s="154">
        <f>+STAFF_CWS!AQ89</f>
        <v>1</v>
      </c>
      <c r="F111" s="154">
        <f>+STAFF_CWS!BC89</f>
        <v>1</v>
      </c>
      <c r="G111" s="154">
        <f>+STAFF_CWS!BO89</f>
        <v>1</v>
      </c>
    </row>
    <row r="112" spans="1:7" ht="14" x14ac:dyDescent="0.15">
      <c r="A112" s="151" t="s">
        <v>86</v>
      </c>
      <c r="B112" s="154">
        <f>+STAFF_CWS!G90</f>
        <v>0.25</v>
      </c>
      <c r="C112" s="154">
        <f>+STAFF_CWS!S90</f>
        <v>0</v>
      </c>
      <c r="D112" s="154">
        <f>+STAFF_CWS!AE90</f>
        <v>0</v>
      </c>
      <c r="E112" s="154">
        <f>+STAFF_CWS!AQ90</f>
        <v>0</v>
      </c>
      <c r="F112" s="154">
        <f>+STAFF_CWS!BC90</f>
        <v>0</v>
      </c>
      <c r="G112" s="154">
        <f>+STAFF_CWS!BO90</f>
        <v>0</v>
      </c>
    </row>
    <row r="113" spans="1:7" s="286" customFormat="1" ht="14" x14ac:dyDescent="0.15">
      <c r="A113" s="286" t="s">
        <v>136</v>
      </c>
      <c r="B113" s="287"/>
      <c r="C113" s="287">
        <v>1</v>
      </c>
      <c r="D113" s="287">
        <v>1</v>
      </c>
      <c r="E113" s="287">
        <v>1</v>
      </c>
      <c r="F113" s="287">
        <v>1</v>
      </c>
      <c r="G113" s="287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115</v>
      </c>
      <c r="B115" s="154">
        <f>+STAFF_CWS!G92</f>
        <v>0</v>
      </c>
      <c r="C115" s="154">
        <f>+STAFF_CWS!S92</f>
        <v>0</v>
      </c>
      <c r="D115" s="154">
        <f>+STAFF_CWS!AE92</f>
        <v>1</v>
      </c>
      <c r="E115" s="154">
        <f>+STAFF_CWS!AQ92</f>
        <v>1</v>
      </c>
      <c r="F115" s="154">
        <f>+STAFF_CWS!BC92</f>
        <v>1</v>
      </c>
      <c r="G115" s="154">
        <f>+STAFF_CWS!BO92</f>
        <v>1</v>
      </c>
    </row>
    <row r="116" spans="1:7" ht="14" x14ac:dyDescent="0.15">
      <c r="A116" s="151" t="s">
        <v>86</v>
      </c>
      <c r="B116" s="154">
        <f>+STAFF_CWS!G93</f>
        <v>0</v>
      </c>
      <c r="C116" s="154">
        <f>+STAFF_CWS!S93</f>
        <v>0.5</v>
      </c>
      <c r="D116" s="154">
        <f>+STAFF_CWS!AE93</f>
        <v>0</v>
      </c>
      <c r="E116" s="154">
        <f>+STAFF_CWS!AQ93</f>
        <v>0</v>
      </c>
      <c r="F116" s="154">
        <f>+STAFF_CWS!BC93</f>
        <v>0</v>
      </c>
      <c r="G116" s="154">
        <f>+STAFF_CWS!BO93</f>
        <v>0</v>
      </c>
    </row>
    <row r="117" spans="1:7" s="286" customFormat="1" ht="14" x14ac:dyDescent="0.15">
      <c r="A117" s="286" t="s">
        <v>136</v>
      </c>
      <c r="B117" s="287"/>
      <c r="C117" s="287"/>
      <c r="D117" s="287">
        <v>0.8</v>
      </c>
      <c r="E117" s="287">
        <v>0.8</v>
      </c>
      <c r="F117" s="287">
        <v>0.9</v>
      </c>
      <c r="G117" s="287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32</v>
      </c>
      <c r="B119" s="154">
        <f>+STAFF_CWS!G95</f>
        <v>0</v>
      </c>
      <c r="C119" s="154">
        <f>+STAFF_CWS!S95</f>
        <v>1</v>
      </c>
      <c r="D119" s="154">
        <f>+STAFF_CWS!AE95</f>
        <v>1</v>
      </c>
      <c r="E119" s="154">
        <f>+STAFF_CWS!AQ95</f>
        <v>1</v>
      </c>
      <c r="F119" s="154">
        <f>+STAFF_CWS!BC95</f>
        <v>2</v>
      </c>
      <c r="G119" s="154">
        <f>+STAFF_CWS!BO95</f>
        <v>2</v>
      </c>
    </row>
    <row r="120" spans="1:7" ht="14" x14ac:dyDescent="0.15">
      <c r="A120" s="151" t="s">
        <v>86</v>
      </c>
      <c r="B120" s="154">
        <f>+STAFF_CWS!G96</f>
        <v>0.5</v>
      </c>
      <c r="C120" s="154">
        <f>+STAFF_CWS!S96</f>
        <v>0.5</v>
      </c>
      <c r="D120" s="154">
        <f>+STAFF_CWS!AE96</f>
        <v>0</v>
      </c>
      <c r="E120" s="154">
        <f>+STAFF_CWS!AQ96</f>
        <v>0</v>
      </c>
      <c r="F120" s="154">
        <f>+STAFF_CWS!BC96</f>
        <v>0</v>
      </c>
      <c r="G120" s="154">
        <f>+STAFF_CWS!BO96</f>
        <v>0</v>
      </c>
    </row>
    <row r="121" spans="1:7" s="286" customFormat="1" ht="14" x14ac:dyDescent="0.15">
      <c r="A121" s="286" t="s">
        <v>136</v>
      </c>
      <c r="B121" s="287"/>
      <c r="C121" s="287">
        <v>0.8</v>
      </c>
      <c r="D121" s="287">
        <v>0.8</v>
      </c>
      <c r="E121" s="287">
        <v>0.8</v>
      </c>
      <c r="F121" s="287">
        <v>0.9</v>
      </c>
      <c r="G121" s="287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29</v>
      </c>
      <c r="B123" s="154">
        <f>+STAFF_CWS!G98</f>
        <v>0</v>
      </c>
      <c r="C123" s="154">
        <f>+STAFF_CWS!S98</f>
        <v>0</v>
      </c>
      <c r="D123" s="154">
        <f>+STAFF_CWS!AE98</f>
        <v>1</v>
      </c>
      <c r="E123" s="154">
        <f>+STAFF_CWS!AQ98</f>
        <v>1</v>
      </c>
      <c r="F123" s="154">
        <f>+STAFF_CWS!BC98</f>
        <v>1</v>
      </c>
      <c r="G123" s="154">
        <f>+STAFF_CWS!BO98</f>
        <v>1</v>
      </c>
    </row>
    <row r="124" spans="1:7" ht="14" x14ac:dyDescent="0.15">
      <c r="A124" s="151" t="s">
        <v>86</v>
      </c>
      <c r="B124" s="154">
        <f>+STAFF_CWS!G99</f>
        <v>0</v>
      </c>
      <c r="C124" s="154">
        <f>+STAFF_CWS!S99</f>
        <v>0.5</v>
      </c>
      <c r="D124" s="154">
        <f>+STAFF_CWS!AE99</f>
        <v>0</v>
      </c>
      <c r="E124" s="154">
        <f>+STAFF_CWS!AQ99</f>
        <v>0</v>
      </c>
      <c r="F124" s="154">
        <f>+STAFF_CWS!BC99</f>
        <v>0</v>
      </c>
      <c r="G124" s="154">
        <f>+STAFF_CWS!BO99</f>
        <v>0</v>
      </c>
    </row>
    <row r="125" spans="1:7" s="286" customFormat="1" ht="14" x14ac:dyDescent="0.15">
      <c r="A125" s="286" t="s">
        <v>136</v>
      </c>
      <c r="B125" s="287"/>
      <c r="C125" s="287"/>
      <c r="D125" s="287">
        <v>0.9</v>
      </c>
      <c r="E125" s="287">
        <v>0.9</v>
      </c>
      <c r="F125" s="287">
        <v>1</v>
      </c>
      <c r="G125" s="287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30</v>
      </c>
      <c r="B127" s="154">
        <f>+STAFF_CWS!G101</f>
        <v>0</v>
      </c>
      <c r="C127" s="154">
        <f>+STAFF_CWS!S101</f>
        <v>0</v>
      </c>
      <c r="D127" s="154">
        <f>+STAFF_CWS!AE101</f>
        <v>0</v>
      </c>
      <c r="E127" s="154">
        <f>+STAFF_CWS!AQ101</f>
        <v>1</v>
      </c>
      <c r="F127" s="154">
        <f>+STAFF_CWS!BC101</f>
        <v>1</v>
      </c>
      <c r="G127" s="154">
        <f>+STAFF_CWS!BO101</f>
        <v>1</v>
      </c>
    </row>
    <row r="128" spans="1:7" ht="14" x14ac:dyDescent="0.15">
      <c r="A128" s="151" t="s">
        <v>86</v>
      </c>
      <c r="B128" s="154">
        <f>+STAFF_CWS!G102</f>
        <v>0</v>
      </c>
      <c r="C128" s="154">
        <f>+STAFF_CWS!S102</f>
        <v>0</v>
      </c>
      <c r="D128" s="154">
        <f>+STAFF_CWS!AE102</f>
        <v>0</v>
      </c>
      <c r="E128" s="154">
        <f>+STAFF_CWS!AQ102</f>
        <v>0</v>
      </c>
      <c r="F128" s="154">
        <f>+STAFF_CWS!BC102</f>
        <v>0</v>
      </c>
      <c r="G128" s="154">
        <f>+STAFF_CWS!BO102</f>
        <v>0</v>
      </c>
    </row>
    <row r="129" spans="1:7" s="286" customFormat="1" ht="14" x14ac:dyDescent="0.15">
      <c r="A129" s="286" t="s">
        <v>136</v>
      </c>
      <c r="B129" s="287"/>
      <c r="C129" s="287"/>
      <c r="D129" s="287"/>
      <c r="E129" s="287">
        <v>0.8</v>
      </c>
      <c r="F129" s="287">
        <v>0.8</v>
      </c>
      <c r="G129" s="287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116</v>
      </c>
      <c r="B131" s="154">
        <f>+STAFF_CWS!G104</f>
        <v>0</v>
      </c>
      <c r="C131" s="154">
        <f>+STAFF_CWS!S104</f>
        <v>1</v>
      </c>
      <c r="D131" s="154">
        <f>+STAFF_CWS!AE104</f>
        <v>1</v>
      </c>
      <c r="E131" s="154">
        <f>+STAFF_CWS!AQ104</f>
        <v>1</v>
      </c>
      <c r="F131" s="154">
        <f>+STAFF_CWS!BC104</f>
        <v>1</v>
      </c>
      <c r="G131" s="154">
        <f>+STAFF_CWS!BO104</f>
        <v>1</v>
      </c>
    </row>
    <row r="132" spans="1:7" ht="14" x14ac:dyDescent="0.15">
      <c r="A132" s="151" t="s">
        <v>86</v>
      </c>
      <c r="B132" s="154">
        <f>+STAFF_CWS!G105</f>
        <v>0.5</v>
      </c>
      <c r="C132" s="154">
        <f>+STAFF_CWS!S105</f>
        <v>0</v>
      </c>
      <c r="D132" s="154">
        <f>+STAFF_CWS!AE105</f>
        <v>0</v>
      </c>
      <c r="E132" s="154">
        <f>+STAFF_CWS!AQ105</f>
        <v>0</v>
      </c>
      <c r="F132" s="154">
        <f>+STAFF_CWS!BC105</f>
        <v>0</v>
      </c>
      <c r="G132" s="154">
        <f>+STAFF_CWS!BO105</f>
        <v>0</v>
      </c>
    </row>
    <row r="133" spans="1:7" s="286" customFormat="1" ht="14" x14ac:dyDescent="0.15">
      <c r="A133" s="286" t="s">
        <v>136</v>
      </c>
      <c r="B133" s="287"/>
      <c r="C133" s="287">
        <v>0.7</v>
      </c>
      <c r="D133" s="287">
        <v>0.8</v>
      </c>
      <c r="E133" s="287">
        <v>0.9</v>
      </c>
      <c r="F133" s="287">
        <v>0.9</v>
      </c>
      <c r="G133" s="287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28</v>
      </c>
      <c r="B135" s="154">
        <f>+STAFF_CWS!G107</f>
        <v>0</v>
      </c>
      <c r="C135" s="154">
        <f>+STAFF_CWS!S107</f>
        <v>0</v>
      </c>
      <c r="D135" s="154">
        <f>+STAFF_CWS!AE107</f>
        <v>1</v>
      </c>
      <c r="E135" s="154">
        <f>+STAFF_CWS!AQ107</f>
        <v>1</v>
      </c>
      <c r="F135" s="154">
        <f>+STAFF_CWS!BC107</f>
        <v>2</v>
      </c>
      <c r="G135" s="154">
        <f>+STAFF_CWS!BO107</f>
        <v>2</v>
      </c>
    </row>
    <row r="136" spans="1:7" ht="14" x14ac:dyDescent="0.15">
      <c r="A136" s="151" t="s">
        <v>86</v>
      </c>
      <c r="B136" s="154">
        <f>+STAFF_CWS!G108</f>
        <v>0</v>
      </c>
      <c r="C136" s="154">
        <f>+STAFF_CWS!S108</f>
        <v>0</v>
      </c>
      <c r="D136" s="154">
        <f>+STAFF_CWS!AE108</f>
        <v>0</v>
      </c>
      <c r="E136" s="154">
        <f>+STAFF_CWS!AQ108</f>
        <v>0</v>
      </c>
      <c r="F136" s="154">
        <f>+STAFF_CWS!BC108</f>
        <v>0</v>
      </c>
      <c r="G136" s="154">
        <f>+STAFF_CWS!BO108</f>
        <v>0</v>
      </c>
    </row>
    <row r="137" spans="1:7" s="286" customFormat="1" ht="14" x14ac:dyDescent="0.15">
      <c r="A137" s="286" t="s">
        <v>136</v>
      </c>
      <c r="B137" s="287"/>
      <c r="C137" s="287"/>
      <c r="D137" s="287">
        <v>0.8</v>
      </c>
      <c r="E137" s="287">
        <v>0.8</v>
      </c>
      <c r="F137" s="287">
        <v>0.9</v>
      </c>
      <c r="G137" s="287">
        <v>1</v>
      </c>
    </row>
    <row r="139" spans="1:7" ht="14" x14ac:dyDescent="0.15">
      <c r="A139" s="151" t="s">
        <v>55</v>
      </c>
      <c r="B139" s="154">
        <f>+STAFF_CWS!G110</f>
        <v>0.5</v>
      </c>
      <c r="C139" s="154">
        <f>+STAFF_CWS!S110</f>
        <v>1</v>
      </c>
      <c r="D139" s="154">
        <f>+STAFF_CWS!AE110</f>
        <v>1</v>
      </c>
      <c r="E139" s="154">
        <f>+STAFF_CWS!AQ110</f>
        <v>1</v>
      </c>
      <c r="F139" s="154">
        <f>+STAFF_CWS!BC110</f>
        <v>1</v>
      </c>
      <c r="G139" s="154">
        <f>+STAFF_CWS!BO110</f>
        <v>1</v>
      </c>
    </row>
    <row r="140" spans="1:7" ht="14" x14ac:dyDescent="0.15">
      <c r="A140" s="151" t="s">
        <v>86</v>
      </c>
      <c r="B140" s="154">
        <f>+STAFF_CWS!G111</f>
        <v>0</v>
      </c>
      <c r="C140" s="154">
        <f>+STAFF_CWS!S111</f>
        <v>1</v>
      </c>
      <c r="D140" s="154">
        <f>+STAFF_CWS!AE111</f>
        <v>0</v>
      </c>
      <c r="E140" s="154">
        <f>+STAFF_CWS!AQ111</f>
        <v>0</v>
      </c>
      <c r="F140" s="154">
        <f>+STAFF_CWS!BC111</f>
        <v>0</v>
      </c>
      <c r="G140" s="154">
        <f>+STAFF_CWS!BO111</f>
        <v>0</v>
      </c>
    </row>
    <row r="141" spans="1:7" s="286" customFormat="1" ht="14" x14ac:dyDescent="0.15">
      <c r="A141" s="286" t="s">
        <v>136</v>
      </c>
      <c r="B141" s="287">
        <v>0.8</v>
      </c>
      <c r="C141" s="287">
        <v>0.8</v>
      </c>
      <c r="D141" s="287">
        <v>0.9</v>
      </c>
      <c r="E141" s="287">
        <v>0.9</v>
      </c>
      <c r="F141" s="287">
        <v>0.9</v>
      </c>
      <c r="G141" s="287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117</v>
      </c>
      <c r="B143" s="154">
        <f>+STAFF_CWS!G113</f>
        <v>0</v>
      </c>
      <c r="C143" s="154">
        <f>+STAFF_CWS!S113</f>
        <v>1</v>
      </c>
      <c r="D143" s="154">
        <f>+STAFF_CWS!AE113</f>
        <v>1</v>
      </c>
      <c r="E143" s="154">
        <f>+STAFF_CWS!AQ113</f>
        <v>1</v>
      </c>
      <c r="F143" s="154">
        <f>+STAFF_CWS!BC113</f>
        <v>1</v>
      </c>
      <c r="G143" s="154">
        <f>+STAFF_CWS!BO113</f>
        <v>1</v>
      </c>
    </row>
    <row r="144" spans="1:7" ht="14" x14ac:dyDescent="0.15">
      <c r="A144" s="151" t="s">
        <v>86</v>
      </c>
      <c r="B144" s="154">
        <f>+STAFF_CWS!G114</f>
        <v>0.5</v>
      </c>
      <c r="C144" s="154">
        <f>+STAFF_CWS!S114</f>
        <v>0.5</v>
      </c>
      <c r="D144" s="154">
        <f>+STAFF_CWS!AE114</f>
        <v>0</v>
      </c>
      <c r="E144" s="154">
        <f>+STAFF_CWS!AQ114</f>
        <v>0</v>
      </c>
      <c r="F144" s="154">
        <f>+STAFF_CWS!BC114</f>
        <v>0</v>
      </c>
      <c r="G144" s="154">
        <f>+STAFF_CWS!BO114</f>
        <v>0</v>
      </c>
    </row>
    <row r="145" spans="1:7" s="286" customFormat="1" ht="14" x14ac:dyDescent="0.15">
      <c r="A145" s="286" t="s">
        <v>136</v>
      </c>
      <c r="B145" s="287"/>
      <c r="C145" s="287">
        <v>0.9</v>
      </c>
      <c r="D145" s="287">
        <v>0.9</v>
      </c>
      <c r="E145" s="287">
        <v>1</v>
      </c>
      <c r="F145" s="287">
        <v>1</v>
      </c>
      <c r="G145" s="287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56</v>
      </c>
      <c r="B147" s="154">
        <f>+STAFF_CWS!G116</f>
        <v>0</v>
      </c>
      <c r="C147" s="154">
        <f>+STAFF_CWS!S116</f>
        <v>1</v>
      </c>
      <c r="D147" s="154">
        <f>+STAFF_CWS!AE116</f>
        <v>1</v>
      </c>
      <c r="E147" s="154">
        <f>+STAFF_CWS!AQ116</f>
        <v>1</v>
      </c>
      <c r="F147" s="154">
        <f>+STAFF_CWS!BC116</f>
        <v>1</v>
      </c>
      <c r="G147" s="154">
        <f>+STAFF_CWS!BO116</f>
        <v>1</v>
      </c>
    </row>
    <row r="148" spans="1:7" ht="14" x14ac:dyDescent="0.15">
      <c r="A148" s="151" t="s">
        <v>86</v>
      </c>
      <c r="B148" s="154">
        <f>+STAFF_CWS!G117</f>
        <v>0</v>
      </c>
      <c r="C148" s="154">
        <f>+STAFF_CWS!S117</f>
        <v>0.5</v>
      </c>
      <c r="D148" s="154">
        <f>+STAFF_CWS!AE117</f>
        <v>0</v>
      </c>
      <c r="E148" s="154">
        <f>+STAFF_CWS!AQ117</f>
        <v>0</v>
      </c>
      <c r="F148" s="154">
        <f>+STAFF_CWS!BC117</f>
        <v>0</v>
      </c>
      <c r="G148" s="154">
        <f>+STAFF_CWS!BO117</f>
        <v>0</v>
      </c>
    </row>
    <row r="149" spans="1:7" s="286" customFormat="1" ht="14" x14ac:dyDescent="0.15">
      <c r="A149" s="286" t="s">
        <v>136</v>
      </c>
      <c r="B149" s="287"/>
      <c r="C149" s="287">
        <v>0.9</v>
      </c>
      <c r="D149" s="287">
        <v>0.9</v>
      </c>
      <c r="E149" s="287">
        <v>1</v>
      </c>
      <c r="F149" s="287">
        <v>1</v>
      </c>
      <c r="G149" s="287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57</v>
      </c>
      <c r="B151" s="154">
        <f>+STAFF_CWS!G119</f>
        <v>0.5</v>
      </c>
      <c r="C151" s="154">
        <f>+STAFF_CWS!S119</f>
        <v>1</v>
      </c>
      <c r="D151" s="154">
        <f>+STAFF_CWS!AE119</f>
        <v>1</v>
      </c>
      <c r="E151" s="154">
        <f>+STAFF_CWS!AQ119</f>
        <v>1</v>
      </c>
      <c r="F151" s="154">
        <f>+STAFF_CWS!BC119</f>
        <v>1</v>
      </c>
      <c r="G151" s="154">
        <f>+STAFF_CWS!BO119</f>
        <v>1</v>
      </c>
    </row>
    <row r="152" spans="1:7" ht="14" x14ac:dyDescent="0.15">
      <c r="A152" s="151" t="s">
        <v>86</v>
      </c>
      <c r="B152" s="154">
        <f>+STAFF_CWS!G120</f>
        <v>0</v>
      </c>
      <c r="C152" s="154">
        <f>+STAFF_CWS!S120</f>
        <v>0.5</v>
      </c>
      <c r="D152" s="154">
        <f>+STAFF_CWS!AE120</f>
        <v>0</v>
      </c>
      <c r="E152" s="154">
        <f>+STAFF_CWS!AQ120</f>
        <v>0</v>
      </c>
      <c r="F152" s="154">
        <f>+STAFF_CWS!BC120</f>
        <v>0</v>
      </c>
      <c r="G152" s="154">
        <f>+STAFF_CWS!BO120</f>
        <v>0</v>
      </c>
    </row>
    <row r="153" spans="1:7" s="286" customFormat="1" ht="14" x14ac:dyDescent="0.15">
      <c r="A153" s="286" t="s">
        <v>136</v>
      </c>
      <c r="B153" s="287">
        <v>0.9</v>
      </c>
      <c r="C153" s="287">
        <v>0.9</v>
      </c>
      <c r="D153" s="287">
        <v>0.9</v>
      </c>
      <c r="E153" s="287">
        <v>1</v>
      </c>
      <c r="F153" s="287">
        <v>1</v>
      </c>
      <c r="G153" s="287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118</v>
      </c>
      <c r="B155" s="154">
        <f>+STAFF_CWS!G122</f>
        <v>0</v>
      </c>
      <c r="C155" s="154">
        <f>+STAFF_CWS!S122</f>
        <v>0</v>
      </c>
      <c r="D155" s="154">
        <f>+STAFF_CWS!AE122</f>
        <v>1</v>
      </c>
      <c r="E155" s="154">
        <f>+STAFF_CWS!AQ122</f>
        <v>1</v>
      </c>
      <c r="F155" s="154">
        <f>+STAFF_CWS!BC122</f>
        <v>1</v>
      </c>
      <c r="G155" s="154">
        <f>+STAFF_CWS!BO122</f>
        <v>1</v>
      </c>
    </row>
    <row r="156" spans="1:7" ht="14" x14ac:dyDescent="0.15">
      <c r="A156" s="151" t="s">
        <v>86</v>
      </c>
      <c r="B156" s="154">
        <f>+STAFF_CWS!G123</f>
        <v>0</v>
      </c>
      <c r="C156" s="154">
        <f>+STAFF_CWS!S123</f>
        <v>0</v>
      </c>
      <c r="D156" s="154">
        <f>+STAFF_CWS!AE123</f>
        <v>0</v>
      </c>
      <c r="E156" s="154">
        <f>+STAFF_CWS!AQ123</f>
        <v>0</v>
      </c>
      <c r="F156" s="154">
        <f>+STAFF_CWS!BC123</f>
        <v>0</v>
      </c>
      <c r="G156" s="154">
        <f>+STAFF_CWS!BO123</f>
        <v>0</v>
      </c>
    </row>
    <row r="157" spans="1:7" s="286" customFormat="1" ht="14" x14ac:dyDescent="0.15">
      <c r="A157" s="286" t="s">
        <v>136</v>
      </c>
      <c r="D157" s="287">
        <v>0.7</v>
      </c>
      <c r="E157" s="287">
        <v>0.8</v>
      </c>
      <c r="F157" s="287">
        <v>0.9</v>
      </c>
      <c r="G157" s="287">
        <v>1</v>
      </c>
    </row>
    <row r="159" spans="1:7" ht="14" x14ac:dyDescent="0.15">
      <c r="A159" s="151" t="s">
        <v>58</v>
      </c>
      <c r="B159" s="154">
        <f>+STAFF_CWS!G125</f>
        <v>0</v>
      </c>
      <c r="C159" s="154">
        <f>+STAFF_CWS!S125</f>
        <v>0</v>
      </c>
      <c r="D159" s="154">
        <f>+STAFF_CWS!AE125</f>
        <v>1</v>
      </c>
      <c r="E159" s="154">
        <f>+STAFF_CWS!AQ125</f>
        <v>1</v>
      </c>
      <c r="F159" s="154">
        <f>+STAFF_CWS!BC125</f>
        <v>1</v>
      </c>
      <c r="G159" s="154">
        <f>+STAFF_CWS!BO125</f>
        <v>1</v>
      </c>
    </row>
    <row r="160" spans="1:7" ht="14" x14ac:dyDescent="0.15">
      <c r="A160" s="151" t="s">
        <v>86</v>
      </c>
      <c r="B160" s="154">
        <f>+STAFF_CWS!G126</f>
        <v>0</v>
      </c>
      <c r="C160" s="154">
        <f>+STAFF_CWS!S126</f>
        <v>0</v>
      </c>
      <c r="D160" s="154">
        <f>+STAFF_CWS!AE126</f>
        <v>0</v>
      </c>
      <c r="E160" s="154">
        <f>+STAFF_CWS!AQ126</f>
        <v>0</v>
      </c>
      <c r="F160" s="154">
        <f>+STAFF_CWS!BC126</f>
        <v>0</v>
      </c>
      <c r="G160" s="154">
        <f>+STAFF_CWS!BO126</f>
        <v>0</v>
      </c>
    </row>
    <row r="161" spans="1:7" s="286" customFormat="1" ht="14" x14ac:dyDescent="0.15">
      <c r="A161" s="286" t="s">
        <v>136</v>
      </c>
      <c r="D161" s="287">
        <v>0.7</v>
      </c>
      <c r="E161" s="287">
        <v>0.8</v>
      </c>
      <c r="F161" s="287">
        <v>0.9</v>
      </c>
      <c r="G161" s="287">
        <v>1</v>
      </c>
    </row>
    <row r="163" spans="1:7" ht="14" x14ac:dyDescent="0.15">
      <c r="A163" s="151" t="s">
        <v>59</v>
      </c>
      <c r="B163" s="154">
        <f>+STAFF_CWS!G128</f>
        <v>0</v>
      </c>
      <c r="C163" s="154">
        <f>+STAFF_CWS!S128</f>
        <v>1</v>
      </c>
      <c r="D163" s="154">
        <f>+STAFF_CWS!AE128</f>
        <v>1</v>
      </c>
      <c r="E163" s="154">
        <f>+STAFF_CWS!AQ128</f>
        <v>1</v>
      </c>
      <c r="F163" s="154">
        <f>+STAFF_CWS!BC128</f>
        <v>1</v>
      </c>
      <c r="G163" s="154">
        <f>+STAFF_CWS!BO128</f>
        <v>1</v>
      </c>
    </row>
    <row r="164" spans="1:7" ht="14" x14ac:dyDescent="0.15">
      <c r="A164" s="151" t="s">
        <v>86</v>
      </c>
      <c r="B164" s="154">
        <f>+STAFF_CWS!G129</f>
        <v>0</v>
      </c>
      <c r="C164" s="154">
        <f>+STAFF_CWS!S129</f>
        <v>0</v>
      </c>
      <c r="D164" s="154">
        <f>+STAFF_CWS!AE129</f>
        <v>0</v>
      </c>
      <c r="E164" s="154">
        <f>+STAFF_CWS!AQ129</f>
        <v>0</v>
      </c>
      <c r="F164" s="154">
        <f>+STAFF_CWS!BC129</f>
        <v>0</v>
      </c>
      <c r="G164" s="154">
        <f>+STAFF_CWS!BO129</f>
        <v>0</v>
      </c>
    </row>
    <row r="165" spans="1:7" s="286" customFormat="1" ht="14" x14ac:dyDescent="0.15">
      <c r="A165" s="286" t="s">
        <v>136</v>
      </c>
      <c r="B165" s="287"/>
      <c r="C165" s="287">
        <v>0.8</v>
      </c>
      <c r="D165" s="287">
        <v>0.9</v>
      </c>
      <c r="E165" s="287">
        <v>0.9</v>
      </c>
      <c r="F165" s="287">
        <v>1</v>
      </c>
      <c r="G165" s="287">
        <v>1</v>
      </c>
    </row>
    <row r="167" spans="1:7" ht="14" x14ac:dyDescent="0.15">
      <c r="A167" s="151" t="s">
        <v>60</v>
      </c>
      <c r="B167" s="154">
        <f>+STAFF_CWS!G131</f>
        <v>0</v>
      </c>
      <c r="C167" s="154">
        <f>+STAFF_CWS!S131</f>
        <v>1</v>
      </c>
      <c r="D167" s="154">
        <f>+STAFF_CWS!AE131</f>
        <v>1</v>
      </c>
      <c r="E167" s="154">
        <f>+STAFF_CWS!AQ131</f>
        <v>1</v>
      </c>
      <c r="F167" s="154">
        <f>+STAFF_CWS!BC131</f>
        <v>1</v>
      </c>
      <c r="G167" s="154">
        <f>+STAFF_CWS!BO131</f>
        <v>1</v>
      </c>
    </row>
    <row r="168" spans="1:7" ht="14" x14ac:dyDescent="0.15">
      <c r="A168" s="151" t="s">
        <v>86</v>
      </c>
      <c r="B168" s="154">
        <f>+STAFF_CWS!G132</f>
        <v>0</v>
      </c>
      <c r="C168" s="154">
        <f>+STAFF_CWS!S132</f>
        <v>0</v>
      </c>
      <c r="D168" s="154">
        <f>+STAFF_CWS!AE132</f>
        <v>0</v>
      </c>
      <c r="E168" s="154">
        <f>+STAFF_CWS!AQ132</f>
        <v>0</v>
      </c>
      <c r="F168" s="154">
        <f>+STAFF_CWS!BC132</f>
        <v>0</v>
      </c>
      <c r="G168" s="154">
        <f>+STAFF_CWS!BO132</f>
        <v>0</v>
      </c>
    </row>
    <row r="169" spans="1:7" s="286" customFormat="1" ht="14" x14ac:dyDescent="0.15">
      <c r="A169" s="286" t="s">
        <v>136</v>
      </c>
      <c r="B169" s="287"/>
      <c r="C169" s="287">
        <v>0.8</v>
      </c>
      <c r="D169" s="287">
        <v>0.9</v>
      </c>
      <c r="E169" s="287">
        <v>0.9</v>
      </c>
      <c r="F169" s="287">
        <v>1</v>
      </c>
      <c r="G169" s="287">
        <v>1</v>
      </c>
    </row>
    <row r="171" spans="1:7" ht="14" x14ac:dyDescent="0.15">
      <c r="A171" s="149" t="s">
        <v>52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87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94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158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97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102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100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101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98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99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1218</v>
      </c>
      <c r="C1" s="10" t="s">
        <v>1219</v>
      </c>
      <c r="D1" s="10" t="s">
        <v>1220</v>
      </c>
      <c r="E1" s="10" t="s">
        <v>1221</v>
      </c>
      <c r="F1" s="10" t="s">
        <v>1222</v>
      </c>
    </row>
    <row r="2" spans="1:102" x14ac:dyDescent="0.15">
      <c r="A2" s="14" t="s">
        <v>1217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106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STAFF_CWS!S212</f>
        <v>186773.32500000001</v>
      </c>
      <c r="C21" s="27">
        <f>STAFF_CWS!AE212</f>
        <v>238714.00843749999</v>
      </c>
      <c r="D21" s="27">
        <f>STAFF_CWS!AQ212</f>
        <v>514354.62708333333</v>
      </c>
      <c r="E21" s="27">
        <f>STAFF_CWS!BC212</f>
        <v>798054.94867000019</v>
      </c>
      <c r="F21" s="27">
        <f>STAFF_CWS!BO212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STAFF_CWS!S214</f>
        <v>0</v>
      </c>
      <c r="C22" s="27">
        <f>STAFF_CWS!AE214</f>
        <v>0</v>
      </c>
      <c r="D22" s="27">
        <f>STAFF_CWS!AQ214</f>
        <v>0</v>
      </c>
      <c r="E22" s="27">
        <f>STAFF_CWS!BC214</f>
        <v>0</v>
      </c>
      <c r="F22" s="27">
        <f>STAFF_CWS!BO214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STAFF_CWS!S216</f>
        <v>186773.32500000001</v>
      </c>
      <c r="C23" s="27">
        <f>STAFF_CWS!AE216</f>
        <v>238714.00843749999</v>
      </c>
      <c r="D23" s="27">
        <f>STAFF_CWS!AQ216</f>
        <v>514354.62708333333</v>
      </c>
      <c r="E23" s="27">
        <f>STAFF_CWS!BC216</f>
        <v>798054.94867000019</v>
      </c>
      <c r="F23" s="27">
        <f>STAFF_CWS!BO216</f>
        <v>998999.81039999984</v>
      </c>
    </row>
    <row r="24" spans="1:102" x14ac:dyDescent="0.15">
      <c r="A24" s="2" t="s">
        <v>4</v>
      </c>
      <c r="B24" s="27">
        <f>STAFF_CWS!S226</f>
        <v>17429.599249999999</v>
      </c>
      <c r="C24" s="27">
        <f>STAFF_CWS!AE226</f>
        <v>22104.260759375004</v>
      </c>
      <c r="D24" s="27">
        <f>STAFF_CWS!AQ226</f>
        <v>47531.916437499989</v>
      </c>
      <c r="E24" s="27">
        <f>STAFF_CWS!BC226</f>
        <v>73684.945380300021</v>
      </c>
      <c r="F24" s="27">
        <f>STAFF_CWS!BO226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STAFF_CWS!S232</f>
        <v>7965</v>
      </c>
      <c r="C26" s="27">
        <f>STAFF_CWS!AE232</f>
        <v>16702.335664285714</v>
      </c>
      <c r="D26" s="27">
        <f>STAFF_CWS!AQ232</f>
        <v>28966.318138839284</v>
      </c>
      <c r="E26" s="27">
        <f>STAFF_CWS!BC232</f>
        <v>52629.054262100013</v>
      </c>
      <c r="F26" s="27">
        <f>STAFF_CWS!BO232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STAFF_CWS!S234</f>
        <v>212167.92425000001</v>
      </c>
      <c r="C28" s="27">
        <f>STAFF_CWS!AE234</f>
        <v>277520.60486116068</v>
      </c>
      <c r="D28" s="27">
        <f>STAFF_CWS!AQ234</f>
        <v>590852.86165967258</v>
      </c>
      <c r="E28" s="27">
        <f>STAFF_CWS!BC234</f>
        <v>924368.94831239991</v>
      </c>
      <c r="F28" s="27">
        <f>STAFF_CWS!BO234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107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STAFF_CWS!S47</f>
        <v>0</v>
      </c>
      <c r="C32" s="45">
        <f>STAFF_CWS!AE47</f>
        <v>2</v>
      </c>
      <c r="D32" s="45">
        <f>STAFF_CWS!AQ47</f>
        <v>4</v>
      </c>
      <c r="E32" s="45">
        <f>STAFF_CWS!BC47</f>
        <v>6</v>
      </c>
      <c r="F32" s="45">
        <f>STAFF_CWS!BO47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STAFF_CWS!S48</f>
        <v>0.5</v>
      </c>
      <c r="C33" s="45">
        <f>STAFF_CWS!AE48</f>
        <v>0</v>
      </c>
      <c r="D33" s="45">
        <f>STAFF_CWS!AQ48</f>
        <v>0</v>
      </c>
      <c r="E33" s="45">
        <f>STAFF_CWS!BC48</f>
        <v>0</v>
      </c>
      <c r="F33" s="45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STAFF_CWS!S49</f>
        <v>0.5</v>
      </c>
      <c r="C34" s="45">
        <f>STAFF_CWS!AE49</f>
        <v>2</v>
      </c>
      <c r="D34" s="45">
        <f>STAFF_CWS!AQ49</f>
        <v>4</v>
      </c>
      <c r="E34" s="45">
        <f>STAFF_CWS!BC49</f>
        <v>6</v>
      </c>
      <c r="F34" s="45">
        <f>STAFF_CWS!BO49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STAFF_CWS!S277</f>
        <v>0</v>
      </c>
      <c r="C35" s="27">
        <f>STAFF_CWS!AE277</f>
        <v>49999.999999999993</v>
      </c>
      <c r="D35" s="27">
        <f>STAFF_CWS!AQ277</f>
        <v>172000</v>
      </c>
      <c r="E35" s="27">
        <f>STAFF_CWS!BC277</f>
        <v>279000</v>
      </c>
      <c r="F35" s="27">
        <f>STAFF_CWS!BO277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STAFF_CWS!S279</f>
        <v>43200</v>
      </c>
      <c r="C36" s="27">
        <f>STAFF_CWS!AE279</f>
        <v>0</v>
      </c>
      <c r="D36" s="27">
        <f>STAFF_CWS!AQ279</f>
        <v>0</v>
      </c>
      <c r="E36" s="27">
        <f>STAFF_CWS!BC279</f>
        <v>0</v>
      </c>
      <c r="F36" s="27">
        <f>STAFF_CWS!BO279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STAFF_CWS!S281</f>
        <v>43200</v>
      </c>
      <c r="C37" s="27">
        <f>STAFF_CWS!AE281</f>
        <v>49999.999999999993</v>
      </c>
      <c r="D37" s="27">
        <f>STAFF_CWS!AQ281</f>
        <v>172000</v>
      </c>
      <c r="E37" s="27">
        <f>STAFF_CWS!BC281</f>
        <v>279000</v>
      </c>
      <c r="F37" s="27">
        <f>STAFF_CWS!BO281</f>
        <v>304000.00000000006</v>
      </c>
    </row>
    <row r="38" spans="1:102" x14ac:dyDescent="0.15">
      <c r="A38" s="2" t="s">
        <v>4</v>
      </c>
      <c r="B38" s="27">
        <f>STAFF_CWS!S291</f>
        <v>0</v>
      </c>
      <c r="C38" s="27">
        <f>STAFF_CWS!AE291</f>
        <v>5120</v>
      </c>
      <c r="D38" s="27">
        <f>STAFF_CWS!AQ291</f>
        <v>16720.000000000004</v>
      </c>
      <c r="E38" s="27">
        <f>STAFF_CWS!BC291</f>
        <v>26970</v>
      </c>
      <c r="F38" s="27">
        <f>STAFF_CWS!BO291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STAFF_CWS!S297</f>
        <v>0</v>
      </c>
      <c r="C40" s="27">
        <f>STAFF_CWS!AE297</f>
        <v>8375.0000000000018</v>
      </c>
      <c r="D40" s="27">
        <f>STAFF_CWS!AQ297</f>
        <v>22980.000000000007</v>
      </c>
      <c r="E40" s="27">
        <f>STAFF_CWS!BC297</f>
        <v>42030.000000000007</v>
      </c>
      <c r="F40" s="27">
        <f>STAFF_CWS!BO297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STAFF_CWS!S299</f>
        <v>43200</v>
      </c>
      <c r="C42" s="27">
        <f>STAFF_CWS!AE299</f>
        <v>63495</v>
      </c>
      <c r="D42" s="27">
        <f>STAFF_CWS!AQ299</f>
        <v>211700.00000000009</v>
      </c>
      <c r="E42" s="27">
        <f>STAFF_CWS!BC299</f>
        <v>348000</v>
      </c>
      <c r="F42" s="27">
        <f>STAFF_CWS!BO299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108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STAFF_CWS!S75</f>
        <v>3</v>
      </c>
      <c r="C46" s="45">
        <f>STAFF_CWS!AE75</f>
        <v>8</v>
      </c>
      <c r="D46" s="45">
        <f>STAFF_CWS!AQ75</f>
        <v>10</v>
      </c>
      <c r="E46" s="45">
        <f>STAFF_CWS!BC75</f>
        <v>14</v>
      </c>
      <c r="F46" s="45">
        <f>STAFF_CWS!BO75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STAFF_CWS!S76</f>
        <v>0.75</v>
      </c>
      <c r="C47" s="45">
        <f>STAFF_CWS!AE76</f>
        <v>0.5</v>
      </c>
      <c r="D47" s="45">
        <f>STAFF_CWS!AQ76</f>
        <v>0</v>
      </c>
      <c r="E47" s="45">
        <f>STAFF_CWS!BC76</f>
        <v>0</v>
      </c>
      <c r="F47" s="45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STAFF_CWS!S77</f>
        <v>3.75</v>
      </c>
      <c r="C48" s="45">
        <f>STAFF_CWS!AE77</f>
        <v>8.5</v>
      </c>
      <c r="D48" s="45">
        <f>STAFF_CWS!AQ77</f>
        <v>10</v>
      </c>
      <c r="E48" s="45">
        <f>STAFF_CWS!BC77</f>
        <v>14</v>
      </c>
      <c r="F48" s="45">
        <f>STAFF_CWS!BO77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STAFF_CWS!S360</f>
        <v>99593.299999999988</v>
      </c>
      <c r="C49" s="27">
        <f>STAFF_CWS!AE360</f>
        <v>702479.7109375</v>
      </c>
      <c r="D49" s="27">
        <f>STAFF_CWS!AQ360</f>
        <v>1340530.8472222225</v>
      </c>
      <c r="E49" s="27">
        <f>STAFF_CWS!BC360</f>
        <v>2201302.217685</v>
      </c>
      <c r="F49" s="27">
        <f>STAFF_CWS!BO360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STAFF_CWS!S362</f>
        <v>31200</v>
      </c>
      <c r="C50" s="27">
        <f>STAFF_CWS!AE362</f>
        <v>0</v>
      </c>
      <c r="D50" s="27">
        <f>STAFF_CWS!AQ362</f>
        <v>0</v>
      </c>
      <c r="E50" s="27">
        <f>STAFF_CWS!BC362</f>
        <v>0</v>
      </c>
      <c r="F50" s="27">
        <f>STAFF_CWS!BO362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STAFF_CWS!S364</f>
        <v>130793.3</v>
      </c>
      <c r="C51" s="27">
        <f>STAFF_CWS!AE364</f>
        <v>702479.7109375</v>
      </c>
      <c r="D51" s="27">
        <f>STAFF_CWS!AQ364</f>
        <v>1340530.8472222225</v>
      </c>
      <c r="E51" s="27">
        <f>STAFF_CWS!BC364</f>
        <v>2201302.217685</v>
      </c>
      <c r="F51" s="27">
        <f>STAFF_CWS!BO364</f>
        <v>3009498.9572000001</v>
      </c>
    </row>
    <row r="52" spans="1:102" x14ac:dyDescent="0.15">
      <c r="A52" s="2" t="s">
        <v>4</v>
      </c>
      <c r="B52" s="27">
        <f>STAFF_CWS!S374</f>
        <v>9402.5636666666669</v>
      </c>
      <c r="C52" s="27">
        <f>STAFF_CWS!AE374</f>
        <v>65470.673984375018</v>
      </c>
      <c r="D52" s="27">
        <f>STAFF_CWS!AQ374</f>
        <v>123747.77625</v>
      </c>
      <c r="E52" s="27">
        <f>STAFF_CWS!BC374</f>
        <v>202457.19959165002</v>
      </c>
      <c r="F52" s="27">
        <f>STAFF_CWS!BO374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STAFF_CWS!S380</f>
        <v>3333.3333333333335</v>
      </c>
      <c r="C54" s="27">
        <f>STAFF_CWS!AE380</f>
        <v>37045.06835714286</v>
      </c>
      <c r="D54" s="27">
        <f>STAFF_CWS!AQ380</f>
        <v>80231.097304315495</v>
      </c>
      <c r="E54" s="27">
        <f>STAFF_CWS!BC380</f>
        <v>106851.67095613336</v>
      </c>
      <c r="F54" s="27">
        <f>STAFF_CWS!BO380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STAFF_CWS!S382</f>
        <v>143529.19700000001</v>
      </c>
      <c r="C56" s="27">
        <f>STAFF_CWS!AE382</f>
        <v>804995.45327901805</v>
      </c>
      <c r="D56" s="27">
        <f>STAFF_CWS!AQ382</f>
        <v>1544509.7207765379</v>
      </c>
      <c r="E56" s="27">
        <f>STAFF_CWS!BC382</f>
        <v>2510611.0882327836</v>
      </c>
      <c r="F56" s="27">
        <f>STAFF_CWS!BO382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109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STAFF_CWS!S134</f>
        <v>9</v>
      </c>
      <c r="C60" s="45">
        <f>STAFF_CWS!AE134</f>
        <v>14</v>
      </c>
      <c r="D60" s="45">
        <f>STAFF_CWS!AQ134</f>
        <v>16</v>
      </c>
      <c r="E60" s="45">
        <f>STAFF_CWS!BC134</f>
        <v>18</v>
      </c>
      <c r="F60" s="45">
        <f>STAFF_CWS!BO134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STAFF_CWS!S135</f>
        <v>4.25</v>
      </c>
      <c r="C61" s="45">
        <f>STAFF_CWS!AE135</f>
        <v>0.25</v>
      </c>
      <c r="D61" s="45">
        <f>STAFF_CWS!AQ135</f>
        <v>0</v>
      </c>
      <c r="E61" s="45">
        <f>STAFF_CWS!BC135</f>
        <v>0</v>
      </c>
      <c r="F61" s="45">
        <f>STAFF_CWS!BO135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STAFF_CWS!S136</f>
        <v>13.25</v>
      </c>
      <c r="C62" s="45">
        <f>STAFF_CWS!AE136</f>
        <v>14.25</v>
      </c>
      <c r="D62" s="45">
        <f>STAFF_CWS!AQ136</f>
        <v>16</v>
      </c>
      <c r="E62" s="45">
        <f>STAFF_CWS!BC136</f>
        <v>18</v>
      </c>
      <c r="F62" s="45">
        <f>STAFF_CWS!BO136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STAFF_CWS!S533</f>
        <v>559106.65833333333</v>
      </c>
      <c r="C63" s="27">
        <f>STAFF_CWS!AE533</f>
        <v>1017928.0168750001</v>
      </c>
      <c r="D63" s="27">
        <f>STAFF_CWS!AQ533</f>
        <v>1258806.1694444446</v>
      </c>
      <c r="E63" s="27">
        <f>STAFF_CWS!BC533</f>
        <v>1470054.9486700003</v>
      </c>
      <c r="F63" s="27">
        <f>STAFF_CWS!BO533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STAFF_CWS!S535</f>
        <v>362400</v>
      </c>
      <c r="C64" s="27">
        <f>STAFF_CWS!AE535</f>
        <v>40800</v>
      </c>
      <c r="D64" s="27">
        <f>STAFF_CWS!AQ535</f>
        <v>0</v>
      </c>
      <c r="E64" s="27">
        <f>STAFF_CWS!BC535</f>
        <v>0</v>
      </c>
      <c r="F64" s="27">
        <f>STAFF_CWS!BO535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STAFF_CWS!S537</f>
        <v>921506.65833333333</v>
      </c>
      <c r="C65" s="27">
        <f>STAFF_CWS!AE537</f>
        <v>1058728.0168750002</v>
      </c>
      <c r="D65" s="27">
        <f>STAFF_CWS!AQ537</f>
        <v>1258806.1694444446</v>
      </c>
      <c r="E65" s="27">
        <f>STAFF_CWS!BC537</f>
        <v>1470054.9486700003</v>
      </c>
      <c r="F65" s="27">
        <f>STAFF_CWS!BO537</f>
        <v>1693999.8104000001</v>
      </c>
    </row>
    <row r="66" spans="1:6" x14ac:dyDescent="0.15">
      <c r="A66" s="2" t="s">
        <v>4</v>
      </c>
      <c r="B66" s="27">
        <f>STAFF_CWS!S547</f>
        <v>52747.932583333328</v>
      </c>
      <c r="C66" s="27">
        <f>STAFF_CWS!AE547</f>
        <v>95953.52151875</v>
      </c>
      <c r="D66" s="27">
        <f>STAFF_CWS!AQ547</f>
        <v>118252.55525000003</v>
      </c>
      <c r="E66" s="27">
        <f>STAFF_CWS!BC547</f>
        <v>137884.94538029999</v>
      </c>
      <c r="F66" s="27">
        <f>STAFF_CWS!BO547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STAFF_CWS!S553</f>
        <v>39905</v>
      </c>
      <c r="C68" s="27">
        <f>STAFF_CWS!AE553</f>
        <v>140472.72157857148</v>
      </c>
      <c r="D68" s="27">
        <f>STAFF_CWS!AQ553</f>
        <v>224682.86374434523</v>
      </c>
      <c r="E68" s="27">
        <f>STAFF_CWS!BC553</f>
        <v>314392.08926626667</v>
      </c>
      <c r="F68" s="27">
        <f>STAFF_CWS!BO553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STAFF_CWS!S555</f>
        <v>1014159.5909166669</v>
      </c>
      <c r="C70" s="27">
        <f>STAFF_CWS!AE555</f>
        <v>1295154.2599723216</v>
      </c>
      <c r="D70" s="27">
        <f>STAFF_CWS!AQ555</f>
        <v>1601741.5884387898</v>
      </c>
      <c r="E70" s="27">
        <f>STAFF_CWS!BC555</f>
        <v>1922331.9833165668</v>
      </c>
      <c r="F70" s="27">
        <f>STAFF_CWS!BO555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53" t="s">
        <v>35</v>
      </c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 t="s">
        <v>36</v>
      </c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 t="s">
        <v>37</v>
      </c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 t="s">
        <v>38</v>
      </c>
      <c r="AN1" s="353"/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 t="s">
        <v>39</v>
      </c>
      <c r="AZ1" s="353"/>
      <c r="BA1" s="353"/>
      <c r="BB1" s="353"/>
      <c r="BC1" s="353"/>
      <c r="BD1" s="353"/>
      <c r="BE1" s="353"/>
      <c r="BF1" s="353"/>
      <c r="BG1" s="353"/>
      <c r="BH1" s="353"/>
      <c r="BI1" s="353"/>
      <c r="BJ1" s="353"/>
    </row>
    <row r="2" spans="1:63" x14ac:dyDescent="0.15">
      <c r="C2" s="28" t="s">
        <v>40</v>
      </c>
      <c r="D2" s="28" t="s">
        <v>41</v>
      </c>
      <c r="E2" s="28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8" t="s">
        <v>40</v>
      </c>
      <c r="P2" s="28" t="s">
        <v>41</v>
      </c>
      <c r="Q2" s="28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8" t="s">
        <v>40</v>
      </c>
      <c r="AB2" s="28" t="s">
        <v>41</v>
      </c>
      <c r="AC2" s="28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8" t="s">
        <v>40</v>
      </c>
      <c r="AN2" s="28" t="s">
        <v>41</v>
      </c>
      <c r="AO2" s="28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8" t="s">
        <v>40</v>
      </c>
      <c r="AZ2" s="28" t="s">
        <v>41</v>
      </c>
      <c r="BA2" s="28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159</v>
      </c>
      <c r="B3" s="14"/>
    </row>
    <row r="4" spans="1:63" x14ac:dyDescent="0.15">
      <c r="A4" s="10"/>
      <c r="B4" s="10"/>
    </row>
    <row r="5" spans="1:63" x14ac:dyDescent="0.15">
      <c r="A5" s="353" t="s">
        <v>160</v>
      </c>
      <c r="B5" s="353"/>
    </row>
    <row r="6" spans="1:63" x14ac:dyDescent="0.15">
      <c r="C6" s="353" t="s">
        <v>35</v>
      </c>
      <c r="D6" s="353"/>
      <c r="E6" s="353"/>
      <c r="F6" s="353"/>
      <c r="G6" s="353"/>
      <c r="H6" s="353"/>
      <c r="I6" s="353"/>
      <c r="J6" s="353"/>
      <c r="K6" s="353"/>
      <c r="L6" s="353"/>
      <c r="M6" s="353"/>
      <c r="N6" s="353"/>
      <c r="O6" s="353" t="s">
        <v>36</v>
      </c>
      <c r="P6" s="353"/>
      <c r="Q6" s="353"/>
      <c r="R6" s="353"/>
      <c r="S6" s="353"/>
      <c r="T6" s="353"/>
      <c r="U6" s="353"/>
      <c r="V6" s="353"/>
      <c r="W6" s="353"/>
      <c r="X6" s="353"/>
      <c r="Y6" s="353"/>
      <c r="Z6" s="353"/>
      <c r="AA6" s="353" t="s">
        <v>37</v>
      </c>
      <c r="AB6" s="353"/>
      <c r="AC6" s="353"/>
      <c r="AD6" s="353"/>
      <c r="AE6" s="353"/>
      <c r="AF6" s="353"/>
      <c r="AG6" s="353"/>
      <c r="AH6" s="353"/>
      <c r="AI6" s="353"/>
      <c r="AJ6" s="353"/>
      <c r="AK6" s="353"/>
      <c r="AL6" s="353"/>
      <c r="AM6" s="353" t="s">
        <v>38</v>
      </c>
      <c r="AN6" s="353"/>
      <c r="AO6" s="353"/>
      <c r="AP6" s="353"/>
      <c r="AQ6" s="353"/>
      <c r="AR6" s="353"/>
      <c r="AS6" s="353"/>
      <c r="AT6" s="353"/>
      <c r="AU6" s="353"/>
      <c r="AV6" s="353"/>
      <c r="AW6" s="353"/>
      <c r="AX6" s="353"/>
      <c r="AY6" s="353" t="s">
        <v>39</v>
      </c>
      <c r="AZ6" s="353"/>
      <c r="BA6" s="353"/>
      <c r="BB6" s="353"/>
      <c r="BC6" s="353"/>
      <c r="BD6" s="353"/>
      <c r="BE6" s="353"/>
      <c r="BF6" s="353"/>
      <c r="BG6" s="353"/>
      <c r="BH6" s="353"/>
      <c r="BI6" s="353"/>
      <c r="BJ6" s="353"/>
    </row>
    <row r="7" spans="1:63" x14ac:dyDescent="0.15">
      <c r="C7" s="28" t="s">
        <v>40</v>
      </c>
      <c r="D7" s="28" t="s">
        <v>41</v>
      </c>
      <c r="E7" s="28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8" t="s">
        <v>40</v>
      </c>
      <c r="P7" s="28" t="s">
        <v>41</v>
      </c>
      <c r="Q7" s="28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8" t="s">
        <v>40</v>
      </c>
      <c r="AB7" s="28" t="s">
        <v>41</v>
      </c>
      <c r="AC7" s="28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8" t="s">
        <v>40</v>
      </c>
      <c r="AN7" s="28" t="s">
        <v>41</v>
      </c>
      <c r="AO7" s="28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8" t="s">
        <v>40</v>
      </c>
      <c r="AZ7" s="28" t="s">
        <v>41</v>
      </c>
      <c r="BA7" s="28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5" t="s">
        <v>162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34</v>
      </c>
      <c r="AB8" s="12">
        <f>STAFF_CWS!AG561</f>
        <v>34</v>
      </c>
      <c r="AC8" s="12">
        <f>STAFF_CWS!AH561</f>
        <v>34</v>
      </c>
      <c r="AD8" s="12">
        <f>STAFF_CWS!AI561</f>
        <v>34</v>
      </c>
      <c r="AE8" s="12">
        <f>STAFF_CWS!AJ561</f>
        <v>34</v>
      </c>
      <c r="AF8" s="12">
        <f>STAFF_CWS!AK561</f>
        <v>34</v>
      </c>
      <c r="AG8" s="12">
        <f>STAFF_CWS!AL561</f>
        <v>34</v>
      </c>
      <c r="AH8" s="12">
        <f>STAFF_CWS!AM561</f>
        <v>34</v>
      </c>
      <c r="AI8" s="12">
        <f>STAFF_CWS!AN561</f>
        <v>34</v>
      </c>
      <c r="AJ8" s="12">
        <f>STAFF_CWS!AO561</f>
        <v>34</v>
      </c>
      <c r="AK8" s="12">
        <f>STAFF_CWS!AP561</f>
        <v>34</v>
      </c>
      <c r="AL8" s="12">
        <f>STAFF_CWS!AQ561</f>
        <v>34</v>
      </c>
      <c r="AM8" s="12">
        <f>STAFF_CWS!AR561</f>
        <v>44</v>
      </c>
      <c r="AN8" s="12">
        <f>STAFF_CWS!AS561</f>
        <v>44</v>
      </c>
      <c r="AO8" s="12">
        <f>STAFF_CWS!AT561</f>
        <v>44</v>
      </c>
      <c r="AP8" s="12">
        <f>STAFF_CWS!AU561</f>
        <v>44</v>
      </c>
      <c r="AQ8" s="12">
        <f>STAFF_CWS!AV561</f>
        <v>44</v>
      </c>
      <c r="AR8" s="12">
        <f>STAFF_CWS!AW561</f>
        <v>44</v>
      </c>
      <c r="AS8" s="12">
        <f>STAFF_CWS!AX561</f>
        <v>44</v>
      </c>
      <c r="AT8" s="12">
        <f>STAFF_CWS!AY561</f>
        <v>44</v>
      </c>
      <c r="AU8" s="12">
        <f>STAFF_CWS!AZ561</f>
        <v>44</v>
      </c>
      <c r="AV8" s="12">
        <f>STAFF_CWS!BA561</f>
        <v>44</v>
      </c>
      <c r="AW8" s="12">
        <f>STAFF_CWS!BB561</f>
        <v>44</v>
      </c>
      <c r="AX8" s="12">
        <f>STAFF_CWS!BC561</f>
        <v>44</v>
      </c>
      <c r="AY8" s="12">
        <f>STAFF_CWS!BD561</f>
        <v>44</v>
      </c>
      <c r="AZ8" s="12">
        <f>STAFF_CWS!BE561</f>
        <v>44</v>
      </c>
      <c r="BA8" s="12">
        <f>STAFF_CWS!BF561</f>
        <v>44</v>
      </c>
      <c r="BB8" s="12">
        <f>STAFF_CWS!BG561</f>
        <v>44</v>
      </c>
      <c r="BC8" s="12">
        <f>STAFF_CWS!BH561</f>
        <v>44</v>
      </c>
      <c r="BD8" s="12">
        <f>STAFF_CWS!BI561</f>
        <v>44</v>
      </c>
      <c r="BE8" s="12">
        <f>STAFF_CWS!BJ561</f>
        <v>44</v>
      </c>
      <c r="BF8" s="12">
        <f>STAFF_CWS!BK561</f>
        <v>44</v>
      </c>
      <c r="BG8" s="12">
        <f>STAFF_CWS!BL561</f>
        <v>44</v>
      </c>
      <c r="BH8" s="12">
        <f>STAFF_CWS!BM561</f>
        <v>44</v>
      </c>
      <c r="BI8" s="12">
        <f>STAFF_CWS!BN561</f>
        <v>44</v>
      </c>
      <c r="BJ8" s="12">
        <f>STAFF_CWS!BO561</f>
        <v>44</v>
      </c>
      <c r="BK8" s="299">
        <f>COLUMNS(C8:BJ8)</f>
        <v>60</v>
      </c>
    </row>
    <row r="9" spans="1:63" x14ac:dyDescent="0.15">
      <c r="B9" s="35" t="s">
        <v>1072</v>
      </c>
      <c r="C9" s="9">
        <f>+STAFF_CWS!H562</f>
        <v>54000</v>
      </c>
      <c r="D9" s="9">
        <f>+STAFF_CWS!I562</f>
        <v>54000</v>
      </c>
      <c r="E9" s="9">
        <f>+STAFF_CWS!J562</f>
        <v>54000</v>
      </c>
      <c r="F9" s="9">
        <f>+STAFF_CWS!K562</f>
        <v>59333.333333333328</v>
      </c>
      <c r="G9" s="9">
        <f>+STAFF_CWS!L562</f>
        <v>68916.666666666672</v>
      </c>
      <c r="H9" s="9">
        <f>+STAFF_CWS!M562</f>
        <v>68916.666666666672</v>
      </c>
      <c r="I9" s="9">
        <f>+STAFF_CWS!N562</f>
        <v>74583.333333333343</v>
      </c>
      <c r="J9" s="9">
        <f>+STAFF_CWS!O562</f>
        <v>78916.666666666657</v>
      </c>
      <c r="K9" s="9">
        <f>+STAFF_CWS!P562</f>
        <v>78916.666666666657</v>
      </c>
      <c r="L9" s="9">
        <f>+STAFF_CWS!Q562</f>
        <v>83083.333333333328</v>
      </c>
      <c r="M9" s="9">
        <f>+STAFF_CWS!R562</f>
        <v>83083.333333333328</v>
      </c>
      <c r="N9" s="9">
        <f>+STAFF_CWS!S562</f>
        <v>83083.333333333328</v>
      </c>
      <c r="O9" s="9">
        <f>+STAFF_CWS!T562</f>
        <v>133291.66666666669</v>
      </c>
      <c r="P9" s="9">
        <f>+STAFF_CWS!U562</f>
        <v>133291.66666666669</v>
      </c>
      <c r="Q9" s="9">
        <f>+STAFF_CWS!V562</f>
        <v>133291.66666666669</v>
      </c>
      <c r="R9" s="9">
        <f>+STAFF_CWS!W562</f>
        <v>150458.33333333334</v>
      </c>
      <c r="S9" s="9">
        <f>+STAFF_CWS!X562</f>
        <v>150458.33333333334</v>
      </c>
      <c r="T9" s="9">
        <f>+STAFF_CWS!Y562</f>
        <v>150458.33333333334</v>
      </c>
      <c r="U9" s="9">
        <f>+STAFF_CWS!Z562</f>
        <v>150458.33333333334</v>
      </c>
      <c r="V9" s="9">
        <f>+STAFF_CWS!AA562</f>
        <v>150458.33333333334</v>
      </c>
      <c r="W9" s="9">
        <f>+STAFF_CWS!AB562</f>
        <v>150458.33333333334</v>
      </c>
      <c r="X9" s="9">
        <f>+STAFF_CWS!AC562</f>
        <v>150458.33333333334</v>
      </c>
      <c r="Y9" s="9">
        <f>+STAFF_CWS!AD562</f>
        <v>150458.33333333334</v>
      </c>
      <c r="Z9" s="9">
        <f>+STAFF_CWS!AE562</f>
        <v>150458.33333333334</v>
      </c>
      <c r="AA9" s="9">
        <f>+STAFF_CWS!AF562</f>
        <v>205291.66666666669</v>
      </c>
      <c r="AB9" s="9">
        <f>+STAFF_CWS!AG562</f>
        <v>205291.66666666669</v>
      </c>
      <c r="AC9" s="9">
        <f>+STAFF_CWS!AH562</f>
        <v>205291.66666666669</v>
      </c>
      <c r="AD9" s="9">
        <f>+STAFF_CWS!AI562</f>
        <v>205291.66666666669</v>
      </c>
      <c r="AE9" s="9">
        <f>+STAFF_CWS!AJ562</f>
        <v>205291.66666666669</v>
      </c>
      <c r="AF9" s="9">
        <f>+STAFF_CWS!AK562</f>
        <v>205291.66666666669</v>
      </c>
      <c r="AG9" s="9">
        <f>+STAFF_CWS!AL562</f>
        <v>205291.66666666669</v>
      </c>
      <c r="AH9" s="9">
        <f>+STAFF_CWS!AM562</f>
        <v>205291.66666666669</v>
      </c>
      <c r="AI9" s="9">
        <f>+STAFF_CWS!AN562</f>
        <v>205291.66666666669</v>
      </c>
      <c r="AJ9" s="9">
        <f>+STAFF_CWS!AO562</f>
        <v>205291.66666666669</v>
      </c>
      <c r="AK9" s="9">
        <f>+STAFF_CWS!AP562</f>
        <v>205291.66666666669</v>
      </c>
      <c r="AL9" s="9">
        <f>+STAFF_CWS!AQ562</f>
        <v>205291.66666666669</v>
      </c>
      <c r="AM9" s="9">
        <f>+STAFF_CWS!AR562</f>
        <v>267541.66666666669</v>
      </c>
      <c r="AN9" s="9">
        <f>+STAFF_CWS!AS562</f>
        <v>267541.66666666669</v>
      </c>
      <c r="AO9" s="9">
        <f>+STAFF_CWS!AT562</f>
        <v>267541.66666666669</v>
      </c>
      <c r="AP9" s="9">
        <f>+STAFF_CWS!AU562</f>
        <v>267541.66666666669</v>
      </c>
      <c r="AQ9" s="9">
        <f>+STAFF_CWS!AV562</f>
        <v>267541.66666666669</v>
      </c>
      <c r="AR9" s="9">
        <f>+STAFF_CWS!AW562</f>
        <v>267541.66666666669</v>
      </c>
      <c r="AS9" s="9">
        <f>+STAFF_CWS!AX562</f>
        <v>267541.66666666669</v>
      </c>
      <c r="AT9" s="9">
        <f>+STAFF_CWS!AY562</f>
        <v>267541.66666666669</v>
      </c>
      <c r="AU9" s="9">
        <f>+STAFF_CWS!AZ562</f>
        <v>267541.66666666669</v>
      </c>
      <c r="AV9" s="9">
        <f>+STAFF_CWS!BA562</f>
        <v>267541.66666666669</v>
      </c>
      <c r="AW9" s="9">
        <f>+STAFF_CWS!BB562</f>
        <v>267541.66666666669</v>
      </c>
      <c r="AX9" s="9">
        <f>+STAFF_CWS!BC562</f>
        <v>267541.66666666669</v>
      </c>
      <c r="AY9" s="9">
        <f>+STAFF_CWS!BD562</f>
        <v>282416.66666666669</v>
      </c>
      <c r="AZ9" s="9">
        <f>+STAFF_CWS!BE562</f>
        <v>282416.66666666669</v>
      </c>
      <c r="BA9" s="9">
        <f>+STAFF_CWS!BF562</f>
        <v>282416.66666666669</v>
      </c>
      <c r="BB9" s="9">
        <f>+STAFF_CWS!BG562</f>
        <v>282416.66666666669</v>
      </c>
      <c r="BC9" s="9">
        <f>+STAFF_CWS!BH562</f>
        <v>282416.66666666669</v>
      </c>
      <c r="BD9" s="9">
        <f>+STAFF_CWS!BI562</f>
        <v>282416.66666666669</v>
      </c>
      <c r="BE9" s="9">
        <f>+STAFF_CWS!BJ562</f>
        <v>282416.66666666669</v>
      </c>
      <c r="BF9" s="9">
        <f>+STAFF_CWS!BK562</f>
        <v>282416.66666666669</v>
      </c>
      <c r="BG9" s="9">
        <f>+STAFF_CWS!BL562</f>
        <v>282416.66666666669</v>
      </c>
      <c r="BH9" s="9">
        <f>+STAFF_CWS!BM562</f>
        <v>282416.66666666669</v>
      </c>
      <c r="BI9" s="9">
        <f>+STAFF_CWS!BN562</f>
        <v>282416.66666666669</v>
      </c>
      <c r="BJ9" s="9">
        <f>+STAFF_CWS!BO562</f>
        <v>282416.66666666669</v>
      </c>
      <c r="BK9" s="40">
        <f>SUM(C9:BJ9)</f>
        <v>11657833.33333333</v>
      </c>
    </row>
    <row r="10" spans="1:63" x14ac:dyDescent="0.15">
      <c r="B10" s="35" t="s">
        <v>1073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7572.5700000000015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22979.415000000005</v>
      </c>
      <c r="W10" s="9">
        <f>+STAFF_CWS!AB563</f>
        <v>25590.84</v>
      </c>
      <c r="X10" s="9">
        <f>+STAFF_CWS!AC563</f>
        <v>25658.34</v>
      </c>
      <c r="Y10" s="9">
        <f>+STAFF_CWS!AD563</f>
        <v>30620.891250000004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73974.289500000014</v>
      </c>
      <c r="AI10" s="9">
        <f>+STAFF_CWS!AN563</f>
        <v>74042.914499999999</v>
      </c>
      <c r="AJ10" s="9">
        <f>+STAFF_CWS!AO563</f>
        <v>65965.299000000014</v>
      </c>
      <c r="AK10" s="9">
        <f>+STAFF_CWS!AP563</f>
        <v>57937.933500000014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122618.00249999999</v>
      </c>
      <c r="AO10" s="9">
        <f>+STAFF_CWS!AT563</f>
        <v>138399.50115000003</v>
      </c>
      <c r="AP10" s="9">
        <f>+STAFF_CWS!AU563</f>
        <v>138399.50115000003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123158.75250000002</v>
      </c>
      <c r="AW10" s="9">
        <f>+STAFF_CWS!BB563</f>
        <v>108196.03177500001</v>
      </c>
      <c r="AX10" s="9">
        <f>+STAFF_CWS!BC563</f>
        <v>92787.095625000016</v>
      </c>
      <c r="AY10" s="9">
        <f>+STAFF_CWS!BD563</f>
        <v>130716.632025</v>
      </c>
      <c r="AZ10" s="9">
        <f>+STAFF_CWS!BE563</f>
        <v>209072.99874000001</v>
      </c>
      <c r="BA10" s="9">
        <f>+STAFF_CWS!BF563</f>
        <v>235476.725145</v>
      </c>
      <c r="BB10" s="9">
        <f>+STAFF_CWS!BG563</f>
        <v>235476.725145</v>
      </c>
      <c r="BC10" s="9">
        <f>+STAFF_CWS!BH563</f>
        <v>261558.51405000003</v>
      </c>
      <c r="BD10" s="9">
        <f>+STAFF_CWS!BI563</f>
        <v>261558.51405000003</v>
      </c>
      <c r="BE10" s="9">
        <f>+STAFF_CWS!BJ563</f>
        <v>261558.51405000003</v>
      </c>
      <c r="BF10" s="9">
        <f>+STAFF_CWS!BK563</f>
        <v>235553.225145</v>
      </c>
      <c r="BG10" s="9">
        <f>+STAFF_CWS!BL563</f>
        <v>235629.72514499992</v>
      </c>
      <c r="BH10" s="9">
        <f>+STAFF_CWS!BM563</f>
        <v>209613.74874000001</v>
      </c>
      <c r="BI10" s="9">
        <f>+STAFF_CWS!BN563</f>
        <v>183657.20983499999</v>
      </c>
      <c r="BJ10" s="9">
        <f>+STAFF_CWS!BO563</f>
        <v>157626.04592999999</v>
      </c>
      <c r="BK10" s="40">
        <f>SUM(C10:BJ10)</f>
        <v>5237364.0230250005</v>
      </c>
    </row>
    <row r="11" spans="1:63" x14ac:dyDescent="0.15">
      <c r="B11" s="35" t="s">
        <v>161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53" t="s">
        <v>163</v>
      </c>
      <c r="B13" s="353"/>
    </row>
    <row r="14" spans="1:63" x14ac:dyDescent="0.15">
      <c r="C14" s="353" t="s">
        <v>35</v>
      </c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/>
      <c r="O14" s="353" t="s">
        <v>36</v>
      </c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/>
      <c r="AA14" s="353" t="s">
        <v>37</v>
      </c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/>
      <c r="AM14" s="353" t="s">
        <v>38</v>
      </c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/>
      <c r="AY14" s="353" t="s">
        <v>39</v>
      </c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  <c r="BJ14" s="353"/>
    </row>
    <row r="15" spans="1:63" x14ac:dyDescent="0.15">
      <c r="C15" s="28" t="s">
        <v>40</v>
      </c>
      <c r="D15" s="28" t="s">
        <v>41</v>
      </c>
      <c r="E15" s="28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8" t="s">
        <v>40</v>
      </c>
      <c r="P15" s="28" t="s">
        <v>41</v>
      </c>
      <c r="Q15" s="28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8" t="s">
        <v>40</v>
      </c>
      <c r="AB15" s="28" t="s">
        <v>41</v>
      </c>
      <c r="AC15" s="28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8" t="s">
        <v>40</v>
      </c>
      <c r="AN15" s="28" t="s">
        <v>41</v>
      </c>
      <c r="AO15" s="28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8" t="s">
        <v>40</v>
      </c>
      <c r="AZ15" s="28" t="s">
        <v>41</v>
      </c>
      <c r="BA15" s="28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5" t="s">
        <v>164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167</v>
      </c>
      <c r="C17" s="12">
        <f>STAFF_CWS!H49</f>
        <v>0.5</v>
      </c>
      <c r="D17" s="12">
        <f>STAFF_CWS!I49</f>
        <v>0.5</v>
      </c>
      <c r="E17" s="12">
        <f>STAFF_CWS!J49</f>
        <v>0.5</v>
      </c>
      <c r="F17" s="12">
        <f>STAFF_CWS!K49</f>
        <v>0.5</v>
      </c>
      <c r="G17" s="12">
        <f>STAFF_CWS!L49</f>
        <v>0.5</v>
      </c>
      <c r="H17" s="12">
        <f>STAFF_CWS!M49</f>
        <v>0.5</v>
      </c>
      <c r="I17" s="12">
        <f>STAFF_CWS!N49</f>
        <v>0.5</v>
      </c>
      <c r="J17" s="12">
        <f>STAFF_CWS!O49</f>
        <v>0.5</v>
      </c>
      <c r="K17" s="12">
        <f>STAFF_CWS!P49</f>
        <v>0.5</v>
      </c>
      <c r="L17" s="12">
        <f>STAFF_CWS!Q49</f>
        <v>0.5</v>
      </c>
      <c r="M17" s="12">
        <f>STAFF_CWS!R49</f>
        <v>0.5</v>
      </c>
      <c r="N17" s="12">
        <f>STAFF_CWS!S49</f>
        <v>0.5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2</v>
      </c>
      <c r="U17" s="12">
        <f>STAFF_CWS!Z49</f>
        <v>2</v>
      </c>
      <c r="V17" s="12">
        <f>STAFF_CWS!AA49</f>
        <v>2</v>
      </c>
      <c r="W17" s="12">
        <f>STAFF_CWS!AB49</f>
        <v>2</v>
      </c>
      <c r="X17" s="12">
        <f>STAFF_CWS!AC49</f>
        <v>2</v>
      </c>
      <c r="Y17" s="12">
        <f>STAFF_CWS!AD49</f>
        <v>2</v>
      </c>
      <c r="Z17" s="12">
        <f>STAFF_CWS!AE49</f>
        <v>2</v>
      </c>
      <c r="AA17" s="12">
        <f>STAFF_CWS!AF49</f>
        <v>4</v>
      </c>
      <c r="AB17" s="12">
        <f>STAFF_CWS!AG49</f>
        <v>4</v>
      </c>
      <c r="AC17" s="12">
        <f>STAFF_CWS!AH49</f>
        <v>4</v>
      </c>
      <c r="AD17" s="12">
        <f>STAFF_CWS!AI49</f>
        <v>4</v>
      </c>
      <c r="AE17" s="12">
        <f>STAFF_CWS!AJ49</f>
        <v>4</v>
      </c>
      <c r="AF17" s="12">
        <f>STAFF_CWS!AK49</f>
        <v>4</v>
      </c>
      <c r="AG17" s="12">
        <f>STAFF_CWS!AL49</f>
        <v>4</v>
      </c>
      <c r="AH17" s="12">
        <f>STAFF_CWS!AM49</f>
        <v>4</v>
      </c>
      <c r="AI17" s="12">
        <f>STAFF_CWS!AN49</f>
        <v>4</v>
      </c>
      <c r="AJ17" s="12">
        <f>STAFF_CWS!AO49</f>
        <v>4</v>
      </c>
      <c r="AK17" s="12">
        <f>STAFF_CWS!AP49</f>
        <v>4</v>
      </c>
      <c r="AL17" s="12">
        <f>STAFF_CWS!AQ49</f>
        <v>4</v>
      </c>
      <c r="AM17" s="12">
        <f>STAFF_CWS!AR49</f>
        <v>6</v>
      </c>
      <c r="AN17" s="12">
        <f>STAFF_CWS!AS49</f>
        <v>6</v>
      </c>
      <c r="AO17" s="12">
        <f>STAFF_CWS!AT49</f>
        <v>6</v>
      </c>
      <c r="AP17" s="12">
        <f>STAFF_CWS!AU49</f>
        <v>6</v>
      </c>
      <c r="AQ17" s="12">
        <f>STAFF_CWS!AV49</f>
        <v>6</v>
      </c>
      <c r="AR17" s="12">
        <f>STAFF_CWS!AW49</f>
        <v>6</v>
      </c>
      <c r="AS17" s="12">
        <f>STAFF_CWS!AX49</f>
        <v>6</v>
      </c>
      <c r="AT17" s="12">
        <f>STAFF_CWS!AY49</f>
        <v>6</v>
      </c>
      <c r="AU17" s="12">
        <f>STAFF_CWS!AZ49</f>
        <v>6</v>
      </c>
      <c r="AV17" s="12">
        <f>STAFF_CWS!BA49</f>
        <v>6</v>
      </c>
      <c r="AW17" s="12">
        <f>STAFF_CWS!BB49</f>
        <v>6</v>
      </c>
      <c r="AX17" s="12">
        <f>STAFF_CWS!BC49</f>
        <v>6</v>
      </c>
      <c r="AY17" s="12">
        <f>STAFF_CWS!BD49</f>
        <v>6</v>
      </c>
      <c r="AZ17" s="12">
        <f>STAFF_CWS!BE49</f>
        <v>6</v>
      </c>
      <c r="BA17" s="12">
        <f>STAFF_CWS!BF49</f>
        <v>6</v>
      </c>
      <c r="BB17" s="12">
        <f>STAFF_CWS!BG49</f>
        <v>6</v>
      </c>
      <c r="BC17" s="12">
        <f>STAFF_CWS!BH49</f>
        <v>6</v>
      </c>
      <c r="BD17" s="12">
        <f>STAFF_CWS!BI49</f>
        <v>6</v>
      </c>
      <c r="BE17" s="12">
        <f>STAFF_CWS!BJ49</f>
        <v>6</v>
      </c>
      <c r="BF17" s="12">
        <f>STAFF_CWS!BK49</f>
        <v>6</v>
      </c>
      <c r="BG17" s="12">
        <f>STAFF_CWS!BL49</f>
        <v>6</v>
      </c>
      <c r="BH17" s="12">
        <f>STAFF_CWS!BM49</f>
        <v>6</v>
      </c>
      <c r="BI17" s="12">
        <f>STAFF_CWS!BN49</f>
        <v>6</v>
      </c>
      <c r="BJ17" s="12">
        <f>STAFF_CWS!BO49</f>
        <v>6</v>
      </c>
    </row>
    <row r="18" spans="2:62" x14ac:dyDescent="0.15">
      <c r="B18" s="35" t="s">
        <v>165</v>
      </c>
      <c r="C18" s="12">
        <f>STAFF_CWS!H77</f>
        <v>1.25</v>
      </c>
      <c r="D18" s="12">
        <f>STAFF_CWS!I77</f>
        <v>1.25</v>
      </c>
      <c r="E18" s="12">
        <f>STAFF_CWS!J77</f>
        <v>1.25</v>
      </c>
      <c r="F18" s="12">
        <f>STAFF_CWS!K77</f>
        <v>1.25</v>
      </c>
      <c r="G18" s="12">
        <f>STAFF_CWS!L77</f>
        <v>2.25</v>
      </c>
      <c r="H18" s="12">
        <f>STAFF_CWS!M77</f>
        <v>2.25</v>
      </c>
      <c r="I18" s="12">
        <f>STAFF_CWS!N77</f>
        <v>2.75</v>
      </c>
      <c r="J18" s="12">
        <f>STAFF_CWS!O77</f>
        <v>2.75</v>
      </c>
      <c r="K18" s="12">
        <f>STAFF_CWS!P77</f>
        <v>2.75</v>
      </c>
      <c r="L18" s="12">
        <f>STAFF_CWS!Q77</f>
        <v>3.75</v>
      </c>
      <c r="M18" s="12">
        <f>STAFF_CWS!R77</f>
        <v>3.75</v>
      </c>
      <c r="N18" s="12">
        <f>STAFF_CWS!S77</f>
        <v>3.75</v>
      </c>
      <c r="O18" s="12">
        <f>STAFF_CWS!T77</f>
        <v>6</v>
      </c>
      <c r="P18" s="12">
        <f>STAFF_CWS!U77</f>
        <v>6</v>
      </c>
      <c r="Q18" s="12">
        <f>STAFF_CWS!V77</f>
        <v>6</v>
      </c>
      <c r="R18" s="12">
        <f>STAFF_CWS!W77</f>
        <v>8.5</v>
      </c>
      <c r="S18" s="12">
        <f>STAFF_CWS!X77</f>
        <v>8.5</v>
      </c>
      <c r="T18" s="12">
        <f>STAFF_CWS!Y77</f>
        <v>8.5</v>
      </c>
      <c r="U18" s="12">
        <f>STAFF_CWS!Z77</f>
        <v>8.5</v>
      </c>
      <c r="V18" s="12">
        <f>STAFF_CWS!AA77</f>
        <v>8.5</v>
      </c>
      <c r="W18" s="12">
        <f>STAFF_CWS!AB77</f>
        <v>8.5</v>
      </c>
      <c r="X18" s="12">
        <f>STAFF_CWS!AC77</f>
        <v>8.5</v>
      </c>
      <c r="Y18" s="12">
        <f>STAFF_CWS!AD77</f>
        <v>8.5</v>
      </c>
      <c r="Z18" s="12">
        <f>STAFF_CWS!AE77</f>
        <v>8.5</v>
      </c>
      <c r="AA18" s="12">
        <f>STAFF_CWS!AF77</f>
        <v>10</v>
      </c>
      <c r="AB18" s="12">
        <f>STAFF_CWS!AG77</f>
        <v>10</v>
      </c>
      <c r="AC18" s="12">
        <f>STAFF_CWS!AH77</f>
        <v>10</v>
      </c>
      <c r="AD18" s="12">
        <f>STAFF_CWS!AI77</f>
        <v>10</v>
      </c>
      <c r="AE18" s="12">
        <f>STAFF_CWS!AJ77</f>
        <v>10</v>
      </c>
      <c r="AF18" s="12">
        <f>STAFF_CWS!AK77</f>
        <v>10</v>
      </c>
      <c r="AG18" s="12">
        <f>STAFF_CWS!AL77</f>
        <v>10</v>
      </c>
      <c r="AH18" s="12">
        <f>STAFF_CWS!AM77</f>
        <v>10</v>
      </c>
      <c r="AI18" s="12">
        <f>STAFF_CWS!AN77</f>
        <v>10</v>
      </c>
      <c r="AJ18" s="12">
        <f>STAFF_CWS!AO77</f>
        <v>10</v>
      </c>
      <c r="AK18" s="12">
        <f>STAFF_CWS!AP77</f>
        <v>10</v>
      </c>
      <c r="AL18" s="12">
        <f>STAFF_CWS!AQ77</f>
        <v>10</v>
      </c>
      <c r="AM18" s="12">
        <f>STAFF_CWS!AR77</f>
        <v>14</v>
      </c>
      <c r="AN18" s="12">
        <f>STAFF_CWS!AS77</f>
        <v>14</v>
      </c>
      <c r="AO18" s="12">
        <f>STAFF_CWS!AT77</f>
        <v>14</v>
      </c>
      <c r="AP18" s="12">
        <f>STAFF_CWS!AU77</f>
        <v>14</v>
      </c>
      <c r="AQ18" s="12">
        <f>STAFF_CWS!AV77</f>
        <v>14</v>
      </c>
      <c r="AR18" s="12">
        <f>STAFF_CWS!AW77</f>
        <v>14</v>
      </c>
      <c r="AS18" s="12">
        <f>STAFF_CWS!AX77</f>
        <v>14</v>
      </c>
      <c r="AT18" s="12">
        <f>STAFF_CWS!AY77</f>
        <v>14</v>
      </c>
      <c r="AU18" s="12">
        <f>STAFF_CWS!AZ77</f>
        <v>14</v>
      </c>
      <c r="AV18" s="12">
        <f>STAFF_CWS!BA77</f>
        <v>14</v>
      </c>
      <c r="AW18" s="12">
        <f>STAFF_CWS!BB77</f>
        <v>14</v>
      </c>
      <c r="AX18" s="12">
        <f>STAFF_CWS!BC77</f>
        <v>14</v>
      </c>
      <c r="AY18" s="12">
        <f>STAFF_CWS!BD77</f>
        <v>14</v>
      </c>
      <c r="AZ18" s="12">
        <f>STAFF_CWS!BE77</f>
        <v>14</v>
      </c>
      <c r="BA18" s="12">
        <f>STAFF_CWS!BF77</f>
        <v>14</v>
      </c>
      <c r="BB18" s="12">
        <f>STAFF_CWS!BG77</f>
        <v>14</v>
      </c>
      <c r="BC18" s="12">
        <f>STAFF_CWS!BH77</f>
        <v>14</v>
      </c>
      <c r="BD18" s="12">
        <f>STAFF_CWS!BI77</f>
        <v>14</v>
      </c>
      <c r="BE18" s="12">
        <f>STAFF_CWS!BJ77</f>
        <v>14</v>
      </c>
      <c r="BF18" s="12">
        <f>STAFF_CWS!BK77</f>
        <v>14</v>
      </c>
      <c r="BG18" s="12">
        <f>STAFF_CWS!BL77</f>
        <v>14</v>
      </c>
      <c r="BH18" s="12">
        <f>STAFF_CWS!BM77</f>
        <v>14</v>
      </c>
      <c r="BI18" s="12">
        <f>STAFF_CWS!BN77</f>
        <v>14</v>
      </c>
      <c r="BJ18" s="12">
        <f>STAFF_CWS!BO77</f>
        <v>14</v>
      </c>
    </row>
    <row r="19" spans="2:62" x14ac:dyDescent="0.15">
      <c r="B19" s="35" t="s">
        <v>168</v>
      </c>
      <c r="C19" s="12">
        <f>STAFF_CWS!H136</f>
        <v>10.25</v>
      </c>
      <c r="D19" s="12">
        <f>STAFF_CWS!I136</f>
        <v>10.25</v>
      </c>
      <c r="E19" s="12">
        <f>STAFF_CWS!J136</f>
        <v>10.25</v>
      </c>
      <c r="F19" s="12">
        <f>STAFF_CWS!K136</f>
        <v>11.25</v>
      </c>
      <c r="G19" s="12">
        <f>STAFF_CWS!L136</f>
        <v>12.25</v>
      </c>
      <c r="H19" s="12">
        <f>STAFF_CWS!M136</f>
        <v>12.25</v>
      </c>
      <c r="I19" s="12">
        <f>STAFF_CWS!N136</f>
        <v>12.25</v>
      </c>
      <c r="J19" s="12">
        <f>STAFF_CWS!O136</f>
        <v>13.25</v>
      </c>
      <c r="K19" s="12">
        <f>STAFF_CWS!P136</f>
        <v>13.25</v>
      </c>
      <c r="L19" s="12">
        <f>STAFF_CWS!Q136</f>
        <v>13.25</v>
      </c>
      <c r="M19" s="12">
        <f>STAFF_CWS!R136</f>
        <v>13.25</v>
      </c>
      <c r="N19" s="12">
        <f>STAFF_CWS!S136</f>
        <v>13.25</v>
      </c>
      <c r="O19" s="12">
        <f>STAFF_CWS!T136</f>
        <v>14.25</v>
      </c>
      <c r="P19" s="12">
        <f>STAFF_CWS!U136</f>
        <v>14.25</v>
      </c>
      <c r="Q19" s="12">
        <f>STAFF_CWS!V136</f>
        <v>14.25</v>
      </c>
      <c r="R19" s="12">
        <f>STAFF_CWS!W136</f>
        <v>14.25</v>
      </c>
      <c r="S19" s="12">
        <f>STAFF_CWS!X136</f>
        <v>14.25</v>
      </c>
      <c r="T19" s="12">
        <f>STAFF_CWS!Y136</f>
        <v>14.25</v>
      </c>
      <c r="U19" s="12">
        <f>STAFF_CWS!Z136</f>
        <v>14.25</v>
      </c>
      <c r="V19" s="12">
        <f>STAFF_CWS!AA136</f>
        <v>14.25</v>
      </c>
      <c r="W19" s="12">
        <f>STAFF_CWS!AB136</f>
        <v>14.25</v>
      </c>
      <c r="X19" s="12">
        <f>STAFF_CWS!AC136</f>
        <v>14.25</v>
      </c>
      <c r="Y19" s="12">
        <f>STAFF_CWS!AD136</f>
        <v>14.25</v>
      </c>
      <c r="Z19" s="12">
        <f>STAFF_CWS!AE136</f>
        <v>14.25</v>
      </c>
      <c r="AA19" s="12">
        <f>STAFF_CWS!AF136</f>
        <v>16</v>
      </c>
      <c r="AB19" s="12">
        <f>STAFF_CWS!AG136</f>
        <v>16</v>
      </c>
      <c r="AC19" s="12">
        <f>STAFF_CWS!AH136</f>
        <v>16</v>
      </c>
      <c r="AD19" s="12">
        <f>STAFF_CWS!AI136</f>
        <v>16</v>
      </c>
      <c r="AE19" s="12">
        <f>STAFF_CWS!AJ136</f>
        <v>16</v>
      </c>
      <c r="AF19" s="12">
        <f>STAFF_CWS!AK136</f>
        <v>16</v>
      </c>
      <c r="AG19" s="12">
        <f>STAFF_CWS!AL136</f>
        <v>16</v>
      </c>
      <c r="AH19" s="12">
        <f>STAFF_CWS!AM136</f>
        <v>16</v>
      </c>
      <c r="AI19" s="12">
        <f>STAFF_CWS!AN136</f>
        <v>16</v>
      </c>
      <c r="AJ19" s="12">
        <f>STAFF_CWS!AO136</f>
        <v>16</v>
      </c>
      <c r="AK19" s="12">
        <f>STAFF_CWS!AP136</f>
        <v>16</v>
      </c>
      <c r="AL19" s="12">
        <f>STAFF_CWS!AQ136</f>
        <v>16</v>
      </c>
      <c r="AM19" s="12">
        <f>STAFF_CWS!AR136</f>
        <v>18</v>
      </c>
      <c r="AN19" s="12">
        <f>STAFF_CWS!AS136</f>
        <v>18</v>
      </c>
      <c r="AO19" s="12">
        <f>STAFF_CWS!AT136</f>
        <v>18</v>
      </c>
      <c r="AP19" s="12">
        <f>STAFF_CWS!AU136</f>
        <v>18</v>
      </c>
      <c r="AQ19" s="12">
        <f>STAFF_CWS!AV136</f>
        <v>18</v>
      </c>
      <c r="AR19" s="12">
        <f>STAFF_CWS!AW136</f>
        <v>18</v>
      </c>
      <c r="AS19" s="12">
        <f>STAFF_CWS!AX136</f>
        <v>18</v>
      </c>
      <c r="AT19" s="12">
        <f>STAFF_CWS!AY136</f>
        <v>18</v>
      </c>
      <c r="AU19" s="12">
        <f>STAFF_CWS!AZ136</f>
        <v>18</v>
      </c>
      <c r="AV19" s="12">
        <f>STAFF_CWS!BA136</f>
        <v>18</v>
      </c>
      <c r="AW19" s="12">
        <f>STAFF_CWS!BB136</f>
        <v>18</v>
      </c>
      <c r="AX19" s="12">
        <f>STAFF_CWS!BC136</f>
        <v>18</v>
      </c>
      <c r="AY19" s="12">
        <f>STAFF_CWS!BD136</f>
        <v>18</v>
      </c>
      <c r="AZ19" s="12">
        <f>STAFF_CWS!BE136</f>
        <v>18</v>
      </c>
      <c r="BA19" s="12">
        <f>STAFF_CWS!BF136</f>
        <v>18</v>
      </c>
      <c r="BB19" s="12">
        <f>STAFF_CWS!BG136</f>
        <v>18</v>
      </c>
      <c r="BC19" s="12">
        <f>STAFF_CWS!BH136</f>
        <v>18</v>
      </c>
      <c r="BD19" s="12">
        <f>STAFF_CWS!BI136</f>
        <v>18</v>
      </c>
      <c r="BE19" s="12">
        <f>STAFF_CWS!BJ136</f>
        <v>18</v>
      </c>
      <c r="BF19" s="12">
        <f>STAFF_CWS!BK136</f>
        <v>18</v>
      </c>
      <c r="BG19" s="12">
        <f>STAFF_CWS!BL136</f>
        <v>18</v>
      </c>
      <c r="BH19" s="12">
        <f>STAFF_CWS!BM136</f>
        <v>18</v>
      </c>
      <c r="BI19" s="12">
        <f>STAFF_CWS!BN136</f>
        <v>18</v>
      </c>
      <c r="BJ19" s="12">
        <f>STAFF_CWS!BO136</f>
        <v>18</v>
      </c>
    </row>
    <row r="20" spans="2:62" x14ac:dyDescent="0.15">
      <c r="B20" s="35" t="s">
        <v>166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2023-04-06T03:16:12Z</dcterms:modified>
</cp:coreProperties>
</file>