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wo/Library/Mobile Documents/com~apple~CloudDocs/Librero/dss/fin-modeling/SourceCode/"/>
    </mc:Choice>
  </mc:AlternateContent>
  <xr:revisionPtr revIDLastSave="0" documentId="13_ncr:1_{1AF65935-3DCB-CA48-9FF6-07305DE08448}" xr6:coauthVersionLast="47" xr6:coauthVersionMax="47" xr10:uidLastSave="{00000000-0000-0000-0000-000000000000}"/>
  <bookViews>
    <workbookView xWindow="15340" yWindow="3860" windowWidth="15480" windowHeight="15080" xr2:uid="{7927AE33-D6A4-0F41-8B3E-0FC2B28DCDA2}"/>
  </bookViews>
  <sheets>
    <sheet name="PREC_MERCADO_CWS" sheetId="1" r:id="rId1"/>
    <sheet name="PREC_MERCADO_CWS (2)" sheetId="2" r:id="rId2"/>
  </sheets>
  <definedNames>
    <definedName name="ClientesEstimadosHr" localSheetId="1">'PREC_MERCADO_CWS (2)'!$B$22</definedName>
    <definedName name="ClientesEstimadosHr">PREC_MERCADO_CWS!$B$22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  <c r="B21" i="2"/>
  <c r="B22" i="2" s="1"/>
  <c r="B15" i="2"/>
  <c r="B13" i="2"/>
  <c r="B8" i="2"/>
  <c r="B6" i="2"/>
  <c r="B21" i="1"/>
  <c r="B22" i="1" s="1"/>
  <c r="B15" i="1"/>
  <c r="B13" i="1"/>
  <c r="B8" i="1"/>
  <c r="B6" i="1"/>
  <c r="B24" i="1" l="1"/>
  <c r="B25" i="1" s="1"/>
  <c r="B26" i="1" s="1"/>
  <c r="T33" i="1"/>
  <c r="M27" i="2"/>
  <c r="E27" i="2"/>
  <c r="T27" i="2"/>
  <c r="L27" i="2"/>
  <c r="D27" i="2"/>
  <c r="S27" i="2"/>
  <c r="K27" i="2"/>
  <c r="C27" i="2"/>
  <c r="R27" i="2"/>
  <c r="J27" i="2"/>
  <c r="Q27" i="2"/>
  <c r="I27" i="2"/>
  <c r="P27" i="2"/>
  <c r="H27" i="2"/>
  <c r="O27" i="2"/>
  <c r="G27" i="2"/>
  <c r="N27" i="2"/>
  <c r="F27" i="2"/>
  <c r="L33" i="1"/>
  <c r="D33" i="1"/>
  <c r="S33" i="1"/>
  <c r="K33" i="1"/>
  <c r="C33" i="1"/>
  <c r="R33" i="1"/>
  <c r="J33" i="1"/>
  <c r="Q33" i="1"/>
  <c r="I33" i="1"/>
  <c r="P33" i="1"/>
  <c r="H33" i="1"/>
  <c r="O33" i="1"/>
  <c r="G33" i="1"/>
  <c r="N33" i="1"/>
  <c r="F33" i="1"/>
  <c r="M33" i="1"/>
  <c r="E33" i="1"/>
  <c r="U27" i="2" l="1"/>
  <c r="U33" i="1"/>
  <c r="B34" i="1" s="1"/>
  <c r="B35" i="1" s="1"/>
  <c r="B36" i="1" s="1"/>
</calcChain>
</file>

<file path=xl/sharedStrings.xml><?xml version="1.0" encoding="utf-8"?>
<sst xmlns="http://schemas.openxmlformats.org/spreadsheetml/2006/main" count="86" uniqueCount="43">
  <si>
    <t>Precio normal</t>
  </si>
  <si>
    <t>Desc. Oferta</t>
  </si>
  <si>
    <t xml:space="preserve">Precio ajustado </t>
  </si>
  <si>
    <t>Precio venta</t>
  </si>
  <si>
    <t>Desc. Real</t>
  </si>
  <si>
    <t>PRECIOS PRODUCTOS</t>
  </si>
  <si>
    <t>Producto 1</t>
  </si>
  <si>
    <t>Producto 2</t>
  </si>
  <si>
    <t>TAMAÑO MERCADO</t>
  </si>
  <si>
    <t>Porc. Potencial clientes</t>
  </si>
  <si>
    <t>Clientes estimados / minuto</t>
  </si>
  <si>
    <t>Clientes estimados / hr</t>
  </si>
  <si>
    <t>Personas por minuto (prom.)</t>
  </si>
  <si>
    <t>7am</t>
  </si>
  <si>
    <t>8am</t>
  </si>
  <si>
    <t>9am</t>
  </si>
  <si>
    <t>10am</t>
  </si>
  <si>
    <t>11am</t>
  </si>
  <si>
    <t>12am</t>
  </si>
  <si>
    <t>1pm</t>
  </si>
  <si>
    <t>2pm</t>
  </si>
  <si>
    <t>3pm</t>
  </si>
  <si>
    <t>4pm</t>
  </si>
  <si>
    <t>5pm</t>
  </si>
  <si>
    <t>6pm</t>
  </si>
  <si>
    <t>7pm</t>
  </si>
  <si>
    <t>8pm</t>
  </si>
  <si>
    <t>9pm</t>
  </si>
  <si>
    <t>10pm</t>
  </si>
  <si>
    <t>11pm</t>
  </si>
  <si>
    <t>12pm</t>
  </si>
  <si>
    <t>Clientes unidad</t>
  </si>
  <si>
    <t>Probabilidad venta</t>
  </si>
  <si>
    <t xml:space="preserve"> Total</t>
  </si>
  <si>
    <t>Ventana de trabajo</t>
  </si>
  <si>
    <t>Total clientes estimados / año</t>
  </si>
  <si>
    <t>Total clientes estimados / mes</t>
  </si>
  <si>
    <t>Total clientes estimados / día</t>
  </si>
  <si>
    <t>Porc. potencial clientes</t>
  </si>
  <si>
    <t>SUPUESTOS VENTA</t>
  </si>
  <si>
    <t>Total clientes supuestos / día</t>
  </si>
  <si>
    <t>Total clientes supuestos / mes</t>
  </si>
  <si>
    <t>Total clientes supuestos / 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</si>
</sst>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0"/>
      <color rgb="FF06880C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10" fontId="0" fillId="0" borderId="0" xfId="0" applyNumberFormat="1"/>
    <xf numFmtId="44" fontId="0" fillId="0" borderId="0" xfId="1" applyFont="1"/>
    <xf numFmtId="0" fontId="3" fillId="0" borderId="0" xfId="0" applyFont="1"/>
    <xf numFmtId="9" fontId="0" fillId="0" borderId="0" xfId="0" applyNumberFormat="1"/>
    <xf numFmtId="0" fontId="5" fillId="0" borderId="0" xfId="0" applyFont="1"/>
    <xf numFmtId="43" fontId="5" fillId="0" borderId="0" xfId="2" applyFont="1"/>
    <xf numFmtId="43" fontId="4" fillId="0" borderId="0" xfId="2" applyFont="1"/>
    <xf numFmtId="0" fontId="6" fillId="0" borderId="0" xfId="0" applyFont="1"/>
    <xf numFmtId="43" fontId="7" fillId="0" borderId="0" xfId="2" applyFont="1"/>
    <xf numFmtId="0" fontId="7" fillId="0" borderId="0" xfId="0" applyFont="1"/>
    <xf numFmtId="43" fontId="0" fillId="0" borderId="0" xfId="0" applyNumberFormat="1"/>
    <xf numFmtId="43" fontId="0" fillId="0" borderId="0" xfId="2" applyFont="1"/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E1E7E-53AC-A643-84FA-D2ED81020BCE}">
  <dimension ref="A2:U36"/>
  <sheetViews>
    <sheetView tabSelected="1" topLeftCell="A10" workbookViewId="0">
      <selection activeCell="L30" sqref="L30"/>
    </sheetView>
  </sheetViews>
  <sheetFormatPr baseColWidth="10" defaultRowHeight="16" x14ac:dyDescent="0.2"/>
  <cols>
    <col min="1" max="1" width="25.5" bestFit="1" customWidth="1"/>
    <col min="2" max="2" width="11.5" bestFit="1" customWidth="1"/>
    <col min="3" max="19" width="5.6640625" bestFit="1" customWidth="1"/>
    <col min="20" max="20" width="5.6640625" customWidth="1"/>
    <col min="21" max="21" width="7.6640625" bestFit="1" customWidth="1"/>
  </cols>
  <sheetData>
    <row r="2" spans="1:2" x14ac:dyDescent="0.2">
      <c r="A2" s="4" t="s">
        <v>5</v>
      </c>
    </row>
    <row r="3" spans="1:2" x14ac:dyDescent="0.2">
      <c r="A3" s="4" t="s">
        <v>6</v>
      </c>
    </row>
    <row r="4" spans="1:2" x14ac:dyDescent="0.2">
      <c r="A4" s="1" t="s">
        <v>0</v>
      </c>
      <c r="B4" s="3">
        <v>18000</v>
      </c>
    </row>
    <row r="5" spans="1:2" x14ac:dyDescent="0.2">
      <c r="A5" s="1" t="s">
        <v>1</v>
      </c>
      <c r="B5" s="2">
        <v>0.09</v>
      </c>
    </row>
    <row r="6" spans="1:2" x14ac:dyDescent="0.2">
      <c r="A6" s="1" t="s">
        <v>2</v>
      </c>
      <c r="B6" s="3">
        <f>B4*(1-B5)</f>
        <v>16380</v>
      </c>
    </row>
    <row r="7" spans="1:2" x14ac:dyDescent="0.2">
      <c r="A7" s="1" t="s">
        <v>3</v>
      </c>
      <c r="B7" s="3">
        <v>16300</v>
      </c>
    </row>
    <row r="8" spans="1:2" x14ac:dyDescent="0.2">
      <c r="A8" s="1" t="s">
        <v>4</v>
      </c>
      <c r="B8" s="2">
        <f>1-B7/B4</f>
        <v>9.4444444444444442E-2</v>
      </c>
    </row>
    <row r="9" spans="1:2" x14ac:dyDescent="0.2">
      <c r="A9" s="1"/>
      <c r="B9" s="2"/>
    </row>
    <row r="10" spans="1:2" x14ac:dyDescent="0.2">
      <c r="A10" s="4" t="s">
        <v>7</v>
      </c>
    </row>
    <row r="11" spans="1:2" x14ac:dyDescent="0.2">
      <c r="A11" s="1" t="s">
        <v>0</v>
      </c>
      <c r="B11" s="3">
        <v>24000</v>
      </c>
    </row>
    <row r="12" spans="1:2" x14ac:dyDescent="0.2">
      <c r="A12" s="1" t="s">
        <v>1</v>
      </c>
      <c r="B12" s="2">
        <v>0.09</v>
      </c>
    </row>
    <row r="13" spans="1:2" x14ac:dyDescent="0.2">
      <c r="A13" s="1" t="s">
        <v>2</v>
      </c>
      <c r="B13" s="3">
        <f>B11*(1-B12)</f>
        <v>21840</v>
      </c>
    </row>
    <row r="14" spans="1:2" x14ac:dyDescent="0.2">
      <c r="A14" s="1" t="s">
        <v>3</v>
      </c>
      <c r="B14" s="3">
        <v>21700</v>
      </c>
    </row>
    <row r="15" spans="1:2" x14ac:dyDescent="0.2">
      <c r="A15" s="1" t="s">
        <v>4</v>
      </c>
      <c r="B15" s="2">
        <f>1-B14/B11</f>
        <v>9.5833333333333326E-2</v>
      </c>
    </row>
    <row r="18" spans="1:21" x14ac:dyDescent="0.2">
      <c r="A18" s="11" t="s">
        <v>8</v>
      </c>
    </row>
    <row r="19" spans="1:21" x14ac:dyDescent="0.2">
      <c r="A19" s="1" t="s">
        <v>12</v>
      </c>
      <c r="B19" s="13">
        <v>3</v>
      </c>
    </row>
    <row r="20" spans="1:21" x14ac:dyDescent="0.2">
      <c r="A20" s="1" t="s">
        <v>38</v>
      </c>
      <c r="B20" s="5">
        <v>0.1</v>
      </c>
    </row>
    <row r="21" spans="1:21" x14ac:dyDescent="0.2">
      <c r="A21" s="1" t="s">
        <v>10</v>
      </c>
      <c r="B21">
        <f>B19*B20</f>
        <v>0.30000000000000004</v>
      </c>
    </row>
    <row r="22" spans="1:21" x14ac:dyDescent="0.2">
      <c r="A22" s="1" t="s">
        <v>11</v>
      </c>
      <c r="B22" s="13">
        <f>B21*60</f>
        <v>18.000000000000004</v>
      </c>
    </row>
    <row r="23" spans="1:21" x14ac:dyDescent="0.2">
      <c r="A23" s="1" t="s">
        <v>34</v>
      </c>
      <c r="B23" s="13">
        <f>COUNTIF(C32:T32,"&gt;0")</f>
        <v>11</v>
      </c>
    </row>
    <row r="24" spans="1:21" x14ac:dyDescent="0.2">
      <c r="A24" s="1" t="s">
        <v>37</v>
      </c>
      <c r="B24" s="13">
        <f>ClientesEstimadosHr*B23</f>
        <v>198.00000000000003</v>
      </c>
    </row>
    <row r="25" spans="1:21" x14ac:dyDescent="0.2">
      <c r="A25" s="1" t="s">
        <v>36</v>
      </c>
      <c r="B25" s="13">
        <f>B24*30</f>
        <v>5940.0000000000009</v>
      </c>
    </row>
    <row r="26" spans="1:21" x14ac:dyDescent="0.2">
      <c r="A26" s="1" t="s">
        <v>35</v>
      </c>
      <c r="B26" s="13">
        <f>B25*12</f>
        <v>71280.000000000015</v>
      </c>
    </row>
    <row r="27" spans="1:21" x14ac:dyDescent="0.2">
      <c r="A27" s="1"/>
    </row>
    <row r="28" spans="1:21" x14ac:dyDescent="0.2">
      <c r="A28" s="1"/>
    </row>
    <row r="29" spans="1:21" x14ac:dyDescent="0.2">
      <c r="A29" s="11" t="s">
        <v>39</v>
      </c>
    </row>
    <row r="30" spans="1:21" x14ac:dyDescent="0.2">
      <c r="A30" s="6"/>
      <c r="C30" s="6" t="s">
        <v>13</v>
      </c>
      <c r="D30" s="6" t="s">
        <v>14</v>
      </c>
      <c r="E30" s="6" t="s">
        <v>15</v>
      </c>
      <c r="F30" s="6" t="s">
        <v>16</v>
      </c>
      <c r="G30" s="6" t="s">
        <v>17</v>
      </c>
      <c r="H30" s="6" t="s">
        <v>18</v>
      </c>
      <c r="I30" s="6" t="s">
        <v>19</v>
      </c>
      <c r="J30" s="6" t="s">
        <v>20</v>
      </c>
      <c r="K30" s="6" t="s">
        <v>21</v>
      </c>
      <c r="L30" s="6" t="s">
        <v>22</v>
      </c>
      <c r="M30" s="6" t="s">
        <v>23</v>
      </c>
      <c r="N30" s="6" t="s">
        <v>24</v>
      </c>
      <c r="O30" s="6" t="s">
        <v>25</v>
      </c>
      <c r="P30" s="6" t="s">
        <v>26</v>
      </c>
      <c r="Q30" s="6" t="s">
        <v>27</v>
      </c>
      <c r="R30" s="6" t="s">
        <v>28</v>
      </c>
      <c r="S30" s="6" t="s">
        <v>29</v>
      </c>
      <c r="T30" s="6" t="s">
        <v>30</v>
      </c>
      <c r="U30" s="9" t="s">
        <v>33</v>
      </c>
    </row>
    <row r="31" spans="1:21" x14ac:dyDescent="0.2">
      <c r="A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U31" s="4"/>
    </row>
    <row r="32" spans="1:21" x14ac:dyDescent="0.2">
      <c r="A32" s="6" t="s">
        <v>32</v>
      </c>
      <c r="C32" s="8">
        <v>0</v>
      </c>
      <c r="D32" s="8">
        <v>0</v>
      </c>
      <c r="E32" s="8">
        <v>0.5</v>
      </c>
      <c r="F32" s="8">
        <v>0.5</v>
      </c>
      <c r="G32" s="8">
        <v>0.5</v>
      </c>
      <c r="H32" s="8">
        <v>0.5</v>
      </c>
      <c r="I32" s="8">
        <v>0.3</v>
      </c>
      <c r="J32" s="8">
        <v>0.3</v>
      </c>
      <c r="K32" s="8">
        <v>0.3</v>
      </c>
      <c r="L32" s="8">
        <v>0.25</v>
      </c>
      <c r="M32" s="8">
        <v>0.25</v>
      </c>
      <c r="N32" s="8">
        <v>0.25</v>
      </c>
      <c r="O32" s="8">
        <v>0.25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10"/>
    </row>
    <row r="33" spans="1:21" x14ac:dyDescent="0.2">
      <c r="A33" s="6" t="s">
        <v>31</v>
      </c>
      <c r="C33" s="7">
        <f>ROUNDDOWN(ClientesEstimadosHr*C32,0)</f>
        <v>0</v>
      </c>
      <c r="D33" s="7">
        <f>ROUNDDOWN(ClientesEstimadosHr*D32,0)</f>
        <v>0</v>
      </c>
      <c r="E33" s="7">
        <f>ROUNDDOWN(ClientesEstimadosHr*E32,0)</f>
        <v>9</v>
      </c>
      <c r="F33" s="7">
        <f>ROUNDDOWN(ClientesEstimadosHr*F32,0)</f>
        <v>9</v>
      </c>
      <c r="G33" s="7">
        <f>ROUNDDOWN(ClientesEstimadosHr*G32,0)</f>
        <v>9</v>
      </c>
      <c r="H33" s="7">
        <f>ROUNDDOWN(ClientesEstimadosHr*H32,0)</f>
        <v>9</v>
      </c>
      <c r="I33" s="7">
        <f>ROUNDDOWN(ClientesEstimadosHr*I32,0)</f>
        <v>5</v>
      </c>
      <c r="J33" s="7">
        <f>ROUNDDOWN(ClientesEstimadosHr*J32,0)</f>
        <v>5</v>
      </c>
      <c r="K33" s="7">
        <f>ROUNDDOWN(ClientesEstimadosHr*K32,0)</f>
        <v>5</v>
      </c>
      <c r="L33" s="7">
        <f>ROUNDDOWN(ClientesEstimadosHr*L32,0)</f>
        <v>4</v>
      </c>
      <c r="M33" s="7">
        <f>ROUNDDOWN(ClientesEstimadosHr*M32,0)</f>
        <v>4</v>
      </c>
      <c r="N33" s="7">
        <f>ROUNDDOWN(ClientesEstimadosHr*N32,0)</f>
        <v>4</v>
      </c>
      <c r="O33" s="7">
        <f>ROUNDDOWN(ClientesEstimadosHr*O32,0)</f>
        <v>4</v>
      </c>
      <c r="P33" s="7">
        <f>ROUNDDOWN(ClientesEstimadosHr*P32,0)</f>
        <v>0</v>
      </c>
      <c r="Q33" s="7">
        <f>ROUNDDOWN(ClientesEstimadosHr*Q32,0)</f>
        <v>0</v>
      </c>
      <c r="R33" s="7">
        <f>ROUNDDOWN(ClientesEstimadosHr*R32,0)</f>
        <v>0</v>
      </c>
      <c r="S33" s="7">
        <f>ROUNDDOWN(ClientesEstimadosHr*S32,0)</f>
        <v>0</v>
      </c>
      <c r="T33" s="7">
        <f>ROUNDDOWN(ClientesEstimadosHr*T32,0)</f>
        <v>0</v>
      </c>
      <c r="U33" s="10">
        <f>SUM(C33:S33)</f>
        <v>67</v>
      </c>
    </row>
    <row r="34" spans="1:21" x14ac:dyDescent="0.2">
      <c r="A34" s="1" t="s">
        <v>40</v>
      </c>
      <c r="B34" s="12">
        <f>U33</f>
        <v>67</v>
      </c>
    </row>
    <row r="35" spans="1:21" x14ac:dyDescent="0.2">
      <c r="A35" s="1" t="s">
        <v>41</v>
      </c>
      <c r="B35" s="12">
        <f>B34*6*4</f>
        <v>1608</v>
      </c>
    </row>
    <row r="36" spans="1:21" x14ac:dyDescent="0.2">
      <c r="A36" s="1" t="s">
        <v>42</v>
      </c>
      <c r="B36" s="12">
        <f>B35*12</f>
        <v>19296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C8285-D808-C84C-B5DE-12E2627C8760}">
  <dimension ref="A2:U27"/>
  <sheetViews>
    <sheetView topLeftCell="C1" workbookViewId="0">
      <selection activeCell="U27" sqref="U27"/>
    </sheetView>
  </sheetViews>
  <sheetFormatPr baseColWidth="10" defaultRowHeight="16" x14ac:dyDescent="0.2"/>
  <cols>
    <col min="1" max="1" width="23.33203125" bestFit="1" customWidth="1"/>
    <col min="2" max="2" width="11.5" bestFit="1" customWidth="1"/>
    <col min="3" max="10" width="6.6640625" bestFit="1" customWidth="1"/>
    <col min="11" max="15" width="5.6640625" bestFit="1" customWidth="1"/>
    <col min="16" max="20" width="5.6640625" customWidth="1"/>
    <col min="21" max="21" width="7.6640625" bestFit="1" customWidth="1"/>
  </cols>
  <sheetData>
    <row r="2" spans="1:2" x14ac:dyDescent="0.2">
      <c r="A2" s="4" t="s">
        <v>5</v>
      </c>
    </row>
    <row r="3" spans="1:2" x14ac:dyDescent="0.2">
      <c r="A3" s="4" t="s">
        <v>6</v>
      </c>
    </row>
    <row r="4" spans="1:2" x14ac:dyDescent="0.2">
      <c r="A4" s="1" t="s">
        <v>0</v>
      </c>
      <c r="B4" s="3">
        <v>18000</v>
      </c>
    </row>
    <row r="5" spans="1:2" x14ac:dyDescent="0.2">
      <c r="A5" s="1" t="s">
        <v>1</v>
      </c>
      <c r="B5" s="2">
        <v>0.09</v>
      </c>
    </row>
    <row r="6" spans="1:2" x14ac:dyDescent="0.2">
      <c r="A6" s="1" t="s">
        <v>2</v>
      </c>
      <c r="B6" s="3">
        <f>B4*(1-B5)</f>
        <v>16380</v>
      </c>
    </row>
    <row r="7" spans="1:2" x14ac:dyDescent="0.2">
      <c r="A7" s="1" t="s">
        <v>3</v>
      </c>
      <c r="B7" s="3">
        <v>16300</v>
      </c>
    </row>
    <row r="8" spans="1:2" x14ac:dyDescent="0.2">
      <c r="A8" s="1" t="s">
        <v>4</v>
      </c>
      <c r="B8" s="2">
        <f>1-B7/B4</f>
        <v>9.4444444444444442E-2</v>
      </c>
    </row>
    <row r="9" spans="1:2" x14ac:dyDescent="0.2">
      <c r="A9" s="1"/>
      <c r="B9" s="2"/>
    </row>
    <row r="10" spans="1:2" x14ac:dyDescent="0.2">
      <c r="A10" s="4" t="s">
        <v>7</v>
      </c>
    </row>
    <row r="11" spans="1:2" x14ac:dyDescent="0.2">
      <c r="A11" s="1" t="s">
        <v>0</v>
      </c>
      <c r="B11" s="3">
        <v>24000</v>
      </c>
    </row>
    <row r="12" spans="1:2" x14ac:dyDescent="0.2">
      <c r="A12" s="1" t="s">
        <v>1</v>
      </c>
      <c r="B12" s="2">
        <v>0.09</v>
      </c>
    </row>
    <row r="13" spans="1:2" x14ac:dyDescent="0.2">
      <c r="A13" s="1" t="s">
        <v>2</v>
      </c>
      <c r="B13" s="3">
        <f>B11*(1-B12)</f>
        <v>21840</v>
      </c>
    </row>
    <row r="14" spans="1:2" x14ac:dyDescent="0.2">
      <c r="A14" s="1" t="s">
        <v>3</v>
      </c>
      <c r="B14" s="3">
        <v>21700</v>
      </c>
    </row>
    <row r="15" spans="1:2" x14ac:dyDescent="0.2">
      <c r="A15" s="1" t="s">
        <v>4</v>
      </c>
      <c r="B15" s="2">
        <f>1-B14/B11</f>
        <v>9.5833333333333326E-2</v>
      </c>
    </row>
    <row r="18" spans="1:21" x14ac:dyDescent="0.2">
      <c r="A18" s="11" t="s">
        <v>8</v>
      </c>
    </row>
    <row r="19" spans="1:21" x14ac:dyDescent="0.2">
      <c r="A19" s="1" t="s">
        <v>12</v>
      </c>
      <c r="B19">
        <v>3</v>
      </c>
    </row>
    <row r="20" spans="1:21" x14ac:dyDescent="0.2">
      <c r="A20" s="1" t="s">
        <v>9</v>
      </c>
      <c r="B20" s="5">
        <v>0.2</v>
      </c>
    </row>
    <row r="21" spans="1:21" x14ac:dyDescent="0.2">
      <c r="A21" s="1" t="s">
        <v>10</v>
      </c>
      <c r="B21">
        <f>B19*B20</f>
        <v>0.60000000000000009</v>
      </c>
    </row>
    <row r="22" spans="1:21" x14ac:dyDescent="0.2">
      <c r="A22" s="1" t="s">
        <v>11</v>
      </c>
      <c r="B22">
        <f>B21*60</f>
        <v>36.000000000000007</v>
      </c>
    </row>
    <row r="24" spans="1:21" x14ac:dyDescent="0.2">
      <c r="A24" s="6"/>
      <c r="C24" s="6" t="s">
        <v>13</v>
      </c>
      <c r="D24" s="6" t="s">
        <v>14</v>
      </c>
      <c r="E24" s="6" t="s">
        <v>15</v>
      </c>
      <c r="F24" s="6" t="s">
        <v>16</v>
      </c>
      <c r="G24" s="6" t="s">
        <v>17</v>
      </c>
      <c r="H24" s="6" t="s">
        <v>18</v>
      </c>
      <c r="I24" s="6" t="s">
        <v>19</v>
      </c>
      <c r="J24" s="6" t="s">
        <v>20</v>
      </c>
      <c r="K24" s="6" t="s">
        <v>21</v>
      </c>
      <c r="L24" s="6" t="s">
        <v>22</v>
      </c>
      <c r="M24" s="6" t="s">
        <v>23</v>
      </c>
      <c r="N24" s="6" t="s">
        <v>24</v>
      </c>
      <c r="O24" s="6" t="s">
        <v>25</v>
      </c>
      <c r="P24" s="6" t="s">
        <v>26</v>
      </c>
      <c r="Q24" s="6" t="s">
        <v>27</v>
      </c>
      <c r="R24" s="6" t="s">
        <v>28</v>
      </c>
      <c r="S24" s="6" t="s">
        <v>29</v>
      </c>
      <c r="T24" s="6" t="s">
        <v>30</v>
      </c>
      <c r="U24" s="9" t="s">
        <v>33</v>
      </c>
    </row>
    <row r="25" spans="1:21" x14ac:dyDescent="0.2">
      <c r="A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U25" s="4"/>
    </row>
    <row r="26" spans="1:21" x14ac:dyDescent="0.2">
      <c r="A26" s="6" t="s">
        <v>32</v>
      </c>
      <c r="C26" s="8">
        <v>0</v>
      </c>
      <c r="D26" s="8">
        <v>0</v>
      </c>
      <c r="E26" s="8">
        <v>0.3</v>
      </c>
      <c r="F26" s="8">
        <v>0.3</v>
      </c>
      <c r="G26" s="8">
        <v>0.3</v>
      </c>
      <c r="H26" s="8">
        <v>0.3</v>
      </c>
      <c r="I26" s="8">
        <v>0.3</v>
      </c>
      <c r="J26" s="8">
        <v>0.3</v>
      </c>
      <c r="K26" s="8">
        <v>0.1</v>
      </c>
      <c r="L26" s="8">
        <v>0.1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10"/>
    </row>
    <row r="27" spans="1:21" x14ac:dyDescent="0.2">
      <c r="A27" s="6" t="s">
        <v>31</v>
      </c>
      <c r="C27" s="7">
        <f>ROUNDDOWN(ClientesEstimadosHr*C26,0)</f>
        <v>0</v>
      </c>
      <c r="D27" s="7">
        <f>ROUNDDOWN(ClientesEstimadosHr*D26,0)</f>
        <v>0</v>
      </c>
      <c r="E27" s="7">
        <f>ROUNDDOWN(ClientesEstimadosHr*E26,0)</f>
        <v>10</v>
      </c>
      <c r="F27" s="7">
        <f>ROUNDDOWN(ClientesEstimadosHr*F26,0)</f>
        <v>10</v>
      </c>
      <c r="G27" s="7">
        <f>ROUNDDOWN(ClientesEstimadosHr*G26,0)</f>
        <v>10</v>
      </c>
      <c r="H27" s="7">
        <f>ROUNDDOWN(ClientesEstimadosHr*H26,0)</f>
        <v>10</v>
      </c>
      <c r="I27" s="7">
        <f>ROUNDDOWN(ClientesEstimadosHr*I26,0)</f>
        <v>10</v>
      </c>
      <c r="J27" s="7">
        <f>ROUNDDOWN(ClientesEstimadosHr*J26,0)</f>
        <v>10</v>
      </c>
      <c r="K27" s="7">
        <f>ROUNDDOWN(ClientesEstimadosHr*K26,0)</f>
        <v>3</v>
      </c>
      <c r="L27" s="7">
        <f>ROUNDDOWN(ClientesEstimadosHr*L26,0)</f>
        <v>3</v>
      </c>
      <c r="M27" s="7">
        <f>ROUNDDOWN(ClientesEstimadosHr*M26,0)</f>
        <v>0</v>
      </c>
      <c r="N27" s="7">
        <f>ROUNDDOWN(ClientesEstimadosHr*N26,0)</f>
        <v>0</v>
      </c>
      <c r="O27" s="7">
        <f>ROUNDDOWN(ClientesEstimadosHr*O26,0)</f>
        <v>0</v>
      </c>
      <c r="P27" s="7">
        <f>ROUNDDOWN(ClientesEstimadosHr*P26,0)</f>
        <v>0</v>
      </c>
      <c r="Q27" s="7">
        <f>ROUNDDOWN(ClientesEstimadosHr*Q26,0)</f>
        <v>0</v>
      </c>
      <c r="R27" s="7">
        <f>ROUNDDOWN(ClientesEstimadosHr*R26,0)</f>
        <v>0</v>
      </c>
      <c r="S27" s="7">
        <f>ROUNDDOWN(ClientesEstimadosHr*S26,0)</f>
        <v>0</v>
      </c>
      <c r="T27" s="7">
        <f>ROUNDDOWN(ClientesEstimadosHr*T26,0)</f>
        <v>0</v>
      </c>
      <c r="U27" s="10">
        <f>SUM(C27:S27)</f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PREC_MERCADO_CWS</vt:lpstr>
      <vt:lpstr>PREC_MERCADO_CWS (2)</vt:lpstr>
      <vt:lpstr>'PREC_MERCADO_CWS (2)'!ClientesEstimadosHr</vt:lpstr>
      <vt:lpstr>ClientesEstimadosHr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2023-04-06T23:56:57Z</dcterms:created>
  <dcterms:modified xsi:type="dcterms:W3CDTF">2023-04-07T01:18:31Z</dcterms:modified>
</cp:coreProperties>
</file>