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24A9BC88-E894-D54C-875D-5DE3E8195A80}" xr6:coauthVersionLast="47" xr6:coauthVersionMax="47" xr10:uidLastSave="{00000000-0000-0000-0000-000000000000}"/>
  <bookViews>
    <workbookView xWindow="0" yWindow="500" windowWidth="28560" windowHeight="20500" firstSheet="30" activeTab="36" xr2:uid="{360FB051-2420-3E49-AAF6-CD5C2BC7BA3E}"/>
    <workbookView xWindow="8380" yWindow="2000" windowWidth="22440" windowHeight="16940" firstSheet="23" activeTab="29" xr2:uid="{58786023-626A-2B4E-BA66-46DB9DCEE17B}"/>
    <workbookView xWindow="13700" yWindow="-22460" windowWidth="17320" windowHeight="16440" firstSheet="29" activeTab="35" xr2:uid="{F9DCB1FB-AEB1-3144-9950-69EF8B1DFE8C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PorcAceptacionFusionAñ3">'COGS-PRICE-MARGIN_CWS'!$B$132</definedName>
    <definedName name="PorcAceptacionFusionAñ4">'COGS-PRICE-MARGIN_CWS'!$B$182</definedName>
    <definedName name="PorcAceptacionFusionAñ5">'COGS-PRICE-MARGIN_CWS'!$B$232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X126" i="82" l="1"/>
  <c r="AW126" i="82"/>
  <c r="AV126" i="82"/>
  <c r="AU126" i="82"/>
  <c r="AT126" i="82"/>
  <c r="AS126" i="82"/>
  <c r="AR126" i="82"/>
  <c r="AQ126" i="82"/>
  <c r="AP126" i="82"/>
  <c r="AO126" i="82"/>
  <c r="AN126" i="82"/>
  <c r="AM126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X119" i="82"/>
  <c r="AW119" i="82"/>
  <c r="AV119" i="82"/>
  <c r="AU119" i="82"/>
  <c r="AT119" i="82"/>
  <c r="AS119" i="82"/>
  <c r="AR119" i="82"/>
  <c r="AQ119" i="82"/>
  <c r="AP119" i="82"/>
  <c r="AO119" i="82"/>
  <c r="AN119" i="82"/>
  <c r="AM120" i="82"/>
  <c r="AM119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104" i="82"/>
  <c r="AX103" i="82"/>
  <c r="AX102" i="82"/>
  <c r="AX101" i="82"/>
  <c r="AW104" i="82"/>
  <c r="AV104" i="82"/>
  <c r="AU104" i="82"/>
  <c r="AT104" i="82"/>
  <c r="AS104" i="82"/>
  <c r="AR104" i="82"/>
  <c r="AQ104" i="82"/>
  <c r="AP104" i="82"/>
  <c r="AO104" i="82"/>
  <c r="AN104" i="82"/>
  <c r="AW103" i="82"/>
  <c r="AV103" i="82"/>
  <c r="AU103" i="82"/>
  <c r="AT103" i="82"/>
  <c r="AS103" i="82"/>
  <c r="AR103" i="82"/>
  <c r="AQ103" i="82"/>
  <c r="AP103" i="82"/>
  <c r="AO103" i="82"/>
  <c r="AN103" i="82"/>
  <c r="AW102" i="82"/>
  <c r="AV102" i="82"/>
  <c r="AU102" i="82"/>
  <c r="AT102" i="82"/>
  <c r="AS102" i="82"/>
  <c r="AR102" i="82"/>
  <c r="AQ102" i="82"/>
  <c r="AP102" i="82"/>
  <c r="AO102" i="82"/>
  <c r="AN102" i="82"/>
  <c r="AW101" i="82"/>
  <c r="AV101" i="82"/>
  <c r="AU101" i="82"/>
  <c r="AT101" i="82"/>
  <c r="AS101" i="82"/>
  <c r="AR101" i="82"/>
  <c r="AQ101" i="82"/>
  <c r="AP101" i="82"/>
  <c r="AO101" i="82"/>
  <c r="AN101" i="82"/>
  <c r="AM104" i="82"/>
  <c r="AM103" i="82"/>
  <c r="AM102" i="82"/>
  <c r="AM101" i="82"/>
  <c r="AL101" i="82"/>
  <c r="AK101" i="82"/>
  <c r="AJ101" i="82"/>
  <c r="AI101" i="82"/>
  <c r="AH101" i="82"/>
  <c r="AG101" i="82"/>
  <c r="AF101" i="82"/>
  <c r="AE101" i="82"/>
  <c r="AD101" i="82"/>
  <c r="AC101" i="82"/>
  <c r="AB101" i="82"/>
  <c r="AA101" i="82"/>
  <c r="AX94" i="82"/>
  <c r="AW94" i="82"/>
  <c r="AV94" i="82"/>
  <c r="AU94" i="82"/>
  <c r="AT94" i="82"/>
  <c r="AS94" i="82"/>
  <c r="AR94" i="82"/>
  <c r="AQ94" i="82"/>
  <c r="AP94" i="82"/>
  <c r="AO94" i="82"/>
  <c r="AN94" i="82"/>
  <c r="AX93" i="82"/>
  <c r="AW93" i="82"/>
  <c r="AW97" i="82" s="1"/>
  <c r="AW96" i="82" s="1"/>
  <c r="AW28" i="82" s="1"/>
  <c r="AV93" i="82"/>
  <c r="AV97" i="82" s="1"/>
  <c r="AV96" i="82" s="1"/>
  <c r="AV28" i="82" s="1"/>
  <c r="AU93" i="82"/>
  <c r="AT93" i="82"/>
  <c r="AS93" i="82"/>
  <c r="AR93" i="82"/>
  <c r="AQ93" i="82"/>
  <c r="AP93" i="82"/>
  <c r="AO93" i="82"/>
  <c r="AO97" i="82" s="1"/>
  <c r="AO96" i="82" s="1"/>
  <c r="AO28" i="82" s="1"/>
  <c r="AN93" i="82"/>
  <c r="AN97" i="82" s="1"/>
  <c r="AM94" i="82"/>
  <c r="AM93" i="82"/>
  <c r="AX92" i="82"/>
  <c r="AW92" i="82"/>
  <c r="AV92" i="82"/>
  <c r="AU92" i="82"/>
  <c r="AU116" i="82" s="1"/>
  <c r="AU115" i="82" s="1"/>
  <c r="AU121" i="82" s="1"/>
  <c r="AU123" i="82" s="1"/>
  <c r="AT92" i="82"/>
  <c r="AS92" i="82"/>
  <c r="AR92" i="82"/>
  <c r="AQ92" i="82"/>
  <c r="AP92" i="82"/>
  <c r="AO92" i="82"/>
  <c r="AN92" i="82"/>
  <c r="AM92" i="82"/>
  <c r="AX87" i="82"/>
  <c r="AW87" i="82"/>
  <c r="AV87" i="82"/>
  <c r="AU87" i="82"/>
  <c r="AT87" i="82"/>
  <c r="AS87" i="82"/>
  <c r="AR87" i="82"/>
  <c r="AQ87" i="82"/>
  <c r="AP87" i="82"/>
  <c r="AO87" i="82"/>
  <c r="AN87" i="82"/>
  <c r="AX86" i="82"/>
  <c r="AW86" i="82"/>
  <c r="AV86" i="82"/>
  <c r="AU86" i="82"/>
  <c r="AT86" i="82"/>
  <c r="AS86" i="82"/>
  <c r="AR86" i="82"/>
  <c r="AQ86" i="82"/>
  <c r="AP86" i="82"/>
  <c r="AO86" i="82"/>
  <c r="AN86" i="82"/>
  <c r="AM87" i="82"/>
  <c r="AM86" i="82"/>
  <c r="AX82" i="82"/>
  <c r="AW82" i="82"/>
  <c r="AV82" i="82"/>
  <c r="AU82" i="82"/>
  <c r="AT82" i="82"/>
  <c r="AS82" i="82"/>
  <c r="AR82" i="82"/>
  <c r="AQ82" i="82"/>
  <c r="AP82" i="82"/>
  <c r="AO82" i="82"/>
  <c r="AN82" i="82"/>
  <c r="AX81" i="82"/>
  <c r="AW81" i="82"/>
  <c r="AP81" i="82"/>
  <c r="AO81" i="82"/>
  <c r="AX80" i="82"/>
  <c r="AW80" i="82"/>
  <c r="AV80" i="82"/>
  <c r="AU80" i="82"/>
  <c r="AT80" i="82"/>
  <c r="AS80" i="82"/>
  <c r="AR80" i="82"/>
  <c r="AQ80" i="82"/>
  <c r="AP80" i="82"/>
  <c r="AO80" i="82"/>
  <c r="AN80" i="82"/>
  <c r="AX79" i="82"/>
  <c r="AW79" i="82"/>
  <c r="AV79" i="82"/>
  <c r="AV81" i="82" s="1"/>
  <c r="AU79" i="82"/>
  <c r="AU81" i="82" s="1"/>
  <c r="AT79" i="82"/>
  <c r="AT81" i="82" s="1"/>
  <c r="AS79" i="82"/>
  <c r="AS81" i="82" s="1"/>
  <c r="AR79" i="82"/>
  <c r="AR81" i="82" s="1"/>
  <c r="AQ79" i="82"/>
  <c r="AQ81" i="82" s="1"/>
  <c r="AP79" i="82"/>
  <c r="AO79" i="82"/>
  <c r="AN79" i="82"/>
  <c r="AN81" i="82" s="1"/>
  <c r="BJ82" i="82"/>
  <c r="BI82" i="82"/>
  <c r="BH82" i="82"/>
  <c r="BG82" i="82"/>
  <c r="BF82" i="82"/>
  <c r="BE82" i="82"/>
  <c r="BD82" i="82"/>
  <c r="BC82" i="82"/>
  <c r="BB82" i="82"/>
  <c r="BA82" i="82"/>
  <c r="AZ82" i="82"/>
  <c r="AY82" i="82"/>
  <c r="AM82" i="82"/>
  <c r="AM80" i="82"/>
  <c r="AM79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63" i="82"/>
  <c r="AW63" i="82"/>
  <c r="AV63" i="82"/>
  <c r="AU63" i="82"/>
  <c r="AT63" i="82"/>
  <c r="AS63" i="82"/>
  <c r="AR63" i="82"/>
  <c r="AQ63" i="82"/>
  <c r="AP63" i="82"/>
  <c r="AO63" i="82"/>
  <c r="AN63" i="82"/>
  <c r="AX62" i="82"/>
  <c r="AW62" i="82"/>
  <c r="AV62" i="82"/>
  <c r="AU62" i="82"/>
  <c r="AT62" i="82"/>
  <c r="AS62" i="82"/>
  <c r="AR62" i="82"/>
  <c r="AQ62" i="82"/>
  <c r="AP62" i="82"/>
  <c r="AO62" i="82"/>
  <c r="AN62" i="82"/>
  <c r="AX61" i="82"/>
  <c r="AW61" i="82"/>
  <c r="AV61" i="82"/>
  <c r="AU61" i="82"/>
  <c r="AT61" i="82"/>
  <c r="AS61" i="82"/>
  <c r="AR61" i="82"/>
  <c r="AQ61" i="82"/>
  <c r="AP61" i="82"/>
  <c r="AO61" i="82"/>
  <c r="AN61" i="82"/>
  <c r="AX60" i="82"/>
  <c r="AW60" i="82"/>
  <c r="AV60" i="82"/>
  <c r="AU60" i="82"/>
  <c r="AT60" i="82"/>
  <c r="AS60" i="82"/>
  <c r="AR60" i="82"/>
  <c r="AQ60" i="82"/>
  <c r="AP60" i="82"/>
  <c r="AO60" i="82"/>
  <c r="AN60" i="82"/>
  <c r="AM63" i="82"/>
  <c r="AM62" i="82"/>
  <c r="AM61" i="82"/>
  <c r="AM60" i="82"/>
  <c r="AX53" i="82"/>
  <c r="AW53" i="82"/>
  <c r="AV53" i="82"/>
  <c r="AU53" i="82"/>
  <c r="AT53" i="82"/>
  <c r="AS53" i="82"/>
  <c r="AR53" i="82"/>
  <c r="AQ53" i="82"/>
  <c r="AP53" i="82"/>
  <c r="AO53" i="82"/>
  <c r="AN53" i="82"/>
  <c r="AX52" i="82"/>
  <c r="AW52" i="82"/>
  <c r="AV52" i="82"/>
  <c r="AU52" i="82"/>
  <c r="AT52" i="82"/>
  <c r="AS52" i="82"/>
  <c r="AR52" i="82"/>
  <c r="AQ52" i="82"/>
  <c r="AP52" i="82"/>
  <c r="AO52" i="82"/>
  <c r="AN52" i="82"/>
  <c r="AM53" i="82"/>
  <c r="AM52" i="82"/>
  <c r="AX51" i="82"/>
  <c r="AW51" i="82"/>
  <c r="AV51" i="82"/>
  <c r="AU51" i="82"/>
  <c r="AT51" i="82"/>
  <c r="AS51" i="82"/>
  <c r="AR51" i="82"/>
  <c r="AQ51" i="82"/>
  <c r="AP51" i="82"/>
  <c r="AO51" i="82"/>
  <c r="AN51" i="82"/>
  <c r="AM51" i="82"/>
  <c r="AX47" i="82"/>
  <c r="AW47" i="82"/>
  <c r="AV47" i="82"/>
  <c r="AU47" i="82"/>
  <c r="AU46" i="82" s="1"/>
  <c r="AU19" i="82" s="1"/>
  <c r="AU35" i="82" s="1"/>
  <c r="AT47" i="82"/>
  <c r="AT46" i="82" s="1"/>
  <c r="AT19" i="82" s="1"/>
  <c r="AT35" i="82" s="1"/>
  <c r="AS47" i="82"/>
  <c r="AS46" i="82" s="1"/>
  <c r="AS19" i="82" s="1"/>
  <c r="AR47" i="82"/>
  <c r="AR27" i="82" s="1"/>
  <c r="AQ47" i="82"/>
  <c r="AP47" i="82"/>
  <c r="AO47" i="82"/>
  <c r="AN47" i="82"/>
  <c r="AM47" i="82"/>
  <c r="AM46" i="82" s="1"/>
  <c r="AM19" i="82" s="1"/>
  <c r="AM35" i="82" s="1"/>
  <c r="AX46" i="82"/>
  <c r="AX19" i="82" s="1"/>
  <c r="AX35" i="82" s="1"/>
  <c r="AW46" i="82"/>
  <c r="AV46" i="82"/>
  <c r="AQ46" i="82"/>
  <c r="AQ19" i="82" s="1"/>
  <c r="AQ35" i="82" s="1"/>
  <c r="AP46" i="82"/>
  <c r="AP19" i="82" s="1"/>
  <c r="AP35" i="82" s="1"/>
  <c r="AO46" i="82"/>
  <c r="AN46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M44" i="82" a="1"/>
  <c r="AM44" i="82" s="1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BJ27" i="82"/>
  <c r="BI27" i="82"/>
  <c r="BH27" i="82"/>
  <c r="BG27" i="82"/>
  <c r="BF27" i="82"/>
  <c r="BE27" i="82"/>
  <c r="BD27" i="82"/>
  <c r="BC27" i="82"/>
  <c r="BB27" i="82"/>
  <c r="BA27" i="82"/>
  <c r="AZ27" i="82"/>
  <c r="AY27" i="82"/>
  <c r="AX27" i="82"/>
  <c r="AW27" i="82"/>
  <c r="AV27" i="82"/>
  <c r="AU27" i="82"/>
  <c r="AT27" i="82"/>
  <c r="AQ27" i="82"/>
  <c r="AP27" i="82"/>
  <c r="AO27" i="82"/>
  <c r="AN27" i="82"/>
  <c r="AM27" i="82"/>
  <c r="BJ19" i="82"/>
  <c r="BI19" i="82"/>
  <c r="BH19" i="82"/>
  <c r="BG19" i="82"/>
  <c r="BF19" i="82"/>
  <c r="BE19" i="82"/>
  <c r="BD19" i="82"/>
  <c r="BC19" i="82"/>
  <c r="BB19" i="82"/>
  <c r="BA19" i="82"/>
  <c r="AZ19" i="82"/>
  <c r="AY19" i="82"/>
  <c r="AW19" i="82"/>
  <c r="AV19" i="82"/>
  <c r="AO19" i="82"/>
  <c r="AN19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 s="1"/>
  <c r="A125" i="82" s="1"/>
  <c r="A71" i="48"/>
  <c r="A115" i="82" s="1"/>
  <c r="A118" i="82" s="1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J116" i="82" s="1"/>
  <c r="BJ115" i="82" s="1"/>
  <c r="BI114" i="82"/>
  <c r="BI116" i="82" s="1"/>
  <c r="BI115" i="82" s="1"/>
  <c r="BH114" i="82"/>
  <c r="BH116" i="82" s="1"/>
  <c r="BH126" i="82" s="1"/>
  <c r="BH128" i="82" s="1"/>
  <c r="BG114" i="82"/>
  <c r="BG116" i="82" s="1"/>
  <c r="BG126" i="82" s="1"/>
  <c r="BG128" i="82" s="1"/>
  <c r="BF114" i="82"/>
  <c r="BE114" i="82"/>
  <c r="BD114" i="82"/>
  <c r="BD116" i="82" s="1"/>
  <c r="BC114" i="82"/>
  <c r="BB114" i="82"/>
  <c r="BA114" i="82"/>
  <c r="BA116" i="82" s="1"/>
  <c r="BA115" i="82" s="1"/>
  <c r="AZ114" i="82"/>
  <c r="AZ116" i="82" s="1"/>
  <c r="AZ115" i="82" s="1"/>
  <c r="AY114" i="82"/>
  <c r="AY116" i="82" s="1"/>
  <c r="AW116" i="82"/>
  <c r="AQ116" i="82"/>
  <c r="AO116" i="82"/>
  <c r="BK9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92" i="82"/>
  <c r="BJ101" i="82"/>
  <c r="BI92" i="82"/>
  <c r="BI101" i="82"/>
  <c r="BH92" i="82"/>
  <c r="BH101" i="82"/>
  <c r="BG92" i="82"/>
  <c r="BG96" i="82"/>
  <c r="BG28" i="82" s="1"/>
  <c r="BF92" i="82"/>
  <c r="BF96" i="82"/>
  <c r="BF28" i="82" s="1"/>
  <c r="BE92" i="82"/>
  <c r="BE101" i="82"/>
  <c r="BD92" i="82"/>
  <c r="BD103" i="82"/>
  <c r="BC92" i="82"/>
  <c r="BC93" i="82"/>
  <c r="BC97" i="82" s="1"/>
  <c r="BB92" i="82"/>
  <c r="BB93" i="82"/>
  <c r="BB97" i="82" s="1"/>
  <c r="BA92" i="82"/>
  <c r="BA96" i="82"/>
  <c r="BA28" i="82" s="1"/>
  <c r="AZ92" i="82"/>
  <c r="AZ96" i="82"/>
  <c r="AZ28" i="82" s="1"/>
  <c r="AY92" i="82"/>
  <c r="AY10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BC108" i="82"/>
  <c r="BC29" i="82" s="1"/>
  <c r="BD108" i="82"/>
  <c r="BD29" i="82" s="1"/>
  <c r="BB108" i="82"/>
  <c r="BB29" i="82" s="1"/>
  <c r="BJ108" i="82"/>
  <c r="BJ29" i="82" s="1"/>
  <c r="AY108" i="82"/>
  <c r="AY29" i="82" s="1"/>
  <c r="BG108" i="82"/>
  <c r="BG29" i="82" s="1"/>
  <c r="BE108" i="82"/>
  <c r="BE29" i="82" s="1"/>
  <c r="BF108" i="82"/>
  <c r="BF29" i="82" s="1"/>
  <c r="AZ108" i="82"/>
  <c r="AZ29" i="82" s="1"/>
  <c r="BH108" i="82"/>
  <c r="BH29" i="82" s="1"/>
  <c r="BA108" i="82"/>
  <c r="BA29" i="82" s="1"/>
  <c r="BI108" i="82"/>
  <c r="BI29" i="82" s="1"/>
  <c r="BE103" i="82"/>
  <c r="AU97" i="82"/>
  <c r="AU96" i="82"/>
  <c r="BJ93" i="82"/>
  <c r="BJ97" i="82" s="1"/>
  <c r="BC96" i="82"/>
  <c r="BC28" i="82" s="1"/>
  <c r="BI96" i="82"/>
  <c r="BI28" i="82" s="1"/>
  <c r="BD93" i="82"/>
  <c r="BD97" i="82"/>
  <c r="AY96" i="82"/>
  <c r="AY28" i="82" s="1"/>
  <c r="BE93" i="82"/>
  <c r="BE97" i="82" s="1"/>
  <c r="BF103" i="82"/>
  <c r="BH96" i="82"/>
  <c r="BH28" i="82" s="1"/>
  <c r="BK122" i="82"/>
  <c r="BB96" i="82"/>
  <c r="BB28" i="82" s="1"/>
  <c r="BJ96" i="82"/>
  <c r="BJ28" i="82" s="1"/>
  <c r="BD96" i="82"/>
  <c r="BD28" i="82" s="1"/>
  <c r="BC103" i="82"/>
  <c r="BE96" i="82"/>
  <c r="BE28" i="82" s="1"/>
  <c r="AQ97" i="82"/>
  <c r="AQ96" i="82" s="1"/>
  <c r="AQ28" i="82" s="1"/>
  <c r="BG103" i="82"/>
  <c r="BG104" i="82"/>
  <c r="BG93" i="82"/>
  <c r="BG97" i="82" s="1"/>
  <c r="BG101" i="82"/>
  <c r="AZ103" i="82"/>
  <c r="AZ93" i="82"/>
  <c r="AZ97" i="82" s="1"/>
  <c r="AS116" i="82"/>
  <c r="AS115" i="82" s="1"/>
  <c r="BA103" i="82"/>
  <c r="BA104" i="82"/>
  <c r="BA93" i="82"/>
  <c r="BA97" i="82" s="1"/>
  <c r="BI103" i="82"/>
  <c r="BI126" i="82"/>
  <c r="BI128" i="82" s="1"/>
  <c r="BI93" i="82"/>
  <c r="BI97" i="82" s="1"/>
  <c r="BB101" i="82"/>
  <c r="BI104" i="82"/>
  <c r="AY101" i="82"/>
  <c r="BH103" i="82"/>
  <c r="BH93" i="82"/>
  <c r="BH97" i="82"/>
  <c r="BH104" i="82"/>
  <c r="AZ101" i="82"/>
  <c r="AY103" i="82"/>
  <c r="AY93" i="82"/>
  <c r="AY97" i="82" s="1"/>
  <c r="BB104" i="82"/>
  <c r="BB103" i="82"/>
  <c r="BB116" i="82"/>
  <c r="BB126" i="82" s="1"/>
  <c r="BB128" i="82" s="1"/>
  <c r="BJ104" i="82"/>
  <c r="BJ103" i="82"/>
  <c r="BA101" i="82"/>
  <c r="AZ104" i="82"/>
  <c r="AP116" i="82"/>
  <c r="AP115" i="82" s="1"/>
  <c r="AX116" i="82"/>
  <c r="BF116" i="82"/>
  <c r="BF126" i="82" s="1"/>
  <c r="BF128" i="82" s="1"/>
  <c r="BK127" i="82"/>
  <c r="BF93" i="82"/>
  <c r="AM116" i="82"/>
  <c r="BC104" i="82"/>
  <c r="BC116" i="82"/>
  <c r="BC126" i="82"/>
  <c r="BC128" i="82" s="1"/>
  <c r="BC101" i="82"/>
  <c r="AN116" i="82"/>
  <c r="AN128" i="82" s="1"/>
  <c r="AV116" i="82"/>
  <c r="AV115" i="82" s="1"/>
  <c r="AV121" i="82" s="1"/>
  <c r="AV123" i="82" s="1"/>
  <c r="BD104" i="82"/>
  <c r="BD101" i="82"/>
  <c r="BF104" i="82"/>
  <c r="BE116" i="82"/>
  <c r="BE126" i="82" s="1"/>
  <c r="BE128" i="82" s="1"/>
  <c r="BE104" i="82"/>
  <c r="BF101" i="82"/>
  <c r="BF115" i="82"/>
  <c r="BE115" i="82"/>
  <c r="BC115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8" i="46" s="1"/>
  <c r="E95" i="46"/>
  <c r="F95" i="46" s="1"/>
  <c r="G95" i="46" s="1"/>
  <c r="E94" i="46"/>
  <c r="E81" i="46"/>
  <c r="F81" i="46" s="1"/>
  <c r="E80" i="46"/>
  <c r="F80" i="46" s="1"/>
  <c r="E57" i="46"/>
  <c r="F57" i="46" s="1"/>
  <c r="E56" i="46"/>
  <c r="F56" i="46" s="1"/>
  <c r="E55" i="46"/>
  <c r="E54" i="46"/>
  <c r="E58" i="46" s="1"/>
  <c r="E69" i="46"/>
  <c r="E71" i="46"/>
  <c r="F71" i="46" s="1"/>
  <c r="E70" i="46"/>
  <c r="F70" i="46" s="1"/>
  <c r="G70" i="46" s="1"/>
  <c r="B54" i="46"/>
  <c r="D54" i="46" s="1"/>
  <c r="F54" i="46" s="1"/>
  <c r="B69" i="46"/>
  <c r="B73" i="46" s="1"/>
  <c r="E79" i="46"/>
  <c r="F79" i="46" s="1"/>
  <c r="E78" i="46"/>
  <c r="B94" i="46"/>
  <c r="D94" i="46" s="1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E248" i="46"/>
  <c r="E250" i="46" s="1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D239" i="46" s="1"/>
  <c r="D241" i="46" s="1"/>
  <c r="F237" i="46"/>
  <c r="D236" i="46"/>
  <c r="E233" i="46"/>
  <c r="B233" i="46"/>
  <c r="A233" i="46"/>
  <c r="F231" i="46"/>
  <c r="F230" i="46"/>
  <c r="F229" i="46"/>
  <c r="D228" i="46"/>
  <c r="D233" i="46"/>
  <c r="A225" i="46"/>
  <c r="E223" i="46"/>
  <c r="B223" i="46"/>
  <c r="A223" i="46"/>
  <c r="F221" i="46"/>
  <c r="F220" i="46"/>
  <c r="G220" i="46" s="1"/>
  <c r="D219" i="46"/>
  <c r="F219" i="46" s="1"/>
  <c r="A216" i="46"/>
  <c r="E214" i="46"/>
  <c r="E216" i="46" s="1"/>
  <c r="B214" i="46"/>
  <c r="A214" i="46"/>
  <c r="D213" i="46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B200" i="46" s="1"/>
  <c r="A198" i="46"/>
  <c r="F196" i="46"/>
  <c r="F195" i="46"/>
  <c r="G195" i="46" s="1"/>
  <c r="D194" i="46"/>
  <c r="D198" i="46" s="1"/>
  <c r="A191" i="46"/>
  <c r="E189" i="46"/>
  <c r="B189" i="46"/>
  <c r="A189" i="46"/>
  <c r="D188" i="46"/>
  <c r="F188" i="46" s="1"/>
  <c r="G188" i="46"/>
  <c r="F187" i="46"/>
  <c r="D186" i="46"/>
  <c r="E183" i="46"/>
  <c r="B183" i="46"/>
  <c r="A183" i="46"/>
  <c r="F181" i="46"/>
  <c r="F180" i="46"/>
  <c r="F179" i="46"/>
  <c r="D178" i="46"/>
  <c r="D183" i="46" s="1"/>
  <c r="D200" i="46" s="1"/>
  <c r="A175" i="46"/>
  <c r="E173" i="46"/>
  <c r="B173" i="46"/>
  <c r="B175" i="46" s="1"/>
  <c r="A173" i="46"/>
  <c r="F171" i="46"/>
  <c r="F170" i="46"/>
  <c r="G170" i="46" s="1"/>
  <c r="D169" i="46"/>
  <c r="D173" i="46" s="1"/>
  <c r="D175" i="46" s="1"/>
  <c r="A166" i="46"/>
  <c r="E164" i="46"/>
  <c r="B164" i="46"/>
  <c r="A164" i="46"/>
  <c r="D163" i="46"/>
  <c r="F163" i="46" s="1"/>
  <c r="F162" i="46"/>
  <c r="D161" i="46"/>
  <c r="F161" i="46" s="1"/>
  <c r="G161" i="46" s="1"/>
  <c r="E158" i="46"/>
  <c r="E175" i="46" s="1"/>
  <c r="B158" i="46"/>
  <c r="B166" i="46" s="1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D144" i="46"/>
  <c r="D148" i="46" s="1"/>
  <c r="A141" i="46"/>
  <c r="E139" i="46"/>
  <c r="B139" i="46"/>
  <c r="A139" i="46"/>
  <c r="D138" i="46"/>
  <c r="F138" i="46" s="1"/>
  <c r="G138" i="46" s="1"/>
  <c r="F137" i="46"/>
  <c r="D136" i="46"/>
  <c r="D139" i="46" s="1"/>
  <c r="D141" i="46" s="1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/>
  <c r="F123" i="46" s="1"/>
  <c r="G123" i="46" s="1"/>
  <c r="A116" i="46"/>
  <c r="E114" i="46"/>
  <c r="B114" i="46"/>
  <c r="A114" i="46"/>
  <c r="D113" i="46"/>
  <c r="AK67" i="49" s="1"/>
  <c r="F112" i="46"/>
  <c r="D111" i="46"/>
  <c r="E108" i="46"/>
  <c r="E116" i="46" s="1"/>
  <c r="B108" i="46"/>
  <c r="A108" i="46"/>
  <c r="F107" i="46"/>
  <c r="F106" i="46"/>
  <c r="F105" i="46"/>
  <c r="D104" i="46"/>
  <c r="F104" i="46" s="1"/>
  <c r="G104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AM67" i="49"/>
  <c r="AO67" i="49"/>
  <c r="B191" i="46"/>
  <c r="E191" i="46"/>
  <c r="E241" i="46"/>
  <c r="F228" i="46"/>
  <c r="G219" i="46"/>
  <c r="F248" i="46"/>
  <c r="G244" i="46"/>
  <c r="F236" i="46"/>
  <c r="G236" i="46" s="1"/>
  <c r="D223" i="46"/>
  <c r="D248" i="46"/>
  <c r="D250" i="46" s="1"/>
  <c r="F186" i="46"/>
  <c r="D123" i="46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B98" i="46"/>
  <c r="A98" i="46"/>
  <c r="A91" i="46"/>
  <c r="E89" i="46"/>
  <c r="B89" i="46"/>
  <c r="A89" i="46"/>
  <c r="D88" i="46"/>
  <c r="F88" i="46" s="1"/>
  <c r="G88" i="46" s="1"/>
  <c r="F87" i="46"/>
  <c r="D86" i="46"/>
  <c r="B83" i="46"/>
  <c r="A83" i="46"/>
  <c r="D78" i="46"/>
  <c r="A75" i="46"/>
  <c r="A73" i="46"/>
  <c r="A66" i="46"/>
  <c r="E64" i="46"/>
  <c r="B64" i="46"/>
  <c r="A64" i="46"/>
  <c r="D63" i="46"/>
  <c r="F63" i="46" s="1"/>
  <c r="G63" i="46" s="1"/>
  <c r="F62" i="46"/>
  <c r="D61" i="46"/>
  <c r="F61" i="46" s="1"/>
  <c r="A58" i="46"/>
  <c r="F55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J72" i="48" s="1"/>
  <c r="BJ81" i="48" s="1"/>
  <c r="BI70" i="48"/>
  <c r="BH70" i="48"/>
  <c r="BH72" i="48" s="1"/>
  <c r="BH81" i="48" s="1"/>
  <c r="BG70" i="48"/>
  <c r="BF70" i="48"/>
  <c r="BF72" i="48" s="1"/>
  <c r="BF81" i="48" s="1"/>
  <c r="BE70" i="48"/>
  <c r="BD70" i="48"/>
  <c r="BD72" i="48" s="1"/>
  <c r="BD81" i="48" s="1"/>
  <c r="BC70" i="48"/>
  <c r="BC72" i="48" s="1"/>
  <c r="BB70" i="48"/>
  <c r="BB72" i="48" s="1"/>
  <c r="BB81" i="48" s="1"/>
  <c r="BA70" i="48"/>
  <c r="BA72" i="48" s="1"/>
  <c r="BA81" i="48" s="1"/>
  <c r="AZ70" i="48"/>
  <c r="AZ72" i="48" s="1"/>
  <c r="AZ81" i="48" s="1"/>
  <c r="AY70" i="48"/>
  <c r="AY72" i="48" s="1"/>
  <c r="AX70" i="48"/>
  <c r="AX72" i="48" s="1"/>
  <c r="AW70" i="48"/>
  <c r="AV70" i="48"/>
  <c r="AU70" i="48"/>
  <c r="AU72" i="48" s="1"/>
  <c r="AU81" i="48" s="1"/>
  <c r="AT70" i="48"/>
  <c r="AT72" i="48" s="1"/>
  <c r="AS70" i="48"/>
  <c r="AS72" i="48" s="1"/>
  <c r="AS71" i="48" s="1"/>
  <c r="AS75" i="48" s="1"/>
  <c r="AR70" i="48"/>
  <c r="AR72" i="48" s="1"/>
  <c r="AR81" i="48" s="1"/>
  <c r="AQ70" i="48"/>
  <c r="AQ72" i="48" s="1"/>
  <c r="AQ71" i="48" s="1"/>
  <c r="AQ75" i="48" s="1"/>
  <c r="AQ77" i="48" s="1"/>
  <c r="AP70" i="48"/>
  <c r="AO70" i="48"/>
  <c r="AN70" i="48"/>
  <c r="AN72" i="48" s="1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N54" i="48" s="1"/>
  <c r="AM52" i="48"/>
  <c r="BJ50" i="48"/>
  <c r="BI50" i="48"/>
  <c r="BH50" i="48"/>
  <c r="BH60" i="48"/>
  <c r="BG50" i="48"/>
  <c r="BF50" i="48"/>
  <c r="BF58" i="48"/>
  <c r="BE50" i="48"/>
  <c r="BD50" i="48"/>
  <c r="BD60" i="48"/>
  <c r="BC50" i="48"/>
  <c r="BC60" i="48"/>
  <c r="BB50" i="48"/>
  <c r="BA50" i="48"/>
  <c r="AZ50" i="48"/>
  <c r="AZ60" i="48"/>
  <c r="AY50" i="48"/>
  <c r="AX50" i="48"/>
  <c r="AX51" i="48"/>
  <c r="AX54" i="48" s="1"/>
  <c r="AW50" i="48"/>
  <c r="AW51" i="48"/>
  <c r="AV50" i="48"/>
  <c r="AU50" i="48"/>
  <c r="AT50" i="48"/>
  <c r="AS50" i="48"/>
  <c r="AS51" i="48"/>
  <c r="AR50" i="48"/>
  <c r="AQ50" i="48"/>
  <c r="AP50" i="48"/>
  <c r="AP51" i="48"/>
  <c r="AP54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E41" i="46" s="1"/>
  <c r="B39" i="46"/>
  <c r="A39" i="46"/>
  <c r="D38" i="46"/>
  <c r="F38" i="46" s="1"/>
  <c r="G38" i="46" s="1"/>
  <c r="F37" i="46"/>
  <c r="D36" i="46"/>
  <c r="F36" i="46" s="1"/>
  <c r="G36" i="46" s="1"/>
  <c r="E33" i="46"/>
  <c r="B33" i="46"/>
  <c r="A33" i="46"/>
  <c r="F31" i="46"/>
  <c r="F30" i="46"/>
  <c r="F29" i="46"/>
  <c r="D28" i="46"/>
  <c r="F28" i="46" s="1"/>
  <c r="F33" i="46" s="1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U67" i="49"/>
  <c r="W67" i="49"/>
  <c r="AB67" i="49"/>
  <c r="T67" i="49"/>
  <c r="S67" i="49"/>
  <c r="X67" i="49"/>
  <c r="A37" i="48"/>
  <c r="B41" i="51" s="1"/>
  <c r="B38" i="51"/>
  <c r="A43" i="48"/>
  <c r="A85" i="82" s="1"/>
  <c r="D98" i="46"/>
  <c r="AS59" i="48"/>
  <c r="BI72" i="48"/>
  <c r="BI81" i="48" s="1"/>
  <c r="AO51" i="48"/>
  <c r="BI58" i="48"/>
  <c r="AS54" i="48"/>
  <c r="AZ51" i="48"/>
  <c r="AS58" i="48"/>
  <c r="BA51" i="48"/>
  <c r="AW58" i="48"/>
  <c r="AR61" i="48"/>
  <c r="AR58" i="48"/>
  <c r="BH58" i="48"/>
  <c r="BG61" i="48"/>
  <c r="AY51" i="48"/>
  <c r="AY54" i="48" s="1"/>
  <c r="BG58" i="48"/>
  <c r="AR59" i="48"/>
  <c r="AP61" i="48"/>
  <c r="BG51" i="48"/>
  <c r="BG54" i="48" s="1"/>
  <c r="AT51" i="48"/>
  <c r="AT54" i="48" s="1"/>
  <c r="BI51" i="48"/>
  <c r="AZ58" i="48"/>
  <c r="AR51" i="48"/>
  <c r="AR54" i="48" s="1"/>
  <c r="BH51" i="48"/>
  <c r="BJ51" i="48"/>
  <c r="BJ54" i="48" s="1"/>
  <c r="BA58" i="48"/>
  <c r="BH61" i="48"/>
  <c r="AP72" i="48"/>
  <c r="AP71" i="48" s="1"/>
  <c r="AP75" i="48" s="1"/>
  <c r="AP77" i="48" s="1"/>
  <c r="AP59" i="48"/>
  <c r="AP58" i="48"/>
  <c r="BF60" i="48"/>
  <c r="BF51" i="48"/>
  <c r="BF54" i="48" s="1"/>
  <c r="AX59" i="48"/>
  <c r="AX61" i="48"/>
  <c r="AQ61" i="48"/>
  <c r="AQ51" i="48"/>
  <c r="AQ59" i="48"/>
  <c r="AQ58" i="48"/>
  <c r="AY60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61" i="48"/>
  <c r="BE58" i="48"/>
  <c r="BJ60" i="48"/>
  <c r="BJ61" i="48"/>
  <c r="BJ58" i="48"/>
  <c r="AU61" i="48"/>
  <c r="AU59" i="48"/>
  <c r="AU58" i="48"/>
  <c r="AU51" i="48"/>
  <c r="BK82" i="48"/>
  <c r="AT61" i="48"/>
  <c r="AT59" i="48"/>
  <c r="AT58" i="48"/>
  <c r="BB61" i="48"/>
  <c r="BB60" i="48"/>
  <c r="BB58" i="48"/>
  <c r="AM61" i="48"/>
  <c r="AM72" i="48"/>
  <c r="AM81" i="48" s="1"/>
  <c r="AM59" i="48"/>
  <c r="AM63" i="48" s="1"/>
  <c r="AM58" i="48"/>
  <c r="AM51" i="48"/>
  <c r="BC61" i="48"/>
  <c r="BC58" i="48"/>
  <c r="BC51" i="48"/>
  <c r="BB51" i="48"/>
  <c r="BB54" i="48" s="1"/>
  <c r="AO58" i="48"/>
  <c r="AN59" i="48"/>
  <c r="AN61" i="48"/>
  <c r="AN58" i="48"/>
  <c r="AN51" i="48"/>
  <c r="AV72" i="48"/>
  <c r="AV81" i="48" s="1"/>
  <c r="AV59" i="48"/>
  <c r="AV61" i="48"/>
  <c r="AV58" i="48"/>
  <c r="AV63" i="48" s="1"/>
  <c r="AV65" i="48" s="1"/>
  <c r="AV51" i="48"/>
  <c r="AV54" i="48" s="1"/>
  <c r="BD61" i="48"/>
  <c r="BD58" i="48"/>
  <c r="BD51" i="48"/>
  <c r="BE51" i="48"/>
  <c r="BE54" i="48" s="1"/>
  <c r="BE60" i="48"/>
  <c r="AW61" i="48"/>
  <c r="AZ61" i="48"/>
  <c r="AS61" i="48"/>
  <c r="BA61" i="48"/>
  <c r="BA60" i="48"/>
  <c r="BI61" i="48"/>
  <c r="BI60" i="48"/>
  <c r="D48" i="46"/>
  <c r="BH71" i="48"/>
  <c r="BH75" i="48" s="1"/>
  <c r="BH77" i="48" s="1"/>
  <c r="BG71" i="48"/>
  <c r="BG75" i="48" s="1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201" i="6"/>
  <c r="H191" i="6"/>
  <c r="H192" i="6"/>
  <c r="H172" i="6"/>
  <c r="H174" i="6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/>
  <c r="AM87" i="68"/>
  <c r="AM89" i="68"/>
  <c r="AL87" i="68"/>
  <c r="AK87" i="68"/>
  <c r="AJ87" i="68"/>
  <c r="AI87" i="68"/>
  <c r="AH87" i="68"/>
  <c r="AG87" i="68"/>
  <c r="AF87" i="68"/>
  <c r="AF89" i="68"/>
  <c r="AE87" i="68"/>
  <c r="AD87" i="68"/>
  <c r="AC87" i="68"/>
  <c r="AC89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/>
  <c r="Q61" i="68"/>
  <c r="P61" i="68"/>
  <c r="O61" i="68"/>
  <c r="N61" i="68"/>
  <c r="M61" i="68"/>
  <c r="L61" i="68"/>
  <c r="K61" i="68"/>
  <c r="J61" i="68"/>
  <c r="G15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/>
  <c r="AP41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/>
  <c r="BH41" i="29"/>
  <c r="BH4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D23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AR324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/>
  <c r="T561" i="6"/>
  <c r="O9" i="12"/>
  <c r="AZ163" i="6"/>
  <c r="AZ165" i="6"/>
  <c r="AZ208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J18" i="92"/>
  <c r="AJ27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H208" i="6"/>
  <c r="AH561" i="6"/>
  <c r="AC9" i="12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/>
  <c r="J561" i="6"/>
  <c r="E9" i="12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L18" i="92"/>
  <c r="L27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/>
  <c r="AC2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/>
  <c r="U145" i="6"/>
  <c r="AQ110" i="91"/>
  <c r="AQ16" i="92"/>
  <c r="BC370" i="6"/>
  <c r="BG110" i="91"/>
  <c r="BG16" i="92"/>
  <c r="BG18" i="92"/>
  <c r="BG27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AF18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C8" i="36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/>
  <c r="R41" i="29"/>
  <c r="R43" i="29"/>
  <c r="T6" i="28"/>
  <c r="S172" i="5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/>
  <c r="X144" i="6"/>
  <c r="X559" i="6"/>
  <c r="L111" i="91"/>
  <c r="L17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/>
  <c r="BC6" i="28"/>
  <c r="AO145" i="6"/>
  <c r="H343" i="97"/>
  <c r="AM147" i="6"/>
  <c r="AI25" i="29"/>
  <c r="AE147" i="6"/>
  <c r="AA25" i="29"/>
  <c r="S25" i="29"/>
  <c r="W147" i="6"/>
  <c r="O147" i="6"/>
  <c r="K25" i="29"/>
  <c r="K27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N34" i="29"/>
  <c r="P12" i="28"/>
  <c r="BH103" i="60"/>
  <c r="BK144" i="6"/>
  <c r="BK559" i="6"/>
  <c r="BC77" i="6"/>
  <c r="AX14" i="71"/>
  <c r="AY111" i="91"/>
  <c r="AZ103" i="60"/>
  <c r="AR103" i="60"/>
  <c r="AQ111" i="91"/>
  <c r="AQ17" i="92"/>
  <c r="AQ18" i="92"/>
  <c r="AQ2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AZ146" i="6"/>
  <c r="T432" i="6"/>
  <c r="P255" i="97"/>
  <c r="AD9" i="29"/>
  <c r="AD33" i="29"/>
  <c r="BK27" i="29"/>
  <c r="L143" i="6"/>
  <c r="L558" i="6"/>
  <c r="L560" i="6"/>
  <c r="G8" i="12"/>
  <c r="E47" i="9"/>
  <c r="E5" i="9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BC19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O138" i="91" s="1"/>
  <c r="AO139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 s="1"/>
  <c r="AW324" i="6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/>
  <c r="AW43" i="29"/>
  <c r="AY6" i="28"/>
  <c r="AV8" i="36"/>
  <c r="AC18" i="29"/>
  <c r="AN27" i="29"/>
  <c r="AN41" i="29"/>
  <c r="AN43" i="29"/>
  <c r="AP6" i="28"/>
  <c r="AM8" i="36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/>
  <c r="Y37" i="29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/>
  <c r="P36" i="92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 s="1"/>
  <c r="AJ131" i="91" s="1"/>
  <c r="AJ132" i="91" s="1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E102" i="10"/>
  <c r="E16" i="10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23" i="10"/>
  <c r="B172" i="10"/>
  <c r="B19" i="10"/>
  <c r="C49" i="10"/>
  <c r="C7" i="10"/>
  <c r="C71" i="10"/>
  <c r="C72" i="10"/>
  <c r="C12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BC323" i="6" s="1"/>
  <c r="BC324" i="6" s="1"/>
  <c r="AJ89" i="68"/>
  <c r="AJ94" i="68"/>
  <c r="AL332" i="6" s="1"/>
  <c r="AH138" i="91" s="1"/>
  <c r="AH139" i="91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AH19" i="29"/>
  <c r="AH37" i="29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/>
  <c r="E43" i="29"/>
  <c r="G6" i="28"/>
  <c r="G146" i="6"/>
  <c r="G154" i="6"/>
  <c r="BD49" i="6"/>
  <c r="AK67" i="68"/>
  <c r="H335" i="6"/>
  <c r="D141" i="91"/>
  <c r="V335" i="6"/>
  <c r="R141" i="91"/>
  <c r="AP335" i="6"/>
  <c r="AL141" i="91"/>
  <c r="AL162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G138" i="91" s="1"/>
  <c r="G139" i="91" s="1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O208" i="6"/>
  <c r="O561" i="6"/>
  <c r="J9" i="12"/>
  <c r="S163" i="6"/>
  <c r="S165" i="6"/>
  <c r="S208" i="6"/>
  <c r="S561" i="6"/>
  <c r="N9" i="12"/>
  <c r="W163" i="6"/>
  <c r="W165" i="6"/>
  <c r="W208" i="6"/>
  <c r="W561" i="6"/>
  <c r="R9" i="12"/>
  <c r="AA163" i="6"/>
  <c r="AA165" i="6"/>
  <c r="AE163" i="6"/>
  <c r="AE165" i="6"/>
  <c r="AE208" i="6"/>
  <c r="AE561" i="6"/>
  <c r="Z9" i="12"/>
  <c r="AI163" i="6"/>
  <c r="AI165" i="6"/>
  <c r="AI208" i="6"/>
  <c r="AI561" i="6"/>
  <c r="AM163" i="6"/>
  <c r="AM165" i="6"/>
  <c r="AM208" i="6"/>
  <c r="AM561" i="6"/>
  <c r="AQ163" i="6"/>
  <c r="AQ165" i="6"/>
  <c r="AQ208" i="6"/>
  <c r="AQ561" i="6"/>
  <c r="AL9" i="12"/>
  <c r="AU163" i="6"/>
  <c r="AU165" i="6"/>
  <c r="AU208" i="6"/>
  <c r="AU561" i="6"/>
  <c r="AP9" i="12"/>
  <c r="AY163" i="6"/>
  <c r="AY165" i="6"/>
  <c r="BC163" i="6"/>
  <c r="BC165" i="6"/>
  <c r="BC208" i="6"/>
  <c r="BG163" i="6"/>
  <c r="BG165" i="6"/>
  <c r="BK163" i="6"/>
  <c r="BK165" i="6"/>
  <c r="BK208" i="6"/>
  <c r="BK561" i="6"/>
  <c r="BF9" i="12"/>
  <c r="BO163" i="6"/>
  <c r="BO165" i="6"/>
  <c r="BO208" i="6"/>
  <c r="BO561" i="6"/>
  <c r="I163" i="6"/>
  <c r="I165" i="6"/>
  <c r="M163" i="6"/>
  <c r="M165" i="6"/>
  <c r="Q163" i="6"/>
  <c r="Q165" i="6"/>
  <c r="Q208" i="6"/>
  <c r="Q561" i="6"/>
  <c r="L9" i="12"/>
  <c r="U163" i="6"/>
  <c r="U165" i="6"/>
  <c r="U208" i="6"/>
  <c r="U561" i="6"/>
  <c r="P9" i="12"/>
  <c r="Y163" i="6"/>
  <c r="Y165" i="6"/>
  <c r="Y208" i="6"/>
  <c r="Y561" i="6"/>
  <c r="AC163" i="6"/>
  <c r="AC165" i="6"/>
  <c r="AG163" i="6"/>
  <c r="AG165" i="6"/>
  <c r="AG208" i="6"/>
  <c r="AG561" i="6"/>
  <c r="AK163" i="6"/>
  <c r="AK165" i="6"/>
  <c r="AO163" i="6"/>
  <c r="AO165" i="6"/>
  <c r="AO208" i="6"/>
  <c r="AO561" i="6"/>
  <c r="AJ9" i="12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BM208" i="6"/>
  <c r="BM561" i="6"/>
  <c r="Y335" i="6"/>
  <c r="U141" i="91"/>
  <c r="U162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V138" i="91" s="1"/>
  <c r="V139" i="91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P333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Q93" i="68"/>
  <c r="S323" i="6" s="1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R93" i="68"/>
  <c r="T323" i="6" s="1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/>
  <c r="AT6" i="28"/>
  <c r="M104" i="60"/>
  <c r="AG134" i="91"/>
  <c r="G423" i="6"/>
  <c r="G425" i="6"/>
  <c r="C248" i="97"/>
  <c r="AB60" i="60"/>
  <c r="X558" i="6"/>
  <c r="AU94" i="68"/>
  <c r="AW332" i="6" s="1"/>
  <c r="AW333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U333" i="6" s="1"/>
  <c r="AS93" i="68"/>
  <c r="AU323" i="6" s="1"/>
  <c r="AQ131" i="91" s="1"/>
  <c r="AQ132" i="91" s="1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I524" i="6"/>
  <c r="E347" i="97"/>
  <c r="BA94" i="68"/>
  <c r="BC332" i="6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/>
  <c r="E47" i="29"/>
  <c r="G7" i="30"/>
  <c r="AW141" i="91"/>
  <c r="V116" i="91"/>
  <c r="W123" i="91"/>
  <c r="W125" i="9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/>
  <c r="U6" i="28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O333" i="6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C24" i="10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X131" i="91" s="1"/>
  <c r="AX132" i="91" s="1"/>
  <c r="AZ94" i="68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/>
  <c r="AN6" i="28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/>
  <c r="AR89" i="68"/>
  <c r="J34" i="68"/>
  <c r="J35" i="68"/>
  <c r="BE151" i="6"/>
  <c r="AI154" i="6"/>
  <c r="AU154" i="6"/>
  <c r="AR9" i="29"/>
  <c r="AC27" i="29"/>
  <c r="AC41" i="29"/>
  <c r="AC43" i="29"/>
  <c r="AE6" i="28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H324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/>
  <c r="BD13" i="71"/>
  <c r="AV93" i="68"/>
  <c r="AX323" i="6" s="1"/>
  <c r="AV94" i="68"/>
  <c r="AX332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BF208" i="6"/>
  <c r="BF561" i="6"/>
  <c r="BA9" i="12"/>
  <c r="AN163" i="6"/>
  <c r="AN165" i="6"/>
  <c r="AN208" i="6"/>
  <c r="AP163" i="6"/>
  <c r="AP165" i="6"/>
  <c r="AJ163" i="6"/>
  <c r="AJ165" i="6"/>
  <c r="N163" i="6"/>
  <c r="N165" i="6"/>
  <c r="N208" i="6"/>
  <c r="BD163" i="6"/>
  <c r="BD165" i="6"/>
  <c r="BD208" i="6"/>
  <c r="BD561" i="6"/>
  <c r="AY9" i="12"/>
  <c r="AT163" i="6"/>
  <c r="AT165" i="6"/>
  <c r="V163" i="6"/>
  <c r="V165" i="6"/>
  <c r="V208" i="6"/>
  <c r="V561" i="6"/>
  <c r="R163" i="6"/>
  <c r="R165" i="6"/>
  <c r="R208" i="6"/>
  <c r="R561" i="6"/>
  <c r="M9" i="12"/>
  <c r="BH163" i="6"/>
  <c r="BH165" i="6"/>
  <c r="AL163" i="6"/>
  <c r="AL165" i="6"/>
  <c r="AL208" i="6"/>
  <c r="BL163" i="6"/>
  <c r="BL165" i="6"/>
  <c r="BL208" i="6"/>
  <c r="BL561" i="6"/>
  <c r="Z163" i="6"/>
  <c r="Z165" i="6"/>
  <c r="Z208" i="6"/>
  <c r="Z561" i="6"/>
  <c r="U9" i="12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/>
  <c r="N36" i="92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/>
  <c r="AJ353" i="6"/>
  <c r="AF155" i="91"/>
  <c r="AT353" i="6"/>
  <c r="AP155" i="91"/>
  <c r="W353" i="6"/>
  <c r="S155" i="91"/>
  <c r="S162" i="91"/>
  <c r="S36" i="92"/>
  <c r="AL353" i="6"/>
  <c r="AH155" i="91"/>
  <c r="AY353" i="6"/>
  <c r="AU155" i="91"/>
  <c r="R353" i="6"/>
  <c r="N155" i="91"/>
  <c r="AQ353" i="6"/>
  <c r="AM155" i="91"/>
  <c r="AM162" i="91"/>
  <c r="BD353" i="6"/>
  <c r="AZ155" i="91"/>
  <c r="AZ162" i="91"/>
  <c r="AZ36" i="92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S162" i="91"/>
  <c r="AS36" i="92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/>
  <c r="P27" i="92"/>
  <c r="AK24" i="29"/>
  <c r="AK27" i="29"/>
  <c r="AO147" i="6"/>
  <c r="AB26" i="29"/>
  <c r="AB27" i="29"/>
  <c r="AC28" i="29"/>
  <c r="AC46" i="29"/>
  <c r="AC47" i="29"/>
  <c r="AE7" i="30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K19" i="29"/>
  <c r="AK37" i="29"/>
  <c r="AK38" i="29"/>
  <c r="AM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F289" i="97"/>
  <c r="T89" i="68"/>
  <c r="F27" i="29"/>
  <c r="AA9" i="29"/>
  <c r="AA33" i="29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AK41" i="29"/>
  <c r="AK43" i="29"/>
  <c r="AM6" i="28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V131" i="91" s="1"/>
  <c r="AV132" i="91" s="1"/>
  <c r="AX94" i="68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/>
  <c r="AY7" i="30"/>
  <c r="AU104" i="60"/>
  <c r="G298" i="97"/>
  <c r="V237" i="97"/>
  <c r="Z416" i="6"/>
  <c r="V239" i="97"/>
  <c r="AT327" i="97"/>
  <c r="AX506" i="6"/>
  <c r="AT329" i="97"/>
  <c r="AE93" i="68"/>
  <c r="AE94" i="68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/>
  <c r="AG172" i="59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/>
  <c r="AM154" i="6"/>
  <c r="Y178" i="60"/>
  <c r="BO154" i="6"/>
  <c r="BD19" i="29"/>
  <c r="BD37" i="29"/>
  <c r="BD38" i="29"/>
  <c r="BF8" i="30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/>
  <c r="V14" i="71"/>
  <c r="BA19" i="29"/>
  <c r="BA37" i="29"/>
  <c r="BA38" i="29"/>
  <c r="BC8" i="30"/>
  <c r="AZ19" i="29"/>
  <c r="AZ37" i="29"/>
  <c r="AZ38" i="29"/>
  <c r="BB8" i="30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J28" i="29"/>
  <c r="J46" i="29"/>
  <c r="J47" i="29"/>
  <c r="L7" i="30"/>
  <c r="S94" i="68"/>
  <c r="U332" i="6" s="1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/>
  <c r="BC29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/>
  <c r="H29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F370" i="6"/>
  <c r="X27" i="29"/>
  <c r="X28" i="29"/>
  <c r="X46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/>
  <c r="Y6" i="28"/>
  <c r="X172" i="59"/>
  <c r="K8" i="12"/>
  <c r="K6" i="71"/>
  <c r="I331" i="97"/>
  <c r="M533" i="6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/>
  <c r="BD36" i="92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AC324" i="6" s="1"/>
  <c r="AA94" i="68"/>
  <c r="AC332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/>
  <c r="BD9" i="12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M93" i="68"/>
  <c r="BO323" i="6" s="1"/>
  <c r="BO324" i="6" s="1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D28" i="29"/>
  <c r="AD46" i="29"/>
  <c r="AD47" i="29"/>
  <c r="AF7" i="30"/>
  <c r="AD41" i="29"/>
  <c r="AD43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/>
  <c r="BD7" i="30"/>
  <c r="BB41" i="29"/>
  <c r="BB43" i="29"/>
  <c r="BD6" i="28"/>
  <c r="BC172" i="59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/>
  <c r="X29" i="7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AS172" i="59"/>
  <c r="AQ8" i="36"/>
  <c r="AX315" i="6"/>
  <c r="AT123" i="91"/>
  <c r="AT125" i="91"/>
  <c r="U94" i="68"/>
  <c r="W332" i="6" s="1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F33" i="29"/>
  <c r="BB19" i="29"/>
  <c r="BB37" i="29"/>
  <c r="BB38" i="29"/>
  <c r="BD8" i="30"/>
  <c r="BC37" i="29"/>
  <c r="BC38" i="29"/>
  <c r="BE8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BH94" i="68"/>
  <c r="BJ332" i="6" s="1"/>
  <c r="BJ333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R16" i="71"/>
  <c r="AR29" i="71"/>
  <c r="AT22" i="60"/>
  <c r="AA371" i="97"/>
  <c r="AB558" i="6"/>
  <c r="AB560" i="6"/>
  <c r="AB151" i="6"/>
  <c r="AC151" i="6"/>
  <c r="AM151" i="6"/>
  <c r="AL371" i="97"/>
  <c r="F29" i="97"/>
  <c r="K104" i="60"/>
  <c r="I18" i="12"/>
  <c r="I14" i="71"/>
  <c r="Q18" i="12"/>
  <c r="Q20" i="12"/>
  <c r="S104" i="60"/>
  <c r="G165" i="91"/>
  <c r="K378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/>
  <c r="L33" i="92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C6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/>
  <c r="AU18" i="92"/>
  <c r="AU27" i="92"/>
  <c r="D5" i="9"/>
  <c r="Z533" i="6"/>
  <c r="AC495" i="6"/>
  <c r="Y318" i="97"/>
  <c r="Y316" i="97"/>
  <c r="AJ351" i="6"/>
  <c r="AF151" i="91"/>
  <c r="AF153" i="9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/>
  <c r="AL47" i="29"/>
  <c r="AN7" i="30"/>
  <c r="T162" i="91"/>
  <c r="T36" i="92"/>
  <c r="BA351" i="6"/>
  <c r="AW151" i="91"/>
  <c r="AW153" i="91"/>
  <c r="R20" i="12"/>
  <c r="K162" i="91"/>
  <c r="K36" i="92"/>
  <c r="AH360" i="6"/>
  <c r="AE159" i="59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I18" i="92"/>
  <c r="I27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/>
  <c r="S9" i="12"/>
  <c r="AT208" i="6"/>
  <c r="AS208" i="6"/>
  <c r="AS561" i="6"/>
  <c r="AN9" i="12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/>
  <c r="I12" i="28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72" i="10"/>
  <c r="B12" i="10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BA323" i="6" s="1"/>
  <c r="AY94" i="68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BI138" i="91" s="1"/>
  <c r="BI139" i="91" s="1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BF6" i="7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H9" i="30"/>
  <c r="H40" i="30"/>
  <c r="Y141" i="91"/>
  <c r="Y162" i="91"/>
  <c r="Y36" i="92"/>
  <c r="BG22" i="60"/>
  <c r="T425" i="6"/>
  <c r="P248" i="97"/>
  <c r="P246" i="97"/>
  <c r="BL153" i="6"/>
  <c r="BC345" i="97"/>
  <c r="BG524" i="6"/>
  <c r="BC347" i="97"/>
  <c r="AW94" i="68"/>
  <c r="AW96" i="68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AS208" i="97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/>
  <c r="AO29" i="71"/>
  <c r="AO16" i="12"/>
  <c r="AO20" i="12"/>
  <c r="AU559" i="6"/>
  <c r="AU560" i="6"/>
  <c r="AV152" i="6"/>
  <c r="AU152" i="6"/>
  <c r="BD130" i="91"/>
  <c r="O232" i="97"/>
  <c r="S533" i="6"/>
  <c r="AN130" i="91"/>
  <c r="F19" i="29"/>
  <c r="F37" i="29"/>
  <c r="F38" i="29"/>
  <c r="H8" i="30"/>
  <c r="AU155" i="6"/>
  <c r="AT155" i="6"/>
  <c r="AD16" i="12"/>
  <c r="AD12" i="71"/>
  <c r="AK12" i="71"/>
  <c r="AM22" i="60"/>
  <c r="Y144" i="91"/>
  <c r="Y158" i="91"/>
  <c r="AC356" i="6"/>
  <c r="AJ389" i="6"/>
  <c r="AF212" i="97"/>
  <c r="AW8" i="36"/>
  <c r="AP13" i="28"/>
  <c r="AM9" i="36"/>
  <c r="BF273" i="6"/>
  <c r="BF275" i="6"/>
  <c r="AS10" i="29"/>
  <c r="AS32" i="29"/>
  <c r="AS34" i="29"/>
  <c r="AU12" i="2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AC16" i="71"/>
  <c r="AC29" i="7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AV356" i="6"/>
  <c r="AR144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J9" i="30"/>
  <c r="AJ40" i="30"/>
  <c r="AG41" i="29"/>
  <c r="AG43" i="29"/>
  <c r="AI6" i="28"/>
  <c r="BA212" i="6"/>
  <c r="U212" i="6"/>
  <c r="AM212" i="6"/>
  <c r="G151" i="6"/>
  <c r="G558" i="6"/>
  <c r="E16" i="12"/>
  <c r="E20" i="12"/>
  <c r="E12" i="71"/>
  <c r="G22" i="60"/>
  <c r="O16" i="12"/>
  <c r="O20" i="12"/>
  <c r="Q22" i="60"/>
  <c r="BF12" i="71"/>
  <c r="BH22" i="60"/>
  <c r="AM16" i="12"/>
  <c r="AM20" i="12"/>
  <c r="AO22" i="60"/>
  <c r="AS351" i="6"/>
  <c r="AO151" i="91"/>
  <c r="AO153" i="91"/>
  <c r="I154" i="6"/>
  <c r="J154" i="6"/>
  <c r="O34" i="29"/>
  <c r="Q12" i="28"/>
  <c r="P177" i="59"/>
  <c r="AI416" i="6"/>
  <c r="AE239" i="97"/>
  <c r="AE237" i="97"/>
  <c r="V16" i="71"/>
  <c r="V29" i="71"/>
  <c r="AE282" i="97"/>
  <c r="AI461" i="6"/>
  <c r="AE284" i="97"/>
  <c r="AY360" i="6"/>
  <c r="AU134" i="91"/>
  <c r="AU162" i="91"/>
  <c r="AU36" i="92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/>
  <c r="BC165" i="59"/>
  <c r="AN152" i="6"/>
  <c r="AM559" i="6"/>
  <c r="AM560" i="6"/>
  <c r="AJ208" i="6"/>
  <c r="AJ561" i="6"/>
  <c r="AE9" i="12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 s="1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BK10" i="29"/>
  <c r="BK32" i="29"/>
  <c r="BK34" i="29"/>
  <c r="BM12" i="28"/>
  <c r="BL177" i="59"/>
  <c r="C144" i="91"/>
  <c r="C146" i="91"/>
  <c r="G342" i="6"/>
  <c r="C307" i="97"/>
  <c r="K16" i="71"/>
  <c r="K29" i="71"/>
  <c r="Z360" i="6"/>
  <c r="W159" i="59"/>
  <c r="BE18" i="92"/>
  <c r="BE27" i="92"/>
  <c r="E19" i="29"/>
  <c r="E37" i="29"/>
  <c r="E38" i="29"/>
  <c r="G8" i="30"/>
  <c r="S273" i="6"/>
  <c r="S275" i="6"/>
  <c r="AU165" i="59"/>
  <c r="AG177" i="60"/>
  <c r="AJ135" i="6"/>
  <c r="BI19" i="29"/>
  <c r="BI37" i="29"/>
  <c r="BI38" i="29"/>
  <c r="BK8" i="30"/>
  <c r="Z18" i="92"/>
  <c r="Z27" i="92"/>
  <c r="W165" i="59"/>
  <c r="S259" i="6"/>
  <c r="C255" i="97"/>
  <c r="BF27" i="92"/>
  <c r="AB18" i="92"/>
  <c r="AB27" i="92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I165" i="59"/>
  <c r="AP9" i="29"/>
  <c r="G18" i="29"/>
  <c r="G19" i="29"/>
  <c r="G37" i="29"/>
  <c r="G38" i="29"/>
  <c r="I8" i="30"/>
  <c r="I9" i="30"/>
  <c r="I40" i="30"/>
  <c r="D11" i="33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BG561" i="6"/>
  <c r="BB9" i="12"/>
  <c r="AM414" i="6"/>
  <c r="AI236" i="97"/>
  <c r="AU504" i="6"/>
  <c r="AQ327" i="97"/>
  <c r="R9" i="29"/>
  <c r="S10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/>
  <c r="AY47" i="29"/>
  <c r="BA7" i="30"/>
  <c r="AY41" i="29"/>
  <c r="AY43" i="29"/>
  <c r="BA6" i="28"/>
  <c r="AP16" i="71"/>
  <c r="AP29" i="71"/>
  <c r="L41" i="29"/>
  <c r="L43" i="29"/>
  <c r="N6" i="28"/>
  <c r="W16" i="92"/>
  <c r="W18" i="92"/>
  <c r="W27" i="92"/>
  <c r="AE8" i="36"/>
  <c r="V19" i="29"/>
  <c r="V37" i="29"/>
  <c r="V38" i="29"/>
  <c r="X8" i="30"/>
  <c r="O172" i="59"/>
  <c r="M8" i="36"/>
  <c r="AI162" i="91"/>
  <c r="AI36" i="92"/>
  <c r="Q16" i="71"/>
  <c r="Q29" i="71"/>
  <c r="AG16" i="92"/>
  <c r="AG18" i="92"/>
  <c r="AG27" i="92"/>
  <c r="AO19" i="29"/>
  <c r="AO37" i="29"/>
  <c r="AO38" i="29"/>
  <c r="AQ8" i="30"/>
  <c r="AN19" i="29"/>
  <c r="AN37" i="29"/>
  <c r="AN38" i="29"/>
  <c r="AP8" i="30"/>
  <c r="BD16" i="92"/>
  <c r="BD18" i="92"/>
  <c r="BD27" i="92"/>
  <c r="BL172" i="59"/>
  <c r="BJ8" i="36"/>
  <c r="Q41" i="29"/>
  <c r="Q43" i="29"/>
  <c r="S6" i="28"/>
  <c r="AB19" i="29"/>
  <c r="AB37" i="29"/>
  <c r="AB38" i="29"/>
  <c r="AD8" i="30"/>
  <c r="E10" i="10"/>
  <c r="E72" i="10"/>
  <c r="E12" i="10"/>
  <c r="AG33" i="29"/>
  <c r="AG10" i="29"/>
  <c r="AG32" i="29"/>
  <c r="V33" i="29"/>
  <c r="V34" i="29"/>
  <c r="X12" i="28"/>
  <c r="W10" i="29"/>
  <c r="W32" i="29"/>
  <c r="W34" i="29"/>
  <c r="Y12" i="28"/>
  <c r="X177" i="59"/>
  <c r="AT18" i="92"/>
  <c r="AT27" i="92"/>
  <c r="G10" i="10"/>
  <c r="G22" i="10"/>
  <c r="G72" i="10"/>
  <c r="G12" i="10"/>
  <c r="D19" i="10"/>
  <c r="D173" i="10"/>
  <c r="D20" i="10"/>
  <c r="AD93" i="68"/>
  <c r="AD96" i="68" s="1"/>
  <c r="Y93" i="68"/>
  <c r="AA323" i="6" s="1"/>
  <c r="Y94" i="68"/>
  <c r="AA332" i="6" s="1"/>
  <c r="AA333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/>
  <c r="AU37" i="29"/>
  <c r="AU38" i="29"/>
  <c r="AW8" i="30"/>
  <c r="T9" i="29"/>
  <c r="AD67" i="68"/>
  <c r="H15" i="68"/>
  <c r="P208" i="6"/>
  <c r="P561" i="6"/>
  <c r="K9" i="12"/>
  <c r="AU27" i="29"/>
  <c r="O27" i="29"/>
  <c r="AD18" i="29"/>
  <c r="W94" i="68"/>
  <c r="Y332" i="6" s="1"/>
  <c r="U138" i="91" s="1"/>
  <c r="U139" i="91" s="1"/>
  <c r="W93" i="68"/>
  <c r="Y323" i="6" s="1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/>
  <c r="BL203" i="6"/>
  <c r="BE208" i="6"/>
  <c r="BE203" i="6"/>
  <c r="M208" i="6"/>
  <c r="AN157" i="59"/>
  <c r="AB208" i="6"/>
  <c r="AB561" i="6"/>
  <c r="W9" i="12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/>
  <c r="R123" i="91"/>
  <c r="R158" i="91"/>
  <c r="R33" i="92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/>
  <c r="AB12" i="28"/>
  <c r="AA177" i="59"/>
  <c r="AB6" i="71"/>
  <c r="AF165" i="59"/>
  <c r="BE20" i="12"/>
  <c r="AZ488" i="6"/>
  <c r="AV311" i="97"/>
  <c r="H33" i="29"/>
  <c r="Y20" i="12"/>
  <c r="H10" i="29"/>
  <c r="H32" i="29"/>
  <c r="AF16" i="71"/>
  <c r="AF29" i="7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BF165" i="59"/>
  <c r="AB160" i="59"/>
  <c r="AB161" i="59"/>
  <c r="G533" i="6"/>
  <c r="C356" i="97"/>
  <c r="C31" i="97"/>
  <c r="O277" i="6"/>
  <c r="L158" i="59"/>
  <c r="L161" i="59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/>
  <c r="AR356" i="97"/>
  <c r="AV564" i="6"/>
  <c r="P19" i="29"/>
  <c r="P37" i="29"/>
  <c r="P38" i="29"/>
  <c r="R8" i="30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Q9" i="30"/>
  <c r="AQ40" i="30"/>
  <c r="AO48" i="64"/>
  <c r="AP28" i="29"/>
  <c r="AP46" i="29"/>
  <c r="AP47" i="29"/>
  <c r="AR7" i="30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/>
  <c r="AF60" i="60"/>
  <c r="AD13" i="71"/>
  <c r="AD16" i="71"/>
  <c r="AD29" i="71"/>
  <c r="AL309" i="97"/>
  <c r="AP488" i="6"/>
  <c r="AL311" i="97"/>
  <c r="BN425" i="6"/>
  <c r="BJ248" i="97"/>
  <c r="BJ246" i="97"/>
  <c r="BA293" i="6"/>
  <c r="AO151" i="59"/>
  <c r="BE158" i="91"/>
  <c r="BE33" i="92"/>
  <c r="AX255" i="97"/>
  <c r="AQ564" i="6"/>
  <c r="P16" i="71"/>
  <c r="P29" i="7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/>
  <c r="AL356" i="6"/>
  <c r="V144" i="91"/>
  <c r="X564" i="6"/>
  <c r="L8" i="36"/>
  <c r="H20" i="12"/>
  <c r="M16" i="71"/>
  <c r="M29" i="71"/>
  <c r="AJ452" i="6"/>
  <c r="AF275" i="97"/>
  <c r="BO459" i="6"/>
  <c r="AI246" i="97"/>
  <c r="AK533" i="6"/>
  <c r="AK479" i="6"/>
  <c r="AG302" i="97"/>
  <c r="AM8" i="12"/>
  <c r="X165" i="59"/>
  <c r="AK356" i="97"/>
  <c r="Y16" i="71"/>
  <c r="Y29" i="71"/>
  <c r="AD300" i="97"/>
  <c r="AN277" i="6"/>
  <c r="AI16" i="12"/>
  <c r="AI20" i="12"/>
  <c r="W343" i="97"/>
  <c r="AF343" i="97"/>
  <c r="BG16" i="71"/>
  <c r="BG29" i="71"/>
  <c r="BD8" i="12"/>
  <c r="AW307" i="97"/>
  <c r="AG533" i="6"/>
  <c r="AD160" i="59"/>
  <c r="AD161" i="59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/>
  <c r="H71" i="116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/>
  <c r="O13" i="28"/>
  <c r="N178" i="59"/>
  <c r="AI12" i="71"/>
  <c r="AI16" i="71"/>
  <c r="AI29" i="7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/>
  <c r="F34" i="29"/>
  <c r="H12" i="28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AC524" i="6"/>
  <c r="Y347" i="97"/>
  <c r="Y345" i="97"/>
  <c r="J389" i="6"/>
  <c r="F212" i="97"/>
  <c r="F210" i="97"/>
  <c r="AQ123" i="91"/>
  <c r="AQ158" i="9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/>
  <c r="X34" i="29"/>
  <c r="Z12" i="28"/>
  <c r="Z13" i="28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/>
  <c r="AE356" i="6"/>
  <c r="BJ564" i="6"/>
  <c r="AC165" i="59"/>
  <c r="AM165" i="59"/>
  <c r="E24" i="10"/>
  <c r="F300" i="97"/>
  <c r="BN564" i="6"/>
  <c r="BE41" i="29"/>
  <c r="BE43" i="29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/>
  <c r="BF560" i="6"/>
  <c r="O315" i="6"/>
  <c r="H237" i="97"/>
  <c r="D23" i="10"/>
  <c r="BC158" i="91"/>
  <c r="BC33" i="92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/>
  <c r="Z6" i="28"/>
  <c r="W8" i="36"/>
  <c r="Y28" i="29"/>
  <c r="Y46" i="29"/>
  <c r="Y47" i="29"/>
  <c r="AA7" i="30"/>
  <c r="AA9" i="30"/>
  <c r="AA40" i="30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G210" i="97"/>
  <c r="I533" i="6"/>
  <c r="AH533" i="6"/>
  <c r="BP533" i="6"/>
  <c r="BM356" i="97"/>
  <c r="J31" i="97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/>
  <c r="AA38" i="29"/>
  <c r="AC8" i="30"/>
  <c r="AC9" i="30"/>
  <c r="AC40" i="30"/>
  <c r="M9" i="36"/>
  <c r="BG504" i="6"/>
  <c r="BF16" i="71"/>
  <c r="BF29" i="71"/>
  <c r="AG450" i="6"/>
  <c r="AG529" i="6"/>
  <c r="AC352" i="97"/>
  <c r="O6" i="71"/>
  <c r="BD165" i="59"/>
  <c r="B6" i="9"/>
  <c r="AW16" i="71"/>
  <c r="AW29" i="7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BK162" i="91"/>
  <c r="BK36" i="92"/>
  <c r="AE9" i="30"/>
  <c r="AE40" i="30"/>
  <c r="BG360" i="6"/>
  <c r="BD159" i="59"/>
  <c r="J280" i="97"/>
  <c r="BK524" i="6"/>
  <c r="BG347" i="97"/>
  <c r="F371" i="97"/>
  <c r="D29" i="97"/>
  <c r="I29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/>
  <c r="Z286" i="6"/>
  <c r="AO273" i="6"/>
  <c r="BA158" i="59"/>
  <c r="BD564" i="6"/>
  <c r="V564" i="6"/>
  <c r="S157" i="59"/>
  <c r="K158" i="59"/>
  <c r="S278" i="6"/>
  <c r="B36" i="9"/>
  <c r="B8" i="9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46" i="29"/>
  <c r="AT47" i="29"/>
  <c r="AV7" i="30"/>
  <c r="AV9" i="30"/>
  <c r="AV40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/>
  <c r="Q47" i="29"/>
  <c r="S7" i="30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/>
  <c r="S213" i="6"/>
  <c r="B22" i="9"/>
  <c r="AT564" i="6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BE33" i="29"/>
  <c r="BE34" i="29"/>
  <c r="BG12" i="28"/>
  <c r="BF10" i="29"/>
  <c r="BF32" i="29"/>
  <c r="BF34" i="29"/>
  <c r="BH12" i="28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/>
  <c r="E71" i="116"/>
  <c r="AU158" i="91"/>
  <c r="AU33" i="92"/>
  <c r="S165" i="59"/>
  <c r="E16" i="71"/>
  <c r="E29" i="71"/>
  <c r="D160" i="59"/>
  <c r="D56" i="59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/>
  <c r="BI228" i="97"/>
  <c r="AK8" i="12"/>
  <c r="E3" i="59"/>
  <c r="AL264" i="97"/>
  <c r="AH33" i="29"/>
  <c r="AH34" i="29"/>
  <c r="AJ12" i="28"/>
  <c r="AI10" i="29"/>
  <c r="AI32" i="29"/>
  <c r="AI34" i="29"/>
  <c r="AK12" i="28"/>
  <c r="AK13" i="28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/>
  <c r="AA6" i="71"/>
  <c r="AA8" i="12"/>
  <c r="BO278" i="6"/>
  <c r="F36" i="9"/>
  <c r="F8" i="9"/>
  <c r="AN160" i="59"/>
  <c r="AN161" i="59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/>
  <c r="G66" i="116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/>
  <c r="BJ144" i="91"/>
  <c r="AM416" i="6"/>
  <c r="AI239" i="97"/>
  <c r="AD529" i="6"/>
  <c r="Z352" i="97"/>
  <c r="K564" i="6"/>
  <c r="M165" i="59"/>
  <c r="AB165" i="59"/>
  <c r="AR158" i="91"/>
  <c r="AR33" i="92"/>
  <c r="AN16" i="71"/>
  <c r="AN29" i="7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/>
  <c r="AE356" i="97"/>
  <c r="AI210" i="97"/>
  <c r="AM389" i="6"/>
  <c r="AI212" i="97"/>
  <c r="BK398" i="6"/>
  <c r="BG221" i="97"/>
  <c r="BG219" i="97"/>
  <c r="AG264" i="97"/>
  <c r="BK356" i="97"/>
  <c r="BL160" i="59"/>
  <c r="BL161" i="59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/>
  <c r="G12" i="28"/>
  <c r="G13" i="28"/>
  <c r="F178" i="59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/>
  <c r="M8" i="30"/>
  <c r="J19" i="29"/>
  <c r="J37" i="29"/>
  <c r="J38" i="29"/>
  <c r="L8" i="30"/>
  <c r="L9" i="30"/>
  <c r="L40" i="30"/>
  <c r="I24" i="3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/>
  <c r="BB564" i="6"/>
  <c r="AF237" i="97"/>
  <c r="AJ416" i="6"/>
  <c r="AF239" i="97"/>
  <c r="AG356" i="97"/>
  <c r="F31" i="97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/>
  <c r="AW34" i="29"/>
  <c r="AY12" i="28"/>
  <c r="AY13" i="28"/>
  <c r="AX10" i="29"/>
  <c r="AX32" i="29"/>
  <c r="AX34" i="29"/>
  <c r="AZ12" i="28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N323" i="6" s="1"/>
  <c r="J131" i="91" s="1"/>
  <c r="J132" i="91" s="1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/>
  <c r="AY564" i="6"/>
  <c r="AB13" i="28"/>
  <c r="Q10" i="29"/>
  <c r="Q32" i="29"/>
  <c r="Q34" i="29"/>
  <c r="S12" i="28"/>
  <c r="R177" i="59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/>
  <c r="AQ10" i="29"/>
  <c r="AQ32" i="29"/>
  <c r="AQ34" i="29"/>
  <c r="AS12" i="28"/>
  <c r="AS13" i="28"/>
  <c r="AR178" i="59"/>
  <c r="AP10" i="29"/>
  <c r="AP32" i="29"/>
  <c r="AD398" i="6"/>
  <c r="Z221" i="97"/>
  <c r="Z219" i="97"/>
  <c r="AS284" i="6"/>
  <c r="AM116" i="91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/>
  <c r="AR8" i="30"/>
  <c r="AR9" i="30"/>
  <c r="AR40" i="30"/>
  <c r="AP48" i="64"/>
  <c r="AP50" i="64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/>
  <c r="O38" i="29"/>
  <c r="Q8" i="30"/>
  <c r="U210" i="97"/>
  <c r="Y389" i="6"/>
  <c r="U212" i="97"/>
  <c r="BG6" i="71"/>
  <c r="BG8" i="12"/>
  <c r="R33" i="29"/>
  <c r="S32" i="29"/>
  <c r="S34" i="29"/>
  <c r="U12" i="28"/>
  <c r="R10" i="29"/>
  <c r="R32" i="29"/>
  <c r="R34" i="29"/>
  <c r="BM13" i="28"/>
  <c r="BJ9" i="36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/>
  <c r="AY38" i="29"/>
  <c r="BA8" i="30"/>
  <c r="AX19" i="29"/>
  <c r="AX37" i="29"/>
  <c r="AX38" i="29"/>
  <c r="AZ8" i="30"/>
  <c r="AZ9" i="30"/>
  <c r="AZ40" i="30"/>
  <c r="AR284" i="6"/>
  <c r="AR286" i="6"/>
  <c r="R157" i="59"/>
  <c r="U564" i="6"/>
  <c r="BE356" i="97"/>
  <c r="BF160" i="59"/>
  <c r="BF161" i="59"/>
  <c r="BI564" i="6"/>
  <c r="AP6" i="71"/>
  <c r="AP8" i="12"/>
  <c r="F264" i="97"/>
  <c r="D55" i="59"/>
  <c r="C65" i="116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/>
  <c r="AD19" i="29"/>
  <c r="AD37" i="29"/>
  <c r="AD38" i="29"/>
  <c r="AF8" i="30"/>
  <c r="AF9" i="30"/>
  <c r="T33" i="29"/>
  <c r="T10" i="29"/>
  <c r="T32" i="29"/>
  <c r="U10" i="29"/>
  <c r="U32" i="29"/>
  <c r="U34" i="29"/>
  <c r="W12" i="28"/>
  <c r="AY10" i="29"/>
  <c r="AY32" i="29"/>
  <c r="AC9" i="36"/>
  <c r="AE178" i="59"/>
  <c r="F27" i="91"/>
  <c r="Y13" i="28"/>
  <c r="K8" i="36"/>
  <c r="M172" i="59"/>
  <c r="BB33" i="29"/>
  <c r="BC10" i="29"/>
  <c r="BC32" i="29"/>
  <c r="BC34" i="29"/>
  <c r="BE12" i="28"/>
  <c r="BD177" i="59"/>
  <c r="BB10" i="29"/>
  <c r="BB32" i="29"/>
  <c r="BB34" i="29"/>
  <c r="BD12" i="28"/>
  <c r="AG34" i="29"/>
  <c r="AI12" i="28"/>
  <c r="AH177" i="59"/>
  <c r="Z24" i="36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X19" i="29"/>
  <c r="X37" i="29"/>
  <c r="X38" i="29"/>
  <c r="Z8" i="30"/>
  <c r="Z9" i="30"/>
  <c r="Z40" i="30"/>
  <c r="AU41" i="29"/>
  <c r="AU43" i="29"/>
  <c r="AW6" i="28"/>
  <c r="AU28" i="29"/>
  <c r="AU46" i="29"/>
  <c r="AU47" i="29"/>
  <c r="AW7" i="30"/>
  <c r="AW9" i="30"/>
  <c r="AV28" i="29"/>
  <c r="AV46" i="29"/>
  <c r="AV47" i="29"/>
  <c r="AX7" i="30"/>
  <c r="AK28" i="29"/>
  <c r="AK46" i="29"/>
  <c r="AK47" i="29"/>
  <c r="AM7" i="30"/>
  <c r="AM9" i="30"/>
  <c r="AM40" i="30"/>
  <c r="AK48" i="64"/>
  <c r="AK50" i="64"/>
  <c r="AJ41" i="29"/>
  <c r="AJ43" i="29"/>
  <c r="AL6" i="28"/>
  <c r="AK172" i="59"/>
  <c r="AJ28" i="29"/>
  <c r="AJ46" i="29"/>
  <c r="AJ47" i="29"/>
  <c r="AL7" i="30"/>
  <c r="AL9" i="30"/>
  <c r="AL40" i="30"/>
  <c r="AJ18" i="34"/>
  <c r="AV19" i="29"/>
  <c r="AV37" i="29"/>
  <c r="AV38" i="29"/>
  <c r="AX8" i="30"/>
  <c r="AW19" i="29"/>
  <c r="AW37" i="29"/>
  <c r="AW38" i="29"/>
  <c r="AY8" i="30"/>
  <c r="AY9" i="30"/>
  <c r="AY40" i="30"/>
  <c r="P8" i="36"/>
  <c r="R172" i="59"/>
  <c r="T19" i="29"/>
  <c r="T37" i="29"/>
  <c r="T38" i="29"/>
  <c r="V8" i="30"/>
  <c r="S19" i="29"/>
  <c r="S37" i="29"/>
  <c r="S38" i="29"/>
  <c r="U8" i="30"/>
  <c r="U9" i="30"/>
  <c r="U40" i="30"/>
  <c r="AJ19" i="29"/>
  <c r="AJ37" i="29"/>
  <c r="AJ38" i="29"/>
  <c r="AL8" i="30"/>
  <c r="AI19" i="29"/>
  <c r="AI37" i="29"/>
  <c r="AI38" i="29"/>
  <c r="AK8" i="30"/>
  <c r="AN24" i="36"/>
  <c r="D45" i="33"/>
  <c r="AO50" i="64"/>
  <c r="AO18" i="34"/>
  <c r="AT33" i="29"/>
  <c r="AT10" i="29"/>
  <c r="AT32" i="29"/>
  <c r="BE19" i="29"/>
  <c r="BE37" i="29"/>
  <c r="BE38" i="29"/>
  <c r="BG8" i="30"/>
  <c r="BF19" i="29"/>
  <c r="BF37" i="29"/>
  <c r="BF38" i="29"/>
  <c r="BH8" i="30"/>
  <c r="BK177" i="59"/>
  <c r="BL13" i="28"/>
  <c r="C66" i="116"/>
  <c r="H158" i="91"/>
  <c r="H33" i="92"/>
  <c r="BI41" i="29"/>
  <c r="BI43" i="29"/>
  <c r="BK6" i="28"/>
  <c r="BH8" i="36"/>
  <c r="BJ28" i="29"/>
  <c r="BJ46" i="29"/>
  <c r="BJ47" i="29"/>
  <c r="BL7" i="30"/>
  <c r="BI28" i="29"/>
  <c r="BI46" i="29"/>
  <c r="BI47" i="29"/>
  <c r="BK7" i="30"/>
  <c r="BK9" i="30"/>
  <c r="BK40" i="30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/>
  <c r="AJ529" i="6"/>
  <c r="AF352" i="97"/>
  <c r="BH288" i="6"/>
  <c r="I286" i="6"/>
  <c r="AT48" i="64"/>
  <c r="AT50" i="64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/>
  <c r="BJ9" i="30"/>
  <c r="BJ40" i="30"/>
  <c r="D64" i="33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/>
  <c r="G61" i="59"/>
  <c r="F71" i="116"/>
  <c r="BA352" i="97"/>
  <c r="H26" i="97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/>
  <c r="G177" i="59"/>
  <c r="H13" i="28"/>
  <c r="J9" i="36"/>
  <c r="N8" i="12"/>
  <c r="BM157" i="59"/>
  <c r="AA13" i="28"/>
  <c r="Z177" i="59"/>
  <c r="BE561" i="6"/>
  <c r="BG158" i="91"/>
  <c r="BG33" i="92"/>
  <c r="AY34" i="29"/>
  <c r="BA12" i="28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/>
  <c r="D9" i="36"/>
  <c r="BI48" i="64"/>
  <c r="BI50" i="64"/>
  <c r="BH24" i="36"/>
  <c r="BK178" i="59"/>
  <c r="BI9" i="36"/>
  <c r="AT34" i="29"/>
  <c r="AV12" i="28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/>
  <c r="H57" i="116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/>
  <c r="AQ289" i="6"/>
  <c r="U352" i="97"/>
  <c r="E26" i="97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/>
  <c r="AL6" i="71"/>
  <c r="G5" i="59"/>
  <c r="AL8" i="12"/>
  <c r="BE352" i="97"/>
  <c r="H61" i="59"/>
  <c r="G71" i="116"/>
  <c r="BM165" i="59"/>
  <c r="Y352" i="97"/>
  <c r="AC561" i="6"/>
  <c r="X9" i="12"/>
  <c r="AW352" i="97"/>
  <c r="D18" i="91"/>
  <c r="BH352" i="97"/>
  <c r="BJ352" i="97"/>
  <c r="BF13" i="28"/>
  <c r="BE178" i="59"/>
  <c r="M178" i="59"/>
  <c r="AZ352" i="97"/>
  <c r="BE177" i="59"/>
  <c r="E5" i="59"/>
  <c r="AS352" i="97"/>
  <c r="AW561" i="6"/>
  <c r="AY352" i="97"/>
  <c r="BC561" i="6"/>
  <c r="AX9" i="12"/>
  <c r="G531" i="6"/>
  <c r="C352" i="97"/>
  <c r="C26" i="97"/>
  <c r="L352" i="97"/>
  <c r="D26" i="97"/>
  <c r="AI352" i="97"/>
  <c r="BD352" i="97"/>
  <c r="BH561" i="6"/>
  <c r="BC9" i="12"/>
  <c r="AK178" i="59"/>
  <c r="AI9" i="36"/>
  <c r="H352" i="97"/>
  <c r="AO352" i="97"/>
  <c r="G26" i="97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/>
  <c r="F26" i="97"/>
  <c r="C164" i="91"/>
  <c r="G380" i="6"/>
  <c r="C168" i="91"/>
  <c r="C38" i="92"/>
  <c r="C47" i="92"/>
  <c r="D24" i="91"/>
  <c r="D26" i="9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/>
  <c r="C368" i="97"/>
  <c r="C28" i="97"/>
  <c r="G553" i="6"/>
  <c r="T20" i="33"/>
  <c r="D42" i="9"/>
  <c r="BP298" i="6"/>
  <c r="C376" i="97"/>
  <c r="C32" i="97"/>
  <c r="C41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AB39" i="48"/>
  <c r="AX39" i="48"/>
  <c r="H43" i="51"/>
  <c r="AW39" i="48"/>
  <c r="AG39" i="48"/>
  <c r="AH39" i="48"/>
  <c r="AO39" i="48"/>
  <c r="AI39" i="48"/>
  <c r="AP39" i="48"/>
  <c r="AJ39" i="48"/>
  <c r="AS39" i="48"/>
  <c r="AC39" i="48"/>
  <c r="AK39" i="48"/>
  <c r="X27" i="50"/>
  <c r="BC39" i="48"/>
  <c r="AQ39" i="48"/>
  <c r="AR39" i="48"/>
  <c r="AT39" i="48"/>
  <c r="AD39" i="48"/>
  <c r="AL39" i="48"/>
  <c r="G43" i="51" s="1"/>
  <c r="P27" i="50"/>
  <c r="AM39" i="48"/>
  <c r="AU39" i="48"/>
  <c r="AE39" i="48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 s="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F8" i="47" s="1"/>
  <c r="B9" i="47"/>
  <c r="Q333" i="6"/>
  <c r="X323" i="6"/>
  <c r="T131" i="91" s="1"/>
  <c r="T132" i="91" s="1"/>
  <c r="AK333" i="6"/>
  <c r="AB138" i="91"/>
  <c r="AB139" i="91" s="1"/>
  <c r="AY324" i="6"/>
  <c r="AU131" i="91"/>
  <c r="AU132" i="91" s="1"/>
  <c r="BH333" i="6"/>
  <c r="G96" i="68"/>
  <c r="O323" i="6"/>
  <c r="K131" i="91" s="1"/>
  <c r="K132" i="91" s="1"/>
  <c r="AS333" i="6"/>
  <c r="AN131" i="91"/>
  <c r="AN132" i="91" s="1"/>
  <c r="U20" i="33"/>
  <c r="AV48" i="64"/>
  <c r="AV50" i="64"/>
  <c r="AV18" i="34"/>
  <c r="D52" i="33"/>
  <c r="AU24" i="36"/>
  <c r="V20" i="33"/>
  <c r="D48" i="33"/>
  <c r="AR18" i="34"/>
  <c r="AR48" i="64"/>
  <c r="AR50" i="64"/>
  <c r="AQ24" i="36"/>
  <c r="X48" i="64"/>
  <c r="X50" i="64"/>
  <c r="D28" i="33"/>
  <c r="W24" i="36"/>
  <c r="X18" i="34"/>
  <c r="T9" i="12"/>
  <c r="BH9" i="12"/>
  <c r="AX18" i="34"/>
  <c r="AW24" i="36"/>
  <c r="D54" i="33"/>
  <c r="AX48" i="64"/>
  <c r="AX50" i="64"/>
  <c r="AH9" i="12"/>
  <c r="AY36" i="92"/>
  <c r="G27" i="91"/>
  <c r="G34" i="91"/>
  <c r="D47" i="33"/>
  <c r="AP24" i="36"/>
  <c r="AQ18" i="34"/>
  <c r="AQ48" i="64"/>
  <c r="AQ50" i="64"/>
  <c r="AU178" i="59"/>
  <c r="AS9" i="36"/>
  <c r="E24" i="36"/>
  <c r="D10" i="33"/>
  <c r="F48" i="64"/>
  <c r="F50" i="64"/>
  <c r="F18" i="34"/>
  <c r="C64" i="116"/>
  <c r="AV9" i="36"/>
  <c r="AX178" i="59"/>
  <c r="N18" i="34"/>
  <c r="N48" i="64"/>
  <c r="N50" i="64"/>
  <c r="D18" i="33"/>
  <c r="M24" i="36"/>
  <c r="K41" i="29"/>
  <c r="K43" i="29"/>
  <c r="M6" i="28"/>
  <c r="L28" i="29"/>
  <c r="L46" i="29"/>
  <c r="L47" i="29"/>
  <c r="N7" i="30"/>
  <c r="K28" i="29"/>
  <c r="K46" i="29"/>
  <c r="K47" i="29"/>
  <c r="M7" i="30"/>
  <c r="M9" i="30"/>
  <c r="M40" i="30"/>
  <c r="W28" i="29"/>
  <c r="W46" i="29"/>
  <c r="W47" i="29"/>
  <c r="Y7" i="30"/>
  <c r="Y9" i="30"/>
  <c r="Y40" i="30"/>
  <c r="V41" i="29"/>
  <c r="V43" i="29"/>
  <c r="X6" i="28"/>
  <c r="V28" i="29"/>
  <c r="V46" i="29"/>
  <c r="V47" i="29"/>
  <c r="X7" i="30"/>
  <c r="X9" i="30"/>
  <c r="X40" i="30"/>
  <c r="BI8" i="36"/>
  <c r="BK172" i="59"/>
  <c r="AM40" i="33"/>
  <c r="AL40" i="33"/>
  <c r="AN40" i="33"/>
  <c r="AM41" i="33"/>
  <c r="AN41" i="33"/>
  <c r="AO41" i="33"/>
  <c r="AW48" i="64"/>
  <c r="AW50" i="64"/>
  <c r="AV24" i="36"/>
  <c r="AW18" i="34"/>
  <c r="D53" i="33"/>
  <c r="P172" i="59"/>
  <c r="N8" i="36"/>
  <c r="AX8" i="36"/>
  <c r="AZ172" i="59"/>
  <c r="D39" i="9"/>
  <c r="L11" i="33"/>
  <c r="N11" i="33"/>
  <c r="M11" i="33"/>
  <c r="AP178" i="59"/>
  <c r="AN9" i="36"/>
  <c r="R24" i="36"/>
  <c r="D23" i="33"/>
  <c r="S48" i="64"/>
  <c r="S50" i="64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AU49" i="33"/>
  <c r="AV49" i="33"/>
  <c r="AY51" i="33"/>
  <c r="AZ177" i="59"/>
  <c r="BA13" i="28"/>
  <c r="T28" i="29"/>
  <c r="T46" i="29"/>
  <c r="T47" i="29"/>
  <c r="V7" i="30"/>
  <c r="V9" i="30"/>
  <c r="V40" i="30"/>
  <c r="T41" i="29"/>
  <c r="T43" i="29"/>
  <c r="V6" i="28"/>
  <c r="U28" i="29"/>
  <c r="U46" i="29"/>
  <c r="U47" i="29"/>
  <c r="W7" i="30"/>
  <c r="W9" i="30"/>
  <c r="W40" i="30"/>
  <c r="BG9" i="12"/>
  <c r="AB9" i="12"/>
  <c r="BC36" i="92"/>
  <c r="H27" i="91"/>
  <c r="B39" i="9"/>
  <c r="D47" i="59"/>
  <c r="BM151" i="59"/>
  <c r="AX51" i="33"/>
  <c r="AU48" i="64"/>
  <c r="AU50" i="64"/>
  <c r="BD9" i="36"/>
  <c r="BF178" i="59"/>
  <c r="AQ177" i="59"/>
  <c r="AR13" i="28"/>
  <c r="E47" i="59"/>
  <c r="D57" i="116"/>
  <c r="F47" i="59"/>
  <c r="E57" i="116"/>
  <c r="M14" i="33"/>
  <c r="N14" i="33"/>
  <c r="L14" i="33"/>
  <c r="W13" i="28"/>
  <c r="V177" i="59"/>
  <c r="F73" i="59"/>
  <c r="E83" i="116"/>
  <c r="AU172" i="59"/>
  <c r="AS8" i="36"/>
  <c r="I19" i="29"/>
  <c r="I37" i="29"/>
  <c r="I38" i="29"/>
  <c r="K8" i="30"/>
  <c r="K9" i="30"/>
  <c r="K40" i="30"/>
  <c r="H19" i="29"/>
  <c r="H37" i="29"/>
  <c r="H38" i="29"/>
  <c r="J8" i="30"/>
  <c r="J9" i="30"/>
  <c r="J40" i="30"/>
  <c r="R13" i="28"/>
  <c r="E11" i="35"/>
  <c r="BI18" i="34"/>
  <c r="D65" i="33"/>
  <c r="G6" i="31"/>
  <c r="AL561" i="6"/>
  <c r="BD158" i="91"/>
  <c r="BE13" i="28"/>
  <c r="J53" i="59"/>
  <c r="K53" i="59"/>
  <c r="G63" i="116"/>
  <c r="AF40" i="30"/>
  <c r="BH13" i="28"/>
  <c r="BG177" i="59"/>
  <c r="G5" i="35"/>
  <c r="AP172" i="59"/>
  <c r="H68" i="59"/>
  <c r="G78" i="116"/>
  <c r="BA9" i="30"/>
  <c r="BA40" i="30"/>
  <c r="BC9" i="36"/>
  <c r="S13" i="28"/>
  <c r="BJ9" i="12"/>
  <c r="H18" i="91"/>
  <c r="H24" i="91"/>
  <c r="H26" i="91"/>
  <c r="AR45" i="33"/>
  <c r="AQ45" i="33"/>
  <c r="AS24" i="36"/>
  <c r="D50" i="33"/>
  <c r="AP161" i="59"/>
  <c r="H57" i="59"/>
  <c r="G67" i="116"/>
  <c r="H54" i="59"/>
  <c r="G64" i="116"/>
  <c r="BM158" i="59"/>
  <c r="AC48" i="64"/>
  <c r="AC50" i="64"/>
  <c r="D33" i="33"/>
  <c r="AC18" i="34"/>
  <c r="AB24" i="36"/>
  <c r="G31" i="97"/>
  <c r="AE161" i="59"/>
  <c r="G56" i="59"/>
  <c r="F66" i="116"/>
  <c r="BM160" i="59"/>
  <c r="S9" i="30"/>
  <c r="E5" i="31"/>
  <c r="BB161" i="59"/>
  <c r="I56" i="59"/>
  <c r="H66" i="116"/>
  <c r="AS46" i="33"/>
  <c r="AE158" i="91"/>
  <c r="AJ13" i="28"/>
  <c r="AI177" i="59"/>
  <c r="AU13" i="28"/>
  <c r="AT177" i="59"/>
  <c r="H177" i="59"/>
  <c r="I13" i="28"/>
  <c r="C139" i="91"/>
  <c r="C158" i="91"/>
  <c r="BL64" i="33"/>
  <c r="BM64" i="33"/>
  <c r="AD9" i="12"/>
  <c r="I57" i="59"/>
  <c r="H67" i="116"/>
  <c r="Q9" i="30"/>
  <c r="Q40" i="30"/>
  <c r="F56" i="59"/>
  <c r="E66" i="116"/>
  <c r="F55" i="59"/>
  <c r="AA161" i="59"/>
  <c r="AA18" i="34"/>
  <c r="AA48" i="64"/>
  <c r="AA50" i="64"/>
  <c r="D31" i="33"/>
  <c r="AO13" i="28"/>
  <c r="AN177" i="59"/>
  <c r="Y48" i="64"/>
  <c r="Y50" i="64"/>
  <c r="Y18" i="34"/>
  <c r="X24" i="36"/>
  <c r="D29" i="33"/>
  <c r="BD161" i="59"/>
  <c r="I54" i="59"/>
  <c r="H64" i="116"/>
  <c r="I10" i="29"/>
  <c r="I32" i="29"/>
  <c r="I33" i="29"/>
  <c r="J10" i="29"/>
  <c r="J32" i="29"/>
  <c r="J34" i="29"/>
  <c r="L12" i="28"/>
  <c r="AK9" i="30"/>
  <c r="AK40" i="30"/>
  <c r="C160" i="91"/>
  <c r="BM159" i="59"/>
  <c r="R161" i="59"/>
  <c r="F57" i="59"/>
  <c r="E67" i="116"/>
  <c r="E56" i="59"/>
  <c r="D31" i="97"/>
  <c r="W9" i="36"/>
  <c r="Y178" i="59"/>
  <c r="AH18" i="34"/>
  <c r="D38" i="33"/>
  <c r="AH48" i="64"/>
  <c r="AH50" i="64"/>
  <c r="AR24" i="36"/>
  <c r="AS48" i="64"/>
  <c r="AS50" i="64"/>
  <c r="AS18" i="34"/>
  <c r="AE33" i="29"/>
  <c r="AF10" i="29"/>
  <c r="AF32" i="29"/>
  <c r="AF34" i="29"/>
  <c r="AH12" i="28"/>
  <c r="AE10" i="29"/>
  <c r="AE32" i="29"/>
  <c r="AE34" i="29"/>
  <c r="AG12" i="28"/>
  <c r="AJ177" i="59"/>
  <c r="E31" i="97"/>
  <c r="I161" i="59"/>
  <c r="E57" i="59"/>
  <c r="O9" i="30"/>
  <c r="O40" i="30"/>
  <c r="BF125" i="91"/>
  <c r="BF158" i="91"/>
  <c r="BF33" i="92"/>
  <c r="G9" i="30"/>
  <c r="G40" i="30"/>
  <c r="H55" i="59"/>
  <c r="G65" i="116"/>
  <c r="AJ161" i="59"/>
  <c r="AE172" i="59"/>
  <c r="AC8" i="36"/>
  <c r="E22" i="10"/>
  <c r="F16" i="91"/>
  <c r="BA208" i="6"/>
  <c r="AO16" i="92"/>
  <c r="AO18" i="92"/>
  <c r="AO27" i="92"/>
  <c r="G16" i="91"/>
  <c r="G24" i="91"/>
  <c r="G26" i="91"/>
  <c r="AL10" i="29"/>
  <c r="AL32" i="29"/>
  <c r="AL34" i="29"/>
  <c r="AN12" i="28"/>
  <c r="AK33" i="29"/>
  <c r="AK10" i="29"/>
  <c r="AK32" i="29"/>
  <c r="AK34" i="29"/>
  <c r="AM12" i="28"/>
  <c r="L19" i="29"/>
  <c r="L37" i="29"/>
  <c r="L38" i="29"/>
  <c r="N8" i="30"/>
  <c r="M19" i="29"/>
  <c r="M37" i="29"/>
  <c r="M38" i="29"/>
  <c r="O8" i="30"/>
  <c r="E54" i="59"/>
  <c r="D64" i="116"/>
  <c r="K172" i="59"/>
  <c r="I8" i="36"/>
  <c r="V8" i="36"/>
  <c r="BJ19" i="29"/>
  <c r="BJ37" i="29"/>
  <c r="BJ38" i="29"/>
  <c r="BL8" i="30"/>
  <c r="H6" i="31"/>
  <c r="BK19" i="29"/>
  <c r="BK37" i="29"/>
  <c r="BK38" i="29"/>
  <c r="BM8" i="30"/>
  <c r="BM9" i="30"/>
  <c r="BM40" i="30"/>
  <c r="BF28" i="29"/>
  <c r="BF46" i="29"/>
  <c r="BF47" i="29"/>
  <c r="BH7" i="30"/>
  <c r="BH9" i="30"/>
  <c r="BH40" i="30"/>
  <c r="BG28" i="29"/>
  <c r="BG46" i="29"/>
  <c r="BG47" i="29"/>
  <c r="BI7" i="30"/>
  <c r="BI9" i="30"/>
  <c r="BI40" i="30"/>
  <c r="BF41" i="29"/>
  <c r="BF43" i="29"/>
  <c r="BH6" i="28"/>
  <c r="Z158" i="91"/>
  <c r="AK208" i="6"/>
  <c r="X16" i="92"/>
  <c r="X18" i="92"/>
  <c r="X27" i="92"/>
  <c r="E16" i="91"/>
  <c r="AI172" i="59"/>
  <c r="AG8" i="36"/>
  <c r="F172" i="59"/>
  <c r="D8" i="36"/>
  <c r="B6" i="10"/>
  <c r="B22" i="10"/>
  <c r="B50" i="10"/>
  <c r="B8" i="10"/>
  <c r="B24" i="10"/>
  <c r="G176" i="6"/>
  <c r="G208" i="6"/>
  <c r="H93" i="68"/>
  <c r="J323" i="6" s="1"/>
  <c r="H94" i="68"/>
  <c r="F22" i="10"/>
  <c r="AW20" i="12"/>
  <c r="G21" i="91"/>
  <c r="AB93" i="68"/>
  <c r="AB94" i="68"/>
  <c r="AD332" i="6" s="1"/>
  <c r="Z94" i="68"/>
  <c r="AB332" i="6" s="1"/>
  <c r="Z93" i="68"/>
  <c r="AG19" i="29"/>
  <c r="AG37" i="29"/>
  <c r="AG38" i="29"/>
  <c r="AI8" i="30"/>
  <c r="AI9" i="30"/>
  <c r="AI40" i="30"/>
  <c r="C23" i="10"/>
  <c r="H13" i="91"/>
  <c r="H15" i="91"/>
  <c r="BK16" i="92"/>
  <c r="BK18" i="92"/>
  <c r="BK27" i="92"/>
  <c r="BL94" i="68"/>
  <c r="BN332" i="6" s="1"/>
  <c r="BL93" i="68"/>
  <c r="BN323" i="6" s="1"/>
  <c r="BL111" i="91"/>
  <c r="F173" i="10"/>
  <c r="F20" i="10"/>
  <c r="F24" i="10"/>
  <c r="J172" i="59"/>
  <c r="H8" i="36"/>
  <c r="Y41" i="29"/>
  <c r="Y43" i="29"/>
  <c r="AA6" i="28"/>
  <c r="Z28" i="29"/>
  <c r="Z46" i="29"/>
  <c r="Z47" i="29"/>
  <c r="AB7" i="30"/>
  <c r="AB9" i="30"/>
  <c r="AB40" i="30"/>
  <c r="AN28" i="29"/>
  <c r="AN46" i="29"/>
  <c r="AN47" i="29"/>
  <c r="AP7" i="30"/>
  <c r="AW18" i="92"/>
  <c r="AW27" i="92"/>
  <c r="AC10" i="29"/>
  <c r="AC32" i="29"/>
  <c r="AC34" i="29"/>
  <c r="AE12" i="28"/>
  <c r="AO94" i="68"/>
  <c r="AQ332" i="6" s="1"/>
  <c r="AO93" i="68"/>
  <c r="AQ323" i="6" s="1"/>
  <c r="AQ324" i="6" s="1"/>
  <c r="J18" i="68"/>
  <c r="F13" i="68"/>
  <c r="G13" i="68"/>
  <c r="I12" i="68"/>
  <c r="H12" i="68"/>
  <c r="H20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T18" i="92"/>
  <c r="T27" i="92"/>
  <c r="J14" i="68"/>
  <c r="AB9" i="29"/>
  <c r="AZ27" i="29"/>
  <c r="BJ163" i="6"/>
  <c r="BJ165" i="6"/>
  <c r="L163" i="6"/>
  <c r="L165" i="6"/>
  <c r="AF163" i="6"/>
  <c r="AF165" i="6"/>
  <c r="AX163" i="6"/>
  <c r="AX165" i="6"/>
  <c r="AD163" i="6"/>
  <c r="AD165" i="6"/>
  <c r="AR163" i="6"/>
  <c r="AR165" i="6"/>
  <c r="AV163" i="6"/>
  <c r="AV165" i="6"/>
  <c r="BN163" i="6"/>
  <c r="BN165" i="6"/>
  <c r="H163" i="6"/>
  <c r="H165" i="6"/>
  <c r="BB163" i="6"/>
  <c r="BB165" i="6"/>
  <c r="V18" i="92"/>
  <c r="V27" i="92"/>
  <c r="BD27" i="29"/>
  <c r="AM27" i="29"/>
  <c r="AE27" i="29"/>
  <c r="AL18" i="29"/>
  <c r="Q18" i="29"/>
  <c r="Q19" i="29"/>
  <c r="Q37" i="29"/>
  <c r="Q38" i="29"/>
  <c r="S8" i="30"/>
  <c r="BH9" i="29"/>
  <c r="AZ9" i="29"/>
  <c r="BC27" i="29"/>
  <c r="AU9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F8" i="46"/>
  <c r="C9" i="47"/>
  <c r="D9" i="47" s="1"/>
  <c r="X324" i="6"/>
  <c r="AF24" i="36"/>
  <c r="AG48" i="64"/>
  <c r="AG50" i="64"/>
  <c r="D37" i="33"/>
  <c r="AG18" i="34"/>
  <c r="D67" i="116"/>
  <c r="C9" i="29"/>
  <c r="C18" i="29"/>
  <c r="C27" i="29"/>
  <c r="AZ33" i="29"/>
  <c r="BA10" i="29"/>
  <c r="BA32" i="29"/>
  <c r="BA34" i="29"/>
  <c r="BC12" i="28"/>
  <c r="AZ10" i="29"/>
  <c r="AZ32" i="29"/>
  <c r="AZ34" i="29"/>
  <c r="BB12" i="28"/>
  <c r="D39" i="33"/>
  <c r="AH24" i="36"/>
  <c r="AI48" i="64"/>
  <c r="AI50" i="64"/>
  <c r="AI18" i="34"/>
  <c r="BB208" i="6"/>
  <c r="Z48" i="64"/>
  <c r="Z50" i="64"/>
  <c r="D30" i="33"/>
  <c r="Y24" i="36"/>
  <c r="Z18" i="34"/>
  <c r="L13" i="28"/>
  <c r="K177" i="59"/>
  <c r="AT178" i="59"/>
  <c r="AR9" i="36"/>
  <c r="S40" i="30"/>
  <c r="AH13" i="28"/>
  <c r="AG177" i="59"/>
  <c r="BC28" i="29"/>
  <c r="BC46" i="29"/>
  <c r="BC47" i="29"/>
  <c r="BE7" i="30"/>
  <c r="BE9" i="30"/>
  <c r="BE40" i="30"/>
  <c r="BC41" i="29"/>
  <c r="BC43" i="29"/>
  <c r="BE6" i="28"/>
  <c r="BD41" i="29"/>
  <c r="BD43" i="29"/>
  <c r="BF6" i="28"/>
  <c r="BD28" i="29"/>
  <c r="BD46" i="29"/>
  <c r="BD47" i="29"/>
  <c r="BF7" i="30"/>
  <c r="BF9" i="30"/>
  <c r="BF40" i="30"/>
  <c r="BE28" i="29"/>
  <c r="BE46" i="29"/>
  <c r="BE47" i="29"/>
  <c r="BG7" i="30"/>
  <c r="BG9" i="30"/>
  <c r="BG40" i="30"/>
  <c r="AD208" i="6"/>
  <c r="F20" i="68"/>
  <c r="AP9" i="30"/>
  <c r="G5" i="31"/>
  <c r="Z33" i="92"/>
  <c r="E29" i="91"/>
  <c r="E33" i="91"/>
  <c r="E34" i="91"/>
  <c r="E18" i="91"/>
  <c r="E24" i="91"/>
  <c r="E26" i="91"/>
  <c r="D67" i="33"/>
  <c r="BM67" i="33"/>
  <c r="BK18" i="34"/>
  <c r="BK48" i="64"/>
  <c r="BK50" i="64"/>
  <c r="BJ24" i="36"/>
  <c r="J56" i="59"/>
  <c r="K56" i="59"/>
  <c r="D66" i="116"/>
  <c r="F9" i="36"/>
  <c r="H178" i="59"/>
  <c r="G57" i="59"/>
  <c r="F67" i="116"/>
  <c r="AE33" i="33"/>
  <c r="AF33" i="33"/>
  <c r="BG178" i="59"/>
  <c r="BE9" i="36"/>
  <c r="BL9" i="30"/>
  <c r="BL40" i="30"/>
  <c r="AY49" i="33"/>
  <c r="U23" i="33"/>
  <c r="Z28" i="33"/>
  <c r="C57" i="116"/>
  <c r="J47" i="59"/>
  <c r="K47" i="59"/>
  <c r="AW49" i="33"/>
  <c r="AX49" i="33"/>
  <c r="AY53" i="33"/>
  <c r="AZ53" i="33"/>
  <c r="J54" i="59"/>
  <c r="K54" i="59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/>
  <c r="BM161" i="59"/>
  <c r="W20" i="33"/>
  <c r="U48" i="64"/>
  <c r="U50" i="64"/>
  <c r="D25" i="33"/>
  <c r="U18" i="34"/>
  <c r="T24" i="36"/>
  <c r="AX9" i="36"/>
  <c r="AZ178" i="59"/>
  <c r="AD32" i="33"/>
  <c r="U8" i="36"/>
  <c r="W172" i="59"/>
  <c r="V24" i="36"/>
  <c r="W18" i="34"/>
  <c r="W48" i="64"/>
  <c r="W50" i="64"/>
  <c r="D27" i="33"/>
  <c r="P18" i="33"/>
  <c r="H10" i="33"/>
  <c r="I10" i="33"/>
  <c r="J10" i="33"/>
  <c r="K10" i="33"/>
  <c r="L10" i="33"/>
  <c r="AA29" i="33"/>
  <c r="AB29" i="33"/>
  <c r="BE8" i="36"/>
  <c r="BG172" i="59"/>
  <c r="Q178" i="59"/>
  <c r="E12" i="35"/>
  <c r="O9" i="36"/>
  <c r="X8" i="36"/>
  <c r="Z172" i="59"/>
  <c r="D17" i="33"/>
  <c r="M48" i="64"/>
  <c r="M50" i="64"/>
  <c r="L24" i="36"/>
  <c r="M18" i="34"/>
  <c r="D55" i="33"/>
  <c r="AY18" i="34"/>
  <c r="AX24" i="36"/>
  <c r="AY48" i="64"/>
  <c r="AY50" i="64"/>
  <c r="BD33" i="92"/>
  <c r="H29" i="91"/>
  <c r="H33" i="91"/>
  <c r="H34" i="91"/>
  <c r="G20" i="68"/>
  <c r="I34" i="29"/>
  <c r="K12" i="28"/>
  <c r="O18" i="34"/>
  <c r="O48" i="64"/>
  <c r="O50" i="64"/>
  <c r="N24" i="36"/>
  <c r="D19" i="33"/>
  <c r="AG9" i="36"/>
  <c r="AI178" i="59"/>
  <c r="AV50" i="33"/>
  <c r="G24" i="36"/>
  <c r="H48" i="64"/>
  <c r="H50" i="64"/>
  <c r="H18" i="34"/>
  <c r="D12" i="33"/>
  <c r="AZ51" i="33"/>
  <c r="T18" i="34"/>
  <c r="S24" i="36"/>
  <c r="T48" i="64"/>
  <c r="T50" i="64"/>
  <c r="D24" i="33"/>
  <c r="AS178" i="59"/>
  <c r="AQ9" i="36"/>
  <c r="AB50" i="64"/>
  <c r="D15" i="33"/>
  <c r="K48" i="64"/>
  <c r="K50" i="64"/>
  <c r="K18" i="34"/>
  <c r="J24" i="36"/>
  <c r="AT48" i="33"/>
  <c r="AU48" i="33"/>
  <c r="AV48" i="33"/>
  <c r="AL177" i="59"/>
  <c r="AM13" i="28"/>
  <c r="E65" i="116"/>
  <c r="J55" i="59"/>
  <c r="K55" i="59"/>
  <c r="L208" i="6"/>
  <c r="AG13" i="28"/>
  <c r="AF177" i="59"/>
  <c r="AD177" i="59"/>
  <c r="AE13" i="28"/>
  <c r="BG18" i="34"/>
  <c r="D63" i="33"/>
  <c r="BF24" i="36"/>
  <c r="BG48" i="64"/>
  <c r="BG50" i="64"/>
  <c r="R19" i="29"/>
  <c r="R37" i="29"/>
  <c r="R38" i="29"/>
  <c r="T8" i="30"/>
  <c r="T9" i="30"/>
  <c r="T40" i="30"/>
  <c r="U172" i="59"/>
  <c r="F68" i="59"/>
  <c r="E78" i="116"/>
  <c r="S8" i="36"/>
  <c r="E5" i="35"/>
  <c r="BN208" i="6"/>
  <c r="D62" i="33"/>
  <c r="BE24" i="36"/>
  <c r="BF48" i="64"/>
  <c r="BF50" i="64"/>
  <c r="BF18" i="34"/>
  <c r="AN178" i="59"/>
  <c r="AL9" i="36"/>
  <c r="AV208" i="6"/>
  <c r="AK561" i="6"/>
  <c r="D24" i="36"/>
  <c r="D9" i="33"/>
  <c r="E18" i="34"/>
  <c r="E48" i="64"/>
  <c r="E50" i="64"/>
  <c r="AK38" i="33"/>
  <c r="AL38" i="33"/>
  <c r="AJ38" i="33"/>
  <c r="C35" i="92"/>
  <c r="BD178" i="59"/>
  <c r="BB9" i="36"/>
  <c r="I48" i="64"/>
  <c r="I50" i="64"/>
  <c r="D13" i="33"/>
  <c r="I18" i="34"/>
  <c r="H24" i="36"/>
  <c r="O11" i="33"/>
  <c r="N9" i="30"/>
  <c r="N40" i="30"/>
  <c r="AX208" i="6"/>
  <c r="BA561" i="6"/>
  <c r="AF208" i="6"/>
  <c r="BH33" i="29"/>
  <c r="BH10" i="29"/>
  <c r="BH32" i="29"/>
  <c r="BH34" i="29"/>
  <c r="BJ12" i="28"/>
  <c r="BI10" i="29"/>
  <c r="BI32" i="29"/>
  <c r="BI34" i="29"/>
  <c r="BK12" i="28"/>
  <c r="AN13" i="28"/>
  <c r="AM177" i="59"/>
  <c r="R178" i="59"/>
  <c r="P9" i="36"/>
  <c r="BJ208" i="6"/>
  <c r="I31" i="97"/>
  <c r="AT46" i="33"/>
  <c r="D34" i="33"/>
  <c r="AD48" i="64"/>
  <c r="AD50" i="64"/>
  <c r="AC24" i="36"/>
  <c r="AD18" i="34"/>
  <c r="AL19" i="29"/>
  <c r="AL37" i="29"/>
  <c r="AL38" i="29"/>
  <c r="AN8" i="30"/>
  <c r="AN9" i="30"/>
  <c r="AN40" i="30"/>
  <c r="AM19" i="29"/>
  <c r="AM37" i="29"/>
  <c r="AM38" i="29"/>
  <c r="AO8" i="30"/>
  <c r="BA28" i="29"/>
  <c r="BA46" i="29"/>
  <c r="BA47" i="29"/>
  <c r="BC7" i="30"/>
  <c r="BC9" i="30"/>
  <c r="BC40" i="30"/>
  <c r="AZ41" i="29"/>
  <c r="AZ43" i="29"/>
  <c r="BB6" i="28"/>
  <c r="AZ28" i="29"/>
  <c r="AZ46" i="29"/>
  <c r="AZ47" i="29"/>
  <c r="BB7" i="30"/>
  <c r="I20" i="68"/>
  <c r="AC31" i="33"/>
  <c r="AD31" i="33"/>
  <c r="H208" i="6"/>
  <c r="AE41" i="29"/>
  <c r="AE43" i="29"/>
  <c r="AG6" i="28"/>
  <c r="AF28" i="29"/>
  <c r="AF46" i="29"/>
  <c r="AF47" i="29"/>
  <c r="AH7" i="30"/>
  <c r="AH9" i="30"/>
  <c r="AH40" i="30"/>
  <c r="AE28" i="29"/>
  <c r="AE46" i="29"/>
  <c r="AE47" i="29"/>
  <c r="AG7" i="30"/>
  <c r="AB33" i="29"/>
  <c r="AB10" i="29"/>
  <c r="AB32" i="29"/>
  <c r="J20" i="68"/>
  <c r="C18" i="91"/>
  <c r="C23" i="91"/>
  <c r="C34" i="91"/>
  <c r="C33" i="92"/>
  <c r="BA51" i="33"/>
  <c r="BB51" i="33"/>
  <c r="AU33" i="29"/>
  <c r="AV10" i="29"/>
  <c r="AV32" i="29"/>
  <c r="AV34" i="29"/>
  <c r="AX12" i="28"/>
  <c r="AU10" i="29"/>
  <c r="AU32" i="29"/>
  <c r="AU34" i="29"/>
  <c r="AW12" i="28"/>
  <c r="AM41" i="29"/>
  <c r="AM43" i="29"/>
  <c r="AO6" i="28"/>
  <c r="AM28" i="29"/>
  <c r="AM46" i="29"/>
  <c r="AM47" i="29"/>
  <c r="AO7" i="30"/>
  <c r="AO9" i="30"/>
  <c r="AO40" i="30"/>
  <c r="AR208" i="6"/>
  <c r="G210" i="6"/>
  <c r="G561" i="6"/>
  <c r="G563" i="6"/>
  <c r="G565" i="6"/>
  <c r="F29" i="91"/>
  <c r="F33" i="91"/>
  <c r="F34" i="91"/>
  <c r="AE33" i="92"/>
  <c r="F18" i="91"/>
  <c r="F24" i="91"/>
  <c r="F26" i="91"/>
  <c r="AS45" i="33"/>
  <c r="AG9" i="12"/>
  <c r="BK65" i="33"/>
  <c r="BL65" i="33"/>
  <c r="O14" i="33"/>
  <c r="Q14" i="33"/>
  <c r="P14" i="33"/>
  <c r="AZ49" i="33"/>
  <c r="BH58" i="33"/>
  <c r="BF58" i="33"/>
  <c r="BG58" i="33"/>
  <c r="AO40" i="33"/>
  <c r="J8" i="36"/>
  <c r="L172" i="59"/>
  <c r="E68" i="59"/>
  <c r="D78" i="116"/>
  <c r="D5" i="35"/>
  <c r="C10" i="67"/>
  <c r="C39" i="64"/>
  <c r="C9" i="64" s="1"/>
  <c r="C124" i="11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BB53" i="33"/>
  <c r="BA53" i="33"/>
  <c r="BC51" i="33"/>
  <c r="BD51" i="33"/>
  <c r="AG9" i="30"/>
  <c r="F5" i="31"/>
  <c r="BM65" i="33"/>
  <c r="AM48" i="64"/>
  <c r="AM50" i="64"/>
  <c r="D43" i="33"/>
  <c r="AL24" i="36"/>
  <c r="AM18" i="34"/>
  <c r="AL8" i="36"/>
  <c r="AN172" i="59"/>
  <c r="AF34" i="33"/>
  <c r="AG34" i="33"/>
  <c r="AR561" i="6"/>
  <c r="AE31" i="33"/>
  <c r="AK24" i="36"/>
  <c r="AL18" i="34"/>
  <c r="D42" i="33"/>
  <c r="AL48" i="64"/>
  <c r="AL50" i="64"/>
  <c r="AV46" i="33"/>
  <c r="BJ561" i="6"/>
  <c r="AF561" i="6"/>
  <c r="AF9" i="12"/>
  <c r="D22" i="33"/>
  <c r="Q24" i="36"/>
  <c r="R18" i="34"/>
  <c r="R48" i="64"/>
  <c r="R50" i="64"/>
  <c r="E6" i="31"/>
  <c r="AW48" i="33"/>
  <c r="Q19" i="33"/>
  <c r="F74" i="59"/>
  <c r="E84" i="116"/>
  <c r="Q18" i="33"/>
  <c r="X20" i="33"/>
  <c r="BA54" i="33"/>
  <c r="AA28" i="33"/>
  <c r="AG33" i="33"/>
  <c r="D60" i="33"/>
  <c r="BD48" i="64"/>
  <c r="BD50" i="64"/>
  <c r="BC24" i="36"/>
  <c r="BD18" i="34"/>
  <c r="D21" i="33"/>
  <c r="Q48" i="64"/>
  <c r="P24" i="36"/>
  <c r="Q18" i="34"/>
  <c r="AC41" i="30"/>
  <c r="E38" i="31"/>
  <c r="AU46" i="33"/>
  <c r="P11" i="33"/>
  <c r="Y20" i="33"/>
  <c r="AZ52" i="33"/>
  <c r="BC8" i="36"/>
  <c r="BE172" i="59"/>
  <c r="E7" i="31"/>
  <c r="AB30" i="33"/>
  <c r="AC30" i="33"/>
  <c r="J12" i="33"/>
  <c r="AT47" i="33"/>
  <c r="AI33" i="33"/>
  <c r="BB8" i="36"/>
  <c r="BD172" i="59"/>
  <c r="AM39" i="33"/>
  <c r="AL39" i="33"/>
  <c r="AN39" i="33"/>
  <c r="AO39" i="33"/>
  <c r="AK39" i="33"/>
  <c r="C41" i="29"/>
  <c r="C43" i="29"/>
  <c r="E6" i="28"/>
  <c r="D28" i="29"/>
  <c r="D46" i="29"/>
  <c r="D47" i="29"/>
  <c r="F7" i="30"/>
  <c r="C28" i="29"/>
  <c r="C46" i="29"/>
  <c r="C47" i="29"/>
  <c r="E7" i="30"/>
  <c r="Y27" i="33"/>
  <c r="Z27" i="33"/>
  <c r="AP40" i="30"/>
  <c r="G7" i="31"/>
  <c r="D59" i="33"/>
  <c r="BC18" i="34"/>
  <c r="BB24" i="36"/>
  <c r="BC48" i="64"/>
  <c r="BC50" i="64"/>
  <c r="C19" i="29"/>
  <c r="C37" i="29"/>
  <c r="C38" i="29"/>
  <c r="E8" i="30"/>
  <c r="D19" i="29"/>
  <c r="D37" i="29"/>
  <c r="D38" i="29"/>
  <c r="F8" i="30"/>
  <c r="D6" i="31"/>
  <c r="AI37" i="33"/>
  <c r="AJ33" i="33"/>
  <c r="BB561" i="6"/>
  <c r="H11" i="35"/>
  <c r="BA177" i="59"/>
  <c r="BB13" i="28"/>
  <c r="D10" i="29"/>
  <c r="D32" i="29"/>
  <c r="D34" i="29"/>
  <c r="F12" i="28"/>
  <c r="C33" i="29"/>
  <c r="C10" i="29"/>
  <c r="C32" i="29"/>
  <c r="D36" i="33"/>
  <c r="AF18" i="34"/>
  <c r="AF48" i="64"/>
  <c r="AF50" i="64"/>
  <c r="AE24" i="36"/>
  <c r="AV9" i="12"/>
  <c r="L561" i="6"/>
  <c r="AJ9" i="36"/>
  <c r="AL178" i="59"/>
  <c r="V24" i="33"/>
  <c r="H561" i="6"/>
  <c r="BB9" i="30"/>
  <c r="H5" i="31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/>
  <c r="K24" i="36"/>
  <c r="AF172" i="59"/>
  <c r="G68" i="59"/>
  <c r="F78" i="116"/>
  <c r="AD8" i="36"/>
  <c r="F5" i="35"/>
  <c r="AX561" i="6"/>
  <c r="L13" i="33"/>
  <c r="K13" i="33"/>
  <c r="BI63" i="33"/>
  <c r="BJ63" i="33"/>
  <c r="AV177" i="59"/>
  <c r="H73" i="59"/>
  <c r="G83" i="116"/>
  <c r="AW13" i="28"/>
  <c r="G11" i="35"/>
  <c r="BJ177" i="59"/>
  <c r="BK13" i="28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/>
  <c r="BJ18" i="34"/>
  <c r="AH33" i="33"/>
  <c r="AD561" i="6"/>
  <c r="J57" i="59"/>
  <c r="K57" i="59"/>
  <c r="G9" i="33"/>
  <c r="BA55" i="33"/>
  <c r="W25" i="33"/>
  <c r="X25" i="33"/>
  <c r="AW177" i="59"/>
  <c r="AX13" i="28"/>
  <c r="BA49" i="33"/>
  <c r="AG31" i="33"/>
  <c r="BA48" i="64"/>
  <c r="BA50" i="64"/>
  <c r="D57" i="33"/>
  <c r="AZ24" i="36"/>
  <c r="BA18" i="34"/>
  <c r="AM178" i="59"/>
  <c r="AK9" i="36"/>
  <c r="AM38" i="33"/>
  <c r="AB9" i="36"/>
  <c r="AD178" i="59"/>
  <c r="BI58" i="33"/>
  <c r="BJ58" i="33"/>
  <c r="AB34" i="29"/>
  <c r="AD12" i="28"/>
  <c r="AF31" i="33"/>
  <c r="AF178" i="59"/>
  <c r="AD9" i="36"/>
  <c r="AC29" i="33"/>
  <c r="AF32" i="33"/>
  <c r="AR40" i="33"/>
  <c r="BD24" i="36"/>
  <c r="BE18" i="34"/>
  <c r="BE48" i="64"/>
  <c r="BE50" i="64"/>
  <c r="D61" i="33"/>
  <c r="G224" i="6"/>
  <c r="BJ27" i="50"/>
  <c r="BK27" i="50"/>
  <c r="BI27" i="50"/>
  <c r="AZ27" i="50"/>
  <c r="BN27" i="50"/>
  <c r="BN35" i="50" s="1"/>
  <c r="BL27" i="50"/>
  <c r="BE27" i="50"/>
  <c r="BM27" i="50"/>
  <c r="BG27" i="50"/>
  <c r="BB27" i="50"/>
  <c r="BH27" i="50"/>
  <c r="BF27" i="50"/>
  <c r="BC27" i="50"/>
  <c r="BA27" i="50"/>
  <c r="Z25" i="33"/>
  <c r="Y25" i="33"/>
  <c r="W23" i="33"/>
  <c r="BI9" i="12"/>
  <c r="AT9" i="36"/>
  <c r="AV178" i="59"/>
  <c r="G12" i="35"/>
  <c r="G232" i="6"/>
  <c r="G570" i="6"/>
  <c r="D164" i="59"/>
  <c r="G566" i="6"/>
  <c r="G568" i="6"/>
  <c r="Y26" i="33"/>
  <c r="AX50" i="33"/>
  <c r="AY50" i="33"/>
  <c r="AZ50" i="33"/>
  <c r="AP39" i="33"/>
  <c r="BB55" i="33"/>
  <c r="F11" i="35"/>
  <c r="AC177" i="59"/>
  <c r="G73" i="59"/>
  <c r="F83" i="116"/>
  <c r="AD13" i="28"/>
  <c r="AH31" i="33"/>
  <c r="AD30" i="33"/>
  <c r="AE30" i="33"/>
  <c r="AD29" i="33"/>
  <c r="BK58" i="33"/>
  <c r="AU9" i="36"/>
  <c r="AW178" i="59"/>
  <c r="AU45" i="33"/>
  <c r="P15" i="33"/>
  <c r="C34" i="29"/>
  <c r="E12" i="28"/>
  <c r="C5" i="35"/>
  <c r="D172" i="59"/>
  <c r="T21" i="33"/>
  <c r="S21" i="33"/>
  <c r="U21" i="33"/>
  <c r="Z20" i="33"/>
  <c r="W24" i="33"/>
  <c r="Y24" i="33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/>
  <c r="D83" i="116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/>
  <c r="BC54" i="33"/>
  <c r="BD54" i="33"/>
  <c r="BF54" i="33"/>
  <c r="BE54" i="33"/>
  <c r="AA9" i="12"/>
  <c r="AH34" i="33"/>
  <c r="BE51" i="33"/>
  <c r="BC53" i="33"/>
  <c r="BG61" i="33"/>
  <c r="BH61" i="33"/>
  <c r="P17" i="33"/>
  <c r="BL58" i="33"/>
  <c r="BM58" i="33"/>
  <c r="Y9" i="12"/>
  <c r="BL66" i="33"/>
  <c r="BM66" i="33"/>
  <c r="AG32" i="33"/>
  <c r="D46" i="59"/>
  <c r="D154" i="59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/>
  <c r="BK63" i="33"/>
  <c r="BL63" i="33"/>
  <c r="BC57" i="33"/>
  <c r="BD57" i="33"/>
  <c r="BB49" i="33"/>
  <c r="AA25" i="33"/>
  <c r="AB25" i="33"/>
  <c r="J178" i="59"/>
  <c r="H9" i="36"/>
  <c r="AX48" i="33"/>
  <c r="BH9" i="36"/>
  <c r="BJ178" i="59"/>
  <c r="C9" i="12"/>
  <c r="BP561" i="6"/>
  <c r="I73" i="59"/>
  <c r="H83" i="116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/>
  <c r="BN39" i="50"/>
  <c r="BN66" i="50"/>
  <c r="BC49" i="33"/>
  <c r="AP44" i="33"/>
  <c r="R11" i="33"/>
  <c r="R15" i="33"/>
  <c r="BK62" i="33"/>
  <c r="BL62" i="33"/>
  <c r="BM62" i="33"/>
  <c r="C56" i="116"/>
  <c r="BI61" i="33"/>
  <c r="D35" i="33"/>
  <c r="AD24" i="36"/>
  <c r="AE18" i="34"/>
  <c r="AE48" i="64"/>
  <c r="AO41" i="30"/>
  <c r="F38" i="31"/>
  <c r="D12" i="35"/>
  <c r="C9" i="36"/>
  <c r="E178" i="59"/>
  <c r="E74" i="59"/>
  <c r="D84" i="116"/>
  <c r="T19" i="33"/>
  <c r="BM172" i="59"/>
  <c r="D68" i="59"/>
  <c r="AK37" i="33"/>
  <c r="BM63" i="33"/>
  <c r="BA50" i="33"/>
  <c r="BB50" i="33"/>
  <c r="AR43" i="33"/>
  <c r="AA20" i="33"/>
  <c r="AC20" i="33"/>
  <c r="AB20" i="33"/>
  <c r="S15" i="33"/>
  <c r="AC178" i="59"/>
  <c r="G74" i="59"/>
  <c r="F84" i="116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/>
  <c r="BL60" i="33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/>
  <c r="BF59" i="33"/>
  <c r="BG59" i="33"/>
  <c r="AY47" i="33"/>
  <c r="AX47" i="33"/>
  <c r="BN9" i="30"/>
  <c r="BO38" i="30"/>
  <c r="E40" i="30"/>
  <c r="C7" i="31"/>
  <c r="I7" i="3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/>
  <c r="G571" i="6"/>
  <c r="H74" i="59"/>
  <c r="G84" i="116"/>
  <c r="AC25" i="33"/>
  <c r="AV40" i="33"/>
  <c r="AW40" i="33"/>
  <c r="AX40" i="33"/>
  <c r="AU60" i="48"/>
  <c r="AU63" i="48" s="1"/>
  <c r="AO60" i="48"/>
  <c r="AR60" i="48"/>
  <c r="AX60" i="48"/>
  <c r="AX63" i="48" s="1"/>
  <c r="AP60" i="48"/>
  <c r="AP63" i="48" s="1"/>
  <c r="AP65" i="48" s="1"/>
  <c r="AP66" i="48" s="1"/>
  <c r="AW60" i="48"/>
  <c r="AT60" i="48"/>
  <c r="AT63" i="48" s="1"/>
  <c r="AN60" i="48"/>
  <c r="AV60" i="48"/>
  <c r="AQ60" i="48"/>
  <c r="AM60" i="48"/>
  <c r="AS60" i="48"/>
  <c r="BC50" i="33"/>
  <c r="D63" i="59"/>
  <c r="D169" i="59"/>
  <c r="O13" i="33"/>
  <c r="AK31" i="33"/>
  <c r="D8" i="33"/>
  <c r="Q41" i="30"/>
  <c r="D18" i="34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D38" i="31"/>
  <c r="D48" i="64"/>
  <c r="AY46" i="33"/>
  <c r="AL31" i="33"/>
  <c r="BG51" i="33"/>
  <c r="AD25" i="33"/>
  <c r="AG35" i="33"/>
  <c r="BM60" i="33"/>
  <c r="U15" i="33"/>
  <c r="T11" i="33"/>
  <c r="U11" i="33"/>
  <c r="P16" i="33"/>
  <c r="K9" i="33"/>
  <c r="AM36" i="33"/>
  <c r="E135" i="116"/>
  <c r="BI54" i="33"/>
  <c r="AE28" i="33"/>
  <c r="BH51" i="33"/>
  <c r="BI51" i="33"/>
  <c r="AM37" i="33"/>
  <c r="Y23" i="33"/>
  <c r="BJ51" i="33"/>
  <c r="BK51" i="33"/>
  <c r="BL51" i="33"/>
  <c r="BM51" i="33"/>
  <c r="AZ47" i="33"/>
  <c r="AG30" i="33"/>
  <c r="AY40" i="33"/>
  <c r="AZ40" i="33"/>
  <c r="BH59" i="33"/>
  <c r="BI59" i="33"/>
  <c r="BD49" i="33"/>
  <c r="W21" i="33"/>
  <c r="BJ61" i="33"/>
  <c r="AS39" i="33"/>
  <c r="AR39" i="33"/>
  <c r="AD20" i="33"/>
  <c r="C78" i="116"/>
  <c r="J68" i="59"/>
  <c r="K68" i="59"/>
  <c r="AX45" i="33"/>
  <c r="AQ42" i="33"/>
  <c r="AR42" i="33"/>
  <c r="AS42" i="33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/>
  <c r="P10" i="33"/>
  <c r="Q10" i="33"/>
  <c r="R10" i="33"/>
  <c r="BC52" i="33"/>
  <c r="BD52" i="33"/>
  <c r="H6" i="34"/>
  <c r="BB56" i="33"/>
  <c r="C48" i="64"/>
  <c r="C38" i="31"/>
  <c r="I38" i="31"/>
  <c r="C18" i="34"/>
  <c r="D7" i="33"/>
  <c r="E41" i="30"/>
  <c r="BN41" i="30"/>
  <c r="BN40" i="30"/>
  <c r="C12" i="35"/>
  <c r="D178" i="59"/>
  <c r="V19" i="33"/>
  <c r="BF57" i="33"/>
  <c r="H18" i="64"/>
  <c r="AZ50" i="64"/>
  <c r="G44" i="31"/>
  <c r="U18" i="33"/>
  <c r="BG57" i="33"/>
  <c r="AO31" i="33"/>
  <c r="AP31" i="33"/>
  <c r="AM33" i="33"/>
  <c r="BE53" i="33"/>
  <c r="BF53" i="33"/>
  <c r="C60" i="116"/>
  <c r="AT41" i="33"/>
  <c r="V14" i="33"/>
  <c r="C70" i="116"/>
  <c r="AC27" i="33"/>
  <c r="AS43" i="33"/>
  <c r="AN31" i="33"/>
  <c r="AN37" i="33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AO37" i="33"/>
  <c r="AR44" i="33"/>
  <c r="C17" i="48"/>
  <c r="E114" i="59" s="1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/>
  <c r="BM54" i="33"/>
  <c r="X19" i="33"/>
  <c r="D6" i="34"/>
  <c r="AQ31" i="33"/>
  <c r="D65" i="59"/>
  <c r="BJ54" i="33"/>
  <c r="F20" i="64"/>
  <c r="F133" i="116"/>
  <c r="G135" i="116"/>
  <c r="AT42" i="33"/>
  <c r="T10" i="33"/>
  <c r="AZ45" i="33"/>
  <c r="BA45" i="33"/>
  <c r="G8" i="33"/>
  <c r="H8" i="33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/>
  <c r="BJ57" i="33"/>
  <c r="BK57" i="33"/>
  <c r="BL57" i="33"/>
  <c r="BM57" i="33"/>
  <c r="E7" i="33"/>
  <c r="E69" i="33"/>
  <c r="F7" i="33"/>
  <c r="F69" i="33"/>
  <c r="G7" i="33"/>
  <c r="G69" i="33"/>
  <c r="AD26" i="33"/>
  <c r="AE26" i="33"/>
  <c r="W18" i="33"/>
  <c r="AA23" i="33"/>
  <c r="AB23" i="33"/>
  <c r="Z23" i="33"/>
  <c r="BI55" i="33"/>
  <c r="BJ55" i="33"/>
  <c r="BK55" i="33"/>
  <c r="T17" i="33"/>
  <c r="C6" i="34"/>
  <c r="C44" i="3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/>
  <c r="AE20" i="33"/>
  <c r="AS44" i="33"/>
  <c r="AZ46" i="33"/>
  <c r="D50" i="64"/>
  <c r="D18" i="64"/>
  <c r="AR31" i="33"/>
  <c r="AS31" i="33"/>
  <c r="AT31" i="33"/>
  <c r="AU31" i="33"/>
  <c r="AV31" i="33"/>
  <c r="AW31" i="33"/>
  <c r="BK61" i="33"/>
  <c r="BL61" i="33"/>
  <c r="X18" i="33"/>
  <c r="Y18" i="33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/>
  <c r="W14" i="33"/>
  <c r="X14" i="33"/>
  <c r="AT43" i="33"/>
  <c r="BA48" i="33"/>
  <c r="BB48" i="33"/>
  <c r="BC48" i="33"/>
  <c r="BD48" i="33"/>
  <c r="BE48" i="33"/>
  <c r="AM32" i="33"/>
  <c r="BL59" i="33"/>
  <c r="BM59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V15" i="33"/>
  <c r="Z18" i="33"/>
  <c r="AA18" i="33"/>
  <c r="AB18" i="33"/>
  <c r="AC23" i="33"/>
  <c r="AD23" i="33"/>
  <c r="AE23" i="33"/>
  <c r="W15" i="33"/>
  <c r="AP36" i="33"/>
  <c r="AO36" i="33"/>
  <c r="Y22" i="33"/>
  <c r="AG28" i="33"/>
  <c r="AH28" i="33"/>
  <c r="AV41" i="33"/>
  <c r="D17" i="34"/>
  <c r="D56" i="63"/>
  <c r="C7" i="34"/>
  <c r="C45" i="31"/>
  <c r="C20" i="34"/>
  <c r="C8" i="34"/>
  <c r="C46" i="31"/>
  <c r="U17" i="33"/>
  <c r="D21" i="34"/>
  <c r="F38" i="28"/>
  <c r="C27" i="36"/>
  <c r="C26" i="36"/>
  <c r="C75" i="116"/>
  <c r="X15" i="33"/>
  <c r="Y15" i="33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E50" i="33"/>
  <c r="BF50" i="33"/>
  <c r="BG50" i="33"/>
  <c r="BH50" i="33"/>
  <c r="BI50" i="33"/>
  <c r="BJ50" i="33"/>
  <c r="BK50" i="33"/>
  <c r="BL50" i="33"/>
  <c r="BM50" i="33"/>
  <c r="BM61" i="33"/>
  <c r="AA22" i="33"/>
  <c r="Y14" i="33"/>
  <c r="C84" i="116"/>
  <c r="J74" i="59"/>
  <c r="K74" i="59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AJ30" i="33"/>
  <c r="BL55" i="33"/>
  <c r="BM55" i="33"/>
  <c r="AU42" i="33"/>
  <c r="AU43" i="33"/>
  <c r="AW43" i="33"/>
  <c r="AV43" i="33"/>
  <c r="BA46" i="33"/>
  <c r="AL34" i="33"/>
  <c r="BB47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M9" i="33"/>
  <c r="I7" i="33"/>
  <c r="I69" i="33"/>
  <c r="Y19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Z15" i="33"/>
  <c r="AO32" i="33"/>
  <c r="AP32" i="33"/>
  <c r="AQ32" i="33"/>
  <c r="AR32" i="33"/>
  <c r="AS32" i="33"/>
  <c r="AT32" i="33"/>
  <c r="AU32" i="33"/>
  <c r="AV32" i="33"/>
  <c r="AW32" i="33"/>
  <c r="BH53" i="33"/>
  <c r="BI53" i="33"/>
  <c r="BJ53" i="33"/>
  <c r="C133" i="116"/>
  <c r="C20" i="64"/>
  <c r="C135" i="116"/>
  <c r="D20" i="64"/>
  <c r="D135" i="116"/>
  <c r="D133" i="116"/>
  <c r="AJ35" i="33"/>
  <c r="BF48" i="33"/>
  <c r="AQ36" i="33"/>
  <c r="AU39" i="33"/>
  <c r="BF52" i="33"/>
  <c r="BG52" i="33"/>
  <c r="BH52" i="33"/>
  <c r="BI52" i="33"/>
  <c r="BJ52" i="33"/>
  <c r="BK52" i="33"/>
  <c r="BL52" i="33"/>
  <c r="BM52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H49" i="33"/>
  <c r="BI49" i="33"/>
  <c r="BJ49" i="33"/>
  <c r="BK49" i="33"/>
  <c r="BL49" i="33"/>
  <c r="BM49" i="33"/>
  <c r="BF49" i="33"/>
  <c r="BG49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T38" i="33"/>
  <c r="S16" i="33"/>
  <c r="R13" i="33"/>
  <c r="BD56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T44" i="33"/>
  <c r="H7" i="33"/>
  <c r="C21" i="34"/>
  <c r="E38" i="28"/>
  <c r="E70" i="33"/>
  <c r="AO33" i="33"/>
  <c r="AH25" i="33"/>
  <c r="P12" i="33"/>
  <c r="Y11" i="33"/>
  <c r="Z11" i="33"/>
  <c r="AA11" i="33"/>
  <c r="AB11" i="33"/>
  <c r="AC11" i="33"/>
  <c r="AD11" i="33"/>
  <c r="BG35" i="82"/>
  <c r="BJ35" i="82"/>
  <c r="AY35" i="82"/>
  <c r="BE35" i="82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H69" i="33"/>
  <c r="S13" i="33"/>
  <c r="T13" i="33"/>
  <c r="U13" i="33"/>
  <c r="BG48" i="33"/>
  <c r="BH48" i="33"/>
  <c r="BI48" i="33"/>
  <c r="BJ48" i="33"/>
  <c r="BK48" i="33"/>
  <c r="BL48" i="33"/>
  <c r="BM48" i="33"/>
  <c r="BC47" i="33"/>
  <c r="BD47" i="33"/>
  <c r="BE47" i="33"/>
  <c r="BF47" i="33"/>
  <c r="BG47" i="33"/>
  <c r="BH47" i="33"/>
  <c r="BI47" i="33"/>
  <c r="BJ47" i="33"/>
  <c r="BK47" i="33"/>
  <c r="BL47" i="33"/>
  <c r="BM47" i="33"/>
  <c r="Q12" i="33"/>
  <c r="F203" i="59"/>
  <c r="D15" i="36"/>
  <c r="D16" i="36"/>
  <c r="G40" i="28"/>
  <c r="AF27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K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L30" i="33"/>
  <c r="AM30" i="33"/>
  <c r="AN30" i="33"/>
  <c r="AO30" i="33"/>
  <c r="AP30" i="33"/>
  <c r="AQ30" i="33"/>
  <c r="AR30" i="33"/>
  <c r="AM34" i="33"/>
  <c r="AW41" i="33"/>
  <c r="AR36" i="33"/>
  <c r="AJ29" i="33"/>
  <c r="AK29" i="33"/>
  <c r="AL29" i="33"/>
  <c r="AM29" i="33"/>
  <c r="AN29" i="33"/>
  <c r="AO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AP29" i="33"/>
  <c r="AQ29" i="33"/>
  <c r="AA15" i="33"/>
  <c r="J7" i="33"/>
  <c r="AX41" i="33"/>
  <c r="T16" i="33"/>
  <c r="AU44" i="33"/>
  <c r="AB22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C15" i="36"/>
  <c r="E203" i="59"/>
  <c r="F40" i="28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E56" i="33"/>
  <c r="BF56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V39" i="33"/>
  <c r="AD24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F27" i="36"/>
  <c r="I38" i="28"/>
  <c r="G21" i="34"/>
  <c r="AK35" i="33"/>
  <c r="V17" i="33"/>
  <c r="D13" i="63"/>
  <c r="C156" i="116"/>
  <c r="Z19" i="33"/>
  <c r="D203" i="59"/>
  <c r="E40" i="28"/>
  <c r="C37" i="35"/>
  <c r="K8" i="33"/>
  <c r="C22" i="34"/>
  <c r="C9" i="34"/>
  <c r="C47" i="31"/>
  <c r="V16" i="33"/>
  <c r="U1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AE11" i="33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BK53" i="33"/>
  <c r="BL53" i="33"/>
  <c r="BM53" i="33"/>
  <c r="AG26" i="33"/>
  <c r="AV42" i="33"/>
  <c r="Z21" i="33"/>
  <c r="D26" i="36"/>
  <c r="D5" i="34"/>
  <c r="D19" i="34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BF35" i="82"/>
  <c r="BB35" i="82"/>
  <c r="BC35" i="82"/>
  <c r="BI35" i="82"/>
  <c r="BD35" i="82"/>
  <c r="BA35" i="82"/>
  <c r="BH35" i="82"/>
  <c r="AZ35" i="82"/>
  <c r="BK56" i="33"/>
  <c r="BG56" i="33"/>
  <c r="BH56" i="33"/>
  <c r="BI56" i="33"/>
  <c r="BJ56" i="33"/>
  <c r="D43" i="31"/>
  <c r="D7" i="34"/>
  <c r="D20" i="34"/>
  <c r="E56" i="63"/>
  <c r="E17" i="34"/>
  <c r="E19" i="34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0" i="34"/>
  <c r="C48" i="31"/>
  <c r="D57" i="63"/>
  <c r="C24" i="34"/>
  <c r="C12" i="34"/>
  <c r="C50" i="31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L8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L35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I40" i="28"/>
  <c r="H203" i="59"/>
  <c r="F15" i="36"/>
  <c r="F16" i="36"/>
  <c r="AV44" i="33"/>
  <c r="AW44" i="33"/>
  <c r="AX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F21" i="34"/>
  <c r="H38" i="28"/>
  <c r="E27" i="36"/>
  <c r="E26" i="36"/>
  <c r="F26" i="36"/>
  <c r="R12" i="33"/>
  <c r="C39" i="35"/>
  <c r="AW42" i="33"/>
  <c r="W16" i="33"/>
  <c r="X16" i="33"/>
  <c r="W17" i="33"/>
  <c r="D22" i="34"/>
  <c r="D24" i="34"/>
  <c r="AA21" i="33"/>
  <c r="AB21" i="33"/>
  <c r="AC21" i="33"/>
  <c r="AD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AE21" i="33"/>
  <c r="D99" i="59"/>
  <c r="D205" i="59"/>
  <c r="C38" i="64"/>
  <c r="D38" i="64"/>
  <c r="AS36" i="33"/>
  <c r="AF21" i="33"/>
  <c r="AG21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C16" i="36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J69" i="33"/>
  <c r="K7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E38" i="64"/>
  <c r="BH13" i="33"/>
  <c r="BI13" i="33"/>
  <c r="BJ13" i="33"/>
  <c r="BK13" i="33"/>
  <c r="BL13" i="33"/>
  <c r="BM13" i="33"/>
  <c r="AV35" i="82"/>
  <c r="AN35" i="82"/>
  <c r="D8" i="34"/>
  <c r="D46" i="31"/>
  <c r="D45" i="31"/>
  <c r="K69" i="33"/>
  <c r="G38" i="64"/>
  <c r="BL56" i="33"/>
  <c r="BM56" i="33"/>
  <c r="H21" i="34"/>
  <c r="G27" i="36"/>
  <c r="G26" i="36"/>
  <c r="J38" i="28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G203" i="59"/>
  <c r="E15" i="36"/>
  <c r="E16" i="36"/>
  <c r="H40" i="28"/>
  <c r="D14" i="63"/>
  <c r="C157" i="116"/>
  <c r="D58" i="63"/>
  <c r="C8" i="64"/>
  <c r="D101" i="59"/>
  <c r="F56" i="63"/>
  <c r="E24" i="34"/>
  <c r="F17" i="34"/>
  <c r="F19" i="34"/>
  <c r="E20" i="34"/>
  <c r="C109" i="116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E58" i="63"/>
  <c r="L7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E57" i="63"/>
  <c r="E22" i="34"/>
  <c r="F57" i="6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M35" i="33"/>
  <c r="M8" i="33"/>
  <c r="AW35" i="82"/>
  <c r="AO35" i="82"/>
  <c r="C111" i="116"/>
  <c r="F38" i="64"/>
  <c r="I21" i="34"/>
  <c r="H27" i="36"/>
  <c r="H26" i="36"/>
  <c r="K38" i="28"/>
  <c r="J40" i="28"/>
  <c r="G15" i="36"/>
  <c r="G16" i="36"/>
  <c r="I203" i="59"/>
  <c r="G17" i="34"/>
  <c r="G19" i="34"/>
  <c r="G56" i="63"/>
  <c r="F20" i="34"/>
  <c r="D15" i="63"/>
  <c r="C158" i="116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F58" i="63"/>
  <c r="C123" i="116"/>
  <c r="F22" i="34"/>
  <c r="N8" i="33"/>
  <c r="L69" i="33"/>
  <c r="M7" i="33"/>
  <c r="G24" i="34"/>
  <c r="H56" i="63"/>
  <c r="H17" i="34"/>
  <c r="H19" i="34"/>
  <c r="G20" i="34"/>
  <c r="H38" i="64"/>
  <c r="G58" i="63"/>
  <c r="G57" i="63"/>
  <c r="G22" i="34"/>
  <c r="F24" i="34"/>
  <c r="K40" i="28"/>
  <c r="J203" i="59"/>
  <c r="H15" i="36"/>
  <c r="H16" i="36"/>
  <c r="M69" i="33"/>
  <c r="N7" i="33"/>
  <c r="N69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BA8" i="33"/>
  <c r="BB8" i="33"/>
  <c r="BC8" i="33"/>
  <c r="BD8" i="33"/>
  <c r="BE8" i="33"/>
  <c r="BF8" i="33"/>
  <c r="BG8" i="33"/>
  <c r="BH8" i="33"/>
  <c r="BI8" i="33"/>
  <c r="BJ8" i="33"/>
  <c r="BK8" i="33"/>
  <c r="BL8" i="33"/>
  <c r="BM8" i="33"/>
  <c r="L38" i="28"/>
  <c r="J21" i="34"/>
  <c r="I27" i="36"/>
  <c r="I26" i="36"/>
  <c r="L40" i="28"/>
  <c r="I15" i="36"/>
  <c r="I16" i="36"/>
  <c r="K203" i="59"/>
  <c r="L21" i="34"/>
  <c r="K27" i="36"/>
  <c r="K26" i="36"/>
  <c r="N38" i="28"/>
  <c r="H57" i="63"/>
  <c r="H58" i="63"/>
  <c r="H22" i="34"/>
  <c r="H24" i="34"/>
  <c r="K21" i="34"/>
  <c r="M38" i="28"/>
  <c r="J27" i="36"/>
  <c r="J26" i="36"/>
  <c r="O7" i="33"/>
  <c r="I38" i="64"/>
  <c r="I56" i="63"/>
  <c r="I17" i="34"/>
  <c r="I19" i="34"/>
  <c r="H20" i="34"/>
  <c r="J38" i="64"/>
  <c r="M203" i="59"/>
  <c r="K15" i="36"/>
  <c r="K16" i="36"/>
  <c r="N40" i="28"/>
  <c r="O69" i="33"/>
  <c r="P7" i="33"/>
  <c r="L203" i="59"/>
  <c r="J15" i="36"/>
  <c r="J16" i="36"/>
  <c r="M40" i="28"/>
  <c r="I57" i="63"/>
  <c r="I22" i="34"/>
  <c r="I20" i="34"/>
  <c r="J56" i="63"/>
  <c r="J17" i="34"/>
  <c r="J19" i="34"/>
  <c r="I58" i="63"/>
  <c r="J57" i="63"/>
  <c r="J58" i="63"/>
  <c r="J22" i="34"/>
  <c r="P69" i="33"/>
  <c r="Q7" i="33"/>
  <c r="I24" i="34"/>
  <c r="O38" i="28"/>
  <c r="L27" i="36"/>
  <c r="L26" i="36"/>
  <c r="M21" i="34"/>
  <c r="K38" i="64"/>
  <c r="L38" i="64"/>
  <c r="K56" i="63"/>
  <c r="J20" i="34"/>
  <c r="K17" i="34"/>
  <c r="K19" i="34"/>
  <c r="J24" i="34"/>
  <c r="N203" i="59"/>
  <c r="O40" i="28"/>
  <c r="L15" i="36"/>
  <c r="L16" i="36"/>
  <c r="L17" i="34"/>
  <c r="L19" i="34"/>
  <c r="K24" i="34"/>
  <c r="L56" i="63"/>
  <c r="K20" i="34"/>
  <c r="M27" i="36"/>
  <c r="M26" i="36"/>
  <c r="P38" i="28"/>
  <c r="N21" i="34"/>
  <c r="K58" i="63"/>
  <c r="Q69" i="33"/>
  <c r="R7" i="33"/>
  <c r="K57" i="63"/>
  <c r="K22" i="34"/>
  <c r="Q38" i="28"/>
  <c r="N27" i="36"/>
  <c r="N26" i="36"/>
  <c r="O21" i="34"/>
  <c r="Q70" i="33"/>
  <c r="L58" i="63"/>
  <c r="L24" i="34"/>
  <c r="M17" i="34"/>
  <c r="M19" i="34"/>
  <c r="L20" i="34"/>
  <c r="M56" i="63"/>
  <c r="L57" i="63"/>
  <c r="L22" i="34"/>
  <c r="R69" i="33"/>
  <c r="S7" i="33"/>
  <c r="P40" i="28"/>
  <c r="O203" i="59"/>
  <c r="M15" i="36"/>
  <c r="M16" i="36"/>
  <c r="M38" i="64"/>
  <c r="S69" i="33"/>
  <c r="T7" i="33"/>
  <c r="M20" i="34"/>
  <c r="N17" i="34"/>
  <c r="N19" i="34"/>
  <c r="M24" i="34"/>
  <c r="N56" i="63"/>
  <c r="P21" i="34"/>
  <c r="O27" i="36"/>
  <c r="O26" i="36"/>
  <c r="R38" i="28"/>
  <c r="P203" i="59"/>
  <c r="N15" i="36"/>
  <c r="Q40" i="28"/>
  <c r="D39" i="35"/>
  <c r="D37" i="35"/>
  <c r="N38" i="64"/>
  <c r="M57" i="63"/>
  <c r="M22" i="34"/>
  <c r="M58" i="63"/>
  <c r="D9" i="34"/>
  <c r="D47" i="31"/>
  <c r="D10" i="34"/>
  <c r="T69" i="33"/>
  <c r="U7" i="33"/>
  <c r="P27" i="36"/>
  <c r="P26" i="36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/>
  <c r="N24" i="34"/>
  <c r="N20" i="34"/>
  <c r="T38" i="28"/>
  <c r="Q27" i="36"/>
  <c r="Q26" i="36"/>
  <c r="R21" i="34"/>
  <c r="S40" i="28"/>
  <c r="R203" i="59"/>
  <c r="P15" i="36"/>
  <c r="P16" i="36"/>
  <c r="P17" i="34"/>
  <c r="P56" i="63"/>
  <c r="O20" i="34"/>
  <c r="D48" i="31"/>
  <c r="D12" i="34"/>
  <c r="D50" i="31"/>
  <c r="P38" i="64"/>
  <c r="D109" i="116"/>
  <c r="O16" i="36"/>
  <c r="D8" i="64"/>
  <c r="U69" i="33"/>
  <c r="V7" i="33"/>
  <c r="O57" i="63"/>
  <c r="O58" i="63"/>
  <c r="O22" i="34"/>
  <c r="D123" i="116"/>
  <c r="E13" i="63"/>
  <c r="D156" i="116"/>
  <c r="P19" i="34"/>
  <c r="E5" i="34"/>
  <c r="P57" i="63"/>
  <c r="E14" i="63"/>
  <c r="D157" i="116"/>
  <c r="P22" i="34"/>
  <c r="S203" i="59"/>
  <c r="T40" i="28"/>
  <c r="Q15" i="36"/>
  <c r="Q38" i="64"/>
  <c r="V69" i="33"/>
  <c r="W7" i="33"/>
  <c r="U38" i="28"/>
  <c r="S21" i="34"/>
  <c r="R27" i="36"/>
  <c r="R26" i="36"/>
  <c r="O24" i="34"/>
  <c r="E43" i="31"/>
  <c r="E7" i="34"/>
  <c r="R38" i="64"/>
  <c r="Q56" i="63"/>
  <c r="Q58" i="63"/>
  <c r="P24" i="34"/>
  <c r="Q17" i="34"/>
  <c r="Q19" i="34"/>
  <c r="P20" i="34"/>
  <c r="P58" i="63"/>
  <c r="R15" i="36"/>
  <c r="R16" i="36"/>
  <c r="U40" i="28"/>
  <c r="T203" i="59"/>
  <c r="W69" i="33"/>
  <c r="X7" i="33"/>
  <c r="Q57" i="63"/>
  <c r="Q22" i="34"/>
  <c r="S27" i="36"/>
  <c r="S26" i="36"/>
  <c r="V38" i="28"/>
  <c r="T21" i="34"/>
  <c r="Q16" i="36"/>
  <c r="X69" i="33"/>
  <c r="Y7" i="33"/>
  <c r="S38" i="64"/>
  <c r="W38" i="28"/>
  <c r="U21" i="34"/>
  <c r="T27" i="36"/>
  <c r="T26" i="36"/>
  <c r="F5" i="34"/>
  <c r="E8" i="34"/>
  <c r="E46" i="31"/>
  <c r="E45" i="31"/>
  <c r="E15" i="63"/>
  <c r="R57" i="63"/>
  <c r="R22" i="34"/>
  <c r="U203" i="59"/>
  <c r="S15" i="36"/>
  <c r="S16" i="36"/>
  <c r="V40" i="28"/>
  <c r="R17" i="34"/>
  <c r="R19" i="34"/>
  <c r="R56" i="63"/>
  <c r="Q20" i="34"/>
  <c r="Q24" i="34"/>
  <c r="R24" i="34"/>
  <c r="S56" i="63"/>
  <c r="R20" i="34"/>
  <c r="S17" i="34"/>
  <c r="S19" i="34"/>
  <c r="D158" i="116"/>
  <c r="T15" i="36"/>
  <c r="V203" i="59"/>
  <c r="W40" i="28"/>
  <c r="F43" i="31"/>
  <c r="F7" i="34"/>
  <c r="S57" i="63"/>
  <c r="S22" i="34"/>
  <c r="Y69" i="33"/>
  <c r="Z7" i="33"/>
  <c r="T38" i="64"/>
  <c r="V21" i="34"/>
  <c r="X38" i="28"/>
  <c r="U27" i="36"/>
  <c r="U26" i="36"/>
  <c r="R58" i="63"/>
  <c r="T57" i="63"/>
  <c r="T22" i="34"/>
  <c r="Z69" i="33"/>
  <c r="AA7" i="33"/>
  <c r="G5" i="34"/>
  <c r="F8" i="34"/>
  <c r="F46" i="31"/>
  <c r="F45" i="31"/>
  <c r="X40" i="28"/>
  <c r="U15" i="36"/>
  <c r="U16" i="36"/>
  <c r="W203" i="59"/>
  <c r="Y38" i="28"/>
  <c r="V27" i="36"/>
  <c r="V26" i="36"/>
  <c r="W21" i="34"/>
  <c r="U38" i="64"/>
  <c r="T17" i="34"/>
  <c r="T19" i="34"/>
  <c r="T56" i="63"/>
  <c r="T58" i="63"/>
  <c r="S24" i="34"/>
  <c r="S20" i="34"/>
  <c r="T16" i="36"/>
  <c r="S58" i="63"/>
  <c r="U57" i="63"/>
  <c r="U22" i="34"/>
  <c r="U17" i="34"/>
  <c r="U19" i="34"/>
  <c r="T20" i="34"/>
  <c r="U56" i="63"/>
  <c r="T24" i="34"/>
  <c r="G43" i="31"/>
  <c r="G7" i="34"/>
  <c r="Y40" i="28"/>
  <c r="V15" i="36"/>
  <c r="V16" i="36"/>
  <c r="X203" i="59"/>
  <c r="AA69" i="33"/>
  <c r="AB7" i="33"/>
  <c r="V38" i="64"/>
  <c r="W27" i="36"/>
  <c r="W26" i="36"/>
  <c r="Z38" i="28"/>
  <c r="X21" i="34"/>
  <c r="AB69" i="33"/>
  <c r="AC7" i="33"/>
  <c r="AA38" i="28"/>
  <c r="Y21" i="34"/>
  <c r="X27" i="36"/>
  <c r="X26" i="36"/>
  <c r="U58" i="63"/>
  <c r="Y203" i="59"/>
  <c r="Z40" i="28"/>
  <c r="W15" i="36"/>
  <c r="W16" i="36"/>
  <c r="H5" i="34"/>
  <c r="G8" i="34"/>
  <c r="G46" i="31"/>
  <c r="G45" i="31"/>
  <c r="W38" i="64"/>
  <c r="U24" i="34"/>
  <c r="V56" i="63"/>
  <c r="U20" i="34"/>
  <c r="V17" i="34"/>
  <c r="V19" i="34"/>
  <c r="V57" i="63"/>
  <c r="V22" i="34"/>
  <c r="AC69" i="33"/>
  <c r="AD7" i="33"/>
  <c r="V58" i="63"/>
  <c r="AA40" i="28"/>
  <c r="Z203" i="59"/>
  <c r="X15" i="36"/>
  <c r="X16" i="36"/>
  <c r="Z21" i="34"/>
  <c r="AB38" i="28"/>
  <c r="Y27" i="36"/>
  <c r="Y26" i="36"/>
  <c r="H43" i="31"/>
  <c r="H7" i="34"/>
  <c r="X38" i="64"/>
  <c r="W57" i="63"/>
  <c r="W22" i="34"/>
  <c r="V24" i="34"/>
  <c r="W56" i="63"/>
  <c r="W58" i="63"/>
  <c r="W17" i="34"/>
  <c r="W19" i="34"/>
  <c r="V20" i="34"/>
  <c r="X57" i="63"/>
  <c r="X22" i="34"/>
  <c r="AA203" i="59"/>
  <c r="AB40" i="28"/>
  <c r="Y15" i="36"/>
  <c r="Y16" i="36"/>
  <c r="AD69" i="33"/>
  <c r="AE7" i="33"/>
  <c r="H45" i="31"/>
  <c r="H8" i="34"/>
  <c r="H46" i="31"/>
  <c r="AC38" i="28"/>
  <c r="AA21" i="34"/>
  <c r="Z27" i="36"/>
  <c r="Z26" i="36"/>
  <c r="AC70" i="33"/>
  <c r="Y38" i="64"/>
  <c r="X17" i="34"/>
  <c r="X19" i="34"/>
  <c r="W20" i="34"/>
  <c r="W24" i="34"/>
  <c r="X56" i="63"/>
  <c r="X58" i="63"/>
  <c r="Z38" i="64"/>
  <c r="Y57" i="63"/>
  <c r="Y22" i="34"/>
  <c r="X20" i="34"/>
  <c r="X24" i="34"/>
  <c r="Y17" i="34"/>
  <c r="Y19" i="34"/>
  <c r="Y56" i="63"/>
  <c r="Y58" i="63"/>
  <c r="E9" i="34"/>
  <c r="AB203" i="59"/>
  <c r="Z15" i="36"/>
  <c r="AC40" i="28"/>
  <c r="E39" i="35"/>
  <c r="E37" i="35"/>
  <c r="AE69" i="33"/>
  <c r="AF7" i="33"/>
  <c r="AD38" i="28"/>
  <c r="AA27" i="36"/>
  <c r="AA26" i="36"/>
  <c r="AB21" i="34"/>
  <c r="Z57" i="63"/>
  <c r="Z22" i="34"/>
  <c r="AA38" i="64"/>
  <c r="F99" i="59"/>
  <c r="Z56" i="63"/>
  <c r="Y24" i="34"/>
  <c r="Z17" i="34"/>
  <c r="Z19" i="34"/>
  <c r="Y20" i="34"/>
  <c r="AF69" i="33"/>
  <c r="AG7" i="33"/>
  <c r="AC203" i="59"/>
  <c r="AA15" i="36"/>
  <c r="AD40" i="28"/>
  <c r="E10" i="34"/>
  <c r="E47" i="31"/>
  <c r="Z16" i="36"/>
  <c r="Z17" i="36"/>
  <c r="AB27" i="36"/>
  <c r="AB26" i="36"/>
  <c r="AE38" i="28"/>
  <c r="AC21" i="34"/>
  <c r="AB38" i="64"/>
  <c r="AA56" i="63"/>
  <c r="Z24" i="34"/>
  <c r="Z20" i="34"/>
  <c r="AA17" i="34"/>
  <c r="AA19" i="34"/>
  <c r="AD203" i="59"/>
  <c r="AE40" i="28"/>
  <c r="AB15" i="36"/>
  <c r="AB16" i="36"/>
  <c r="E109" i="116"/>
  <c r="Z58" i="63"/>
  <c r="AG69" i="33"/>
  <c r="AH7" i="33"/>
  <c r="E8" i="64"/>
  <c r="AC27" i="36"/>
  <c r="AC26" i="36"/>
  <c r="AF38" i="28"/>
  <c r="AD21" i="34"/>
  <c r="E48" i="31"/>
  <c r="E12" i="34"/>
  <c r="E50" i="31"/>
  <c r="AA16" i="36"/>
  <c r="AA57" i="63"/>
  <c r="AA22" i="34"/>
  <c r="E123" i="116"/>
  <c r="AB57" i="63"/>
  <c r="F14" i="63"/>
  <c r="E157" i="116"/>
  <c r="AB22" i="34"/>
  <c r="AF40" i="28"/>
  <c r="AE203" i="59"/>
  <c r="AC15" i="36"/>
  <c r="AH69" i="33"/>
  <c r="AI7" i="33"/>
  <c r="AA24" i="34"/>
  <c r="AA20" i="34"/>
  <c r="AB17" i="34"/>
  <c r="AB19" i="34"/>
  <c r="AB56" i="63"/>
  <c r="AD27" i="36"/>
  <c r="AD26" i="36"/>
  <c r="AE21" i="34"/>
  <c r="AG38" i="28"/>
  <c r="AC38" i="64"/>
  <c r="AA58" i="63"/>
  <c r="AB20" i="34"/>
  <c r="AB24" i="34"/>
  <c r="AC17" i="34"/>
  <c r="AC19" i="34"/>
  <c r="AC56" i="63"/>
  <c r="AC58" i="63"/>
  <c r="AC16" i="36"/>
  <c r="AF203" i="59"/>
  <c r="AG40" i="28"/>
  <c r="AD15" i="36"/>
  <c r="AD16" i="36"/>
  <c r="AD38" i="64"/>
  <c r="AI69" i="33"/>
  <c r="AJ7" i="33"/>
  <c r="AH38" i="28"/>
  <c r="AE27" i="36"/>
  <c r="AE26" i="36"/>
  <c r="AF21" i="34"/>
  <c r="AC57" i="63"/>
  <c r="AC22" i="34"/>
  <c r="F13" i="63"/>
  <c r="E156" i="116"/>
  <c r="AB58" i="63"/>
  <c r="AG203" i="59"/>
  <c r="AE15" i="36"/>
  <c r="AE16" i="36"/>
  <c r="AH40" i="28"/>
  <c r="AD56" i="63"/>
  <c r="AD17" i="34"/>
  <c r="AD19" i="34"/>
  <c r="AC24" i="34"/>
  <c r="AC20" i="34"/>
  <c r="F15" i="63"/>
  <c r="AD57" i="63"/>
  <c r="AD22" i="34"/>
  <c r="AE38" i="64"/>
  <c r="AJ69" i="33"/>
  <c r="AK7" i="33"/>
  <c r="AI38" i="28"/>
  <c r="AF27" i="36"/>
  <c r="AF26" i="36"/>
  <c r="AG21" i="34"/>
  <c r="E158" i="116"/>
  <c r="AD24" i="34"/>
  <c r="AE56" i="63"/>
  <c r="AE58" i="63"/>
  <c r="AD20" i="34"/>
  <c r="AE17" i="34"/>
  <c r="AE19" i="34"/>
  <c r="AK69" i="33"/>
  <c r="AL7" i="33"/>
  <c r="AD58" i="63"/>
  <c r="AI40" i="28"/>
  <c r="AH203" i="59"/>
  <c r="AF15" i="36"/>
  <c r="AF16" i="36"/>
  <c r="AJ38" i="28"/>
  <c r="AG27" i="36"/>
  <c r="AG26" i="36"/>
  <c r="AH21" i="34"/>
  <c r="AF38" i="64"/>
  <c r="AE57" i="63"/>
  <c r="AE22" i="34"/>
  <c r="AL69" i="33"/>
  <c r="AM7" i="33"/>
  <c r="AG38" i="64"/>
  <c r="AI21" i="34"/>
  <c r="AH27" i="36"/>
  <c r="AH26" i="36"/>
  <c r="AK38" i="28"/>
  <c r="AF57" i="63"/>
  <c r="AF22" i="34"/>
  <c r="AF56" i="63"/>
  <c r="AF58" i="63"/>
  <c r="AE20" i="34"/>
  <c r="AF17" i="34"/>
  <c r="AF19" i="34"/>
  <c r="AE24" i="34"/>
  <c r="AJ40" i="28"/>
  <c r="AI203" i="59"/>
  <c r="AG15" i="36"/>
  <c r="AG16" i="36"/>
  <c r="AH38" i="64"/>
  <c r="AF24" i="34"/>
  <c r="AG56" i="63"/>
  <c r="AF20" i="34"/>
  <c r="AG17" i="34"/>
  <c r="AG19" i="34"/>
  <c r="AG57" i="63"/>
  <c r="AG22" i="34"/>
  <c r="AM69" i="33"/>
  <c r="AN7" i="33"/>
  <c r="AJ21" i="34"/>
  <c r="AI27" i="36"/>
  <c r="AI26" i="36"/>
  <c r="AL38" i="28"/>
  <c r="AK40" i="28"/>
  <c r="AJ203" i="59"/>
  <c r="AH15" i="36"/>
  <c r="AH16" i="36"/>
  <c r="AL40" i="28"/>
  <c r="AK203" i="59"/>
  <c r="AI15" i="36"/>
  <c r="AI16" i="36"/>
  <c r="AJ27" i="36"/>
  <c r="AJ26" i="36"/>
  <c r="AK21" i="34"/>
  <c r="AM38" i="28"/>
  <c r="AI38" i="64"/>
  <c r="AH57" i="63"/>
  <c r="AH22" i="34"/>
  <c r="AH56" i="63"/>
  <c r="AH58" i="63"/>
  <c r="AH17" i="34"/>
  <c r="AH19" i="34"/>
  <c r="AG24" i="34"/>
  <c r="AG20" i="34"/>
  <c r="AG58" i="63"/>
  <c r="AN69" i="33"/>
  <c r="AO7" i="33"/>
  <c r="AO69" i="33"/>
  <c r="AP7" i="33"/>
  <c r="AL21" i="34"/>
  <c r="AN38" i="28"/>
  <c r="AK27" i="36"/>
  <c r="AK26" i="36"/>
  <c r="AL203" i="59"/>
  <c r="AJ15" i="36"/>
  <c r="AJ16" i="36"/>
  <c r="AM40" i="28"/>
  <c r="AH24" i="34"/>
  <c r="AI17" i="34"/>
  <c r="AI19" i="34"/>
  <c r="AI56" i="63"/>
  <c r="AH20" i="34"/>
  <c r="AI57" i="63"/>
  <c r="AI22" i="34"/>
  <c r="AJ38" i="64"/>
  <c r="AJ57" i="63"/>
  <c r="AJ22" i="34"/>
  <c r="AI58" i="63"/>
  <c r="AK38" i="64"/>
  <c r="AP69" i="33"/>
  <c r="AQ7" i="33"/>
  <c r="AJ56" i="63"/>
  <c r="AJ58" i="63"/>
  <c r="AI24" i="34"/>
  <c r="AJ17" i="34"/>
  <c r="AJ19" i="34"/>
  <c r="AI20" i="34"/>
  <c r="AO38" i="28"/>
  <c r="AM21" i="34"/>
  <c r="AL27" i="36"/>
  <c r="AL26" i="36"/>
  <c r="AO70" i="33"/>
  <c r="AN40" i="28"/>
  <c r="AK15" i="36"/>
  <c r="AK16" i="36"/>
  <c r="AM203" i="59"/>
  <c r="AQ69" i="33"/>
  <c r="AR7" i="33"/>
  <c r="AL38" i="64"/>
  <c r="AP38" i="28"/>
  <c r="AM27" i="36"/>
  <c r="AM26" i="36"/>
  <c r="AN21" i="34"/>
  <c r="F9" i="34"/>
  <c r="AN203" i="59"/>
  <c r="AO40" i="28"/>
  <c r="F39" i="35"/>
  <c r="AL15" i="36"/>
  <c r="F37" i="35"/>
  <c r="AK57" i="63"/>
  <c r="AK22" i="34"/>
  <c r="AJ24" i="34"/>
  <c r="AK17" i="34"/>
  <c r="AK19" i="34"/>
  <c r="AJ20" i="34"/>
  <c r="AK56" i="63"/>
  <c r="AK58" i="63"/>
  <c r="AR69" i="33"/>
  <c r="AS7" i="33"/>
  <c r="AO21" i="34"/>
  <c r="AN27" i="36"/>
  <c r="AN26" i="36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/>
  <c r="AK20" i="34"/>
  <c r="AM38" i="64"/>
  <c r="G99" i="59"/>
  <c r="AM16" i="36"/>
  <c r="AM57" i="63"/>
  <c r="AM22" i="34"/>
  <c r="AS69" i="33"/>
  <c r="AT7" i="33"/>
  <c r="AN38" i="64"/>
  <c r="AR38" i="28"/>
  <c r="AP21" i="34"/>
  <c r="AO27" i="36"/>
  <c r="AO26" i="36"/>
  <c r="F109" i="116"/>
  <c r="AL24" i="34"/>
  <c r="AM17" i="34"/>
  <c r="AM19" i="34"/>
  <c r="AM56" i="63"/>
  <c r="AM58" i="63"/>
  <c r="AL20" i="34"/>
  <c r="F8" i="64"/>
  <c r="AL58" i="63"/>
  <c r="F48" i="31"/>
  <c r="F12" i="34"/>
  <c r="F50" i="31"/>
  <c r="AQ40" i="28"/>
  <c r="AN15" i="36"/>
  <c r="AN16" i="36"/>
  <c r="AP203" i="59"/>
  <c r="AR40" i="28"/>
  <c r="AO15" i="36"/>
  <c r="AO16" i="36"/>
  <c r="AQ203" i="59"/>
  <c r="AT69" i="33"/>
  <c r="AU7" i="33"/>
  <c r="AS38" i="28"/>
  <c r="AQ21" i="34"/>
  <c r="AP27" i="36"/>
  <c r="AP26" i="36"/>
  <c r="AM20" i="34"/>
  <c r="AM24" i="34"/>
  <c r="AN17" i="34"/>
  <c r="AN19" i="34"/>
  <c r="AN56" i="63"/>
  <c r="AN57" i="63"/>
  <c r="G14" i="63"/>
  <c r="F157" i="116"/>
  <c r="AN22" i="34"/>
  <c r="AO38" i="64"/>
  <c r="F123" i="116"/>
  <c r="AO57" i="63"/>
  <c r="AO22" i="34"/>
  <c r="AU69" i="33"/>
  <c r="AV7" i="33"/>
  <c r="AT38" i="28"/>
  <c r="AR21" i="34"/>
  <c r="AQ27" i="36"/>
  <c r="AQ26" i="36"/>
  <c r="AP15" i="36"/>
  <c r="AP16" i="36"/>
  <c r="AS40" i="28"/>
  <c r="AR203" i="59"/>
  <c r="AP38" i="64"/>
  <c r="G13" i="63"/>
  <c r="F156" i="116"/>
  <c r="AN58" i="63"/>
  <c r="AN20" i="34"/>
  <c r="AO56" i="63"/>
  <c r="AN24" i="34"/>
  <c r="AO17" i="34"/>
  <c r="AO19" i="34"/>
  <c r="G15" i="63"/>
  <c r="AP57" i="63"/>
  <c r="AP22" i="34"/>
  <c r="AO24" i="34"/>
  <c r="AP17" i="34"/>
  <c r="AP19" i="34"/>
  <c r="AP56" i="63"/>
  <c r="AP58" i="63"/>
  <c r="AO20" i="34"/>
  <c r="AV69" i="33"/>
  <c r="AW7" i="33"/>
  <c r="AO58" i="63"/>
  <c r="AQ38" i="64"/>
  <c r="AU38" i="28"/>
  <c r="AS21" i="34"/>
  <c r="AR27" i="36"/>
  <c r="AR26" i="36"/>
  <c r="AQ15" i="36"/>
  <c r="AQ16" i="36"/>
  <c r="AS203" i="59"/>
  <c r="AT40" i="28"/>
  <c r="AR38" i="64"/>
  <c r="F158" i="116"/>
  <c r="AU40" i="28"/>
  <c r="AT203" i="59"/>
  <c r="AR15" i="36"/>
  <c r="AR16" i="36"/>
  <c r="AW69" i="33"/>
  <c r="AX7" i="33"/>
  <c r="AQ56" i="63"/>
  <c r="AQ17" i="34"/>
  <c r="AQ19" i="34"/>
  <c r="AP24" i="34"/>
  <c r="AP20" i="34"/>
  <c r="AT21" i="34"/>
  <c r="AV38" i="28"/>
  <c r="AS27" i="36"/>
  <c r="AS26" i="36"/>
  <c r="AQ57" i="63"/>
  <c r="AQ22" i="34"/>
  <c r="AU21" i="34"/>
  <c r="AT27" i="36"/>
  <c r="AT26" i="36"/>
  <c r="AW38" i="28"/>
  <c r="AR57" i="63"/>
  <c r="AR22" i="34"/>
  <c r="AR17" i="34"/>
  <c r="AR19" i="34"/>
  <c r="AQ24" i="34"/>
  <c r="AQ20" i="34"/>
  <c r="AR56" i="63"/>
  <c r="AS38" i="64"/>
  <c r="AS15" i="36"/>
  <c r="AS16" i="36"/>
  <c r="AV40" i="28"/>
  <c r="AU203" i="59"/>
  <c r="AQ58" i="63"/>
  <c r="AX69" i="33"/>
  <c r="AY7" i="33"/>
  <c r="AR20" i="34"/>
  <c r="AR24" i="34"/>
  <c r="AS17" i="34"/>
  <c r="AS19" i="34"/>
  <c r="AS56" i="63"/>
  <c r="AS57" i="63"/>
  <c r="AS22" i="34"/>
  <c r="AV203" i="59"/>
  <c r="AT15" i="36"/>
  <c r="AT16" i="36"/>
  <c r="AW40" i="28"/>
  <c r="AY69" i="33"/>
  <c r="AZ7" i="33"/>
  <c r="AT38" i="64"/>
  <c r="AX38" i="28"/>
  <c r="AV21" i="34"/>
  <c r="AU27" i="36"/>
  <c r="AU26" i="36"/>
  <c r="AR58" i="63"/>
  <c r="AS24" i="34"/>
  <c r="AT17" i="34"/>
  <c r="AT19" i="34"/>
  <c r="AS20" i="34"/>
  <c r="AT56" i="63"/>
  <c r="AT58" i="63"/>
  <c r="AZ69" i="33"/>
  <c r="BA7" i="33"/>
  <c r="AY38" i="28"/>
  <c r="AW21" i="34"/>
  <c r="AV27" i="36"/>
  <c r="AV26" i="36"/>
  <c r="AW203" i="59"/>
  <c r="AU15" i="36"/>
  <c r="AU16" i="36"/>
  <c r="AX40" i="28"/>
  <c r="AU38" i="64"/>
  <c r="AT57" i="63"/>
  <c r="AT22" i="34"/>
  <c r="AS58" i="63"/>
  <c r="BA69" i="33"/>
  <c r="BB7" i="33"/>
  <c r="AW27" i="36"/>
  <c r="AW26" i="36"/>
  <c r="AZ38" i="28"/>
  <c r="AX21" i="34"/>
  <c r="AY40" i="28"/>
  <c r="AX203" i="59"/>
  <c r="AV15" i="36"/>
  <c r="AV16" i="36"/>
  <c r="AU56" i="63"/>
  <c r="AT20" i="34"/>
  <c r="AT24" i="34"/>
  <c r="AU17" i="34"/>
  <c r="AU19" i="34"/>
  <c r="AU57" i="63"/>
  <c r="AU22" i="34"/>
  <c r="AV38" i="64"/>
  <c r="AU20" i="34"/>
  <c r="AV17" i="34"/>
  <c r="AV19" i="34"/>
  <c r="AV56" i="63"/>
  <c r="AV58" i="63"/>
  <c r="AU24" i="34"/>
  <c r="AV57" i="63"/>
  <c r="AV22" i="34"/>
  <c r="AU58" i="63"/>
  <c r="AZ40" i="28"/>
  <c r="AW15" i="36"/>
  <c r="AW16" i="36"/>
  <c r="AY203" i="59"/>
  <c r="BB69" i="33"/>
  <c r="BC7" i="33"/>
  <c r="AX27" i="36"/>
  <c r="AX26" i="36"/>
  <c r="BA38" i="28"/>
  <c r="AY21" i="34"/>
  <c r="BA70" i="33"/>
  <c r="AW38" i="64"/>
  <c r="BC69" i="33"/>
  <c r="BD7" i="33"/>
  <c r="AZ21" i="34"/>
  <c r="AY27" i="36"/>
  <c r="AY26" i="36"/>
  <c r="BB38" i="28"/>
  <c r="AW57" i="63"/>
  <c r="AW22" i="34"/>
  <c r="AV24" i="34"/>
  <c r="AV20" i="34"/>
  <c r="AW17" i="34"/>
  <c r="AW19" i="34"/>
  <c r="AW56" i="63"/>
  <c r="AX38" i="64"/>
  <c r="G9" i="34"/>
  <c r="AZ203" i="59"/>
  <c r="AX15" i="36"/>
  <c r="BA40" i="28"/>
  <c r="G39" i="35"/>
  <c r="G37" i="35"/>
  <c r="G47" i="31"/>
  <c r="G10" i="34"/>
  <c r="AX57" i="63"/>
  <c r="AX22" i="34"/>
  <c r="AX16" i="36"/>
  <c r="AX17" i="36"/>
  <c r="BA203" i="59"/>
  <c r="AY15" i="36"/>
  <c r="BB40" i="28"/>
  <c r="AY38" i="64"/>
  <c r="H99" i="59"/>
  <c r="AW58" i="63"/>
  <c r="BD69" i="33"/>
  <c r="BE7" i="33"/>
  <c r="AW20" i="34"/>
  <c r="AX56" i="63"/>
  <c r="AX17" i="34"/>
  <c r="AX19" i="34"/>
  <c r="AW24" i="34"/>
  <c r="BC38" i="28"/>
  <c r="AZ27" i="36"/>
  <c r="AZ26" i="36"/>
  <c r="BA21" i="34"/>
  <c r="BE69" i="33"/>
  <c r="BF7" i="33"/>
  <c r="G109" i="116"/>
  <c r="AZ38" i="64"/>
  <c r="BA27" i="36"/>
  <c r="BA26" i="36"/>
  <c r="BD38" i="28"/>
  <c r="BB21" i="34"/>
  <c r="AY57" i="63"/>
  <c r="AY22" i="34"/>
  <c r="G8" i="64"/>
  <c r="AY17" i="34"/>
  <c r="AY19" i="34"/>
  <c r="AY56" i="63"/>
  <c r="AY58" i="63"/>
  <c r="AX20" i="34"/>
  <c r="AX24" i="34"/>
  <c r="G48" i="31"/>
  <c r="G12" i="34"/>
  <c r="G50" i="31"/>
  <c r="AX58" i="63"/>
  <c r="AZ15" i="36"/>
  <c r="AZ16" i="36"/>
  <c r="BC40" i="28"/>
  <c r="BB203" i="59"/>
  <c r="AY16" i="36"/>
  <c r="BA38" i="64"/>
  <c r="AZ17" i="34"/>
  <c r="AZ19" i="34"/>
  <c r="AZ56" i="63"/>
  <c r="AY24" i="34"/>
  <c r="AY20" i="34"/>
  <c r="AZ57" i="63"/>
  <c r="H14" i="63"/>
  <c r="G157" i="116"/>
  <c r="AZ22" i="34"/>
  <c r="BA15" i="36"/>
  <c r="BC203" i="59"/>
  <c r="BD40" i="28"/>
  <c r="BF69" i="33"/>
  <c r="BG7" i="33"/>
  <c r="BC21" i="34"/>
  <c r="BB27" i="36"/>
  <c r="BB26" i="36"/>
  <c r="BE38" i="28"/>
  <c r="G123" i="116"/>
  <c r="BA56" i="63"/>
  <c r="AZ20" i="34"/>
  <c r="AZ24" i="34"/>
  <c r="BA17" i="34"/>
  <c r="BA19" i="34"/>
  <c r="BB38" i="64"/>
  <c r="BA16" i="36"/>
  <c r="BD203" i="59"/>
  <c r="BB15" i="36"/>
  <c r="BB16" i="36"/>
  <c r="BE40" i="28"/>
  <c r="BG69" i="33"/>
  <c r="BH7" i="33"/>
  <c r="BA57" i="63"/>
  <c r="BA22" i="34"/>
  <c r="BD21" i="34"/>
  <c r="BF38" i="28"/>
  <c r="BC27" i="36"/>
  <c r="BC26" i="36"/>
  <c r="H13" i="63"/>
  <c r="G156" i="116"/>
  <c r="AZ58" i="63"/>
  <c r="BC38" i="64"/>
  <c r="BB57" i="63"/>
  <c r="BB22" i="34"/>
  <c r="BH69" i="33"/>
  <c r="BI7" i="33"/>
  <c r="BE21" i="34"/>
  <c r="BG38" i="28"/>
  <c r="BD27" i="36"/>
  <c r="BD26" i="36"/>
  <c r="BA24" i="34"/>
  <c r="BB56" i="63"/>
  <c r="BB58" i="63"/>
  <c r="BB17" i="34"/>
  <c r="BB19" i="34"/>
  <c r="BA20" i="34"/>
  <c r="BA58" i="63"/>
  <c r="H15" i="63"/>
  <c r="BE203" i="59"/>
  <c r="BF40" i="28"/>
  <c r="BC15" i="36"/>
  <c r="BC16" i="36"/>
  <c r="G158" i="116"/>
  <c r="BC17" i="34"/>
  <c r="BC19" i="34"/>
  <c r="BC56" i="63"/>
  <c r="BC58" i="63"/>
  <c r="BB24" i="34"/>
  <c r="BB20" i="34"/>
  <c r="BC57" i="63"/>
  <c r="BC22" i="34"/>
  <c r="BG40" i="28"/>
  <c r="BD15" i="36"/>
  <c r="BD16" i="36"/>
  <c r="BF203" i="59"/>
  <c r="BD38" i="64"/>
  <c r="BI69" i="33"/>
  <c r="BJ7" i="33"/>
  <c r="BH38" i="28"/>
  <c r="BF21" i="34"/>
  <c r="BE27" i="36"/>
  <c r="BE26" i="36"/>
  <c r="BE38" i="64"/>
  <c r="BC24" i="34"/>
  <c r="BC20" i="34"/>
  <c r="BD17" i="34"/>
  <c r="BD19" i="34"/>
  <c r="BD56" i="63"/>
  <c r="BD58" i="63"/>
  <c r="BJ69" i="33"/>
  <c r="BK7" i="33"/>
  <c r="BD57" i="63"/>
  <c r="BD22" i="34"/>
  <c r="BF27" i="36"/>
  <c r="BF26" i="36"/>
  <c r="BG21" i="34"/>
  <c r="BI38" i="28"/>
  <c r="BE15" i="36"/>
  <c r="BE16" i="36"/>
  <c r="BG203" i="59"/>
  <c r="BH40" i="28"/>
  <c r="BI40" i="28"/>
  <c r="BF15" i="36"/>
  <c r="BF16" i="36"/>
  <c r="BH203" i="59"/>
  <c r="BF38" i="64"/>
  <c r="BG27" i="36"/>
  <c r="BG26" i="36"/>
  <c r="BH21" i="34"/>
  <c r="BJ38" i="28"/>
  <c r="BE17" i="34"/>
  <c r="BE19" i="34"/>
  <c r="BD24" i="34"/>
  <c r="BE56" i="63"/>
  <c r="BE58" i="63"/>
  <c r="BD20" i="34"/>
  <c r="BK69" i="33"/>
  <c r="BL7" i="33"/>
  <c r="BE57" i="63"/>
  <c r="BE22" i="34"/>
  <c r="BL69" i="33"/>
  <c r="BM7" i="33"/>
  <c r="BM69" i="33"/>
  <c r="BI21" i="34"/>
  <c r="BK38" i="28"/>
  <c r="BH27" i="36"/>
  <c r="BH26" i="36"/>
  <c r="BG38" i="64"/>
  <c r="BE20" i="34"/>
  <c r="BF17" i="34"/>
  <c r="BF19" i="34"/>
  <c r="BF56" i="63"/>
  <c r="BF58" i="63"/>
  <c r="BE24" i="34"/>
  <c r="BF57" i="63"/>
  <c r="BF22" i="34"/>
  <c r="BJ40" i="28"/>
  <c r="BG15" i="36"/>
  <c r="BG16" i="36"/>
  <c r="BI203" i="59"/>
  <c r="BM38" i="28"/>
  <c r="BK21" i="34"/>
  <c r="BJ27" i="36"/>
  <c r="BN69" i="33"/>
  <c r="BM70" i="33"/>
  <c r="BN70" i="33"/>
  <c r="BL38" i="28"/>
  <c r="BJ21" i="34"/>
  <c r="BI27" i="36"/>
  <c r="BI26" i="36"/>
  <c r="BF24" i="34"/>
  <c r="BF20" i="34"/>
  <c r="BG17" i="34"/>
  <c r="BG19" i="34"/>
  <c r="BG56" i="63"/>
  <c r="BH15" i="36"/>
  <c r="BH16" i="36"/>
  <c r="BK40" i="28"/>
  <c r="BJ203" i="59"/>
  <c r="BG57" i="63"/>
  <c r="BG22" i="34"/>
  <c r="BH38" i="64"/>
  <c r="BI38" i="64"/>
  <c r="BH57" i="63"/>
  <c r="BH22" i="34"/>
  <c r="BJ26" i="36"/>
  <c r="BL40" i="28"/>
  <c r="BK203" i="59"/>
  <c r="BI15" i="36"/>
  <c r="BI16" i="36"/>
  <c r="H9" i="34"/>
  <c r="BM40" i="28"/>
  <c r="BJ15" i="36"/>
  <c r="BL203" i="59"/>
  <c r="H37" i="35"/>
  <c r="BG58" i="63"/>
  <c r="BG24" i="34"/>
  <c r="BH17" i="34"/>
  <c r="BH19" i="34"/>
  <c r="BH56" i="63"/>
  <c r="BH58" i="63"/>
  <c r="BG20" i="34"/>
  <c r="BI57" i="63"/>
  <c r="BI22" i="34"/>
  <c r="H10" i="34"/>
  <c r="H47" i="31"/>
  <c r="BI56" i="63"/>
  <c r="BI58" i="63"/>
  <c r="BI17" i="34"/>
  <c r="BI19" i="34"/>
  <c r="BH20" i="34"/>
  <c r="BH24" i="34"/>
  <c r="BK38" i="64"/>
  <c r="BM203" i="59"/>
  <c r="I99" i="59"/>
  <c r="BJ16" i="36"/>
  <c r="BJ17" i="36"/>
  <c r="BJ38" i="64"/>
  <c r="BN40" i="28"/>
  <c r="H39" i="35"/>
  <c r="I39" i="35"/>
  <c r="H48" i="31"/>
  <c r="H12" i="34"/>
  <c r="H50" i="31"/>
  <c r="H109" i="116"/>
  <c r="J99" i="59"/>
  <c r="K99" i="59"/>
  <c r="H8" i="64"/>
  <c r="BJ17" i="34"/>
  <c r="BJ19" i="34"/>
  <c r="BI24" i="34"/>
  <c r="BJ56" i="63"/>
  <c r="BI20" i="34"/>
  <c r="BJ57" i="63"/>
  <c r="BJ22" i="34"/>
  <c r="BJ58" i="63"/>
  <c r="H123" i="116"/>
  <c r="BK56" i="63"/>
  <c r="BK58" i="63"/>
  <c r="BK17" i="34"/>
  <c r="BK19" i="34"/>
  <c r="BJ20" i="34"/>
  <c r="BJ24" i="34"/>
  <c r="BK57" i="63"/>
  <c r="BK22" i="34"/>
  <c r="BL57" i="63"/>
  <c r="I14" i="63"/>
  <c r="H157" i="116"/>
  <c r="BK20" i="34"/>
  <c r="BK24" i="34"/>
  <c r="BL56" i="63"/>
  <c r="I13" i="63"/>
  <c r="H156" i="116"/>
  <c r="BL58" i="63"/>
  <c r="I15" i="63"/>
  <c r="H158" i="116"/>
  <c r="AP121" i="82" l="1"/>
  <c r="AP123" i="82" s="1"/>
  <c r="AS121" i="82"/>
  <c r="AS123" i="82" s="1"/>
  <c r="AT116" i="82"/>
  <c r="AT128" i="82" s="1"/>
  <c r="AM97" i="82"/>
  <c r="AM96" i="82" s="1"/>
  <c r="AN96" i="82"/>
  <c r="AN28" i="82" s="1"/>
  <c r="AR97" i="82"/>
  <c r="AR96" i="82" s="1"/>
  <c r="AR28" i="82" s="1"/>
  <c r="AR116" i="82"/>
  <c r="AR115" i="82" s="1"/>
  <c r="AR121" i="82" s="1"/>
  <c r="AR123" i="82" s="1"/>
  <c r="AT97" i="82"/>
  <c r="AT96" i="82" s="1"/>
  <c r="AT28" i="82" s="1"/>
  <c r="AM28" i="82"/>
  <c r="AS27" i="82"/>
  <c r="AS35" i="82" s="1"/>
  <c r="AR46" i="82"/>
  <c r="AR19" i="82" s="1"/>
  <c r="AR35" i="82" s="1"/>
  <c r="AU28" i="82"/>
  <c r="F204" i="46"/>
  <c r="D225" i="46"/>
  <c r="B250" i="46"/>
  <c r="B241" i="46"/>
  <c r="F233" i="46"/>
  <c r="G233" i="46" s="1"/>
  <c r="AX81" i="48"/>
  <c r="AX71" i="48"/>
  <c r="AX75" i="48" s="1"/>
  <c r="AX77" i="48" s="1"/>
  <c r="AS63" i="48"/>
  <c r="AS65" i="48" s="1"/>
  <c r="AS66" i="48" s="1"/>
  <c r="AG67" i="49"/>
  <c r="AX65" i="48"/>
  <c r="AK96" i="68"/>
  <c r="AQ54" i="48"/>
  <c r="AN67" i="49"/>
  <c r="AO63" i="48"/>
  <c r="BD54" i="48"/>
  <c r="AL67" i="49"/>
  <c r="B125" i="46"/>
  <c r="D150" i="46"/>
  <c r="AY126" i="82"/>
  <c r="AY128" i="82" s="1"/>
  <c r="AY115" i="82"/>
  <c r="AY81" i="48"/>
  <c r="AY71" i="48"/>
  <c r="AY75" i="48" s="1"/>
  <c r="AY77" i="48" s="1"/>
  <c r="AY88" i="48" s="1"/>
  <c r="AP128" i="82"/>
  <c r="AP30" i="82" s="1"/>
  <c r="BE71" i="48"/>
  <c r="BE75" i="48" s="1"/>
  <c r="BE77" i="48" s="1"/>
  <c r="F178" i="46"/>
  <c r="BA119" i="82"/>
  <c r="BA121" i="82" s="1"/>
  <c r="BA123" i="82" s="1"/>
  <c r="E200" i="46"/>
  <c r="F154" i="46"/>
  <c r="G154" i="46" s="1"/>
  <c r="E166" i="46"/>
  <c r="BA126" i="82"/>
  <c r="BA128" i="82" s="1"/>
  <c r="D189" i="46"/>
  <c r="AP106" i="82"/>
  <c r="AP97" i="82"/>
  <c r="BF97" i="82"/>
  <c r="BC81" i="48"/>
  <c r="BC71" i="48"/>
  <c r="BC75" i="48" s="1"/>
  <c r="BC77" i="48" s="1"/>
  <c r="AN81" i="48"/>
  <c r="AN71" i="48"/>
  <c r="AN75" i="48" s="1"/>
  <c r="AN77" i="48" s="1"/>
  <c r="AQ115" i="82"/>
  <c r="AQ121" i="82" s="1"/>
  <c r="AQ123" i="82" s="1"/>
  <c r="AQ128" i="82"/>
  <c r="BD115" i="82"/>
  <c r="BD126" i="82"/>
  <c r="BD128" i="82" s="1"/>
  <c r="AO115" i="82"/>
  <c r="AO121" i="82" s="1"/>
  <c r="AO123" i="82" s="1"/>
  <c r="AO128" i="82"/>
  <c r="AW128" i="82"/>
  <c r="AW115" i="82"/>
  <c r="AW121" i="82" s="1"/>
  <c r="AW123" i="82" s="1"/>
  <c r="AU71" i="48"/>
  <c r="AU75" i="48" s="1"/>
  <c r="AU77" i="48" s="1"/>
  <c r="BI71" i="48"/>
  <c r="BI75" i="48" s="1"/>
  <c r="BI77" i="48" s="1"/>
  <c r="F96" i="46"/>
  <c r="F194" i="46"/>
  <c r="F198" i="46" s="1"/>
  <c r="AY119" i="82"/>
  <c r="AY121" i="82" s="1"/>
  <c r="AY123" i="82" s="1"/>
  <c r="AY30" i="82" s="1"/>
  <c r="BH115" i="82"/>
  <c r="BG115" i="82"/>
  <c r="AX97" i="82"/>
  <c r="AS97" i="82"/>
  <c r="AS108" i="82" s="1"/>
  <c r="Y96" i="68"/>
  <c r="D191" i="46"/>
  <c r="F108" i="46"/>
  <c r="F238" i="46"/>
  <c r="F239" i="46" s="1"/>
  <c r="AU128" i="82"/>
  <c r="AU30" i="82" s="1"/>
  <c r="BF71" i="48"/>
  <c r="BF75" i="48" s="1"/>
  <c r="BF77" i="48" s="1"/>
  <c r="D33" i="46"/>
  <c r="D50" i="46" s="1"/>
  <c r="F48" i="46"/>
  <c r="D69" i="46"/>
  <c r="D73" i="46" s="1"/>
  <c r="D164" i="46"/>
  <c r="D166" i="46" s="1"/>
  <c r="F223" i="46"/>
  <c r="G223" i="46" s="1"/>
  <c r="E150" i="46"/>
  <c r="F144" i="46"/>
  <c r="G144" i="46" s="1"/>
  <c r="AN115" i="82"/>
  <c r="AN121" i="82" s="1"/>
  <c r="AN123" i="82" s="1"/>
  <c r="AN30" i="82" s="1"/>
  <c r="AT115" i="82"/>
  <c r="AT121" i="82" s="1"/>
  <c r="AT123" i="82" s="1"/>
  <c r="AT30" i="82" s="1"/>
  <c r="G33" i="46"/>
  <c r="G228" i="46"/>
  <c r="AR71" i="48"/>
  <c r="AR75" i="48" s="1"/>
  <c r="AR77" i="48" s="1"/>
  <c r="AR88" i="48" s="1"/>
  <c r="F78" i="46"/>
  <c r="G78" i="46" s="1"/>
  <c r="AM106" i="82"/>
  <c r="AM109" i="82" s="1"/>
  <c r="AM110" i="82" s="1"/>
  <c r="AX88" i="48"/>
  <c r="G119" i="46"/>
  <c r="AN106" i="82"/>
  <c r="AN108" i="82" s="1"/>
  <c r="AN29" i="82" s="1"/>
  <c r="E225" i="46"/>
  <c r="BB115" i="82"/>
  <c r="P131" i="91"/>
  <c r="P132" i="91" s="1"/>
  <c r="T324" i="6"/>
  <c r="D10" i="47"/>
  <c r="E9" i="47"/>
  <c r="D8" i="47"/>
  <c r="C8" i="47"/>
  <c r="C10" i="47" s="1"/>
  <c r="G6" i="47"/>
  <c r="E8" i="47"/>
  <c r="AF96" i="68"/>
  <c r="AJ333" i="6"/>
  <c r="S333" i="6"/>
  <c r="H138" i="91"/>
  <c r="H139" i="91" s="1"/>
  <c r="AZ54" i="48"/>
  <c r="AS81" i="48"/>
  <c r="F136" i="46"/>
  <c r="E141" i="46"/>
  <c r="BF59" i="48" s="1"/>
  <c r="BF63" i="48" s="1"/>
  <c r="BF65" i="48" s="1"/>
  <c r="BG77" i="48"/>
  <c r="BA54" i="48"/>
  <c r="F128" i="46"/>
  <c r="F133" i="46" s="1"/>
  <c r="G133" i="46" s="1"/>
  <c r="AW71" i="48"/>
  <c r="AW75" i="48" s="1"/>
  <c r="AW77" i="48" s="1"/>
  <c r="BH54" i="48"/>
  <c r="BH88" i="48" s="1"/>
  <c r="W138" i="91"/>
  <c r="W139" i="91" s="1"/>
  <c r="AT333" i="6"/>
  <c r="AS96" i="68"/>
  <c r="BG96" i="68"/>
  <c r="Y67" i="49"/>
  <c r="Z67" i="49"/>
  <c r="R67" i="49"/>
  <c r="AL96" i="68"/>
  <c r="AA67" i="49"/>
  <c r="AC67" i="49"/>
  <c r="V67" i="49"/>
  <c r="V131" i="91"/>
  <c r="V132" i="91" s="1"/>
  <c r="Q96" i="68"/>
  <c r="AF323" i="6"/>
  <c r="AF324" i="6" s="1"/>
  <c r="I96" i="68"/>
  <c r="K96" i="68"/>
  <c r="S131" i="91"/>
  <c r="S132" i="91" s="1"/>
  <c r="AP96" i="68"/>
  <c r="M324" i="6"/>
  <c r="T96" i="68"/>
  <c r="D39" i="46"/>
  <c r="B39" i="51"/>
  <c r="B27" i="51"/>
  <c r="B58" i="46"/>
  <c r="B66" i="46" s="1"/>
  <c r="A77" i="82"/>
  <c r="N67" i="49"/>
  <c r="D23" i="46"/>
  <c r="G67" i="49"/>
  <c r="D14" i="46"/>
  <c r="Q67" i="49"/>
  <c r="F39" i="46"/>
  <c r="F41" i="46" s="1"/>
  <c r="F13" i="46"/>
  <c r="G13" i="46" s="1"/>
  <c r="BC96" i="68"/>
  <c r="D89" i="46"/>
  <c r="AU96" i="68"/>
  <c r="Y333" i="6"/>
  <c r="X96" i="68"/>
  <c r="AA96" i="68"/>
  <c r="X333" i="6"/>
  <c r="B91" i="46"/>
  <c r="U96" i="68"/>
  <c r="AS138" i="91"/>
  <c r="AS139" i="91" s="1"/>
  <c r="BB324" i="6"/>
  <c r="V96" i="68"/>
  <c r="D25" i="46"/>
  <c r="G8" i="46"/>
  <c r="D16" i="46"/>
  <c r="I333" i="6"/>
  <c r="E138" i="91"/>
  <c r="E139" i="91" s="1"/>
  <c r="G11" i="46"/>
  <c r="F83" i="46"/>
  <c r="BA131" i="91"/>
  <c r="BA132" i="91" s="1"/>
  <c r="BE324" i="6"/>
  <c r="F50" i="46"/>
  <c r="C7" i="52"/>
  <c r="F23" i="46"/>
  <c r="G23" i="46" s="1"/>
  <c r="G44" i="46"/>
  <c r="B42" i="51"/>
  <c r="K67" i="49"/>
  <c r="F67" i="49"/>
  <c r="E73" i="46"/>
  <c r="E75" i="46" s="1"/>
  <c r="AJ27" i="50" s="1"/>
  <c r="E83" i="46"/>
  <c r="E91" i="46" s="1"/>
  <c r="G28" i="46"/>
  <c r="A40" i="48"/>
  <c r="M67" i="49"/>
  <c r="I67" i="49"/>
  <c r="B50" i="46"/>
  <c r="A77" i="48"/>
  <c r="A121" i="82" s="1"/>
  <c r="O67" i="49"/>
  <c r="E50" i="46"/>
  <c r="H67" i="49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BM35" i="50"/>
  <c r="BM66" i="50" s="1"/>
  <c r="B46" i="51"/>
  <c r="AM96" i="68"/>
  <c r="BB96" i="68"/>
  <c r="D25" i="59"/>
  <c r="C35" i="116" s="1"/>
  <c r="D207" i="59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324" i="6"/>
  <c r="N96" i="68"/>
  <c r="BD131" i="91"/>
  <c r="BD132" i="91" s="1"/>
  <c r="L131" i="91"/>
  <c r="L132" i="91" s="1"/>
  <c r="P96" i="68"/>
  <c r="AC96" i="68"/>
  <c r="D23" i="59"/>
  <c r="C33" i="116" s="1"/>
  <c r="AY332" i="6"/>
  <c r="AY333" i="6" s="1"/>
  <c r="AW54" i="48"/>
  <c r="AW88" i="48" s="1"/>
  <c r="BA96" i="68"/>
  <c r="AM71" i="48"/>
  <c r="AM75" i="48" s="1"/>
  <c r="AM77" i="48" s="1"/>
  <c r="BB131" i="91"/>
  <c r="BB132" i="91" s="1"/>
  <c r="BF96" i="68"/>
  <c r="BB71" i="48"/>
  <c r="BB75" i="48" s="1"/>
  <c r="BB77" i="48" s="1"/>
  <c r="BB88" i="48" s="1"/>
  <c r="AZ71" i="48"/>
  <c r="AZ75" i="48" s="1"/>
  <c r="AZ77" i="48" s="1"/>
  <c r="K333" i="6"/>
  <c r="AV71" i="48"/>
  <c r="AV75" i="48" s="1"/>
  <c r="AV77" i="48" s="1"/>
  <c r="BJ71" i="48"/>
  <c r="BJ75" i="48" s="1"/>
  <c r="BJ77" i="48" s="1"/>
  <c r="BJ88" i="48" s="1"/>
  <c r="BI54" i="48"/>
  <c r="BI88" i="48" s="1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S77" i="48"/>
  <c r="AD67" i="49"/>
  <c r="AY131" i="91"/>
  <c r="AY132" i="91" s="1"/>
  <c r="BF138" i="91"/>
  <c r="BF139" i="91" s="1"/>
  <c r="AJ67" i="49"/>
  <c r="F113" i="46"/>
  <c r="G113" i="46" s="1"/>
  <c r="AW63" i="48"/>
  <c r="AQ63" i="48"/>
  <c r="AQ65" i="48" s="1"/>
  <c r="BL96" i="68"/>
  <c r="AQ138" i="91"/>
  <c r="AQ139" i="91" s="1"/>
  <c r="BD332" i="6"/>
  <c r="B116" i="46"/>
  <c r="BJ96" i="68"/>
  <c r="AO54" i="48"/>
  <c r="AO65" i="48" s="1"/>
  <c r="AO66" i="48" s="1"/>
  <c r="AE67" i="49"/>
  <c r="AN63" i="48"/>
  <c r="AN65" i="48" s="1"/>
  <c r="AR63" i="48"/>
  <c r="AR65" i="48" s="1"/>
  <c r="AL138" i="91"/>
  <c r="AL139" i="91" s="1"/>
  <c r="AN96" i="68"/>
  <c r="AH67" i="49"/>
  <c r="D114" i="46"/>
  <c r="AV66" i="48"/>
  <c r="AX66" i="48"/>
  <c r="AX89" i="48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G38" i="68"/>
  <c r="AA324" i="6"/>
  <c r="W131" i="91"/>
  <c r="W132" i="91" s="1"/>
  <c r="BK323" i="6"/>
  <c r="BI96" i="68"/>
  <c r="AJ138" i="91"/>
  <c r="AJ139" i="91" s="1"/>
  <c r="AN333" i="6"/>
  <c r="G61" i="46"/>
  <c r="F64" i="46"/>
  <c r="L96" i="68"/>
  <c r="N332" i="6"/>
  <c r="J138" i="91" s="1"/>
  <c r="J139" i="91" s="1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AZ332" i="6"/>
  <c r="AV138" i="91" s="1"/>
  <c r="AV139" i="91" s="1"/>
  <c r="AX96" i="68"/>
  <c r="BN43" i="50"/>
  <c r="K324" i="6"/>
  <c r="G131" i="91"/>
  <c r="G132" i="91" s="1"/>
  <c r="BL333" i="6"/>
  <c r="BH138" i="91"/>
  <c r="BH139" i="91" s="1"/>
  <c r="AT65" i="48"/>
  <c r="BJ59" i="48"/>
  <c r="BJ63" i="48" s="1"/>
  <c r="BJ65" i="48" s="1"/>
  <c r="BA59" i="48"/>
  <c r="BA63" i="48" s="1"/>
  <c r="BA65" i="48" s="1"/>
  <c r="BA66" i="48" s="1"/>
  <c r="AY59" i="48"/>
  <c r="AY63" i="48" s="1"/>
  <c r="AY65" i="48" s="1"/>
  <c r="BB59" i="48"/>
  <c r="BB63" i="48" s="1"/>
  <c r="BB65" i="48" s="1"/>
  <c r="V324" i="6"/>
  <c r="R131" i="91"/>
  <c r="R132" i="91" s="1"/>
  <c r="R324" i="6"/>
  <c r="N131" i="91"/>
  <c r="N132" i="91" s="1"/>
  <c r="T332" i="6"/>
  <c r="R96" i="68"/>
  <c r="BF88" i="48"/>
  <c r="BG88" i="48"/>
  <c r="AB323" i="6"/>
  <c r="Z96" i="68"/>
  <c r="S138" i="91"/>
  <c r="S139" i="91" s="1"/>
  <c r="W333" i="6"/>
  <c r="AL323" i="6"/>
  <c r="AJ96" i="68"/>
  <c r="X138" i="91"/>
  <c r="X139" i="91" s="1"/>
  <c r="AB333" i="6"/>
  <c r="M96" i="68"/>
  <c r="N138" i="91"/>
  <c r="N139" i="91" s="1"/>
  <c r="R333" i="6"/>
  <c r="BE131" i="91"/>
  <c r="BE132" i="91" s="1"/>
  <c r="BI324" i="6"/>
  <c r="BE88" i="48"/>
  <c r="G163" i="46"/>
  <c r="F164" i="46"/>
  <c r="AT81" i="48"/>
  <c r="AT71" i="48"/>
  <c r="AT75" i="48" s="1"/>
  <c r="AT77" i="48" s="1"/>
  <c r="G54" i="46"/>
  <c r="F58" i="46"/>
  <c r="G239" i="46"/>
  <c r="F241" i="46"/>
  <c r="G241" i="46" s="1"/>
  <c r="AZ324" i="6"/>
  <c r="G48" i="46"/>
  <c r="AO71" i="48"/>
  <c r="AO75" i="48" s="1"/>
  <c r="AO77" i="48" s="1"/>
  <c r="BA71" i="48"/>
  <c r="BA75" i="48" s="1"/>
  <c r="BA77" i="48" s="1"/>
  <c r="BC54" i="48"/>
  <c r="D64" i="46"/>
  <c r="B100" i="46"/>
  <c r="G128" i="46"/>
  <c r="G248" i="46"/>
  <c r="F213" i="46"/>
  <c r="G213" i="46" s="1"/>
  <c r="D214" i="46"/>
  <c r="D216" i="46" s="1"/>
  <c r="BK131" i="91"/>
  <c r="BK132" i="91" s="1"/>
  <c r="AE332" i="6"/>
  <c r="AA138" i="91" s="1"/>
  <c r="AA139" i="91" s="1"/>
  <c r="AP81" i="48"/>
  <c r="AP89" i="48" s="1"/>
  <c r="B41" i="46"/>
  <c r="B141" i="46"/>
  <c r="B150" i="46"/>
  <c r="B225" i="46"/>
  <c r="Y131" i="91"/>
  <c r="Y132" i="91" s="1"/>
  <c r="P333" i="6"/>
  <c r="AI323" i="6"/>
  <c r="B47" i="51"/>
  <c r="F125" i="46"/>
  <c r="B216" i="46"/>
  <c r="BD71" i="48"/>
  <c r="BD75" i="48" s="1"/>
  <c r="BD77" i="48" s="1"/>
  <c r="BD88" i="48" s="1"/>
  <c r="A61" i="82"/>
  <c r="B28" i="51"/>
  <c r="AX128" i="82"/>
  <c r="AX115" i="82"/>
  <c r="AX121" i="82" s="1"/>
  <c r="AX123" i="82" s="1"/>
  <c r="AX30" i="82" s="1"/>
  <c r="AU54" i="48"/>
  <c r="AQ81" i="48"/>
  <c r="AQ88" i="48" s="1"/>
  <c r="D108" i="46"/>
  <c r="F111" i="46"/>
  <c r="E125" i="46"/>
  <c r="F169" i="46"/>
  <c r="BG102" i="82"/>
  <c r="BG106" i="82" s="1"/>
  <c r="BG109" i="82" s="1"/>
  <c r="BG110" i="82" s="1"/>
  <c r="BI102" i="82"/>
  <c r="BI106" i="82" s="1"/>
  <c r="AZ102" i="82"/>
  <c r="AZ106" i="82" s="1"/>
  <c r="AZ109" i="82" s="1"/>
  <c r="AZ110" i="82" s="1"/>
  <c r="BC102" i="82"/>
  <c r="BC106" i="82" s="1"/>
  <c r="BC109" i="82" s="1"/>
  <c r="BC110" i="82" s="1"/>
  <c r="BJ102" i="82"/>
  <c r="BJ106" i="82" s="1"/>
  <c r="BJ109" i="82" s="1"/>
  <c r="BJ110" i="82" s="1"/>
  <c r="BF102" i="82"/>
  <c r="BF106" i="82" s="1"/>
  <c r="BF109" i="82" s="1"/>
  <c r="BF110" i="82" s="1"/>
  <c r="BD102" i="82"/>
  <c r="BD106" i="82" s="1"/>
  <c r="BD109" i="82" s="1"/>
  <c r="BD110" i="82" s="1"/>
  <c r="AY102" i="82"/>
  <c r="AY106" i="82" s="1"/>
  <c r="AY109" i="82" s="1"/>
  <c r="AY110" i="82" s="1"/>
  <c r="BA102" i="82"/>
  <c r="BA106" i="82" s="1"/>
  <c r="BA109" i="82" s="1"/>
  <c r="BA110" i="82" s="1"/>
  <c r="BE102" i="82"/>
  <c r="BE106" i="82" s="1"/>
  <c r="BE109" i="82" s="1"/>
  <c r="BE110" i="82" s="1"/>
  <c r="BB102" i="82"/>
  <c r="BB106" i="82" s="1"/>
  <c r="BB109" i="82" s="1"/>
  <c r="BB110" i="82" s="1"/>
  <c r="BH102" i="82"/>
  <c r="BH106" i="82" s="1"/>
  <c r="BH109" i="82" s="1"/>
  <c r="BH110" i="82" s="1"/>
  <c r="A49" i="82"/>
  <c r="A86" i="48"/>
  <c r="G186" i="46"/>
  <c r="F189" i="46"/>
  <c r="D116" i="46"/>
  <c r="F214" i="46"/>
  <c r="G211" i="46"/>
  <c r="A70" i="48"/>
  <c r="A114" i="82" s="1"/>
  <c r="A73" i="82"/>
  <c r="BI109" i="82"/>
  <c r="BI110" i="82" s="1"/>
  <c r="W96" i="68"/>
  <c r="AM54" i="48"/>
  <c r="D58" i="46"/>
  <c r="D83" i="46"/>
  <c r="G83" i="46" s="1"/>
  <c r="F86" i="46"/>
  <c r="F250" i="46"/>
  <c r="G250" i="46" s="1"/>
  <c r="F139" i="46"/>
  <c r="G136" i="46"/>
  <c r="F158" i="46"/>
  <c r="G158" i="46" s="1"/>
  <c r="F148" i="46"/>
  <c r="G145" i="46"/>
  <c r="G238" i="46"/>
  <c r="AM128" i="82"/>
  <c r="AM115" i="82"/>
  <c r="AM121" i="82" s="1"/>
  <c r="AM123" i="82" s="1"/>
  <c r="BJ119" i="82"/>
  <c r="BJ121" i="82" s="1"/>
  <c r="BJ123" i="82" s="1"/>
  <c r="AZ119" i="82"/>
  <c r="AZ121" i="82" s="1"/>
  <c r="AZ123" i="82" s="1"/>
  <c r="BF119" i="82"/>
  <c r="BF121" i="82" s="1"/>
  <c r="BF123" i="82" s="1"/>
  <c r="BF30" i="82" s="1"/>
  <c r="BH119" i="82"/>
  <c r="BH121" i="82" s="1"/>
  <c r="BH123" i="82" s="1"/>
  <c r="BH30" i="82" s="1"/>
  <c r="BG119" i="82"/>
  <c r="BG121" i="82" s="1"/>
  <c r="BG123" i="82" s="1"/>
  <c r="BG30" i="82" s="1"/>
  <c r="AF67" i="49"/>
  <c r="BI119" i="82"/>
  <c r="BI121" i="82" s="1"/>
  <c r="BI123" i="82" s="1"/>
  <c r="BI30" i="82" s="1"/>
  <c r="AU106" i="82"/>
  <c r="AU109" i="82" s="1"/>
  <c r="AU110" i="82" s="1"/>
  <c r="AS106" i="82"/>
  <c r="AS109" i="82" s="1"/>
  <c r="AS110" i="82" s="1"/>
  <c r="AS128" i="82"/>
  <c r="AS30" i="82" s="1"/>
  <c r="AZ126" i="82"/>
  <c r="AZ128" i="82" s="1"/>
  <c r="BJ126" i="82"/>
  <c r="BJ128" i="82" s="1"/>
  <c r="BC119" i="82"/>
  <c r="BC121" i="82" s="1"/>
  <c r="BC123" i="82" s="1"/>
  <c r="BC30" i="82" s="1"/>
  <c r="BB119" i="82"/>
  <c r="BB121" i="82" s="1"/>
  <c r="BB123" i="82" s="1"/>
  <c r="BB30" i="82" s="1"/>
  <c r="BE119" i="82"/>
  <c r="BE121" i="82" s="1"/>
  <c r="BE123" i="82" s="1"/>
  <c r="BE30" i="82" s="1"/>
  <c r="AV106" i="82"/>
  <c r="AV109" i="82" s="1"/>
  <c r="AV110" i="82" s="1"/>
  <c r="AQ106" i="82"/>
  <c r="AQ109" i="82" s="1"/>
  <c r="AQ110" i="82" s="1"/>
  <c r="AW106" i="82"/>
  <c r="AX106" i="82"/>
  <c r="AO106" i="82"/>
  <c r="AO109" i="82" s="1"/>
  <c r="AO110" i="82" s="1"/>
  <c r="AT106" i="82"/>
  <c r="AT109" i="82" s="1"/>
  <c r="AT110" i="82" s="1"/>
  <c r="BD119" i="82"/>
  <c r="BD121" i="82" s="1"/>
  <c r="BD123" i="82" s="1"/>
  <c r="BD30" i="82" s="1"/>
  <c r="AV128" i="82"/>
  <c r="AV30" i="82" s="1"/>
  <c r="BJ131" i="91"/>
  <c r="BJ132" i="91" s="1"/>
  <c r="BN324" i="6"/>
  <c r="AN324" i="6"/>
  <c r="C42" i="47"/>
  <c r="C26" i="47"/>
  <c r="J42" i="47"/>
  <c r="K42" i="47"/>
  <c r="D42" i="47"/>
  <c r="M42" i="47"/>
  <c r="L42" i="47"/>
  <c r="G42" i="47"/>
  <c r="F42" i="47"/>
  <c r="E42" i="47"/>
  <c r="AG323" i="6"/>
  <c r="AE96" i="68"/>
  <c r="AB96" i="68"/>
  <c r="AD323" i="6"/>
  <c r="J332" i="6"/>
  <c r="G39" i="68"/>
  <c r="F39" i="68"/>
  <c r="U131" i="91"/>
  <c r="U132" i="91" s="1"/>
  <c r="Y324" i="6"/>
  <c r="AX333" i="6"/>
  <c r="AT138" i="91"/>
  <c r="AT139" i="91" s="1"/>
  <c r="G8" i="47"/>
  <c r="B10" i="47"/>
  <c r="AQ96" i="68"/>
  <c r="I38" i="68"/>
  <c r="AS323" i="6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O131" i="91"/>
  <c r="O132" i="91" s="1"/>
  <c r="S324" i="6"/>
  <c r="I46" i="47"/>
  <c r="N46" i="47"/>
  <c r="C27" i="47"/>
  <c r="M46" i="47"/>
  <c r="H46" i="47"/>
  <c r="G46" i="47"/>
  <c r="F46" i="47"/>
  <c r="D46" i="47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E131" i="91"/>
  <c r="E132" i="91" s="1"/>
  <c r="I324" i="6"/>
  <c r="BL324" i="6"/>
  <c r="BH131" i="91"/>
  <c r="BH132" i="91" s="1"/>
  <c r="Q138" i="91"/>
  <c r="Q139" i="91" s="1"/>
  <c r="U333" i="6"/>
  <c r="BG323" i="6"/>
  <c r="BE96" i="68"/>
  <c r="BI333" i="6"/>
  <c r="BE138" i="91"/>
  <c r="BE139" i="91" s="1"/>
  <c r="AG332" i="6"/>
  <c r="H39" i="68"/>
  <c r="AJ323" i="6"/>
  <c r="AH96" i="68"/>
  <c r="I138" i="91"/>
  <c r="I139" i="91" s="1"/>
  <c r="M333" i="6"/>
  <c r="Q323" i="6"/>
  <c r="O96" i="68"/>
  <c r="AM131" i="91"/>
  <c r="AM132" i="91" s="1"/>
  <c r="AU324" i="6"/>
  <c r="D138" i="91"/>
  <c r="D139" i="91" s="1"/>
  <c r="H333" i="6"/>
  <c r="AS131" i="91"/>
  <c r="AS132" i="91" s="1"/>
  <c r="AO30" i="82" l="1"/>
  <c r="AR128" i="82"/>
  <c r="AW30" i="82"/>
  <c r="AN109" i="82"/>
  <c r="AN110" i="82" s="1"/>
  <c r="AX96" i="82"/>
  <c r="AX28" i="82" s="1"/>
  <c r="AX108" i="82"/>
  <c r="AX29" i="82" s="1"/>
  <c r="AV108" i="82"/>
  <c r="AV29" i="82" s="1"/>
  <c r="AU108" i="82"/>
  <c r="AU29" i="82" s="1"/>
  <c r="AM108" i="82"/>
  <c r="AM29" i="82" s="1"/>
  <c r="AO108" i="82"/>
  <c r="AO29" i="82" s="1"/>
  <c r="AO31" i="82" s="1"/>
  <c r="AR106" i="82"/>
  <c r="AS96" i="82"/>
  <c r="AS28" i="82" s="1"/>
  <c r="AX109" i="82"/>
  <c r="AX110" i="82" s="1"/>
  <c r="AQ108" i="82"/>
  <c r="AQ29" i="82" s="1"/>
  <c r="AT108" i="82"/>
  <c r="AT29" i="82" s="1"/>
  <c r="AW109" i="82"/>
  <c r="AW110" i="82" s="1"/>
  <c r="AW108" i="82"/>
  <c r="AW29" i="82" s="1"/>
  <c r="AP108" i="82"/>
  <c r="AP29" i="82" s="1"/>
  <c r="AP96" i="82"/>
  <c r="AP28" i="82" s="1"/>
  <c r="AS29" i="82"/>
  <c r="G204" i="46"/>
  <c r="F208" i="46"/>
  <c r="G208" i="46" s="1"/>
  <c r="BD59" i="48"/>
  <c r="BD63" i="48" s="1"/>
  <c r="BD65" i="48" s="1"/>
  <c r="AZ88" i="48"/>
  <c r="AN88" i="48"/>
  <c r="AP31" i="82"/>
  <c r="AP16" i="82" s="1"/>
  <c r="AP30" i="52" s="1"/>
  <c r="AP109" i="82"/>
  <c r="AP110" i="82" s="1"/>
  <c r="F183" i="46"/>
  <c r="G183" i="46" s="1"/>
  <c r="G178" i="46"/>
  <c r="AM30" i="82"/>
  <c r="AR30" i="82"/>
  <c r="BA30" i="82"/>
  <c r="AU31" i="82"/>
  <c r="AU16" i="82" s="1"/>
  <c r="AU30" i="52" s="1"/>
  <c r="AY31" i="82"/>
  <c r="AY16" i="82" s="1"/>
  <c r="AY32" i="82"/>
  <c r="BL128" i="82"/>
  <c r="BE59" i="48"/>
  <c r="BE63" i="48" s="1"/>
  <c r="BE65" i="48" s="1"/>
  <c r="BE89" i="48" s="1"/>
  <c r="BI59" i="48"/>
  <c r="BI63" i="48" s="1"/>
  <c r="AS88" i="48"/>
  <c r="G50" i="46"/>
  <c r="G41" i="46"/>
  <c r="AQ30" i="82"/>
  <c r="AT31" i="82"/>
  <c r="AT16" i="82" s="1"/>
  <c r="AT30" i="52" s="1"/>
  <c r="F25" i="46"/>
  <c r="G25" i="46" s="1"/>
  <c r="BG59" i="48"/>
  <c r="BG63" i="48" s="1"/>
  <c r="BG65" i="48" s="1"/>
  <c r="BH59" i="48"/>
  <c r="BH63" i="48" s="1"/>
  <c r="BH65" i="48" s="1"/>
  <c r="AW65" i="48"/>
  <c r="AW89" i="48" s="1"/>
  <c r="D41" i="46"/>
  <c r="AN31" i="82"/>
  <c r="AN16" i="82" s="1"/>
  <c r="AN30" i="52" s="1"/>
  <c r="D75" i="46"/>
  <c r="G194" i="46"/>
  <c r="G108" i="46"/>
  <c r="BC59" i="48"/>
  <c r="BC63" i="48" s="1"/>
  <c r="AZ59" i="48"/>
  <c r="AZ63" i="48" s="1"/>
  <c r="AZ65" i="48" s="1"/>
  <c r="AZ30" i="82"/>
  <c r="F69" i="46"/>
  <c r="G69" i="46" s="1"/>
  <c r="F14" i="46"/>
  <c r="G14" i="46" s="1"/>
  <c r="E10" i="47"/>
  <c r="F9" i="47"/>
  <c r="F10" i="47" s="1"/>
  <c r="C46" i="47"/>
  <c r="L46" i="47"/>
  <c r="K46" i="47"/>
  <c r="E46" i="47"/>
  <c r="J46" i="47"/>
  <c r="I42" i="47"/>
  <c r="H42" i="47"/>
  <c r="N42" i="47"/>
  <c r="BI65" i="48"/>
  <c r="BI89" i="48" s="1"/>
  <c r="AQ89" i="48"/>
  <c r="AB131" i="91"/>
  <c r="AB132" i="91" s="1"/>
  <c r="B75" i="46"/>
  <c r="AZ333" i="6"/>
  <c r="G39" i="46"/>
  <c r="AR131" i="91"/>
  <c r="AR132" i="91" s="1"/>
  <c r="G94" i="46"/>
  <c r="F100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 s="1"/>
  <c r="AK27" i="50"/>
  <c r="AC27" i="50"/>
  <c r="AE27" i="50"/>
  <c r="L324" i="6"/>
  <c r="AH27" i="50"/>
  <c r="AB27" i="50"/>
  <c r="BF131" i="91"/>
  <c r="BF132" i="91" s="1"/>
  <c r="AM27" i="50"/>
  <c r="AD27" i="50"/>
  <c r="A81" i="82"/>
  <c r="B44" i="51"/>
  <c r="E100" i="46"/>
  <c r="F73" i="46"/>
  <c r="G73" i="46" s="1"/>
  <c r="F41" i="68"/>
  <c r="F42" i="68" s="1"/>
  <c r="BM43" i="50"/>
  <c r="N333" i="6"/>
  <c r="G41" i="68"/>
  <c r="G42" i="68" s="1"/>
  <c r="AV89" i="48"/>
  <c r="AV88" i="48"/>
  <c r="AT88" i="48"/>
  <c r="AQ66" i="48"/>
  <c r="AE333" i="6"/>
  <c r="C35" i="64"/>
  <c r="D208" i="59"/>
  <c r="C43" i="71" s="1"/>
  <c r="C56" i="71" s="1"/>
  <c r="D103" i="59"/>
  <c r="C42" i="71"/>
  <c r="AW66" i="48"/>
  <c r="AS89" i="48"/>
  <c r="AR89" i="48"/>
  <c r="AR66" i="48"/>
  <c r="AZ138" i="91"/>
  <c r="AZ139" i="91" s="1"/>
  <c r="BD333" i="6"/>
  <c r="AN66" i="48"/>
  <c r="AN89" i="48"/>
  <c r="AV31" i="82"/>
  <c r="AV16" i="82" s="1"/>
  <c r="AV30" i="52" s="1"/>
  <c r="BF66" i="48"/>
  <c r="BF89" i="48"/>
  <c r="BB31" i="82"/>
  <c r="BB16" i="82" s="1"/>
  <c r="BB30" i="52" s="1"/>
  <c r="BB32" i="82"/>
  <c r="BI32" i="82"/>
  <c r="BI31" i="82"/>
  <c r="BI16" i="82" s="1"/>
  <c r="BI30" i="52" s="1"/>
  <c r="BE31" i="82"/>
  <c r="BE16" i="82" s="1"/>
  <c r="BE30" i="52" s="1"/>
  <c r="BE32" i="82"/>
  <c r="BH31" i="82"/>
  <c r="BH16" i="82" s="1"/>
  <c r="BH30" i="52" s="1"/>
  <c r="BH32" i="82"/>
  <c r="G86" i="46"/>
  <c r="F89" i="46"/>
  <c r="BJ66" i="48"/>
  <c r="BJ89" i="48"/>
  <c r="D66" i="46"/>
  <c r="BG66" i="48"/>
  <c r="BG89" i="48"/>
  <c r="AT324" i="6"/>
  <c r="AP131" i="91"/>
  <c r="AP132" i="91" s="1"/>
  <c r="BF32" i="82"/>
  <c r="BF31" i="82"/>
  <c r="BF16" i="82" s="1"/>
  <c r="BF30" i="52" s="1"/>
  <c r="G214" i="46"/>
  <c r="F216" i="46"/>
  <c r="G216" i="46" s="1"/>
  <c r="F173" i="46"/>
  <c r="G169" i="46"/>
  <c r="BC88" i="48"/>
  <c r="BC65" i="48"/>
  <c r="AB324" i="6"/>
  <c r="X131" i="91"/>
  <c r="X132" i="91" s="1"/>
  <c r="AZ66" i="48"/>
  <c r="AZ89" i="48"/>
  <c r="BF333" i="6"/>
  <c r="BB138" i="91"/>
  <c r="BB139" i="91" s="1"/>
  <c r="F66" i="46"/>
  <c r="G64" i="46"/>
  <c r="AP88" i="48"/>
  <c r="D100" i="46"/>
  <c r="G100" i="46" s="1"/>
  <c r="F150" i="46"/>
  <c r="G150" i="46" s="1"/>
  <c r="G148" i="46"/>
  <c r="AM88" i="48"/>
  <c r="AM65" i="48"/>
  <c r="F200" i="46"/>
  <c r="G200" i="46" s="1"/>
  <c r="G198" i="46"/>
  <c r="G164" i="46"/>
  <c r="F166" i="46"/>
  <c r="G166" i="46" s="1"/>
  <c r="BD66" i="48"/>
  <c r="BD89" i="48"/>
  <c r="AT66" i="48"/>
  <c r="AT89" i="48"/>
  <c r="AX31" i="82"/>
  <c r="AX16" i="82" s="1"/>
  <c r="AX30" i="52" s="1"/>
  <c r="AY66" i="48"/>
  <c r="AY89" i="48"/>
  <c r="BC31" i="82"/>
  <c r="BC16" i="82" s="1"/>
  <c r="BC30" i="52" s="1"/>
  <c r="BC32" i="82"/>
  <c r="BJ30" i="82"/>
  <c r="G189" i="46"/>
  <c r="F191" i="46"/>
  <c r="G191" i="46" s="1"/>
  <c r="D125" i="46"/>
  <c r="G125" i="46" s="1"/>
  <c r="AH131" i="91"/>
  <c r="AH132" i="91" s="1"/>
  <c r="AL324" i="6"/>
  <c r="AS31" i="82"/>
  <c r="AS16" i="82" s="1"/>
  <c r="AS30" i="52" s="1"/>
  <c r="BD31" i="82"/>
  <c r="BD16" i="82" s="1"/>
  <c r="BD30" i="52" s="1"/>
  <c r="BD32" i="82"/>
  <c r="G111" i="46"/>
  <c r="F114" i="46"/>
  <c r="BG32" i="82"/>
  <c r="BG31" i="82"/>
  <c r="BG16" i="82" s="1"/>
  <c r="BG30" i="52" s="1"/>
  <c r="G139" i="46"/>
  <c r="F141" i="46"/>
  <c r="G141" i="46" s="1"/>
  <c r="D91" i="46"/>
  <c r="BH66" i="48"/>
  <c r="BH89" i="48"/>
  <c r="BI66" i="48"/>
  <c r="BG131" i="91"/>
  <c r="BG132" i="91" s="1"/>
  <c r="BK324" i="6"/>
  <c r="BN96" i="68"/>
  <c r="AZ32" i="82"/>
  <c r="AZ31" i="82"/>
  <c r="AZ16" i="82" s="1"/>
  <c r="AZ30" i="52" s="1"/>
  <c r="J41" i="68"/>
  <c r="J42" i="68" s="1"/>
  <c r="AU88" i="48"/>
  <c r="AU65" i="48"/>
  <c r="AE131" i="91"/>
  <c r="AE132" i="91" s="1"/>
  <c r="AI324" i="6"/>
  <c r="G58" i="46"/>
  <c r="T333" i="6"/>
  <c r="P138" i="91"/>
  <c r="P139" i="91" s="1"/>
  <c r="BB89" i="48"/>
  <c r="BB66" i="48"/>
  <c r="H41" i="68"/>
  <c r="H42" i="68" s="1"/>
  <c r="AG324" i="6"/>
  <c r="AC131" i="91"/>
  <c r="AC132" i="91" s="1"/>
  <c r="G73" i="52"/>
  <c r="S6" i="48"/>
  <c r="BG324" i="6"/>
  <c r="BC131" i="91"/>
  <c r="BC132" i="91" s="1"/>
  <c r="G74" i="52"/>
  <c r="AE6" i="48"/>
  <c r="D131" i="91"/>
  <c r="D132" i="91" s="1"/>
  <c r="H324" i="6"/>
  <c r="I41" i="68"/>
  <c r="I42" i="68" s="1"/>
  <c r="J73" i="52"/>
  <c r="V6" i="48"/>
  <c r="BA333" i="6"/>
  <c r="AW138" i="91"/>
  <c r="AW139" i="91" s="1"/>
  <c r="M74" i="52"/>
  <c r="AK6" i="48"/>
  <c r="J333" i="6"/>
  <c r="F138" i="91"/>
  <c r="F139" i="91" s="1"/>
  <c r="O6" i="48"/>
  <c r="O42" i="47"/>
  <c r="E26" i="47" s="1"/>
  <c r="C73" i="52"/>
  <c r="AG6" i="48"/>
  <c r="I74" i="52"/>
  <c r="AI131" i="91"/>
  <c r="AI132" i="91" s="1"/>
  <c r="AM324" i="6"/>
  <c r="M73" i="52"/>
  <c r="Y6" i="48"/>
  <c r="Q6" i="48"/>
  <c r="E73" i="52"/>
  <c r="Z131" i="91"/>
  <c r="Z132" i="91" s="1"/>
  <c r="AD324" i="6"/>
  <c r="AC138" i="91"/>
  <c r="AC139" i="91" s="1"/>
  <c r="AG333" i="6"/>
  <c r="N74" i="52"/>
  <c r="AL6" i="48"/>
  <c r="L73" i="52"/>
  <c r="X6" i="48"/>
  <c r="AO131" i="91"/>
  <c r="AO132" i="91" s="1"/>
  <c r="AS324" i="6"/>
  <c r="P6" i="48"/>
  <c r="D73" i="52"/>
  <c r="AF6" i="48"/>
  <c r="H74" i="52"/>
  <c r="F38" i="47"/>
  <c r="G36" i="47"/>
  <c r="G72" i="52" s="1"/>
  <c r="I36" i="47"/>
  <c r="I72" i="52" s="1"/>
  <c r="M38" i="47"/>
  <c r="L36" i="47"/>
  <c r="L72" i="52" s="1"/>
  <c r="H38" i="47"/>
  <c r="C25" i="47"/>
  <c r="D27" i="47" s="1"/>
  <c r="N38" i="47"/>
  <c r="F36" i="47"/>
  <c r="F72" i="52" s="1"/>
  <c r="H36" i="47"/>
  <c r="H72" i="52" s="1"/>
  <c r="E36" i="47"/>
  <c r="E72" i="52" s="1"/>
  <c r="K38" i="47"/>
  <c r="K36" i="47"/>
  <c r="K72" i="52" s="1"/>
  <c r="G10" i="47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AF131" i="91"/>
  <c r="AF132" i="91" s="1"/>
  <c r="AJ324" i="6"/>
  <c r="F73" i="52"/>
  <c r="R6" i="48"/>
  <c r="N54" i="47"/>
  <c r="K54" i="47"/>
  <c r="G54" i="47"/>
  <c r="C54" i="47"/>
  <c r="F54" i="47"/>
  <c r="D54" i="47"/>
  <c r="I54" i="47"/>
  <c r="C29" i="47"/>
  <c r="L54" i="47"/>
  <c r="J54" i="47"/>
  <c r="E54" i="47"/>
  <c r="M54" i="47"/>
  <c r="H54" i="47"/>
  <c r="Q324" i="6"/>
  <c r="M131" i="91"/>
  <c r="M132" i="91" s="1"/>
  <c r="AB6" i="48"/>
  <c r="D74" i="52"/>
  <c r="BO333" i="6"/>
  <c r="BK138" i="91"/>
  <c r="BK139" i="91" s="1"/>
  <c r="AD6" i="48"/>
  <c r="F74" i="52"/>
  <c r="BB333" i="6"/>
  <c r="AX138" i="91"/>
  <c r="AX139" i="91" s="1"/>
  <c r="W6" i="48"/>
  <c r="K73" i="52"/>
  <c r="AW31" i="82" l="1"/>
  <c r="AW16" i="82" s="1"/>
  <c r="AW30" i="52" s="1"/>
  <c r="AP32" i="82"/>
  <c r="AW32" i="82"/>
  <c r="AS32" i="82"/>
  <c r="AO16" i="82"/>
  <c r="AO30" i="52" s="1"/>
  <c r="AO32" i="82"/>
  <c r="AU32" i="82"/>
  <c r="AV32" i="82"/>
  <c r="AT32" i="82"/>
  <c r="AX32" i="82"/>
  <c r="AN32" i="82"/>
  <c r="AR109" i="82"/>
  <c r="AR110" i="82" s="1"/>
  <c r="AR108" i="82"/>
  <c r="AR29" i="82" s="1"/>
  <c r="AR31" i="82" s="1"/>
  <c r="AR16" i="82" s="1"/>
  <c r="AR30" i="52" s="1"/>
  <c r="F225" i="46"/>
  <c r="G225" i="46" s="1"/>
  <c r="BA32" i="82"/>
  <c r="BA31" i="82"/>
  <c r="BA16" i="82" s="1"/>
  <c r="BA30" i="52" s="1"/>
  <c r="AM31" i="82"/>
  <c r="AM16" i="82" s="1"/>
  <c r="AM30" i="52" s="1"/>
  <c r="AQ31" i="82"/>
  <c r="AQ16" i="82" s="1"/>
  <c r="AQ30" i="52" s="1"/>
  <c r="AQ32" i="82"/>
  <c r="K7" i="82"/>
  <c r="G39" i="52" s="1"/>
  <c r="AY30" i="52"/>
  <c r="F16" i="46"/>
  <c r="G16" i="46" s="1"/>
  <c r="BE66" i="48"/>
  <c r="J74" i="52"/>
  <c r="AH6" i="48"/>
  <c r="E74" i="52"/>
  <c r="AC6" i="48"/>
  <c r="AC9" i="48" s="1"/>
  <c r="AC50" i="48" s="1"/>
  <c r="AC59" i="48" s="1"/>
  <c r="AI6" i="48"/>
  <c r="K74" i="52"/>
  <c r="L74" i="52"/>
  <c r="AJ6" i="48"/>
  <c r="AJ9" i="48" s="1"/>
  <c r="AJ50" i="48" s="1"/>
  <c r="AJ59" i="48" s="1"/>
  <c r="O46" i="47"/>
  <c r="E27" i="47" s="1"/>
  <c r="C74" i="52"/>
  <c r="AA6" i="48"/>
  <c r="AA44" i="82" a="1"/>
  <c r="N73" i="52"/>
  <c r="Z6" i="48"/>
  <c r="Z9" i="48" s="1"/>
  <c r="Z50" i="48" s="1"/>
  <c r="Z72" i="48" s="1"/>
  <c r="Z81" i="48" s="1"/>
  <c r="H73" i="52"/>
  <c r="T6" i="48"/>
  <c r="T9" i="48" s="1"/>
  <c r="T50" i="48" s="1"/>
  <c r="T72" i="48" s="1"/>
  <c r="T81" i="48" s="1"/>
  <c r="H50" i="47"/>
  <c r="N50" i="47"/>
  <c r="G50" i="47"/>
  <c r="L50" i="47"/>
  <c r="C28" i="47"/>
  <c r="D29" i="47" s="1"/>
  <c r="K50" i="47"/>
  <c r="J50" i="47"/>
  <c r="F50" i="47"/>
  <c r="C50" i="47"/>
  <c r="M50" i="47"/>
  <c r="I50" i="47"/>
  <c r="D50" i="47"/>
  <c r="E50" i="47"/>
  <c r="U6" i="48"/>
  <c r="U9" i="48" s="1"/>
  <c r="U50" i="48" s="1"/>
  <c r="U58" i="48" s="1"/>
  <c r="I73" i="52"/>
  <c r="O44" i="82" a="1"/>
  <c r="F75" i="46"/>
  <c r="G75" i="46" s="1"/>
  <c r="C49" i="71"/>
  <c r="C55" i="71"/>
  <c r="C113" i="116"/>
  <c r="D104" i="59"/>
  <c r="C114" i="116" s="1"/>
  <c r="D79" i="63"/>
  <c r="C5" i="64"/>
  <c r="C120" i="116" s="1"/>
  <c r="AM89" i="48"/>
  <c r="AM66" i="48"/>
  <c r="G66" i="46"/>
  <c r="BC66" i="48"/>
  <c r="BC89" i="48"/>
  <c r="F175" i="46"/>
  <c r="G175" i="46" s="1"/>
  <c r="G173" i="46"/>
  <c r="F116" i="46"/>
  <c r="G116" i="46" s="1"/>
  <c r="G114" i="46"/>
  <c r="G89" i="46"/>
  <c r="F91" i="46"/>
  <c r="G91" i="46" s="1"/>
  <c r="BJ32" i="82"/>
  <c r="BL30" i="82"/>
  <c r="BL29" i="82"/>
  <c r="BJ31" i="82"/>
  <c r="BJ16" i="82" s="1"/>
  <c r="BJ30" i="52" s="1"/>
  <c r="AU66" i="48"/>
  <c r="AU89" i="48"/>
  <c r="BB13" i="48"/>
  <c r="F76" i="52"/>
  <c r="BB51" i="82"/>
  <c r="F6" i="48"/>
  <c r="O9" i="48"/>
  <c r="O50" i="48" s="1"/>
  <c r="BF13" i="48"/>
  <c r="BF51" i="82"/>
  <c r="J76" i="52"/>
  <c r="AC60" i="48"/>
  <c r="AC61" i="48"/>
  <c r="AC51" i="48"/>
  <c r="AC54" i="48" s="1"/>
  <c r="AC72" i="48"/>
  <c r="AC81" i="48" s="1"/>
  <c r="AD9" i="48"/>
  <c r="AD50" i="48" s="1"/>
  <c r="AZ13" i="48"/>
  <c r="D76" i="52"/>
  <c r="AZ51" i="82"/>
  <c r="G6" i="48"/>
  <c r="C72" i="52"/>
  <c r="O36" i="47"/>
  <c r="E25" i="47" s="1"/>
  <c r="Y9" i="48"/>
  <c r="Y50" i="48" s="1"/>
  <c r="S9" i="48"/>
  <c r="S50" i="48" s="1"/>
  <c r="AF9" i="48"/>
  <c r="AF50" i="48" s="1"/>
  <c r="D25" i="47"/>
  <c r="C30" i="47"/>
  <c r="BA13" i="48"/>
  <c r="BA51" i="82"/>
  <c r="E76" i="52"/>
  <c r="AJ72" i="48"/>
  <c r="AJ81" i="48" s="1"/>
  <c r="BG51" i="82"/>
  <c r="K76" i="52"/>
  <c r="BG13" i="48"/>
  <c r="Q9" i="48"/>
  <c r="Q50" i="48" s="1"/>
  <c r="BH13" i="48"/>
  <c r="L76" i="52"/>
  <c r="BH51" i="82"/>
  <c r="K6" i="48"/>
  <c r="M6" i="48"/>
  <c r="Z59" i="48"/>
  <c r="Z60" i="48"/>
  <c r="Z51" i="48"/>
  <c r="Z54" i="48" s="1"/>
  <c r="AC8" i="48"/>
  <c r="AC13" i="48" s="1"/>
  <c r="I6" i="48"/>
  <c r="O54" i="47"/>
  <c r="E29" i="47" s="1"/>
  <c r="AY51" i="82"/>
  <c r="C76" i="52"/>
  <c r="AY13" i="48"/>
  <c r="BC51" i="82"/>
  <c r="BC13" i="48"/>
  <c r="G76" i="52"/>
  <c r="H6" i="48"/>
  <c r="AL9" i="48"/>
  <c r="AL50" i="48" s="1"/>
  <c r="BJ51" i="82"/>
  <c r="BJ13" i="48"/>
  <c r="N76" i="52"/>
  <c r="AB9" i="48"/>
  <c r="AB50" i="48" s="1"/>
  <c r="R9" i="48"/>
  <c r="R50" i="48" s="1"/>
  <c r="C38" i="47"/>
  <c r="E38" i="47"/>
  <c r="X9" i="48"/>
  <c r="X50" i="48" s="1"/>
  <c r="AG9" i="48"/>
  <c r="AG50" i="48" s="1"/>
  <c r="D26" i="47"/>
  <c r="V9" i="48"/>
  <c r="V50" i="48" s="1"/>
  <c r="AE9" i="48"/>
  <c r="AE50" i="48" s="1"/>
  <c r="BD13" i="48"/>
  <c r="BD51" i="82"/>
  <c r="H76" i="52"/>
  <c r="N6" i="48"/>
  <c r="BI51" i="82"/>
  <c r="M76" i="52"/>
  <c r="BI13" i="48"/>
  <c r="P9" i="48"/>
  <c r="P50" i="48" s="1"/>
  <c r="T51" i="48"/>
  <c r="T54" i="48" s="1"/>
  <c r="T61" i="48"/>
  <c r="L6" i="48"/>
  <c r="D38" i="47"/>
  <c r="W9" i="48"/>
  <c r="W50" i="48" s="1"/>
  <c r="BE13" i="48"/>
  <c r="BE51" i="82"/>
  <c r="I76" i="52"/>
  <c r="J6" i="48"/>
  <c r="D28" i="47"/>
  <c r="AK9" i="48"/>
  <c r="AK50" i="48" s="1"/>
  <c r="AR32" i="82" l="1"/>
  <c r="I7" i="82"/>
  <c r="F39" i="52" s="1"/>
  <c r="AM32" i="82"/>
  <c r="AC58" i="48"/>
  <c r="T8" i="48"/>
  <c r="T13" i="48" s="1"/>
  <c r="T60" i="48"/>
  <c r="Z8" i="48"/>
  <c r="Z13" i="48" s="1"/>
  <c r="Z61" i="48"/>
  <c r="AJ61" i="48"/>
  <c r="AJ8" i="48"/>
  <c r="AJ13" i="48" s="1"/>
  <c r="U72" i="48"/>
  <c r="U81" i="48" s="1"/>
  <c r="Z58" i="48"/>
  <c r="U59" i="48"/>
  <c r="AJ51" i="48"/>
  <c r="AJ54" i="48" s="1"/>
  <c r="T59" i="48"/>
  <c r="AJ58" i="48"/>
  <c r="U51" i="48"/>
  <c r="U54" i="48" s="1"/>
  <c r="AJ60" i="48"/>
  <c r="BL31" i="82"/>
  <c r="T58" i="48"/>
  <c r="T63" i="48" s="1"/>
  <c r="T65" i="48" s="1"/>
  <c r="U8" i="48"/>
  <c r="U13" i="48" s="1"/>
  <c r="U60" i="48"/>
  <c r="AT13" i="48"/>
  <c r="J75" i="52"/>
  <c r="K75" i="52"/>
  <c r="AU13" i="48"/>
  <c r="AO13" i="48"/>
  <c r="E75" i="52"/>
  <c r="D75" i="52"/>
  <c r="AN13" i="48"/>
  <c r="AV13" i="48"/>
  <c r="L75" i="52"/>
  <c r="AA44" i="82"/>
  <c r="AG47" i="82"/>
  <c r="AF47" i="82"/>
  <c r="AE47" i="82"/>
  <c r="AL47" i="82"/>
  <c r="AD47" i="82"/>
  <c r="AK47" i="82"/>
  <c r="AC47" i="82"/>
  <c r="AC46" i="82"/>
  <c r="AJ47" i="82"/>
  <c r="AB47" i="82"/>
  <c r="AB46" i="82" s="1"/>
  <c r="AI47" i="82"/>
  <c r="AI46" i="82" s="1"/>
  <c r="AH47" i="82"/>
  <c r="AI9" i="48"/>
  <c r="AI50" i="48" s="1"/>
  <c r="AS13" i="48"/>
  <c r="I75" i="52"/>
  <c r="AQ13" i="48"/>
  <c r="G75" i="52"/>
  <c r="AA9" i="48"/>
  <c r="AA50" i="48" s="1"/>
  <c r="U61" i="48"/>
  <c r="M75" i="52"/>
  <c r="AW13" i="48"/>
  <c r="AX13" i="48"/>
  <c r="N75" i="52"/>
  <c r="C44" i="82" a="1"/>
  <c r="C44" i="82" s="1"/>
  <c r="C75" i="52"/>
  <c r="AM13" i="48"/>
  <c r="O50" i="47"/>
  <c r="E28" i="47" s="1"/>
  <c r="AR13" i="48"/>
  <c r="H75" i="52"/>
  <c r="AH9" i="48"/>
  <c r="AH50" i="48" s="1"/>
  <c r="V8" i="48"/>
  <c r="V13" i="48" s="1"/>
  <c r="O44" i="82"/>
  <c r="W47" i="82"/>
  <c r="V47" i="82"/>
  <c r="U47" i="82"/>
  <c r="S47" i="82"/>
  <c r="R47" i="82"/>
  <c r="Z47" i="82"/>
  <c r="P47" i="82"/>
  <c r="X47" i="82"/>
  <c r="X46" i="82" s="1"/>
  <c r="V46" i="82"/>
  <c r="Q47" i="82"/>
  <c r="Q46" i="82" s="1"/>
  <c r="Y47" i="82"/>
  <c r="Y46" i="82" s="1"/>
  <c r="W46" i="82"/>
  <c r="T47" i="82"/>
  <c r="AP13" i="48"/>
  <c r="F75" i="52"/>
  <c r="Y8" i="48"/>
  <c r="Y13" i="48" s="1"/>
  <c r="AA111" i="59" s="1"/>
  <c r="D36" i="63"/>
  <c r="C179" i="116" s="1"/>
  <c r="E78" i="63"/>
  <c r="P8" i="48"/>
  <c r="P13" i="48" s="1"/>
  <c r="S8" i="48"/>
  <c r="S13" i="48" s="1"/>
  <c r="X8" i="48"/>
  <c r="X13" i="48" s="1"/>
  <c r="AB8" i="48"/>
  <c r="AB13" i="48" s="1"/>
  <c r="R8" i="48"/>
  <c r="R13" i="48" s="1"/>
  <c r="R22" i="48" s="1"/>
  <c r="W8" i="48"/>
  <c r="W13" i="48" s="1"/>
  <c r="Z71" i="48"/>
  <c r="Z75" i="48" s="1"/>
  <c r="Z77" i="48" s="1"/>
  <c r="Z88" i="48" s="1"/>
  <c r="U63" i="48"/>
  <c r="U65" i="48" s="1"/>
  <c r="Q8" i="48"/>
  <c r="Q13" i="48" s="1"/>
  <c r="S111" i="59" s="1"/>
  <c r="BI63" i="82"/>
  <c r="BI60" i="82"/>
  <c r="BI61" i="82"/>
  <c r="BI75" i="82"/>
  <c r="BI86" i="82" s="1"/>
  <c r="BI62" i="82"/>
  <c r="BI52" i="82"/>
  <c r="BI56" i="82" s="1"/>
  <c r="E6" i="48"/>
  <c r="AE60" i="48"/>
  <c r="AE51" i="48"/>
  <c r="AE54" i="48" s="1"/>
  <c r="AE61" i="48"/>
  <c r="AE72" i="48"/>
  <c r="AE81" i="48" s="1"/>
  <c r="AE59" i="48"/>
  <c r="AE58" i="48"/>
  <c r="C6" i="48"/>
  <c r="O38" i="47"/>
  <c r="H47" i="82"/>
  <c r="H46" i="82" s="1"/>
  <c r="P59" i="48"/>
  <c r="P51" i="48"/>
  <c r="P54" i="48" s="1"/>
  <c r="P61" i="48"/>
  <c r="P60" i="48"/>
  <c r="P58" i="48"/>
  <c r="P72" i="48"/>
  <c r="P81" i="48" s="1"/>
  <c r="AE8" i="48"/>
  <c r="AE13" i="48" s="1"/>
  <c r="AZ25" i="50"/>
  <c r="I20" i="51"/>
  <c r="AY24" i="48"/>
  <c r="AY14" i="48"/>
  <c r="AY23" i="48"/>
  <c r="AY21" i="71"/>
  <c r="AZ15" i="92"/>
  <c r="AY21" i="48"/>
  <c r="AY35" i="48"/>
  <c r="AY34" i="48" s="1"/>
  <c r="AZ38" i="50"/>
  <c r="AY22" i="48"/>
  <c r="BA111" i="59"/>
  <c r="M47" i="82"/>
  <c r="J9" i="48"/>
  <c r="J50" i="48" s="1"/>
  <c r="W61" i="48"/>
  <c r="W59" i="48"/>
  <c r="W58" i="48"/>
  <c r="W72" i="48"/>
  <c r="W81" i="48" s="1"/>
  <c r="W60" i="48"/>
  <c r="W51" i="48"/>
  <c r="W54" i="48" s="1"/>
  <c r="L9" i="48"/>
  <c r="L50" i="48" s="1"/>
  <c r="I9" i="48"/>
  <c r="I50" i="48" s="1"/>
  <c r="BG23" i="48"/>
  <c r="BI111" i="59"/>
  <c r="BH38" i="50"/>
  <c r="BH39" i="50" s="1"/>
  <c r="BH51" i="52" s="1"/>
  <c r="BH25" i="50"/>
  <c r="BG14" i="48"/>
  <c r="BG17" i="48" s="1"/>
  <c r="BG35" i="48"/>
  <c r="BG34" i="48" s="1"/>
  <c r="BH15" i="92"/>
  <c r="BG21" i="48"/>
  <c r="BG24" i="48"/>
  <c r="BG21" i="71"/>
  <c r="BG22" i="48"/>
  <c r="AF61" i="48"/>
  <c r="AF72" i="48"/>
  <c r="AF81" i="48" s="1"/>
  <c r="AF60" i="48"/>
  <c r="AF59" i="48"/>
  <c r="AF58" i="48"/>
  <c r="AF51" i="48"/>
  <c r="AF54" i="48" s="1"/>
  <c r="S60" i="48"/>
  <c r="S58" i="48"/>
  <c r="S51" i="48"/>
  <c r="S54" i="48" s="1"/>
  <c r="S61" i="48"/>
  <c r="S59" i="48"/>
  <c r="S72" i="48"/>
  <c r="S81" i="48" s="1"/>
  <c r="G47" i="82"/>
  <c r="G46" i="82" s="1"/>
  <c r="AD8" i="48"/>
  <c r="AD13" i="48" s="1"/>
  <c r="O8" i="48"/>
  <c r="O13" i="48" s="1"/>
  <c r="BC15" i="92"/>
  <c r="BB35" i="48"/>
  <c r="BB21" i="71"/>
  <c r="BC38" i="50"/>
  <c r="BC39" i="50" s="1"/>
  <c r="BC51" i="52" s="1"/>
  <c r="BB24" i="48"/>
  <c r="BB21" i="48"/>
  <c r="BB23" i="48"/>
  <c r="BC25" i="50"/>
  <c r="BB14" i="48"/>
  <c r="BB17" i="48" s="1"/>
  <c r="BD111" i="59"/>
  <c r="BB22" i="48"/>
  <c r="L47" i="82"/>
  <c r="L46" i="82" s="1"/>
  <c r="AZ61" i="82"/>
  <c r="AZ63" i="82"/>
  <c r="AZ75" i="82"/>
  <c r="AZ86" i="82" s="1"/>
  <c r="AZ62" i="82"/>
  <c r="AZ52" i="82"/>
  <c r="AZ56" i="82" s="1"/>
  <c r="AZ55" i="82" s="1"/>
  <c r="AZ20" i="82" s="1"/>
  <c r="AZ60" i="82"/>
  <c r="AD60" i="48"/>
  <c r="AD72" i="48"/>
  <c r="AD81" i="48" s="1"/>
  <c r="AD58" i="48"/>
  <c r="AD59" i="48"/>
  <c r="AD61" i="48"/>
  <c r="AD51" i="48"/>
  <c r="AD54" i="48" s="1"/>
  <c r="BF63" i="82"/>
  <c r="BF61" i="82"/>
  <c r="BF52" i="82"/>
  <c r="BF56" i="82" s="1"/>
  <c r="BF75" i="82"/>
  <c r="BF86" i="82" s="1"/>
  <c r="BF62" i="82"/>
  <c r="BF60" i="82"/>
  <c r="O51" i="48"/>
  <c r="O54" i="48" s="1"/>
  <c r="O72" i="48"/>
  <c r="O81" i="48" s="1"/>
  <c r="O61" i="48"/>
  <c r="O60" i="48"/>
  <c r="O58" i="48"/>
  <c r="O59" i="48"/>
  <c r="Y60" i="48"/>
  <c r="Y58" i="48"/>
  <c r="Y51" i="48"/>
  <c r="Y54" i="48" s="1"/>
  <c r="Y72" i="48"/>
  <c r="Y81" i="48" s="1"/>
  <c r="Y61" i="48"/>
  <c r="Y59" i="48"/>
  <c r="BF22" i="48"/>
  <c r="BH111" i="59"/>
  <c r="BG25" i="50"/>
  <c r="BF23" i="48"/>
  <c r="BF24" i="48"/>
  <c r="BG38" i="50"/>
  <c r="BG39" i="50" s="1"/>
  <c r="BG51" i="52" s="1"/>
  <c r="BF21" i="48"/>
  <c r="BF21" i="71"/>
  <c r="BG15" i="92"/>
  <c r="BF35" i="48"/>
  <c r="BF34" i="48" s="1"/>
  <c r="BF14" i="48"/>
  <c r="BF17" i="48" s="1"/>
  <c r="BA25" i="50"/>
  <c r="AZ21" i="71"/>
  <c r="AZ24" i="48"/>
  <c r="AZ22" i="48"/>
  <c r="AZ35" i="48"/>
  <c r="AZ34" i="48" s="1"/>
  <c r="BA15" i="92"/>
  <c r="BA38" i="50"/>
  <c r="BA39" i="50" s="1"/>
  <c r="BA51" i="52" s="1"/>
  <c r="AZ21" i="48"/>
  <c r="AZ14" i="48"/>
  <c r="AZ17" i="48" s="1"/>
  <c r="AZ23" i="48"/>
  <c r="BB111" i="59"/>
  <c r="F9" i="48"/>
  <c r="F50" i="48" s="1"/>
  <c r="J47" i="82"/>
  <c r="S35" i="48"/>
  <c r="S23" i="48"/>
  <c r="T15" i="92"/>
  <c r="T25" i="50"/>
  <c r="T38" i="50"/>
  <c r="T39" i="50" s="1"/>
  <c r="T51" i="52" s="1"/>
  <c r="S21" i="48"/>
  <c r="S21" i="71"/>
  <c r="S14" i="48"/>
  <c r="S17" i="48" s="1"/>
  <c r="U111" i="59"/>
  <c r="S22" i="48"/>
  <c r="S24" i="48"/>
  <c r="P35" i="48"/>
  <c r="P34" i="48" s="1"/>
  <c r="P14" i="48"/>
  <c r="P17" i="48" s="1"/>
  <c r="Q15" i="92"/>
  <c r="P23" i="48"/>
  <c r="P22" i="48"/>
  <c r="Q38" i="50"/>
  <c r="Q39" i="50" s="1"/>
  <c r="Q51" i="52" s="1"/>
  <c r="P21" i="48"/>
  <c r="Q25" i="50"/>
  <c r="R111" i="59"/>
  <c r="P24" i="48"/>
  <c r="P21" i="71"/>
  <c r="Q35" i="48"/>
  <c r="Q34" i="48" s="1"/>
  <c r="Q23" i="48"/>
  <c r="R38" i="50"/>
  <c r="R39" i="50" s="1"/>
  <c r="R51" i="52" s="1"/>
  <c r="R15" i="92"/>
  <c r="R25" i="50"/>
  <c r="Q21" i="71"/>
  <c r="Q22" i="48"/>
  <c r="Q24" i="48"/>
  <c r="N47" i="82"/>
  <c r="N46" i="82" s="1"/>
  <c r="T71" i="48"/>
  <c r="T75" i="48" s="1"/>
  <c r="T77" i="48" s="1"/>
  <c r="T88" i="48" s="1"/>
  <c r="V35" i="48"/>
  <c r="V34" i="48" s="1"/>
  <c r="V23" i="48"/>
  <c r="V14" i="48"/>
  <c r="V17" i="48" s="1"/>
  <c r="V21" i="48"/>
  <c r="W25" i="50"/>
  <c r="V22" i="48"/>
  <c r="X111" i="59"/>
  <c r="V24" i="48"/>
  <c r="W38" i="50"/>
  <c r="W39" i="50" s="1"/>
  <c r="W51" i="52" s="1"/>
  <c r="V21" i="71"/>
  <c r="W15" i="92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B35" i="48"/>
  <c r="AB34" i="48" s="1"/>
  <c r="AC25" i="50"/>
  <c r="AB23" i="48"/>
  <c r="AB24" i="48"/>
  <c r="AC15" i="92"/>
  <c r="AD111" i="59"/>
  <c r="AC38" i="50"/>
  <c r="AB21" i="71"/>
  <c r="AB14" i="48"/>
  <c r="AB22" i="48"/>
  <c r="AB21" i="48"/>
  <c r="U35" i="48"/>
  <c r="U34" i="48" s="1"/>
  <c r="V15" i="92"/>
  <c r="U24" i="48"/>
  <c r="U22" i="48"/>
  <c r="W111" i="59"/>
  <c r="V25" i="50"/>
  <c r="U21" i="71"/>
  <c r="U14" i="48"/>
  <c r="U17" i="48" s="1"/>
  <c r="U23" i="48"/>
  <c r="V38" i="50"/>
  <c r="V39" i="50" s="1"/>
  <c r="V51" i="52" s="1"/>
  <c r="U21" i="48"/>
  <c r="AL72" i="48"/>
  <c r="AL81" i="48" s="1"/>
  <c r="AL59" i="48"/>
  <c r="AL51" i="48"/>
  <c r="AL54" i="48" s="1"/>
  <c r="AL61" i="48"/>
  <c r="AL58" i="48"/>
  <c r="AL60" i="48"/>
  <c r="BD25" i="50"/>
  <c r="BC35" i="48"/>
  <c r="BC14" i="48"/>
  <c r="BC17" i="48" s="1"/>
  <c r="BE111" i="59"/>
  <c r="BD38" i="50"/>
  <c r="BD39" i="50" s="1"/>
  <c r="BD51" i="52" s="1"/>
  <c r="BD15" i="92"/>
  <c r="BC23" i="48"/>
  <c r="BC22" i="48"/>
  <c r="BC21" i="71"/>
  <c r="BC21" i="48"/>
  <c r="BC24" i="48"/>
  <c r="K9" i="48"/>
  <c r="K50" i="48" s="1"/>
  <c r="E30" i="47"/>
  <c r="AC63" i="48"/>
  <c r="AC65" i="48" s="1"/>
  <c r="F47" i="82"/>
  <c r="H9" i="48"/>
  <c r="H50" i="48" s="1"/>
  <c r="N9" i="48"/>
  <c r="N50" i="48" s="1"/>
  <c r="AJ63" i="48"/>
  <c r="AJ65" i="48" s="1"/>
  <c r="BE52" i="82"/>
  <c r="BE56" i="82" s="1"/>
  <c r="BE55" i="82" s="1"/>
  <c r="BE20" i="82" s="1"/>
  <c r="BE75" i="82"/>
  <c r="BE86" i="82" s="1"/>
  <c r="BE60" i="82"/>
  <c r="BE61" i="82"/>
  <c r="BE63" i="82"/>
  <c r="BE62" i="82"/>
  <c r="AJ35" i="48"/>
  <c r="AK25" i="50"/>
  <c r="AJ24" i="48"/>
  <c r="AJ14" i="48"/>
  <c r="AJ17" i="48" s="1"/>
  <c r="AJ21" i="71"/>
  <c r="AK38" i="50"/>
  <c r="AK39" i="50" s="1"/>
  <c r="AK51" i="52" s="1"/>
  <c r="AJ22" i="48"/>
  <c r="AK15" i="92"/>
  <c r="AJ21" i="48"/>
  <c r="AL111" i="59"/>
  <c r="AJ23" i="48"/>
  <c r="BD63" i="82"/>
  <c r="BD60" i="82"/>
  <c r="BD61" i="82"/>
  <c r="BD75" i="82"/>
  <c r="BD86" i="82" s="1"/>
  <c r="BD62" i="82"/>
  <c r="BD52" i="82"/>
  <c r="BD56" i="82" s="1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L8" i="48"/>
  <c r="AL13" i="48" s="1"/>
  <c r="BC61" i="82"/>
  <c r="BC63" i="82"/>
  <c r="BC75" i="82"/>
  <c r="BC86" i="82" s="1"/>
  <c r="BC52" i="82"/>
  <c r="BC56" i="82" s="1"/>
  <c r="BC55" i="82" s="1"/>
  <c r="BC20" i="82" s="1"/>
  <c r="BC60" i="82"/>
  <c r="BC62" i="82"/>
  <c r="AY61" i="82"/>
  <c r="AY63" i="82"/>
  <c r="AY60" i="82"/>
  <c r="AY52" i="82"/>
  <c r="AY56" i="82" s="1"/>
  <c r="AY55" i="82" s="1"/>
  <c r="AY20" i="82" s="1"/>
  <c r="AY62" i="82"/>
  <c r="AY75" i="82"/>
  <c r="AY86" i="82" s="1"/>
  <c r="Z63" i="48"/>
  <c r="Z65" i="48" s="1"/>
  <c r="K47" i="82"/>
  <c r="K46" i="82" s="1"/>
  <c r="BA75" i="82"/>
  <c r="BA86" i="82" s="1"/>
  <c r="BA61" i="82"/>
  <c r="BA52" i="82"/>
  <c r="BA56" i="82" s="1"/>
  <c r="BA55" i="82" s="1"/>
  <c r="BA20" i="82" s="1"/>
  <c r="BA60" i="82"/>
  <c r="BA62" i="82"/>
  <c r="BA63" i="82"/>
  <c r="BB60" i="82"/>
  <c r="BB62" i="82"/>
  <c r="BB75" i="82"/>
  <c r="BB86" i="82" s="1"/>
  <c r="BB61" i="82"/>
  <c r="BB63" i="82"/>
  <c r="BB52" i="82"/>
  <c r="BB56" i="82" s="1"/>
  <c r="BB55" i="82" s="1"/>
  <c r="BB20" i="82" s="1"/>
  <c r="W35" i="48"/>
  <c r="W23" i="48"/>
  <c r="X38" i="50"/>
  <c r="X39" i="50" s="1"/>
  <c r="X51" i="52" s="1"/>
  <c r="W21" i="71"/>
  <c r="W24" i="48"/>
  <c r="W22" i="48"/>
  <c r="W21" i="48"/>
  <c r="X15" i="92"/>
  <c r="W14" i="48"/>
  <c r="W17" i="48" s="1"/>
  <c r="X25" i="50"/>
  <c r="Y111" i="59"/>
  <c r="I47" i="82"/>
  <c r="I46" i="82" s="1"/>
  <c r="BH14" i="48"/>
  <c r="BH17" i="48" s="1"/>
  <c r="BH23" i="48"/>
  <c r="BI25" i="50"/>
  <c r="BH21" i="48"/>
  <c r="BH35" i="48"/>
  <c r="BH34" i="48" s="1"/>
  <c r="BJ111" i="59"/>
  <c r="BI15" i="92"/>
  <c r="BH21" i="71"/>
  <c r="BH22" i="48"/>
  <c r="BH24" i="48"/>
  <c r="BI38" i="50"/>
  <c r="BI39" i="50" s="1"/>
  <c r="BI51" i="52" s="1"/>
  <c r="R59" i="48"/>
  <c r="R60" i="48"/>
  <c r="R51" i="48"/>
  <c r="R54" i="48" s="1"/>
  <c r="R72" i="48"/>
  <c r="R81" i="48" s="1"/>
  <c r="R61" i="48"/>
  <c r="R58" i="48"/>
  <c r="BK15" i="92"/>
  <c r="BJ35" i="48"/>
  <c r="BJ34" i="48" s="1"/>
  <c r="BJ22" i="48"/>
  <c r="BJ21" i="71"/>
  <c r="BJ21" i="48"/>
  <c r="BK38" i="50"/>
  <c r="BK39" i="50" s="1"/>
  <c r="BK51" i="52" s="1"/>
  <c r="BJ14" i="48"/>
  <c r="BJ17" i="48" s="1"/>
  <c r="BL111" i="59"/>
  <c r="BJ24" i="48"/>
  <c r="BJ23" i="48"/>
  <c r="BK25" i="50"/>
  <c r="BJ47" i="50" s="1"/>
  <c r="BG60" i="82"/>
  <c r="BG75" i="82"/>
  <c r="BG86" i="82" s="1"/>
  <c r="BG61" i="82"/>
  <c r="BG52" i="82"/>
  <c r="BG56" i="82" s="1"/>
  <c r="BG55" i="82" s="1"/>
  <c r="BG20" i="82" s="1"/>
  <c r="BG63" i="82"/>
  <c r="BG62" i="82"/>
  <c r="BJ62" i="82"/>
  <c r="BJ75" i="82"/>
  <c r="BJ86" i="82" s="1"/>
  <c r="BJ61" i="82"/>
  <c r="BJ52" i="82"/>
  <c r="BJ56" i="82" s="1"/>
  <c r="BJ60" i="82"/>
  <c r="BJ63" i="82"/>
  <c r="M9" i="48"/>
  <c r="M50" i="48" s="1"/>
  <c r="Q72" i="48"/>
  <c r="Q81" i="48" s="1"/>
  <c r="Q51" i="48"/>
  <c r="Q54" i="48" s="1"/>
  <c r="Q60" i="48"/>
  <c r="Q58" i="48"/>
  <c r="Q61" i="48"/>
  <c r="Q59" i="48"/>
  <c r="AK60" i="48"/>
  <c r="AK72" i="48"/>
  <c r="AK81" i="48" s="1"/>
  <c r="AK61" i="48"/>
  <c r="AK51" i="48"/>
  <c r="AK54" i="48" s="1"/>
  <c r="AK58" i="48"/>
  <c r="AK59" i="48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BE21" i="48"/>
  <c r="BF25" i="50"/>
  <c r="BE47" i="50" s="1"/>
  <c r="BE24" i="48"/>
  <c r="BE21" i="71"/>
  <c r="BE23" i="48"/>
  <c r="BG111" i="59"/>
  <c r="BF15" i="92"/>
  <c r="BE35" i="48"/>
  <c r="BE34" i="48" s="1"/>
  <c r="BE14" i="48"/>
  <c r="BE17" i="48" s="1"/>
  <c r="BE22" i="48"/>
  <c r="BF38" i="50"/>
  <c r="BF39" i="50" s="1"/>
  <c r="BF51" i="52" s="1"/>
  <c r="D6" i="48"/>
  <c r="BJ15" i="92"/>
  <c r="BK111" i="59"/>
  <c r="BI21" i="48"/>
  <c r="BI24" i="48"/>
  <c r="BI21" i="71"/>
  <c r="BI14" i="48"/>
  <c r="BI17" i="48" s="1"/>
  <c r="BI23" i="48"/>
  <c r="BI35" i="48"/>
  <c r="BI34" i="48" s="1"/>
  <c r="BI22" i="48"/>
  <c r="BJ25" i="50"/>
  <c r="BJ38" i="50"/>
  <c r="BJ39" i="50" s="1"/>
  <c r="BJ51" i="52" s="1"/>
  <c r="BD21" i="71"/>
  <c r="BD21" i="48"/>
  <c r="BD24" i="48"/>
  <c r="BE15" i="92"/>
  <c r="BD14" i="48"/>
  <c r="BD17" i="48" s="1"/>
  <c r="BD22" i="48"/>
  <c r="BD23" i="48"/>
  <c r="BD35" i="48"/>
  <c r="BD34" i="48" s="1"/>
  <c r="BF111" i="59"/>
  <c r="BE38" i="50"/>
  <c r="BE39" i="50" s="1"/>
  <c r="BE51" i="52" s="1"/>
  <c r="BE25" i="50"/>
  <c r="Z35" i="48"/>
  <c r="Z34" i="48" s="1"/>
  <c r="AA15" i="92"/>
  <c r="Z24" i="48"/>
  <c r="AA38" i="50"/>
  <c r="AA39" i="50" s="1"/>
  <c r="AA51" i="52" s="1"/>
  <c r="Z22" i="48"/>
  <c r="AA25" i="50"/>
  <c r="Z14" i="48"/>
  <c r="Z17" i="48" s="1"/>
  <c r="AB111" i="59"/>
  <c r="Z21" i="71"/>
  <c r="Z21" i="48"/>
  <c r="Z23" i="48"/>
  <c r="AC35" i="48"/>
  <c r="AC34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BH61" i="82"/>
  <c r="BH75" i="82"/>
  <c r="BH86" i="82" s="1"/>
  <c r="BH52" i="82"/>
  <c r="BH56" i="82" s="1"/>
  <c r="BH55" i="82" s="1"/>
  <c r="BH20" i="82" s="1"/>
  <c r="BH63" i="82"/>
  <c r="BH60" i="82"/>
  <c r="BH62" i="82"/>
  <c r="AJ71" i="48"/>
  <c r="AJ75" i="48" s="1"/>
  <c r="AJ77" i="48" s="1"/>
  <c r="AJ88" i="48" s="1"/>
  <c r="BA22" i="48"/>
  <c r="BA21" i="71"/>
  <c r="BB25" i="50"/>
  <c r="BA24" i="48"/>
  <c r="BA35" i="48"/>
  <c r="BA21" i="48"/>
  <c r="BA34" i="48"/>
  <c r="BA14" i="48"/>
  <c r="BA17" i="48" s="1"/>
  <c r="BA23" i="48"/>
  <c r="BC111" i="59"/>
  <c r="BB38" i="50"/>
  <c r="BB39" i="50" s="1"/>
  <c r="BB51" i="52" s="1"/>
  <c r="BB15" i="92"/>
  <c r="AF8" i="48"/>
  <c r="AF13" i="48" s="1"/>
  <c r="G9" i="48"/>
  <c r="G50" i="48" s="1"/>
  <c r="AC71" i="48"/>
  <c r="AC75" i="48" s="1"/>
  <c r="AC77" i="48" s="1"/>
  <c r="AC88" i="48" s="1"/>
  <c r="AH8" i="48" l="1"/>
  <c r="AH13" i="48" s="1"/>
  <c r="AI8" i="48"/>
  <c r="AI13" i="48" s="1"/>
  <c r="U71" i="48"/>
  <c r="U75" i="48" s="1"/>
  <c r="U77" i="48" s="1"/>
  <c r="U88" i="48" s="1"/>
  <c r="Y21" i="48"/>
  <c r="Y22" i="48"/>
  <c r="R23" i="48"/>
  <c r="S38" i="50"/>
  <c r="S39" i="50" s="1"/>
  <c r="S51" i="52" s="1"/>
  <c r="T21" i="48"/>
  <c r="V111" i="59"/>
  <c r="T35" i="48"/>
  <c r="T14" i="48"/>
  <c r="T17" i="48" s="1"/>
  <c r="U38" i="50"/>
  <c r="U39" i="50" s="1"/>
  <c r="U51" i="52" s="1"/>
  <c r="T24" i="48"/>
  <c r="T22" i="48"/>
  <c r="U15" i="92"/>
  <c r="U25" i="50"/>
  <c r="T23" i="48"/>
  <c r="T21" i="71"/>
  <c r="Q51" i="82"/>
  <c r="Q19" i="82"/>
  <c r="X51" i="82"/>
  <c r="X19" i="82"/>
  <c r="Q21" i="48"/>
  <c r="Y92" i="82"/>
  <c r="Y27" i="82"/>
  <c r="P92" i="82"/>
  <c r="P27" i="82"/>
  <c r="AM23" i="48"/>
  <c r="AN25" i="50"/>
  <c r="AM35" i="48"/>
  <c r="AN38" i="50"/>
  <c r="H20" i="51"/>
  <c r="AM22" i="48"/>
  <c r="AN15" i="92"/>
  <c r="AM24" i="48"/>
  <c r="AM21" i="48"/>
  <c r="AO111" i="59"/>
  <c r="AM14" i="48"/>
  <c r="AM21" i="71"/>
  <c r="AI27" i="82"/>
  <c r="AI92" i="82"/>
  <c r="AD92" i="82"/>
  <c r="AD27" i="82"/>
  <c r="AA47" i="82"/>
  <c r="AA46" i="82" s="1"/>
  <c r="AO56" i="82"/>
  <c r="AO55" i="82" s="1"/>
  <c r="AO20" i="82" s="1"/>
  <c r="AO75" i="82"/>
  <c r="AO88" i="82" s="1"/>
  <c r="AP75" i="82"/>
  <c r="AP88" i="82" s="1"/>
  <c r="AP56" i="82"/>
  <c r="AP55" i="82" s="1"/>
  <c r="AP20" i="82" s="1"/>
  <c r="Z92" i="82"/>
  <c r="Z27" i="82"/>
  <c r="AW56" i="82"/>
  <c r="AW55" i="82" s="1"/>
  <c r="AW20" i="82" s="1"/>
  <c r="AW75" i="82"/>
  <c r="AW88" i="82" s="1"/>
  <c r="AS75" i="82"/>
  <c r="AS88" i="82" s="1"/>
  <c r="AS56" i="82"/>
  <c r="AS55" i="82" s="1"/>
  <c r="AS20" i="82" s="1"/>
  <c r="AB51" i="82"/>
  <c r="AB19" i="82"/>
  <c r="AL27" i="82"/>
  <c r="AL92" i="82"/>
  <c r="AV56" i="82"/>
  <c r="AV55" i="82" s="1"/>
  <c r="AV20" i="82" s="1"/>
  <c r="AV75" i="82"/>
  <c r="AO21" i="48"/>
  <c r="AO22" i="48"/>
  <c r="AO21" i="71"/>
  <c r="AP15" i="92"/>
  <c r="AO24" i="48"/>
  <c r="AP25" i="50"/>
  <c r="AP38" i="50"/>
  <c r="AP39" i="50" s="1"/>
  <c r="AP51" i="52" s="1"/>
  <c r="AQ111" i="59"/>
  <c r="AO14" i="48"/>
  <c r="AO17" i="48" s="1"/>
  <c r="AO23" i="48"/>
  <c r="AO35" i="48"/>
  <c r="Q92" i="82"/>
  <c r="Q27" i="82"/>
  <c r="Z46" i="82"/>
  <c r="AH21" i="48"/>
  <c r="AH21" i="71"/>
  <c r="AI38" i="50"/>
  <c r="AI39" i="50" s="1"/>
  <c r="AI51" i="52" s="1"/>
  <c r="AH14" i="48"/>
  <c r="AH17" i="48" s="1"/>
  <c r="AH24" i="48"/>
  <c r="AJ111" i="59"/>
  <c r="AH22" i="48"/>
  <c r="AI15" i="92"/>
  <c r="AH23" i="48"/>
  <c r="AH35" i="48"/>
  <c r="AH34" i="48" s="1"/>
  <c r="AI25" i="50"/>
  <c r="AM56" i="82"/>
  <c r="AM55" i="82" s="1"/>
  <c r="AM20" i="82" s="1"/>
  <c r="AM36" i="82" s="1"/>
  <c r="AM75" i="82"/>
  <c r="AM88" i="82" s="1"/>
  <c r="AS23" i="48"/>
  <c r="AS21" i="71"/>
  <c r="AT15" i="92"/>
  <c r="AS35" i="48"/>
  <c r="AS21" i="48"/>
  <c r="AS24" i="48"/>
  <c r="AT25" i="50"/>
  <c r="AT38" i="50"/>
  <c r="AT39" i="50" s="1"/>
  <c r="AT51" i="52" s="1"/>
  <c r="AS22" i="48"/>
  <c r="AU111" i="59"/>
  <c r="AS14" i="48"/>
  <c r="AS17" i="48" s="1"/>
  <c r="AB27" i="82"/>
  <c r="AB92" i="82"/>
  <c r="AI19" i="82"/>
  <c r="AI51" i="82"/>
  <c r="AV25" i="50"/>
  <c r="AU21" i="48"/>
  <c r="AW111" i="59"/>
  <c r="AV38" i="50"/>
  <c r="AV39" i="50" s="1"/>
  <c r="AV51" i="52" s="1"/>
  <c r="AU23" i="48"/>
  <c r="AU21" i="71"/>
  <c r="AU14" i="48"/>
  <c r="AU17" i="48" s="1"/>
  <c r="AV15" i="92"/>
  <c r="AU22" i="48"/>
  <c r="AU24" i="48"/>
  <c r="AU35" i="48"/>
  <c r="AP21" i="71"/>
  <c r="AQ38" i="50"/>
  <c r="AQ39" i="50" s="1"/>
  <c r="AQ51" i="52" s="1"/>
  <c r="AR111" i="59"/>
  <c r="AP14" i="48"/>
  <c r="AP17" i="48" s="1"/>
  <c r="AQ15" i="92"/>
  <c r="AQ25" i="50"/>
  <c r="AP23" i="48"/>
  <c r="AP21" i="48"/>
  <c r="AP24" i="48"/>
  <c r="AP22" i="48"/>
  <c r="AP35" i="48"/>
  <c r="V19" i="82"/>
  <c r="V35" i="82" s="1"/>
  <c r="V51" i="82"/>
  <c r="R92" i="82"/>
  <c r="R27" i="82"/>
  <c r="AH72" i="48"/>
  <c r="AH81" i="48" s="1"/>
  <c r="AH58" i="48"/>
  <c r="AH51" i="48"/>
  <c r="AH54" i="48" s="1"/>
  <c r="AH60" i="48"/>
  <c r="AH59" i="48"/>
  <c r="AH71" i="48"/>
  <c r="AH75" i="48" s="1"/>
  <c r="AH77" i="48" s="1"/>
  <c r="AH61" i="48"/>
  <c r="AA8" i="48"/>
  <c r="AA13" i="48" s="1"/>
  <c r="AK111" i="59"/>
  <c r="AI35" i="48"/>
  <c r="AI21" i="48"/>
  <c r="AI22" i="48"/>
  <c r="AJ38" i="50"/>
  <c r="AJ39" i="50" s="1"/>
  <c r="AJ51" i="52" s="1"/>
  <c r="AI24" i="48"/>
  <c r="AI21" i="71"/>
  <c r="AI14" i="48"/>
  <c r="AI17" i="48" s="1"/>
  <c r="AJ25" i="50"/>
  <c r="AI23" i="48"/>
  <c r="AJ15" i="92"/>
  <c r="AJ27" i="82"/>
  <c r="AJ92" i="82"/>
  <c r="AE27" i="82"/>
  <c r="AE92" i="82"/>
  <c r="AV24" i="48"/>
  <c r="AV21" i="71"/>
  <c r="AW25" i="50"/>
  <c r="AV21" i="48"/>
  <c r="AV14" i="48"/>
  <c r="AV17" i="48" s="1"/>
  <c r="AV22" i="48"/>
  <c r="AW15" i="92"/>
  <c r="AW38" i="50"/>
  <c r="AW39" i="50" s="1"/>
  <c r="AW51" i="52" s="1"/>
  <c r="AV23" i="48"/>
  <c r="AX111" i="59"/>
  <c r="AV35" i="48"/>
  <c r="AV34" i="48"/>
  <c r="Y51" i="82"/>
  <c r="Y19" i="82"/>
  <c r="Y35" i="82" s="1"/>
  <c r="R46" i="82"/>
  <c r="S46" i="82"/>
  <c r="S92" i="82"/>
  <c r="S27" i="82"/>
  <c r="AR75" i="82"/>
  <c r="AR88" i="82" s="1"/>
  <c r="AR56" i="82"/>
  <c r="AA51" i="48"/>
  <c r="AA54" i="48" s="1"/>
  <c r="AA72" i="48"/>
  <c r="AA81" i="48" s="1"/>
  <c r="AA58" i="48"/>
  <c r="AA60" i="48"/>
  <c r="AA61" i="48"/>
  <c r="AA59" i="48"/>
  <c r="AI61" i="48"/>
  <c r="AI51" i="48"/>
  <c r="AI54" i="48" s="1"/>
  <c r="AI58" i="48"/>
  <c r="AI60" i="48"/>
  <c r="AI59" i="48"/>
  <c r="AI72" i="48"/>
  <c r="AI81" i="48" s="1"/>
  <c r="AC19" i="82"/>
  <c r="AC51" i="82"/>
  <c r="AJ46" i="82"/>
  <c r="AN35" i="48"/>
  <c r="AO38" i="50"/>
  <c r="AO39" i="50" s="1"/>
  <c r="AO51" i="52" s="1"/>
  <c r="AN21" i="48"/>
  <c r="AO25" i="50"/>
  <c r="AN47" i="50" s="1"/>
  <c r="AN22" i="48"/>
  <c r="AN23" i="48"/>
  <c r="AN21" i="71"/>
  <c r="AO15" i="92"/>
  <c r="AN14" i="48"/>
  <c r="AN17" i="48" s="1"/>
  <c r="AN24" i="48"/>
  <c r="AP111" i="59"/>
  <c r="AU56" i="82"/>
  <c r="AU55" i="82" s="1"/>
  <c r="AU20" i="82" s="1"/>
  <c r="AU75" i="82"/>
  <c r="AU88" i="82" s="1"/>
  <c r="Q14" i="48"/>
  <c r="Q17" i="48" s="1"/>
  <c r="T92" i="82"/>
  <c r="T27" i="82"/>
  <c r="U46" i="82"/>
  <c r="U92" i="82"/>
  <c r="U27" i="82"/>
  <c r="AX23" i="48"/>
  <c r="AZ111" i="59"/>
  <c r="AX22" i="48"/>
  <c r="AY15" i="92"/>
  <c r="AX21" i="71"/>
  <c r="AY38" i="50"/>
  <c r="AY39" i="50" s="1"/>
  <c r="AY51" i="52" s="1"/>
  <c r="AX35" i="48"/>
  <c r="AX14" i="48"/>
  <c r="AX17" i="48" s="1"/>
  <c r="AY25" i="50"/>
  <c r="AW47" i="50" s="1"/>
  <c r="AX21" i="48"/>
  <c r="AX24" i="48"/>
  <c r="AE46" i="82"/>
  <c r="AC92" i="82"/>
  <c r="AC27" i="82"/>
  <c r="AF46" i="82"/>
  <c r="AF92" i="82"/>
  <c r="AF27" i="82"/>
  <c r="AN56" i="82"/>
  <c r="AN55" i="82" s="1"/>
  <c r="AN20" i="82" s="1"/>
  <c r="AN75" i="82"/>
  <c r="AN88" i="82" s="1"/>
  <c r="AN65" i="82"/>
  <c r="AN67" i="82" s="1"/>
  <c r="AN21" i="82" s="1"/>
  <c r="AN37" i="82" s="1"/>
  <c r="P46" i="82"/>
  <c r="X27" i="82"/>
  <c r="X92" i="82"/>
  <c r="V27" i="82"/>
  <c r="V92" i="82"/>
  <c r="AT111" i="59"/>
  <c r="AR21" i="71"/>
  <c r="AR22" i="48"/>
  <c r="AS15" i="92"/>
  <c r="AS25" i="50"/>
  <c r="AR23" i="48"/>
  <c r="AR21" i="48"/>
  <c r="AR24" i="48"/>
  <c r="AR35" i="48"/>
  <c r="AR14" i="48"/>
  <c r="AR17" i="48" s="1"/>
  <c r="AS38" i="50"/>
  <c r="AS39" i="50" s="1"/>
  <c r="AS51" i="52" s="1"/>
  <c r="AR34" i="48"/>
  <c r="AX56" i="82"/>
  <c r="AX75" i="82"/>
  <c r="AX88" i="82" s="1"/>
  <c r="AX74" i="82"/>
  <c r="AX83" i="82" s="1"/>
  <c r="AX65" i="82"/>
  <c r="AX55" i="82"/>
  <c r="AX20" i="82" s="1"/>
  <c r="AQ75" i="82"/>
  <c r="AQ88" i="82" s="1"/>
  <c r="AQ56" i="82"/>
  <c r="AL46" i="82"/>
  <c r="AK27" i="82"/>
  <c r="AK92" i="82"/>
  <c r="AK46" i="82"/>
  <c r="AT56" i="82"/>
  <c r="AT75" i="82"/>
  <c r="AT88" i="82" s="1"/>
  <c r="BD74" i="82"/>
  <c r="BD79" i="82" s="1"/>
  <c r="BD81" i="82" s="1"/>
  <c r="W19" i="82"/>
  <c r="W51" i="82"/>
  <c r="T46" i="82"/>
  <c r="W27" i="82"/>
  <c r="W92" i="82"/>
  <c r="AW24" i="48"/>
  <c r="AW23" i="48"/>
  <c r="AW35" i="48"/>
  <c r="AW14" i="48"/>
  <c r="AW17" i="48" s="1"/>
  <c r="AX38" i="50"/>
  <c r="AX39" i="50" s="1"/>
  <c r="AX51" i="52" s="1"/>
  <c r="AW21" i="71"/>
  <c r="AY111" i="59"/>
  <c r="AW21" i="48"/>
  <c r="AX15" i="92"/>
  <c r="AX25" i="50"/>
  <c r="AW22" i="48"/>
  <c r="AR15" i="92"/>
  <c r="AR38" i="50"/>
  <c r="AR39" i="50" s="1"/>
  <c r="AR51" i="52" s="1"/>
  <c r="AQ21" i="71"/>
  <c r="AQ24" i="48"/>
  <c r="AQ22" i="48"/>
  <c r="AS111" i="59"/>
  <c r="AQ21" i="48"/>
  <c r="AQ14" i="48"/>
  <c r="AQ17" i="48" s="1"/>
  <c r="AR25" i="50"/>
  <c r="AQ23" i="48"/>
  <c r="AQ35" i="48"/>
  <c r="AQ34" i="48" s="1"/>
  <c r="AH46" i="82"/>
  <c r="AH92" i="82"/>
  <c r="AH27" i="82"/>
  <c r="AD46" i="82"/>
  <c r="AG46" i="82"/>
  <c r="AG27" i="82"/>
  <c r="AG92" i="82"/>
  <c r="AT14" i="48"/>
  <c r="AT17" i="48" s="1"/>
  <c r="AV111" i="59"/>
  <c r="AT22" i="48"/>
  <c r="AT21" i="71"/>
  <c r="AU15" i="92"/>
  <c r="AU25" i="50"/>
  <c r="AT47" i="50" s="1"/>
  <c r="AU30" i="50" s="1"/>
  <c r="AT21" i="48"/>
  <c r="AT23" i="48"/>
  <c r="AT35" i="48"/>
  <c r="AU38" i="50"/>
  <c r="AU39" i="50" s="1"/>
  <c r="AU51" i="52" s="1"/>
  <c r="AT24" i="48"/>
  <c r="AK71" i="48"/>
  <c r="AK75" i="48" s="1"/>
  <c r="AK77" i="48" s="1"/>
  <c r="Z25" i="50"/>
  <c r="T47" i="50"/>
  <c r="U30" i="50" s="1"/>
  <c r="Y14" i="48"/>
  <c r="Y17" i="48" s="1"/>
  <c r="Z15" i="92"/>
  <c r="R24" i="48"/>
  <c r="Z38" i="50"/>
  <c r="Z39" i="50" s="1"/>
  <c r="Z51" i="52" s="1"/>
  <c r="Y35" i="48"/>
  <c r="Y34" i="48" s="1"/>
  <c r="R21" i="48"/>
  <c r="Y24" i="48"/>
  <c r="Y26" i="48" s="1"/>
  <c r="AA115" i="59" s="1"/>
  <c r="S25" i="50"/>
  <c r="P47" i="50" s="1"/>
  <c r="Q30" i="50" s="1"/>
  <c r="Y23" i="48"/>
  <c r="R14" i="48"/>
  <c r="R17" i="48" s="1"/>
  <c r="O71" i="48"/>
  <c r="O75" i="48" s="1"/>
  <c r="O77" i="48" s="1"/>
  <c r="Y21" i="71"/>
  <c r="R35" i="48"/>
  <c r="D93" i="49" s="1"/>
  <c r="BC26" i="48"/>
  <c r="BE115" i="59" s="1"/>
  <c r="W26" i="48"/>
  <c r="Y115" i="59" s="1"/>
  <c r="V71" i="48"/>
  <c r="V75" i="48" s="1"/>
  <c r="V77" i="48" s="1"/>
  <c r="Q26" i="48"/>
  <c r="S115" i="59" s="1"/>
  <c r="O63" i="48"/>
  <c r="O65" i="48" s="1"/>
  <c r="BC47" i="50"/>
  <c r="AZ47" i="50"/>
  <c r="BA30" i="50" s="1"/>
  <c r="BA26" i="48"/>
  <c r="BC115" i="59" s="1"/>
  <c r="Q71" i="48"/>
  <c r="Q75" i="48" s="1"/>
  <c r="Q77" i="48" s="1"/>
  <c r="Q88" i="48" s="1"/>
  <c r="BD47" i="50"/>
  <c r="M8" i="48"/>
  <c r="M13" i="48" s="1"/>
  <c r="M22" i="48" s="1"/>
  <c r="AZ26" i="48"/>
  <c r="BB115" i="59" s="1"/>
  <c r="BJ74" i="82"/>
  <c r="BJ79" i="82" s="1"/>
  <c r="BJ81" i="82" s="1"/>
  <c r="BD65" i="82"/>
  <c r="BD67" i="82" s="1"/>
  <c r="BD21" i="82" s="1"/>
  <c r="BD37" i="52" s="1"/>
  <c r="W47" i="50"/>
  <c r="X30" i="50" s="1"/>
  <c r="BE74" i="82"/>
  <c r="BE79" i="82" s="1"/>
  <c r="BE81" i="82" s="1"/>
  <c r="K8" i="48"/>
  <c r="K13" i="48" s="1"/>
  <c r="K14" i="48" s="1"/>
  <c r="K17" i="48" s="1"/>
  <c r="AD71" i="48"/>
  <c r="AD75" i="48" s="1"/>
  <c r="AD77" i="48" s="1"/>
  <c r="R21" i="71"/>
  <c r="F8" i="48"/>
  <c r="F13" i="48" s="1"/>
  <c r="F35" i="48" s="1"/>
  <c r="F34" i="48" s="1"/>
  <c r="BF65" i="82"/>
  <c r="BF67" i="82" s="1"/>
  <c r="BF21" i="82" s="1"/>
  <c r="BF37" i="52" s="1"/>
  <c r="W71" i="48"/>
  <c r="W75" i="48" s="1"/>
  <c r="W77" i="48" s="1"/>
  <c r="W88" i="48" s="1"/>
  <c r="S15" i="92"/>
  <c r="G20" i="51"/>
  <c r="F3" i="91" s="1"/>
  <c r="BF74" i="82"/>
  <c r="BF79" i="82" s="1"/>
  <c r="BF81" i="82" s="1"/>
  <c r="AZ74" i="82"/>
  <c r="AZ79" i="82" s="1"/>
  <c r="AZ81" i="82" s="1"/>
  <c r="W63" i="48"/>
  <c r="N8" i="48"/>
  <c r="N13" i="48" s="1"/>
  <c r="P111" i="59" s="1"/>
  <c r="Z26" i="48"/>
  <c r="AB115" i="59" s="1"/>
  <c r="BC65" i="82"/>
  <c r="BC68" i="82" s="1"/>
  <c r="AB71" i="48"/>
  <c r="AB75" i="48" s="1"/>
  <c r="AB77" i="48" s="1"/>
  <c r="AB88" i="48" s="1"/>
  <c r="S47" i="50"/>
  <c r="T30" i="50" s="1"/>
  <c r="T34" i="50" s="1"/>
  <c r="T111" i="59"/>
  <c r="BH74" i="82"/>
  <c r="BH79" i="82" s="1"/>
  <c r="BH81" i="82" s="1"/>
  <c r="BJ26" i="48"/>
  <c r="BL115" i="59" s="1"/>
  <c r="BC74" i="82"/>
  <c r="BC79" i="82" s="1"/>
  <c r="BC81" i="82" s="1"/>
  <c r="X71" i="48"/>
  <c r="X75" i="48" s="1"/>
  <c r="X77" i="48" s="1"/>
  <c r="X88" i="48" s="1"/>
  <c r="AG71" i="48"/>
  <c r="AG75" i="48" s="1"/>
  <c r="AG77" i="48" s="1"/>
  <c r="AG88" i="48" s="1"/>
  <c r="Y63" i="48"/>
  <c r="Y65" i="48" s="1"/>
  <c r="Z66" i="48"/>
  <c r="Z89" i="48"/>
  <c r="BD38" i="48"/>
  <c r="BD40" i="48" s="1"/>
  <c r="D58" i="49"/>
  <c r="BG58" i="49" s="1"/>
  <c r="BN58" i="49" s="1"/>
  <c r="AZ36" i="52"/>
  <c r="AZ36" i="82"/>
  <c r="G19" i="82"/>
  <c r="G51" i="82"/>
  <c r="D30" i="49"/>
  <c r="AB38" i="48"/>
  <c r="BB36" i="52"/>
  <c r="BB36" i="82"/>
  <c r="I19" i="82"/>
  <c r="I51" i="82"/>
  <c r="D26" i="49"/>
  <c r="X38" i="48"/>
  <c r="X40" i="48" s="1"/>
  <c r="BG38" i="48"/>
  <c r="BG40" i="48" s="1"/>
  <c r="D61" i="49"/>
  <c r="BJ61" i="49" s="1"/>
  <c r="BN61" i="49" s="1"/>
  <c r="D31" i="49"/>
  <c r="AC38" i="48"/>
  <c r="AC40" i="48" s="1"/>
  <c r="AY38" i="48"/>
  <c r="D53" i="49"/>
  <c r="BB53" i="49" s="1"/>
  <c r="BN53" i="49" s="1"/>
  <c r="K19" i="82"/>
  <c r="K51" i="82"/>
  <c r="BH36" i="52"/>
  <c r="BH36" i="82"/>
  <c r="D28" i="49"/>
  <c r="Z38" i="48"/>
  <c r="Z40" i="48" s="1"/>
  <c r="AK63" i="48"/>
  <c r="BB74" i="82"/>
  <c r="BB79" i="82" s="1"/>
  <c r="BB81" i="82" s="1"/>
  <c r="AY36" i="52"/>
  <c r="AY36" i="82"/>
  <c r="AL114" i="59"/>
  <c r="AJ7" i="52"/>
  <c r="M59" i="48"/>
  <c r="M72" i="48"/>
  <c r="M81" i="48" s="1"/>
  <c r="M60" i="48"/>
  <c r="M61" i="48"/>
  <c r="M51" i="48"/>
  <c r="M54" i="48" s="1"/>
  <c r="M58" i="48"/>
  <c r="L15" i="92"/>
  <c r="K23" i="48"/>
  <c r="BJ44" i="48"/>
  <c r="D137" i="49"/>
  <c r="BM137" i="49" s="1"/>
  <c r="BN137" i="49" s="1"/>
  <c r="BB65" i="82"/>
  <c r="BB68" i="82" s="1"/>
  <c r="K58" i="48"/>
  <c r="K72" i="48"/>
  <c r="K81" i="48" s="1"/>
  <c r="K60" i="48"/>
  <c r="K51" i="48"/>
  <c r="K54" i="48" s="1"/>
  <c r="K59" i="48"/>
  <c r="K61" i="48"/>
  <c r="D97" i="49"/>
  <c r="V44" i="48"/>
  <c r="D94" i="49"/>
  <c r="S44" i="48"/>
  <c r="D47" i="82"/>
  <c r="D46" i="82" s="1"/>
  <c r="BE44" i="48"/>
  <c r="D132" i="49"/>
  <c r="BH132" i="49" s="1"/>
  <c r="BN132" i="49" s="1"/>
  <c r="BE26" i="48"/>
  <c r="BG115" i="59" s="1"/>
  <c r="BG65" i="82"/>
  <c r="BG68" i="82" s="1"/>
  <c r="BJ114" i="59"/>
  <c r="BH7" i="52"/>
  <c r="D98" i="49"/>
  <c r="W44" i="48"/>
  <c r="K27" i="82"/>
  <c r="K92" i="82"/>
  <c r="AY74" i="82"/>
  <c r="AY79" i="82" s="1"/>
  <c r="AY81" i="82" s="1"/>
  <c r="N60" i="48"/>
  <c r="N72" i="48"/>
  <c r="N81" i="48" s="1"/>
  <c r="N59" i="48"/>
  <c r="N61" i="48"/>
  <c r="N51" i="48"/>
  <c r="N54" i="48" s="1"/>
  <c r="N58" i="48"/>
  <c r="AJ89" i="48"/>
  <c r="AJ66" i="48"/>
  <c r="U47" i="50"/>
  <c r="V26" i="48"/>
  <c r="X115" i="59" s="1"/>
  <c r="N92" i="82"/>
  <c r="N27" i="82"/>
  <c r="D133" i="49"/>
  <c r="BI133" i="49" s="1"/>
  <c r="BN133" i="49" s="1"/>
  <c r="BF44" i="48"/>
  <c r="BF47" i="50"/>
  <c r="O88" i="48"/>
  <c r="S63" i="48"/>
  <c r="AF63" i="48"/>
  <c r="I61" i="48"/>
  <c r="I60" i="48"/>
  <c r="I72" i="48"/>
  <c r="I81" i="48" s="1"/>
  <c r="I58" i="48"/>
  <c r="I59" i="48"/>
  <c r="I51" i="48"/>
  <c r="I54" i="48" s="1"/>
  <c r="BD44" i="48"/>
  <c r="D131" i="49"/>
  <c r="BG131" i="49" s="1"/>
  <c r="BN131" i="49" s="1"/>
  <c r="O25" i="50"/>
  <c r="N21" i="71"/>
  <c r="N14" i="48"/>
  <c r="N17" i="48" s="1"/>
  <c r="O38" i="50"/>
  <c r="O39" i="50" s="1"/>
  <c r="O51" i="52" s="1"/>
  <c r="O15" i="92"/>
  <c r="BE114" i="59"/>
  <c r="BC7" i="52"/>
  <c r="AB26" i="48"/>
  <c r="D99" i="49"/>
  <c r="X44" i="48"/>
  <c r="X114" i="59"/>
  <c r="V7" i="52"/>
  <c r="N51" i="82"/>
  <c r="N19" i="82"/>
  <c r="AZ7" i="52"/>
  <c r="BB114" i="59"/>
  <c r="BB116" i="59" s="1"/>
  <c r="AZ28" i="48"/>
  <c r="D60" i="49"/>
  <c r="BI60" i="49" s="1"/>
  <c r="BN60" i="49" s="1"/>
  <c r="BF38" i="48"/>
  <c r="BF40" i="48" s="1"/>
  <c r="G92" i="82"/>
  <c r="G27" i="82"/>
  <c r="M92" i="82"/>
  <c r="M27" i="82"/>
  <c r="H19" i="82"/>
  <c r="H51" i="82"/>
  <c r="E9" i="48"/>
  <c r="E50" i="48" s="1"/>
  <c r="F27" i="82"/>
  <c r="F92" i="82"/>
  <c r="J27" i="82"/>
  <c r="J92" i="82"/>
  <c r="BD114" i="59"/>
  <c r="BB7" i="52"/>
  <c r="D129" i="49"/>
  <c r="BE129" i="49" s="1"/>
  <c r="BN129" i="49" s="1"/>
  <c r="BB44" i="48"/>
  <c r="M46" i="82"/>
  <c r="AE35" i="48"/>
  <c r="AE34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H27" i="82"/>
  <c r="H92" i="82"/>
  <c r="E47" i="82"/>
  <c r="BI55" i="82"/>
  <c r="BI20" i="82" s="1"/>
  <c r="X63" i="48"/>
  <c r="X65" i="48" s="1"/>
  <c r="P7" i="52"/>
  <c r="R114" i="59"/>
  <c r="J46" i="82"/>
  <c r="AC66" i="48"/>
  <c r="AC89" i="48"/>
  <c r="Y71" i="48"/>
  <c r="Y75" i="48" s="1"/>
  <c r="Y77" i="48" s="1"/>
  <c r="Y88" i="48" s="1"/>
  <c r="AZ65" i="82"/>
  <c r="AZ68" i="82" s="1"/>
  <c r="BB47" i="50"/>
  <c r="BG26" i="48"/>
  <c r="BI115" i="59" s="1"/>
  <c r="L8" i="48"/>
  <c r="L13" i="48" s="1"/>
  <c r="I7" i="59"/>
  <c r="I29" i="51"/>
  <c r="O47" i="82"/>
  <c r="O46" i="82" s="1"/>
  <c r="R47" i="50"/>
  <c r="BF26" i="48"/>
  <c r="BH115" i="59" s="1"/>
  <c r="AD88" i="48"/>
  <c r="BB34" i="48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Y7" i="52"/>
  <c r="AA114" i="59"/>
  <c r="T114" i="59"/>
  <c r="R7" i="52"/>
  <c r="BC114" i="59"/>
  <c r="BA7" i="52"/>
  <c r="V88" i="48"/>
  <c r="BA74" i="82"/>
  <c r="BA79" i="82" s="1"/>
  <c r="BA81" i="82" s="1"/>
  <c r="D55" i="49"/>
  <c r="BD55" i="49" s="1"/>
  <c r="BN55" i="49" s="1"/>
  <c r="BA38" i="48"/>
  <c r="BA40" i="48" s="1"/>
  <c r="BE38" i="48"/>
  <c r="BE40" i="48" s="1"/>
  <c r="D59" i="49"/>
  <c r="BH59" i="49" s="1"/>
  <c r="BN59" i="49" s="1"/>
  <c r="BG36" i="52"/>
  <c r="BG36" i="82"/>
  <c r="BC36" i="52"/>
  <c r="BC36" i="82"/>
  <c r="BE36" i="52"/>
  <c r="BE36" i="82"/>
  <c r="D130" i="49"/>
  <c r="BF130" i="49" s="1"/>
  <c r="BN130" i="49" s="1"/>
  <c r="BC44" i="48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N36" i="82"/>
  <c r="AN36" i="52"/>
  <c r="AK35" i="48"/>
  <c r="AK34" i="48" s="1"/>
  <c r="AK24" i="48"/>
  <c r="AK21" i="71"/>
  <c r="AK23" i="48"/>
  <c r="AK22" i="48"/>
  <c r="AM111" i="59"/>
  <c r="AK14" i="48"/>
  <c r="AK17" i="48" s="1"/>
  <c r="AK21" i="48"/>
  <c r="AL25" i="50"/>
  <c r="AI47" i="50" s="1"/>
  <c r="AL38" i="50"/>
  <c r="AL39" i="50" s="1"/>
  <c r="AL51" i="52" s="1"/>
  <c r="AL15" i="92"/>
  <c r="D54" i="49"/>
  <c r="BC54" i="49" s="1"/>
  <c r="BN54" i="49" s="1"/>
  <c r="AZ38" i="48"/>
  <c r="AZ40" i="48" s="1"/>
  <c r="G8" i="48"/>
  <c r="G13" i="48" s="1"/>
  <c r="BE30" i="50"/>
  <c r="BE34" i="50" s="1"/>
  <c r="D136" i="49"/>
  <c r="BL136" i="49" s="1"/>
  <c r="BN136" i="49" s="1"/>
  <c r="BI44" i="48"/>
  <c r="Q63" i="48"/>
  <c r="Q65" i="48" s="1"/>
  <c r="BH26" i="48"/>
  <c r="BJ115" i="59" s="1"/>
  <c r="U89" i="48"/>
  <c r="U66" i="48"/>
  <c r="BD55" i="82"/>
  <c r="BD20" i="82" s="1"/>
  <c r="AJ26" i="48"/>
  <c r="AL115" i="59" s="1"/>
  <c r="D111" i="49"/>
  <c r="AJ44" i="48"/>
  <c r="BE65" i="82"/>
  <c r="BE67" i="82" s="1"/>
  <c r="BE21" i="82" s="1"/>
  <c r="BC34" i="48"/>
  <c r="AL71" i="48"/>
  <c r="AL75" i="48" s="1"/>
  <c r="AL77" i="48" s="1"/>
  <c r="AL88" i="48" s="1"/>
  <c r="D23" i="49"/>
  <c r="U38" i="48"/>
  <c r="U40" i="48" s="1"/>
  <c r="AC39" i="50"/>
  <c r="X26" i="48"/>
  <c r="Z115" i="59" s="1"/>
  <c r="AG63" i="48"/>
  <c r="AG65" i="48" s="1"/>
  <c r="D19" i="49"/>
  <c r="Q38" i="48"/>
  <c r="Q40" i="48" s="1"/>
  <c r="D91" i="49"/>
  <c r="P44" i="48"/>
  <c r="U114" i="59"/>
  <c r="S7" i="52"/>
  <c r="S34" i="48"/>
  <c r="AZ67" i="82"/>
  <c r="AZ21" i="82" s="1"/>
  <c r="D134" i="49"/>
  <c r="BJ134" i="49" s="1"/>
  <c r="BN134" i="49" s="1"/>
  <c r="BG44" i="48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D104" i="49"/>
  <c r="AC44" i="48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38" i="48"/>
  <c r="BI40" i="48" s="1"/>
  <c r="D63" i="49"/>
  <c r="BL63" i="49" s="1"/>
  <c r="BN63" i="49" s="1"/>
  <c r="BK30" i="50"/>
  <c r="BK34" i="50" s="1"/>
  <c r="BH38" i="48"/>
  <c r="BH40" i="48" s="1"/>
  <c r="D62" i="49"/>
  <c r="BK62" i="49" s="1"/>
  <c r="BN62" i="49" s="1"/>
  <c r="BI47" i="50"/>
  <c r="BD30" i="50"/>
  <c r="AB17" i="48"/>
  <c r="D24" i="49"/>
  <c r="V38" i="48"/>
  <c r="V40" i="48" s="1"/>
  <c r="D128" i="49"/>
  <c r="BD128" i="49" s="1"/>
  <c r="BN128" i="49" s="1"/>
  <c r="BA44" i="48"/>
  <c r="Z7" i="52"/>
  <c r="AB114" i="59"/>
  <c r="AB116" i="59" s="1"/>
  <c r="AB63" i="48"/>
  <c r="AB65" i="48" s="1"/>
  <c r="AH47" i="50"/>
  <c r="BA47" i="50"/>
  <c r="AG35" i="48"/>
  <c r="AG23" i="48"/>
  <c r="AG22" i="48"/>
  <c r="AH25" i="50"/>
  <c r="AG47" i="50" s="1"/>
  <c r="AH15" i="92"/>
  <c r="AG14" i="48"/>
  <c r="AG17" i="48" s="1"/>
  <c r="AG24" i="48"/>
  <c r="AI111" i="59"/>
  <c r="AH38" i="50"/>
  <c r="AH39" i="50" s="1"/>
  <c r="AH51" i="52" s="1"/>
  <c r="AG21" i="48"/>
  <c r="AG21" i="71"/>
  <c r="BJ65" i="82"/>
  <c r="BJ67" i="82" s="1"/>
  <c r="BJ21" i="82" s="1"/>
  <c r="R71" i="48"/>
  <c r="R75" i="48" s="1"/>
  <c r="R77" i="48" s="1"/>
  <c r="R88" i="48" s="1"/>
  <c r="BH47" i="50"/>
  <c r="BA65" i="82"/>
  <c r="BA67" i="82" s="1"/>
  <c r="BA21" i="82" s="1"/>
  <c r="AJ34" i="48"/>
  <c r="AL63" i="48"/>
  <c r="AL65" i="48" s="1"/>
  <c r="U7" i="52"/>
  <c r="W114" i="59"/>
  <c r="D96" i="49"/>
  <c r="U44" i="48"/>
  <c r="X7" i="52"/>
  <c r="Z114" i="59"/>
  <c r="X47" i="50"/>
  <c r="Q47" i="50"/>
  <c r="D92" i="49"/>
  <c r="Q44" i="48"/>
  <c r="P26" i="48"/>
  <c r="R115" i="59" s="1"/>
  <c r="F24" i="48"/>
  <c r="H111" i="59"/>
  <c r="G15" i="92"/>
  <c r="F22" i="48"/>
  <c r="F23" i="48"/>
  <c r="AZ44" i="48"/>
  <c r="D127" i="49"/>
  <c r="BC127" i="49" s="1"/>
  <c r="BN127" i="49" s="1"/>
  <c r="L51" i="82"/>
  <c r="L19" i="82"/>
  <c r="BB26" i="48"/>
  <c r="BD115" i="59" s="1"/>
  <c r="O35" i="48"/>
  <c r="Q111" i="59"/>
  <c r="F7" i="59" s="1"/>
  <c r="O14" i="48"/>
  <c r="O23" i="48"/>
  <c r="F29" i="51" s="1"/>
  <c r="O24" i="48"/>
  <c r="P25" i="50"/>
  <c r="O22" i="48"/>
  <c r="F28" i="51" s="1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AF88" i="48" s="1"/>
  <c r="BI114" i="59"/>
  <c r="BG7" i="52"/>
  <c r="W65" i="48"/>
  <c r="J8" i="48"/>
  <c r="J13" i="48" s="1"/>
  <c r="AY44" i="48"/>
  <c r="I39" i="51"/>
  <c r="D126" i="49"/>
  <c r="BB126" i="49" s="1"/>
  <c r="BN126" i="49" s="1"/>
  <c r="H3" i="91"/>
  <c r="H3" i="97"/>
  <c r="AE63" i="48"/>
  <c r="AE65" i="48" s="1"/>
  <c r="R26" i="48"/>
  <c r="T115" i="59" s="1"/>
  <c r="BI65" i="82"/>
  <c r="BI67" i="82" s="1"/>
  <c r="BI21" i="82" s="1"/>
  <c r="I27" i="82"/>
  <c r="I92" i="82"/>
  <c r="AL35" i="48"/>
  <c r="AL34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M35" i="48"/>
  <c r="M34" i="48" s="1"/>
  <c r="N25" i="50"/>
  <c r="N38" i="50"/>
  <c r="N39" i="50" s="1"/>
  <c r="N51" i="52" s="1"/>
  <c r="N15" i="92"/>
  <c r="M21" i="48"/>
  <c r="M23" i="48"/>
  <c r="O111" i="59"/>
  <c r="BA36" i="82"/>
  <c r="BA36" i="52"/>
  <c r="AW36" i="52"/>
  <c r="AW36" i="82"/>
  <c r="D101" i="49"/>
  <c r="Z44" i="48"/>
  <c r="V63" i="48"/>
  <c r="V65" i="48" s="1"/>
  <c r="BJ38" i="48"/>
  <c r="BJ40" i="48" s="1"/>
  <c r="D64" i="49"/>
  <c r="BM64" i="49" s="1"/>
  <c r="BN64" i="49" s="1"/>
  <c r="F46" i="82"/>
  <c r="D103" i="49"/>
  <c r="AB44" i="48"/>
  <c r="BD7" i="52"/>
  <c r="BF114" i="59"/>
  <c r="AK65" i="48"/>
  <c r="AK88" i="48"/>
  <c r="BH44" i="48"/>
  <c r="D135" i="49"/>
  <c r="BK135" i="49" s="1"/>
  <c r="BN135" i="49" s="1"/>
  <c r="AY65" i="82"/>
  <c r="AY68" i="82" s="1"/>
  <c r="H8" i="48"/>
  <c r="H13" i="48" s="1"/>
  <c r="D18" i="49"/>
  <c r="P38" i="48"/>
  <c r="P40" i="48" s="1"/>
  <c r="BH65" i="82"/>
  <c r="BH67" i="82" s="1"/>
  <c r="BH21" i="82" s="1"/>
  <c r="T66" i="48"/>
  <c r="T89" i="48"/>
  <c r="AO30" i="50"/>
  <c r="AM36" i="52"/>
  <c r="AE114" i="59"/>
  <c r="AC7" i="52"/>
  <c r="AC26" i="48"/>
  <c r="AE115" i="59" s="1"/>
  <c r="BD26" i="48"/>
  <c r="BF115" i="59" s="1"/>
  <c r="BI7" i="52"/>
  <c r="BK114" i="59"/>
  <c r="D9" i="48"/>
  <c r="D50" i="48" s="1"/>
  <c r="BE7" i="52"/>
  <c r="BG114" i="59"/>
  <c r="BF30" i="50"/>
  <c r="BJ55" i="82"/>
  <c r="BJ20" i="82" s="1"/>
  <c r="BG74" i="82"/>
  <c r="BG79" i="82" s="1"/>
  <c r="BG81" i="82" s="1"/>
  <c r="BJ7" i="52"/>
  <c r="BL114" i="59"/>
  <c r="BL116" i="59" s="1"/>
  <c r="BJ28" i="48"/>
  <c r="R63" i="48"/>
  <c r="R65" i="48" s="1"/>
  <c r="W7" i="52"/>
  <c r="W28" i="48"/>
  <c r="Y114" i="59"/>
  <c r="W34" i="48"/>
  <c r="BA68" i="82"/>
  <c r="V47" i="50"/>
  <c r="S114" i="59"/>
  <c r="S116" i="59" s="1"/>
  <c r="Q7" i="52"/>
  <c r="Q28" i="48"/>
  <c r="S26" i="48"/>
  <c r="U115" i="59" s="1"/>
  <c r="F72" i="48"/>
  <c r="F81" i="48" s="1"/>
  <c r="F51" i="48"/>
  <c r="F54" i="48" s="1"/>
  <c r="F61" i="48"/>
  <c r="F59" i="48"/>
  <c r="F60" i="48"/>
  <c r="F58" i="48"/>
  <c r="BF7" i="52"/>
  <c r="BH114" i="59"/>
  <c r="BH116" i="59" s="1"/>
  <c r="BF55" i="82"/>
  <c r="BF20" i="82" s="1"/>
  <c r="AD63" i="48"/>
  <c r="AD65" i="48" s="1"/>
  <c r="L92" i="82"/>
  <c r="L27" i="82"/>
  <c r="AD35" i="48"/>
  <c r="AD34" i="48" s="1"/>
  <c r="AF111" i="59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S65" i="48"/>
  <c r="AF65" i="48"/>
  <c r="BG47" i="50"/>
  <c r="I8" i="48"/>
  <c r="I13" i="48" s="1"/>
  <c r="I27" i="51"/>
  <c r="AY26" i="48"/>
  <c r="AY47" i="50"/>
  <c r="H3" i="50"/>
  <c r="AX47" i="50"/>
  <c r="AE71" i="48"/>
  <c r="AE75" i="48" s="1"/>
  <c r="AE77" i="48" s="1"/>
  <c r="AE88" i="48" s="1"/>
  <c r="BI74" i="82"/>
  <c r="BI79" i="82" s="1"/>
  <c r="BI81" i="82" s="1"/>
  <c r="AX67" i="82" l="1"/>
  <c r="AX21" i="82" s="1"/>
  <c r="AN74" i="82"/>
  <c r="AN83" i="82" s="1"/>
  <c r="AW74" i="82"/>
  <c r="AW83" i="82" s="1"/>
  <c r="AW132" i="82" s="1"/>
  <c r="AW12" i="82" s="1"/>
  <c r="AI35" i="82"/>
  <c r="AX22" i="82"/>
  <c r="AX23" i="82" s="1"/>
  <c r="AN22" i="82"/>
  <c r="AW22" i="82"/>
  <c r="BD37" i="82"/>
  <c r="AV65" i="82"/>
  <c r="AV68" i="82" s="1"/>
  <c r="AV69" i="82" s="1"/>
  <c r="T34" i="48"/>
  <c r="D95" i="49"/>
  <c r="T44" i="48"/>
  <c r="T26" i="48"/>
  <c r="AQ65" i="82"/>
  <c r="AQ68" i="82" s="1"/>
  <c r="AR65" i="82"/>
  <c r="AR67" i="82" s="1"/>
  <c r="AR21" i="82" s="1"/>
  <c r="AR37" i="52" s="1"/>
  <c r="AI26" i="48"/>
  <c r="AK115" i="59" s="1"/>
  <c r="AQ26" i="48"/>
  <c r="AS115" i="59" s="1"/>
  <c r="AW65" i="82"/>
  <c r="AW68" i="82" s="1"/>
  <c r="AT26" i="48"/>
  <c r="AV115" i="59" s="1"/>
  <c r="W35" i="82"/>
  <c r="AN26" i="48"/>
  <c r="R34" i="48"/>
  <c r="BC67" i="82"/>
  <c r="BC21" i="82" s="1"/>
  <c r="V114" i="59"/>
  <c r="T7" i="52"/>
  <c r="AX30" i="50"/>
  <c r="AX37" i="52"/>
  <c r="AX37" i="82"/>
  <c r="D45" i="49"/>
  <c r="AQ38" i="48"/>
  <c r="AQ40" i="48" s="1"/>
  <c r="AH38" i="48"/>
  <c r="AH40" i="48" s="1"/>
  <c r="D36" i="49"/>
  <c r="Y116" i="59"/>
  <c r="M21" i="71"/>
  <c r="F21" i="71"/>
  <c r="Y44" i="48"/>
  <c r="AN68" i="82"/>
  <c r="BA28" i="48"/>
  <c r="BE116" i="59"/>
  <c r="BF68" i="82"/>
  <c r="BD68" i="82"/>
  <c r="AN37" i="52"/>
  <c r="AH19" i="82"/>
  <c r="AH35" i="82" s="1"/>
  <c r="AH51" i="82"/>
  <c r="AW26" i="48"/>
  <c r="AY115" i="59" s="1"/>
  <c r="W102" i="82"/>
  <c r="W93" i="82"/>
  <c r="W97" i="82" s="1"/>
  <c r="W116" i="82"/>
  <c r="W126" i="82" s="1"/>
  <c r="W128" i="82" s="1"/>
  <c r="W103" i="82"/>
  <c r="W101" i="82"/>
  <c r="W104" i="82"/>
  <c r="AX132" i="82"/>
  <c r="AX12" i="82" s="1"/>
  <c r="AR26" i="48"/>
  <c r="AT115" i="59" s="1"/>
  <c r="AE19" i="82"/>
  <c r="AE35" i="82" s="1"/>
  <c r="AE51" i="82"/>
  <c r="T103" i="82"/>
  <c r="T101" i="82"/>
  <c r="T104" i="82"/>
  <c r="T102" i="82"/>
  <c r="T116" i="82"/>
  <c r="T126" i="82" s="1"/>
  <c r="T128" i="82" s="1"/>
  <c r="T93" i="82"/>
  <c r="T97" i="82" s="1"/>
  <c r="T115" i="82"/>
  <c r="T119" i="82" s="1"/>
  <c r="T121" i="82" s="1"/>
  <c r="T123" i="82" s="1"/>
  <c r="T30" i="82" s="1"/>
  <c r="AU74" i="82"/>
  <c r="AU83" i="82" s="1"/>
  <c r="AU22" i="82" s="1"/>
  <c r="AC35" i="82"/>
  <c r="AA71" i="48"/>
  <c r="AA75" i="48" s="1"/>
  <c r="AA77" i="48" s="1"/>
  <c r="AA88" i="48" s="1"/>
  <c r="AR74" i="82"/>
  <c r="AR83" i="82" s="1"/>
  <c r="AR22" i="82" s="1"/>
  <c r="S19" i="82"/>
  <c r="S35" i="82" s="1"/>
  <c r="S51" i="82"/>
  <c r="AI7" i="52"/>
  <c r="AK114" i="59"/>
  <c r="AK116" i="59" s="1"/>
  <c r="AA21" i="71"/>
  <c r="AA24" i="48"/>
  <c r="AA14" i="48"/>
  <c r="AA17" i="48" s="1"/>
  <c r="AA23" i="48"/>
  <c r="AA22" i="48"/>
  <c r="AB25" i="50"/>
  <c r="AA21" i="48"/>
  <c r="AB38" i="50"/>
  <c r="AB39" i="50" s="1"/>
  <c r="AB51" i="52" s="1"/>
  <c r="AA35" i="48"/>
  <c r="AA34" i="48" s="1"/>
  <c r="AC111" i="59"/>
  <c r="AB15" i="92"/>
  <c r="AU26" i="48"/>
  <c r="AW115" i="59" s="1"/>
  <c r="AH7" i="52"/>
  <c r="AJ114" i="59"/>
  <c r="AP65" i="82"/>
  <c r="AP68" i="82" s="1"/>
  <c r="AO65" i="82"/>
  <c r="AD102" i="82"/>
  <c r="AD104" i="82"/>
  <c r="AD103" i="82"/>
  <c r="AD93" i="82"/>
  <c r="AD97" i="82" s="1"/>
  <c r="AD96" i="82" s="1"/>
  <c r="AD28" i="82" s="1"/>
  <c r="AD116" i="82"/>
  <c r="AD126" i="82" s="1"/>
  <c r="AD128" i="82" s="1"/>
  <c r="P103" i="82"/>
  <c r="P101" i="82"/>
  <c r="P116" i="82"/>
  <c r="P126" i="82" s="1"/>
  <c r="P128" i="82" s="1"/>
  <c r="P104" i="82"/>
  <c r="P102" i="82"/>
  <c r="P93" i="82"/>
  <c r="P97" i="82" s="1"/>
  <c r="BE28" i="48"/>
  <c r="AO34" i="50"/>
  <c r="M14" i="48"/>
  <c r="M17" i="48" s="1"/>
  <c r="F30" i="51"/>
  <c r="F21" i="48"/>
  <c r="BG67" i="82"/>
  <c r="BG21" i="82" s="1"/>
  <c r="BD34" i="50"/>
  <c r="D100" i="49"/>
  <c r="AT34" i="48"/>
  <c r="D121" i="49"/>
  <c r="AT44" i="48"/>
  <c r="AV114" i="59"/>
  <c r="AT7" i="52"/>
  <c r="AT12" i="52" s="1"/>
  <c r="AT65" i="82"/>
  <c r="AL19" i="82"/>
  <c r="AL35" i="82" s="1"/>
  <c r="AL51" i="82"/>
  <c r="X101" i="82"/>
  <c r="X93" i="82"/>
  <c r="X97" i="82" s="1"/>
  <c r="X96" i="82" s="1"/>
  <c r="X28" i="82" s="1"/>
  <c r="X102" i="82"/>
  <c r="X104" i="82"/>
  <c r="X116" i="82"/>
  <c r="X126" i="82" s="1"/>
  <c r="X128" i="82" s="1"/>
  <c r="X103" i="82"/>
  <c r="X115" i="82"/>
  <c r="X119" i="82" s="1"/>
  <c r="X121" i="82" s="1"/>
  <c r="X123" i="82" s="1"/>
  <c r="X30" i="82" s="1"/>
  <c r="AI71" i="48"/>
  <c r="AI75" i="48" s="1"/>
  <c r="AI77" i="48" s="1"/>
  <c r="AI88" i="48" s="1"/>
  <c r="AR55" i="82"/>
  <c r="AR20" i="82" s="1"/>
  <c r="R51" i="82"/>
  <c r="R19" i="82"/>
  <c r="R35" i="82" s="1"/>
  <c r="AE104" i="82"/>
  <c r="AE103" i="82"/>
  <c r="AE93" i="82"/>
  <c r="AE97" i="82" s="1"/>
  <c r="AE102" i="82"/>
  <c r="AE116" i="82"/>
  <c r="AE126" i="82" s="1"/>
  <c r="AE128" i="82" s="1"/>
  <c r="R93" i="82"/>
  <c r="R97" i="82" s="1"/>
  <c r="R96" i="82" s="1"/>
  <c r="R28" i="82" s="1"/>
  <c r="R104" i="82"/>
  <c r="R102" i="82"/>
  <c r="R103" i="82"/>
  <c r="R101" i="82"/>
  <c r="R116" i="82"/>
  <c r="R126" i="82" s="1"/>
  <c r="R128" i="82" s="1"/>
  <c r="AU47" i="50"/>
  <c r="AO7" i="52"/>
  <c r="AO12" i="52" s="1"/>
  <c r="AQ114" i="59"/>
  <c r="AO26" i="48"/>
  <c r="AS65" i="82"/>
  <c r="AP74" i="82"/>
  <c r="AP83" i="82" s="1"/>
  <c r="AP22" i="82" s="1"/>
  <c r="AI103" i="82"/>
  <c r="AI93" i="82"/>
  <c r="AI97" i="82" s="1"/>
  <c r="AI96" i="82" s="1"/>
  <c r="AI28" i="82" s="1"/>
  <c r="AI102" i="82"/>
  <c r="AI104" i="82"/>
  <c r="AI116" i="82"/>
  <c r="AI126" i="82" s="1"/>
  <c r="AI128" i="82" s="1"/>
  <c r="H28" i="51"/>
  <c r="AG103" i="82"/>
  <c r="AG93" i="82"/>
  <c r="AG97" i="82" s="1"/>
  <c r="AG96" i="82" s="1"/>
  <c r="AG28" i="82" s="1"/>
  <c r="AG102" i="82"/>
  <c r="AG104" i="82"/>
  <c r="AG116" i="82"/>
  <c r="AG126" i="82" s="1"/>
  <c r="AG128" i="82" s="1"/>
  <c r="D118" i="49"/>
  <c r="AQ44" i="48"/>
  <c r="T19" i="82"/>
  <c r="T35" i="82" s="1"/>
  <c r="T51" i="82"/>
  <c r="AT74" i="82"/>
  <c r="AT83" i="82" s="1"/>
  <c r="AT22" i="82" s="1"/>
  <c r="AX68" i="82"/>
  <c r="AR47" i="50"/>
  <c r="AS30" i="50" s="1"/>
  <c r="AX26" i="48"/>
  <c r="AZ115" i="59" s="1"/>
  <c r="AU68" i="82"/>
  <c r="V52" i="82"/>
  <c r="V56" i="82" s="1"/>
  <c r="V63" i="82"/>
  <c r="V62" i="82"/>
  <c r="V60" i="82"/>
  <c r="V61" i="82"/>
  <c r="V75" i="82"/>
  <c r="V86" i="82" s="1"/>
  <c r="AI63" i="82"/>
  <c r="AI60" i="82"/>
  <c r="AI62" i="82"/>
  <c r="AI52" i="82"/>
  <c r="AI56" i="82" s="1"/>
  <c r="AI61" i="82"/>
  <c r="AI75" i="82"/>
  <c r="AI86" i="82" s="1"/>
  <c r="AI55" i="82"/>
  <c r="AI20" i="82" s="1"/>
  <c r="AI36" i="52" s="1"/>
  <c r="AS47" i="50"/>
  <c r="AT30" i="50" s="1"/>
  <c r="AT34" i="50" s="1"/>
  <c r="D109" i="49"/>
  <c r="AH44" i="48"/>
  <c r="AV67" i="82"/>
  <c r="AV21" i="82" s="1"/>
  <c r="AL102" i="82"/>
  <c r="AL104" i="82"/>
  <c r="AL103" i="82"/>
  <c r="AL93" i="82"/>
  <c r="AL97" i="82" s="1"/>
  <c r="AL96" i="82" s="1"/>
  <c r="AL28" i="82" s="1"/>
  <c r="AL116" i="82"/>
  <c r="AL126" i="82" s="1"/>
  <c r="AL128" i="82" s="1"/>
  <c r="AW67" i="82"/>
  <c r="AW21" i="82" s="1"/>
  <c r="G3" i="91"/>
  <c r="G3" i="97"/>
  <c r="Y101" i="82"/>
  <c r="Y106" i="82" s="1"/>
  <c r="Y104" i="82"/>
  <c r="Y93" i="82"/>
  <c r="Y97" i="82" s="1"/>
  <c r="Y96" i="82" s="1"/>
  <c r="Y28" i="82" s="1"/>
  <c r="Y102" i="82"/>
  <c r="Y103" i="82"/>
  <c r="Y116" i="82"/>
  <c r="Y126" i="82" s="1"/>
  <c r="Y128" i="82" s="1"/>
  <c r="AV116" i="59"/>
  <c r="W61" i="82"/>
  <c r="W62" i="82"/>
  <c r="W52" i="82"/>
  <c r="W56" i="82" s="1"/>
  <c r="W75" i="82"/>
  <c r="W86" i="82" s="1"/>
  <c r="W63" i="82"/>
  <c r="W60" i="82"/>
  <c r="W74" i="82"/>
  <c r="W79" i="82" s="1"/>
  <c r="W81" i="82" s="1"/>
  <c r="AQ55" i="82"/>
  <c r="AQ20" i="82" s="1"/>
  <c r="AX36" i="52"/>
  <c r="AX36" i="82"/>
  <c r="D46" i="49"/>
  <c r="AR38" i="48"/>
  <c r="AR40" i="48" s="1"/>
  <c r="P51" i="82"/>
  <c r="P19" i="82"/>
  <c r="P35" i="82" s="1"/>
  <c r="AR132" i="82"/>
  <c r="AR12" i="82" s="1"/>
  <c r="Y62" i="82"/>
  <c r="Y61" i="82"/>
  <c r="Y63" i="82"/>
  <c r="Y52" i="82"/>
  <c r="Y56" i="82" s="1"/>
  <c r="Y60" i="82"/>
  <c r="Y75" i="82"/>
  <c r="Y86" i="82" s="1"/>
  <c r="AJ93" i="82"/>
  <c r="AJ97" i="82" s="1"/>
  <c r="AJ96" i="82" s="1"/>
  <c r="AJ28" i="82" s="1"/>
  <c r="AJ102" i="82"/>
  <c r="AJ104" i="82"/>
  <c r="AJ103" i="82"/>
  <c r="AJ116" i="82"/>
  <c r="AJ126" i="82" s="1"/>
  <c r="AJ128" i="82" s="1"/>
  <c r="AR114" i="59"/>
  <c r="AP7" i="52"/>
  <c r="AP12" i="52" s="1"/>
  <c r="AW114" i="59"/>
  <c r="AU28" i="48"/>
  <c r="AU29" i="48" s="1"/>
  <c r="AW117" i="59" s="1"/>
  <c r="AU7" i="52"/>
  <c r="AU12" i="52" s="1"/>
  <c r="AH26" i="48"/>
  <c r="AJ115" i="59" s="1"/>
  <c r="AV36" i="52"/>
  <c r="AV36" i="82"/>
  <c r="AO36" i="82"/>
  <c r="AO36" i="52"/>
  <c r="G12" i="50"/>
  <c r="AN39" i="50"/>
  <c r="AG19" i="82"/>
  <c r="AG35" i="82" s="1"/>
  <c r="AG51" i="82"/>
  <c r="AP47" i="50"/>
  <c r="AQ30" i="50" s="1"/>
  <c r="AQ47" i="50"/>
  <c r="AY114" i="59"/>
  <c r="AY116" i="59" s="1"/>
  <c r="AW7" i="52"/>
  <c r="AW12" i="52" s="1"/>
  <c r="AT55" i="82"/>
  <c r="AT20" i="82" s="1"/>
  <c r="AT68" i="82"/>
  <c r="AQ74" i="82"/>
  <c r="AQ83" i="82" s="1"/>
  <c r="AQ22" i="82" s="1"/>
  <c r="AF104" i="82"/>
  <c r="AF103" i="82"/>
  <c r="AF93" i="82"/>
  <c r="AF97" i="82" s="1"/>
  <c r="AF96" i="82" s="1"/>
  <c r="AF28" i="82" s="1"/>
  <c r="AF102" i="82"/>
  <c r="AF116" i="82"/>
  <c r="AF126" i="82" s="1"/>
  <c r="AF128" i="82" s="1"/>
  <c r="AF115" i="82"/>
  <c r="AX7" i="52"/>
  <c r="AX12" i="52" s="1"/>
  <c r="AZ114" i="59"/>
  <c r="AZ116" i="59" s="1"/>
  <c r="AU65" i="82"/>
  <c r="AU67" i="82" s="1"/>
  <c r="AU21" i="82" s="1"/>
  <c r="AA63" i="48"/>
  <c r="AA65" i="48" s="1"/>
  <c r="AX114" i="59"/>
  <c r="AX116" i="59" s="1"/>
  <c r="AV7" i="52"/>
  <c r="AV12" i="52" s="1"/>
  <c r="AP34" i="48"/>
  <c r="D117" i="49"/>
  <c r="AP44" i="48"/>
  <c r="AB93" i="82"/>
  <c r="AB97" i="82" s="1"/>
  <c r="AB96" i="82" s="1"/>
  <c r="AB28" i="82" s="1"/>
  <c r="AB102" i="82"/>
  <c r="AB104" i="82"/>
  <c r="AB103" i="82"/>
  <c r="AB116" i="82"/>
  <c r="AB126" i="82" s="1"/>
  <c r="AB128" i="82" s="1"/>
  <c r="AB115" i="82"/>
  <c r="AS26" i="48"/>
  <c r="Z51" i="82"/>
  <c r="Z19" i="82"/>
  <c r="Z35" i="82" s="1"/>
  <c r="AO47" i="50"/>
  <c r="AP30" i="50" s="1"/>
  <c r="AB35" i="82"/>
  <c r="AS74" i="82"/>
  <c r="AS83" i="82" s="1"/>
  <c r="AS22" i="82" s="1"/>
  <c r="AP36" i="82"/>
  <c r="AP36" i="52"/>
  <c r="H21" i="51"/>
  <c r="AM17" i="48"/>
  <c r="AM34" i="48"/>
  <c r="D114" i="49"/>
  <c r="H39" i="51"/>
  <c r="AM44" i="48"/>
  <c r="X35" i="82"/>
  <c r="AD19" i="82"/>
  <c r="AD35" i="82" s="1"/>
  <c r="AD51" i="82"/>
  <c r="AQ7" i="52"/>
  <c r="AQ12" i="52" s="1"/>
  <c r="AS114" i="59"/>
  <c r="AS116" i="59" s="1"/>
  <c r="AQ28" i="48"/>
  <c r="AQ29" i="48" s="1"/>
  <c r="AS117" i="59" s="1"/>
  <c r="AW34" i="48"/>
  <c r="D124" i="49"/>
  <c r="AW44" i="48"/>
  <c r="AQ132" i="82"/>
  <c r="AQ12" i="82" s="1"/>
  <c r="AT114" i="59"/>
  <c r="AT116" i="59" s="1"/>
  <c r="AR7" i="52"/>
  <c r="AR12" i="52" s="1"/>
  <c r="AR28" i="48"/>
  <c r="AR29" i="48" s="1"/>
  <c r="AT117" i="59" s="1"/>
  <c r="AF19" i="82"/>
  <c r="AF35" i="82" s="1"/>
  <c r="AF51" i="82"/>
  <c r="AX34" i="48"/>
  <c r="AX44" i="48"/>
  <c r="D125" i="49"/>
  <c r="U101" i="82"/>
  <c r="U104" i="82"/>
  <c r="U102" i="82"/>
  <c r="U116" i="82"/>
  <c r="U126" i="82" s="1"/>
  <c r="U128" i="82" s="1"/>
  <c r="U93" i="82"/>
  <c r="U97" i="82" s="1"/>
  <c r="U103" i="82"/>
  <c r="AU36" i="82"/>
  <c r="AU36" i="52"/>
  <c r="AP114" i="59"/>
  <c r="AN7" i="52"/>
  <c r="AN12" i="52" s="1"/>
  <c r="AN34" i="48"/>
  <c r="D115" i="49"/>
  <c r="AN44" i="48"/>
  <c r="AI63" i="48"/>
  <c r="AI65" i="48" s="1"/>
  <c r="D50" i="49"/>
  <c r="AV38" i="48"/>
  <c r="AV40" i="48" s="1"/>
  <c r="AV26" i="48"/>
  <c r="AX115" i="59" s="1"/>
  <c r="AH88" i="48"/>
  <c r="AS34" i="48"/>
  <c r="D120" i="49"/>
  <c r="AS44" i="48"/>
  <c r="AM65" i="82"/>
  <c r="AB63" i="82"/>
  <c r="AB60" i="82"/>
  <c r="AB62" i="82"/>
  <c r="AB52" i="82"/>
  <c r="AB56" i="82" s="1"/>
  <c r="AB55" i="82" s="1"/>
  <c r="AB20" i="82" s="1"/>
  <c r="AB36" i="52" s="1"/>
  <c r="AB61" i="82"/>
  <c r="AB75" i="82"/>
  <c r="AB86" i="82" s="1"/>
  <c r="Z104" i="82"/>
  <c r="Z102" i="82"/>
  <c r="Z93" i="82"/>
  <c r="Z97" i="82" s="1"/>
  <c r="Z96" i="82" s="1"/>
  <c r="Z28" i="82" s="1"/>
  <c r="Z103" i="82"/>
  <c r="Z116" i="82"/>
  <c r="Z126" i="82" s="1"/>
  <c r="Z128" i="82" s="1"/>
  <c r="Z101" i="82"/>
  <c r="AA19" i="82"/>
  <c r="AA51" i="82"/>
  <c r="H7" i="59"/>
  <c r="G3" i="50"/>
  <c r="AM47" i="50"/>
  <c r="AN30" i="50" s="1"/>
  <c r="AN34" i="50" s="1"/>
  <c r="AN35" i="50" s="1"/>
  <c r="X63" i="82"/>
  <c r="X60" i="82"/>
  <c r="X75" i="82"/>
  <c r="X86" i="82" s="1"/>
  <c r="X52" i="82"/>
  <c r="X56" i="82" s="1"/>
  <c r="X62" i="82"/>
  <c r="X61" i="82"/>
  <c r="M24" i="48"/>
  <c r="M26" i="48" s="1"/>
  <c r="O115" i="59" s="1"/>
  <c r="G38" i="50"/>
  <c r="G39" i="50" s="1"/>
  <c r="G51" i="52" s="1"/>
  <c r="G25" i="50"/>
  <c r="R44" i="48"/>
  <c r="BC28" i="48"/>
  <c r="AW28" i="48"/>
  <c r="AT67" i="82"/>
  <c r="AT21" i="82" s="1"/>
  <c r="AK19" i="82"/>
  <c r="AK35" i="82" s="1"/>
  <c r="AK51" i="82"/>
  <c r="AX39" i="52"/>
  <c r="AX24" i="82"/>
  <c r="AX38" i="52" s="1"/>
  <c r="AX38" i="82"/>
  <c r="AR44" i="48"/>
  <c r="D119" i="49"/>
  <c r="U19" i="82"/>
  <c r="U35" i="82" s="1"/>
  <c r="U51" i="82"/>
  <c r="AJ51" i="82"/>
  <c r="AJ19" i="82"/>
  <c r="AJ35" i="82" s="1"/>
  <c r="AV44" i="48"/>
  <c r="D123" i="49"/>
  <c r="AV47" i="50"/>
  <c r="AW30" i="50" s="1"/>
  <c r="AW34" i="50" s="1"/>
  <c r="AI34" i="48"/>
  <c r="D110" i="49"/>
  <c r="AI44" i="48"/>
  <c r="AH63" i="48"/>
  <c r="AH65" i="48" s="1"/>
  <c r="AS7" i="52"/>
  <c r="AS12" i="52" s="1"/>
  <c r="AU114" i="59"/>
  <c r="AM74" i="82"/>
  <c r="AM81" i="82" s="1"/>
  <c r="AM83" i="82" s="1"/>
  <c r="AM22" i="82" s="1"/>
  <c r="Q93" i="82"/>
  <c r="Q97" i="82" s="1"/>
  <c r="Q96" i="82" s="1"/>
  <c r="Q28" i="82" s="1"/>
  <c r="Q116" i="82"/>
  <c r="Q126" i="82" s="1"/>
  <c r="Q128" i="82" s="1"/>
  <c r="Q102" i="82"/>
  <c r="Q103" i="82"/>
  <c r="Q101" i="82"/>
  <c r="Q104" i="82"/>
  <c r="AS36" i="52"/>
  <c r="AS36" i="82"/>
  <c r="AP67" i="82"/>
  <c r="AP21" i="82" s="1"/>
  <c r="AA27" i="82"/>
  <c r="AA92" i="82"/>
  <c r="H27" i="51"/>
  <c r="AM26" i="48"/>
  <c r="H29" i="51"/>
  <c r="Q35" i="82"/>
  <c r="BF28" i="48"/>
  <c r="BF29" i="48" s="1"/>
  <c r="BH117" i="59" s="1"/>
  <c r="F14" i="48"/>
  <c r="F17" i="48" s="1"/>
  <c r="BC116" i="59"/>
  <c r="AI28" i="48"/>
  <c r="AI29" i="48" s="1"/>
  <c r="AK117" i="59" s="1"/>
  <c r="AH103" i="82"/>
  <c r="AH93" i="82"/>
  <c r="AH97" i="82" s="1"/>
  <c r="AH96" i="82" s="1"/>
  <c r="AH28" i="82" s="1"/>
  <c r="AH102" i="82"/>
  <c r="AH104" i="82"/>
  <c r="AH106" i="82"/>
  <c r="AH109" i="82" s="1"/>
  <c r="AH110" i="82" s="1"/>
  <c r="AH116" i="82"/>
  <c r="AH126" i="82" s="1"/>
  <c r="AH128" i="82" s="1"/>
  <c r="AK102" i="82"/>
  <c r="AK104" i="82"/>
  <c r="AK103" i="82"/>
  <c r="AK93" i="82"/>
  <c r="AK97" i="82" s="1"/>
  <c r="AK116" i="82"/>
  <c r="AK126" i="82" s="1"/>
  <c r="AK128" i="82" s="1"/>
  <c r="V101" i="82"/>
  <c r="V102" i="82"/>
  <c r="V116" i="82"/>
  <c r="V126" i="82" s="1"/>
  <c r="V128" i="82" s="1"/>
  <c r="V103" i="82"/>
  <c r="V93" i="82"/>
  <c r="V97" i="82" s="1"/>
  <c r="V104" i="82"/>
  <c r="AN132" i="82"/>
  <c r="AN12" i="82" s="1"/>
  <c r="AC102" i="82"/>
  <c r="AC104" i="82"/>
  <c r="AC103" i="82"/>
  <c r="AC93" i="82"/>
  <c r="AC97" i="82" s="1"/>
  <c r="AC96" i="82" s="1"/>
  <c r="AC28" i="82" s="1"/>
  <c r="AC116" i="82"/>
  <c r="AC126" i="82" s="1"/>
  <c r="AC128" i="82" s="1"/>
  <c r="AC60" i="82"/>
  <c r="AC62" i="82"/>
  <c r="AC75" i="82"/>
  <c r="AC86" i="82" s="1"/>
  <c r="AC52" i="82"/>
  <c r="AC56" i="82" s="1"/>
  <c r="AC55" i="82" s="1"/>
  <c r="AC20" i="82" s="1"/>
  <c r="AC36" i="52" s="1"/>
  <c r="AC61" i="82"/>
  <c r="AC63" i="82"/>
  <c r="S103" i="82"/>
  <c r="S93" i="82"/>
  <c r="S97" i="82" s="1"/>
  <c r="S101" i="82"/>
  <c r="S116" i="82"/>
  <c r="S126" i="82" s="1"/>
  <c r="S128" i="82" s="1"/>
  <c r="S104" i="82"/>
  <c r="S102" i="82"/>
  <c r="S115" i="82"/>
  <c r="S119" i="82" s="1"/>
  <c r="S121" i="82" s="1"/>
  <c r="S123" i="82" s="1"/>
  <c r="S30" i="82" s="1"/>
  <c r="AP26" i="48"/>
  <c r="AR115" i="59" s="1"/>
  <c r="AU34" i="48"/>
  <c r="AU44" i="48"/>
  <c r="D122" i="49"/>
  <c r="AO34" i="48"/>
  <c r="D116" i="49"/>
  <c r="AO44" i="48"/>
  <c r="AV74" i="82"/>
  <c r="AV83" i="82" s="1"/>
  <c r="AV88" i="82"/>
  <c r="AO74" i="82"/>
  <c r="AO83" i="82" s="1"/>
  <c r="AO22" i="82" s="1"/>
  <c r="H30" i="51"/>
  <c r="Q75" i="82"/>
  <c r="Q86" i="82" s="1"/>
  <c r="Q63" i="82"/>
  <c r="Q60" i="82"/>
  <c r="Q52" i="82"/>
  <c r="Q56" i="82" s="1"/>
  <c r="Q61" i="82"/>
  <c r="Q62" i="82"/>
  <c r="G7" i="59"/>
  <c r="AA116" i="59"/>
  <c r="Y28" i="48"/>
  <c r="Z28" i="48"/>
  <c r="Z29" i="48" s="1"/>
  <c r="AB117" i="59" s="1"/>
  <c r="O19" i="82"/>
  <c r="O51" i="82"/>
  <c r="N24" i="48"/>
  <c r="N22" i="48"/>
  <c r="N23" i="48"/>
  <c r="N35" i="48"/>
  <c r="N34" i="48" s="1"/>
  <c r="N38" i="48" s="1"/>
  <c r="N40" i="48" s="1"/>
  <c r="N21" i="48"/>
  <c r="X28" i="48"/>
  <c r="X29" i="48" s="1"/>
  <c r="Z117" i="59" s="1"/>
  <c r="L25" i="50"/>
  <c r="M111" i="59"/>
  <c r="K21" i="71"/>
  <c r="W116" i="59"/>
  <c r="I71" i="48"/>
  <c r="I75" i="48" s="1"/>
  <c r="I77" i="48" s="1"/>
  <c r="F3" i="97"/>
  <c r="G30" i="51"/>
  <c r="M47" i="50"/>
  <c r="BD28" i="48"/>
  <c r="BD29" i="48" s="1"/>
  <c r="BF117" i="59" s="1"/>
  <c r="G39" i="51"/>
  <c r="BF37" i="82"/>
  <c r="G29" i="51"/>
  <c r="BI28" i="48"/>
  <c r="BB28" i="48"/>
  <c r="AY67" i="82"/>
  <c r="AY21" i="82" s="1"/>
  <c r="AY37" i="82" s="1"/>
  <c r="Z116" i="59"/>
  <c r="G63" i="48"/>
  <c r="G28" i="51"/>
  <c r="L38" i="50"/>
  <c r="L39" i="50" s="1"/>
  <c r="L51" i="52" s="1"/>
  <c r="K22" i="48"/>
  <c r="I38" i="51"/>
  <c r="K24" i="48"/>
  <c r="K35" i="48"/>
  <c r="K34" i="48" s="1"/>
  <c r="K38" i="48" s="1"/>
  <c r="K40" i="48" s="1"/>
  <c r="E8" i="48"/>
  <c r="E13" i="48" s="1"/>
  <c r="G111" i="59" s="1"/>
  <c r="BK116" i="59"/>
  <c r="U28" i="48"/>
  <c r="H63" i="48"/>
  <c r="H65" i="48" s="1"/>
  <c r="K21" i="48"/>
  <c r="AD47" i="50"/>
  <c r="F12" i="50"/>
  <c r="BD116" i="59"/>
  <c r="N47" i="50"/>
  <c r="O30" i="50" s="1"/>
  <c r="M63" i="48"/>
  <c r="V66" i="48"/>
  <c r="V89" i="48"/>
  <c r="BB69" i="82"/>
  <c r="D16" i="49"/>
  <c r="BG69" i="82"/>
  <c r="AB89" i="48"/>
  <c r="AB66" i="48"/>
  <c r="AL89" i="48"/>
  <c r="AL66" i="48"/>
  <c r="AE89" i="48"/>
  <c r="AE66" i="48"/>
  <c r="BI37" i="52"/>
  <c r="BI37" i="82"/>
  <c r="X89" i="48"/>
  <c r="X66" i="48"/>
  <c r="BD35" i="50"/>
  <c r="BD42" i="50"/>
  <c r="AJ30" i="50"/>
  <c r="AD66" i="48"/>
  <c r="AD89" i="48"/>
  <c r="R89" i="48"/>
  <c r="R66" i="48"/>
  <c r="AY69" i="82"/>
  <c r="BA69" i="82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G37" i="82"/>
  <c r="BG37" i="52"/>
  <c r="BI125" i="59"/>
  <c r="BG10" i="52"/>
  <c r="D32" i="49"/>
  <c r="AD38" i="48"/>
  <c r="AD40" i="48" s="1"/>
  <c r="P8" i="52"/>
  <c r="R120" i="59"/>
  <c r="M7" i="52"/>
  <c r="O114" i="59"/>
  <c r="D107" i="49"/>
  <c r="AF44" i="48"/>
  <c r="BH30" i="50"/>
  <c r="BH34" i="50" s="1"/>
  <c r="BI29" i="48"/>
  <c r="BK117" i="59" s="1"/>
  <c r="BC18" i="49"/>
  <c r="BN18" i="49" s="1"/>
  <c r="AE18" i="49"/>
  <c r="S18" i="49"/>
  <c r="AQ18" i="49"/>
  <c r="AD125" i="59"/>
  <c r="AB10" i="52"/>
  <c r="F7" i="52"/>
  <c r="H114" i="59"/>
  <c r="G21" i="51"/>
  <c r="AF34" i="48"/>
  <c r="BE37" i="52"/>
  <c r="BE37" i="82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BE68" i="82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D26" i="48"/>
  <c r="AF115" i="59" s="1"/>
  <c r="BF36" i="52"/>
  <c r="BF36" i="82"/>
  <c r="AY37" i="52"/>
  <c r="BJ29" i="48"/>
  <c r="BL117" i="59" s="1"/>
  <c r="D8" i="48"/>
  <c r="D13" i="48" s="1"/>
  <c r="AL7" i="52"/>
  <c r="AN114" i="59"/>
  <c r="O47" i="50"/>
  <c r="E3" i="50"/>
  <c r="L35" i="82"/>
  <c r="AZ10" i="52"/>
  <c r="BB125" i="59"/>
  <c r="BB67" i="82"/>
  <c r="BB21" i="82" s="1"/>
  <c r="AF104" i="49"/>
  <c r="BD104" i="49"/>
  <c r="AR104" i="49"/>
  <c r="AO78" i="48" s="1"/>
  <c r="J71" i="48"/>
  <c r="J75" i="48" s="1"/>
  <c r="J77" i="48" s="1"/>
  <c r="J88" i="48" s="1"/>
  <c r="AZ37" i="52"/>
  <c r="AZ37" i="82"/>
  <c r="R125" i="59"/>
  <c r="P10" i="52"/>
  <c r="BC120" i="59"/>
  <c r="BA8" i="52"/>
  <c r="BA29" i="48"/>
  <c r="BC117" i="59" s="1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L47" i="50" s="1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E35" i="48"/>
  <c r="E34" i="48" s="1"/>
  <c r="E22" i="48"/>
  <c r="E21" i="48"/>
  <c r="E14" i="48"/>
  <c r="E17" i="48" s="1"/>
  <c r="AW69" i="82"/>
  <c r="X116" i="59"/>
  <c r="BF69" i="82"/>
  <c r="AH94" i="49"/>
  <c r="BF94" i="49"/>
  <c r="BN94" i="49" s="1"/>
  <c r="V94" i="49"/>
  <c r="AT94" i="49"/>
  <c r="AL116" i="59"/>
  <c r="BM28" i="49"/>
  <c r="BN28" i="49" s="1"/>
  <c r="AC28" i="49"/>
  <c r="AO28" i="49"/>
  <c r="BA28" i="49"/>
  <c r="BC30" i="49"/>
  <c r="BN30" i="49" s="1"/>
  <c r="AE30" i="49"/>
  <c r="AQ30" i="49"/>
  <c r="G35" i="82"/>
  <c r="AF7" i="52"/>
  <c r="AH114" i="59"/>
  <c r="AN133" i="82"/>
  <c r="AN13" i="82" s="1"/>
  <c r="AN28" i="52" s="1"/>
  <c r="AN69" i="82"/>
  <c r="BB29" i="48"/>
  <c r="BD117" i="59" s="1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M30" i="50"/>
  <c r="D40" i="49"/>
  <c r="AL38" i="48"/>
  <c r="AL40" i="48" s="1"/>
  <c r="Y29" i="48"/>
  <c r="AA117" i="59" s="1"/>
  <c r="D56" i="49"/>
  <c r="BE56" i="49" s="1"/>
  <c r="BN56" i="49" s="1"/>
  <c r="BB38" i="48"/>
  <c r="BB40" i="48" s="1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N7" i="52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Y97" i="49"/>
  <c r="AK97" i="49"/>
  <c r="BI97" i="49"/>
  <c r="BN97" i="49" s="1"/>
  <c r="AW97" i="49"/>
  <c r="BC69" i="82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O35" i="82" s="1"/>
  <c r="N35" i="82"/>
  <c r="BF34" i="50"/>
  <c r="BG30" i="50"/>
  <c r="BG34" i="50" s="1"/>
  <c r="AG89" i="48"/>
  <c r="AG66" i="48"/>
  <c r="BE10" i="52"/>
  <c r="BG125" i="59"/>
  <c r="M65" i="48"/>
  <c r="K60" i="82"/>
  <c r="K62" i="82"/>
  <c r="K52" i="82"/>
  <c r="K56" i="82" s="1"/>
  <c r="K55" i="82" s="1"/>
  <c r="K20" i="82" s="1"/>
  <c r="K61" i="82"/>
  <c r="K75" i="82"/>
  <c r="K86" i="82" s="1"/>
  <c r="K63" i="82"/>
  <c r="I35" i="8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AW29" i="48"/>
  <c r="AY117" i="59" s="1"/>
  <c r="BF10" i="52"/>
  <c r="BH125" i="59"/>
  <c r="N63" i="48"/>
  <c r="Y125" i="59"/>
  <c r="W10" i="52"/>
  <c r="D19" i="82"/>
  <c r="D51" i="82"/>
  <c r="K35" i="82"/>
  <c r="AC8" i="52"/>
  <c r="AE120" i="59"/>
  <c r="BG8" i="52"/>
  <c r="BI120" i="59"/>
  <c r="BF120" i="59"/>
  <c r="BD8" i="52"/>
  <c r="BH10" i="52"/>
  <c r="BJ125" i="59"/>
  <c r="BJ37" i="52"/>
  <c r="BJ37" i="82"/>
  <c r="X120" i="59"/>
  <c r="V8" i="52"/>
  <c r="AY30" i="50"/>
  <c r="AY34" i="50" s="1"/>
  <c r="AX34" i="50"/>
  <c r="BE35" i="50"/>
  <c r="BE42" i="50"/>
  <c r="D113" i="49"/>
  <c r="AL44" i="48"/>
  <c r="BH8" i="52"/>
  <c r="BJ120" i="59"/>
  <c r="AZ30" i="50"/>
  <c r="AZ34" i="50" s="1"/>
  <c r="N30" i="50"/>
  <c r="N34" i="50" s="1"/>
  <c r="D27" i="49"/>
  <c r="Y38" i="48"/>
  <c r="Y40" i="48" s="1"/>
  <c r="AB28" i="48"/>
  <c r="AB7" i="52"/>
  <c r="AD114" i="59"/>
  <c r="G24" i="51"/>
  <c r="C60" i="48"/>
  <c r="C51" i="48"/>
  <c r="C59" i="48"/>
  <c r="C72" i="48"/>
  <c r="C58" i="48"/>
  <c r="BK50" i="48"/>
  <c r="C61" i="48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H23" i="48"/>
  <c r="F51" i="82"/>
  <c r="F19" i="82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38" i="48"/>
  <c r="AK40" i="48" s="1"/>
  <c r="H71" i="48"/>
  <c r="H75" i="48" s="1"/>
  <c r="H77" i="48" s="1"/>
  <c r="H88" i="48" s="1"/>
  <c r="C8" i="48"/>
  <c r="C13" i="48" s="1"/>
  <c r="AZ69" i="82"/>
  <c r="S30" i="50"/>
  <c r="S34" i="50" s="1"/>
  <c r="E92" i="82"/>
  <c r="E27" i="82"/>
  <c r="AE7" i="52"/>
  <c r="AG114" i="59"/>
  <c r="D33" i="49"/>
  <c r="AE38" i="48"/>
  <c r="AE40" i="48" s="1"/>
  <c r="Y66" i="48"/>
  <c r="Y89" i="48"/>
  <c r="T35" i="50"/>
  <c r="T42" i="50"/>
  <c r="AZ29" i="48"/>
  <c r="BB117" i="59" s="1"/>
  <c r="AD115" i="59"/>
  <c r="I88" i="48"/>
  <c r="N65" i="48"/>
  <c r="BJ98" i="49"/>
  <c r="BN98" i="49" s="1"/>
  <c r="Z98" i="49"/>
  <c r="AL98" i="49"/>
  <c r="AX98" i="49"/>
  <c r="BJ68" i="82"/>
  <c r="D27" i="82"/>
  <c r="D92" i="82"/>
  <c r="K71" i="48"/>
  <c r="K75" i="48" s="1"/>
  <c r="K77" i="48" s="1"/>
  <c r="K88" i="48" s="1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AE30" i="50"/>
  <c r="C92" i="82"/>
  <c r="C27" i="82"/>
  <c r="G71" i="48"/>
  <c r="G75" i="48" s="1"/>
  <c r="G77" i="48" s="1"/>
  <c r="G88" i="48" s="1"/>
  <c r="D105" i="49"/>
  <c r="AD44" i="48"/>
  <c r="AO35" i="50"/>
  <c r="AO42" i="50"/>
  <c r="AB125" i="59"/>
  <c r="Z10" i="52"/>
  <c r="AG26" i="48"/>
  <c r="AI115" i="59" s="1"/>
  <c r="R10" i="52"/>
  <c r="T125" i="59"/>
  <c r="S125" i="59"/>
  <c r="Q10" i="52"/>
  <c r="AG93" i="49"/>
  <c r="BE93" i="49"/>
  <c r="BN93" i="49" s="1"/>
  <c r="U93" i="49"/>
  <c r="AS93" i="49"/>
  <c r="Q8" i="52"/>
  <c r="S120" i="59"/>
  <c r="BC10" i="52"/>
  <c r="BE125" i="59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BE29" i="48"/>
  <c r="BG117" i="59" s="1"/>
  <c r="AC28" i="48"/>
  <c r="F71" i="48"/>
  <c r="F75" i="48" s="1"/>
  <c r="F77" i="48" s="1"/>
  <c r="F88" i="48" s="1"/>
  <c r="BG116" i="59"/>
  <c r="AE116" i="59"/>
  <c r="BF116" i="59"/>
  <c r="D88" i="49"/>
  <c r="M44" i="48"/>
  <c r="AY10" i="52"/>
  <c r="BA125" i="59"/>
  <c r="I47" i="51"/>
  <c r="I13" i="51" s="1"/>
  <c r="E3" i="97"/>
  <c r="E3" i="91"/>
  <c r="O34" i="48"/>
  <c r="R30" i="50"/>
  <c r="R34" i="50" s="1"/>
  <c r="Q34" i="50"/>
  <c r="BH96" i="49"/>
  <c r="BN96" i="49" s="1"/>
  <c r="AJ96" i="49"/>
  <c r="X96" i="49"/>
  <c r="AV96" i="49"/>
  <c r="BA34" i="50"/>
  <c r="BB30" i="50"/>
  <c r="BJ30" i="50"/>
  <c r="BJ34" i="50" s="1"/>
  <c r="AN100" i="49"/>
  <c r="AB100" i="49"/>
  <c r="BL100" i="49"/>
  <c r="BN100" i="49" s="1"/>
  <c r="AZ100" i="49"/>
  <c r="H13" i="50"/>
  <c r="AZ51" i="52"/>
  <c r="AK26" i="48"/>
  <c r="AM115" i="59" s="1"/>
  <c r="D112" i="49"/>
  <c r="AK44" i="48"/>
  <c r="G65" i="48"/>
  <c r="R28" i="48"/>
  <c r="P28" i="48"/>
  <c r="E46" i="82"/>
  <c r="D106" i="49"/>
  <c r="AE44" i="48"/>
  <c r="BB10" i="52"/>
  <c r="BD125" i="59"/>
  <c r="F3" i="50"/>
  <c r="BI68" i="82"/>
  <c r="N26" i="48"/>
  <c r="P115" i="59" s="1"/>
  <c r="BF125" i="59"/>
  <c r="BD10" i="52"/>
  <c r="V30" i="50"/>
  <c r="V34" i="50" s="1"/>
  <c r="U34" i="50"/>
  <c r="N71" i="48"/>
  <c r="N75" i="48" s="1"/>
  <c r="N77" i="48" s="1"/>
  <c r="N88" i="48" s="1"/>
  <c r="AJ28" i="48"/>
  <c r="AM26" i="49"/>
  <c r="AA26" i="49"/>
  <c r="BK26" i="49"/>
  <c r="BN26" i="49" s="1"/>
  <c r="AY26" i="49"/>
  <c r="BH37" i="52"/>
  <c r="BH37" i="82"/>
  <c r="U29" i="48"/>
  <c r="W117" i="59" s="1"/>
  <c r="AH30" i="50"/>
  <c r="AH34" i="50" s="1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BC37" i="82"/>
  <c r="BC37" i="52"/>
  <c r="AD7" i="52"/>
  <c r="AF114" i="59"/>
  <c r="AK66" i="48"/>
  <c r="AK89" i="48"/>
  <c r="F21" i="51"/>
  <c r="O17" i="48"/>
  <c r="BI30" i="50"/>
  <c r="BI34" i="50" s="1"/>
  <c r="AI30" i="50"/>
  <c r="AI34" i="50" s="1"/>
  <c r="AF47" i="50"/>
  <c r="D21" i="49"/>
  <c r="S38" i="48"/>
  <c r="S40" i="48" s="1"/>
  <c r="AE103" i="49"/>
  <c r="BC103" i="49"/>
  <c r="BN103" i="49" s="1"/>
  <c r="AQ103" i="49"/>
  <c r="D81" i="49"/>
  <c r="F44" i="48"/>
  <c r="D38" i="49"/>
  <c r="AJ38" i="48"/>
  <c r="AJ40" i="48" s="1"/>
  <c r="AJ47" i="50"/>
  <c r="J63" i="48"/>
  <c r="J65" i="48" s="1"/>
  <c r="S28" i="48"/>
  <c r="AJ10" i="52"/>
  <c r="AL125" i="59"/>
  <c r="BB120" i="59"/>
  <c r="AZ8" i="52"/>
  <c r="BI36" i="82"/>
  <c r="BI36" i="52"/>
  <c r="G27" i="51"/>
  <c r="S66" i="48"/>
  <c r="S89" i="48"/>
  <c r="D25" i="49"/>
  <c r="W38" i="48"/>
  <c r="W40" i="48" s="1"/>
  <c r="BJ36" i="52"/>
  <c r="BJ36" i="82"/>
  <c r="BH68" i="82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X34" i="50"/>
  <c r="Y30" i="50"/>
  <c r="BA37" i="82"/>
  <c r="BA37" i="52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38" i="48"/>
  <c r="BC40" i="48" s="1"/>
  <c r="D57" i="49"/>
  <c r="BF57" i="49" s="1"/>
  <c r="BN57" i="49" s="1"/>
  <c r="BD36" i="52"/>
  <c r="BD36" i="82"/>
  <c r="AM114" i="59"/>
  <c r="AK7" i="52"/>
  <c r="BG120" i="59"/>
  <c r="BE8" i="52"/>
  <c r="T116" i="59"/>
  <c r="L63" i="48"/>
  <c r="L65" i="48" s="1"/>
  <c r="BB34" i="50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 s="1"/>
  <c r="H28" i="82" s="1"/>
  <c r="H36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V28" i="48"/>
  <c r="BC29" i="48"/>
  <c r="BE117" i="59" s="1"/>
  <c r="N44" i="48"/>
  <c r="I63" i="48"/>
  <c r="I65" i="48" s="1"/>
  <c r="BH28" i="48"/>
  <c r="S10" i="52"/>
  <c r="U125" i="59"/>
  <c r="BL125" i="59"/>
  <c r="BJ10" i="52"/>
  <c r="BD69" i="82"/>
  <c r="AB120" i="59"/>
  <c r="Z8" i="52"/>
  <c r="AY40" i="48"/>
  <c r="AB40" i="48"/>
  <c r="G75" i="82"/>
  <c r="G86" i="82" s="1"/>
  <c r="G62" i="82"/>
  <c r="G60" i="82"/>
  <c r="G63" i="82"/>
  <c r="G61" i="82"/>
  <c r="G52" i="82"/>
  <c r="G56" i="82" s="1"/>
  <c r="G55" i="82" s="1"/>
  <c r="G20" i="82" s="1"/>
  <c r="AN38" i="82" l="1"/>
  <c r="AN39" i="52"/>
  <c r="AN23" i="82"/>
  <c r="AN24" i="82" s="1"/>
  <c r="AN38" i="52" s="1"/>
  <c r="AW133" i="82"/>
  <c r="AW13" i="82" s="1"/>
  <c r="AW28" i="52" s="1"/>
  <c r="AP132" i="82"/>
  <c r="AP12" i="82" s="1"/>
  <c r="AP32" i="52" s="1"/>
  <c r="AR68" i="82"/>
  <c r="AQ67" i="82"/>
  <c r="AQ21" i="82" s="1"/>
  <c r="AQ37" i="52" s="1"/>
  <c r="AR37" i="82"/>
  <c r="AR23" i="82"/>
  <c r="AR42" i="52" s="1"/>
  <c r="AQ23" i="82"/>
  <c r="AQ42" i="52" s="1"/>
  <c r="AH28" i="48"/>
  <c r="AH29" i="48" s="1"/>
  <c r="AJ117" i="59" s="1"/>
  <c r="AU132" i="82"/>
  <c r="AU12" i="82" s="1"/>
  <c r="AU32" i="52" s="1"/>
  <c r="AW39" i="52"/>
  <c r="AW38" i="82"/>
  <c r="AT132" i="82"/>
  <c r="AT12" i="82" s="1"/>
  <c r="AC74" i="82"/>
  <c r="AD28" i="48"/>
  <c r="E23" i="48"/>
  <c r="Z106" i="82"/>
  <c r="Z109" i="82" s="1"/>
  <c r="Z110" i="82" s="1"/>
  <c r="R115" i="82"/>
  <c r="R119" i="82" s="1"/>
  <c r="R121" i="82" s="1"/>
  <c r="R123" i="82" s="1"/>
  <c r="R30" i="82" s="1"/>
  <c r="X74" i="82"/>
  <c r="X79" i="82" s="1"/>
  <c r="X81" i="82" s="1"/>
  <c r="AJ106" i="82"/>
  <c r="AJ109" i="82" s="1"/>
  <c r="AJ110" i="82" s="1"/>
  <c r="AI65" i="82"/>
  <c r="AI67" i="82" s="1"/>
  <c r="AI21" i="82" s="1"/>
  <c r="AI37" i="52" s="1"/>
  <c r="AP115" i="59"/>
  <c r="AN28" i="48"/>
  <c r="AN29" i="48" s="1"/>
  <c r="AP117" i="59" s="1"/>
  <c r="V115" i="59"/>
  <c r="T28" i="48"/>
  <c r="T29" i="48" s="1"/>
  <c r="V117" i="59" s="1"/>
  <c r="AC65" i="82"/>
  <c r="AC67" i="82" s="1"/>
  <c r="AC21" i="82" s="1"/>
  <c r="F15" i="92"/>
  <c r="AV22" i="82"/>
  <c r="AV38" i="82" s="1"/>
  <c r="AC115" i="82"/>
  <c r="AP116" i="59"/>
  <c r="AI74" i="82"/>
  <c r="V74" i="82"/>
  <c r="V79" i="82" s="1"/>
  <c r="V81" i="82" s="1"/>
  <c r="AG115" i="82"/>
  <c r="V125" i="59"/>
  <c r="T10" i="52"/>
  <c r="Q65" i="82"/>
  <c r="Q67" i="82" s="1"/>
  <c r="Q21" i="82" s="1"/>
  <c r="AB36" i="82"/>
  <c r="AI36" i="82"/>
  <c r="R106" i="82"/>
  <c r="R109" i="82" s="1"/>
  <c r="R110" i="82" s="1"/>
  <c r="AA26" i="48"/>
  <c r="AC115" i="59" s="1"/>
  <c r="W95" i="49"/>
  <c r="AU95" i="49"/>
  <c r="BG95" i="49"/>
  <c r="BN95" i="49" s="1"/>
  <c r="AI95" i="49"/>
  <c r="Y108" i="82"/>
  <c r="Y29" i="82" s="1"/>
  <c r="AI106" i="82"/>
  <c r="AI109" i="82" s="1"/>
  <c r="AI110" i="82" s="1"/>
  <c r="AJ116" i="59"/>
  <c r="D22" i="49"/>
  <c r="T38" i="48"/>
  <c r="T40" i="48" s="1"/>
  <c r="F25" i="50"/>
  <c r="Z108" i="82"/>
  <c r="Z29" i="82" s="1"/>
  <c r="U115" i="82"/>
  <c r="U119" i="82" s="1"/>
  <c r="U121" i="82" s="1"/>
  <c r="U123" i="82" s="1"/>
  <c r="U30" i="82" s="1"/>
  <c r="U32" i="82" s="1"/>
  <c r="Y65" i="82"/>
  <c r="Y67" i="82" s="1"/>
  <c r="Y21" i="82" s="1"/>
  <c r="Y37" i="52" s="1"/>
  <c r="W65" i="82"/>
  <c r="W67" i="82" s="1"/>
  <c r="W21" i="82" s="1"/>
  <c r="V116" i="59"/>
  <c r="AF116" i="59"/>
  <c r="G38" i="51"/>
  <c r="E21" i="71"/>
  <c r="Z115" i="82"/>
  <c r="Z119" i="82" s="1"/>
  <c r="Z121" i="82" s="1"/>
  <c r="Z123" i="82" s="1"/>
  <c r="Z30" i="82" s="1"/>
  <c r="Z31" i="82" s="1"/>
  <c r="AB74" i="82"/>
  <c r="AX28" i="48"/>
  <c r="AX29" i="48" s="1"/>
  <c r="AZ117" i="59" s="1"/>
  <c r="AE115" i="82"/>
  <c r="AT28" i="48"/>
  <c r="AT29" i="48" s="1"/>
  <c r="AV117" i="59" s="1"/>
  <c r="AW35" i="50"/>
  <c r="AW42" i="50"/>
  <c r="D86" i="49"/>
  <c r="AV132" i="82"/>
  <c r="AV12" i="82" s="1"/>
  <c r="AU38" i="48"/>
  <c r="AU40" i="48" s="1"/>
  <c r="D49" i="49"/>
  <c r="S96" i="82"/>
  <c r="S28" i="82" s="1"/>
  <c r="AH108" i="82"/>
  <c r="AH29" i="82" s="1"/>
  <c r="AK125" i="59"/>
  <c r="AI10" i="52"/>
  <c r="U61" i="82"/>
  <c r="U60" i="82"/>
  <c r="U52" i="82"/>
  <c r="U56" i="82" s="1"/>
  <c r="U62" i="82"/>
  <c r="U63" i="82"/>
  <c r="U75" i="82"/>
  <c r="U86" i="82" s="1"/>
  <c r="BK50" i="49"/>
  <c r="BN50" i="49" s="1"/>
  <c r="AY50" i="49"/>
  <c r="U106" i="82"/>
  <c r="U108" i="82" s="1"/>
  <c r="U29" i="82" s="1"/>
  <c r="U31" i="82" s="1"/>
  <c r="U16" i="82" s="1"/>
  <c r="U30" i="52" s="1"/>
  <c r="AD62" i="82"/>
  <c r="AD52" i="82"/>
  <c r="AD56" i="82" s="1"/>
  <c r="AD61" i="82"/>
  <c r="AD63" i="82"/>
  <c r="AD60" i="82"/>
  <c r="AD75" i="82"/>
  <c r="AD86" i="82" s="1"/>
  <c r="AB106" i="82"/>
  <c r="AV28" i="48"/>
  <c r="AV29" i="48" s="1"/>
  <c r="AX117" i="59" s="1"/>
  <c r="AT133" i="82"/>
  <c r="AT13" i="82" s="1"/>
  <c r="AT28" i="52" s="1"/>
  <c r="AT69" i="82"/>
  <c r="AN51" i="52"/>
  <c r="G13" i="50"/>
  <c r="AM132" i="82"/>
  <c r="AM12" i="82" s="1"/>
  <c r="AJ115" i="82"/>
  <c r="Y74" i="82"/>
  <c r="Y79" i="82" s="1"/>
  <c r="Y81" i="82" s="1"/>
  <c r="Y109" i="82"/>
  <c r="Y110" i="82" s="1"/>
  <c r="AL115" i="82"/>
  <c r="AV37" i="82"/>
  <c r="AV37" i="52"/>
  <c r="AI68" i="82"/>
  <c r="AI69" i="82" s="1"/>
  <c r="T61" i="82"/>
  <c r="T60" i="82"/>
  <c r="T63" i="82"/>
  <c r="T75" i="82"/>
  <c r="T86" i="82" s="1"/>
  <c r="T62" i="82"/>
  <c r="T52" i="82"/>
  <c r="T56" i="82" s="1"/>
  <c r="AS67" i="82"/>
  <c r="AS21" i="82" s="1"/>
  <c r="AS68" i="82"/>
  <c r="AR133" i="82"/>
  <c r="AR13" i="82" s="1"/>
  <c r="AR28" i="52" s="1"/>
  <c r="AR69" i="82"/>
  <c r="AD115" i="82"/>
  <c r="AO67" i="82"/>
  <c r="AO21" i="82" s="1"/>
  <c r="AO68" i="82"/>
  <c r="D102" i="49"/>
  <c r="AA44" i="48"/>
  <c r="T106" i="82"/>
  <c r="T108" i="82" s="1"/>
  <c r="T29" i="82" s="1"/>
  <c r="T31" i="82" s="1"/>
  <c r="T16" i="82" s="1"/>
  <c r="T30" i="52" s="1"/>
  <c r="W115" i="82"/>
  <c r="W119" i="82" s="1"/>
  <c r="W121" i="82" s="1"/>
  <c r="W123" i="82" s="1"/>
  <c r="W30" i="82" s="1"/>
  <c r="AH61" i="82"/>
  <c r="AH63" i="82"/>
  <c r="AH60" i="82"/>
  <c r="AH62" i="82"/>
  <c r="AH52" i="82"/>
  <c r="AH56" i="82" s="1"/>
  <c r="AH75" i="82"/>
  <c r="AH86" i="82" s="1"/>
  <c r="Q55" i="82"/>
  <c r="Q20" i="82" s="1"/>
  <c r="Q36" i="52" s="1"/>
  <c r="Q68" i="82"/>
  <c r="Q69" i="82" s="1"/>
  <c r="AC106" i="82"/>
  <c r="AP37" i="52"/>
  <c r="AP37" i="82"/>
  <c r="AP23" i="82"/>
  <c r="AP24" i="82" s="1"/>
  <c r="AP38" i="52" s="1"/>
  <c r="BJ110" i="49"/>
  <c r="BN110" i="49" s="1"/>
  <c r="AL110" i="49"/>
  <c r="AX110" i="49"/>
  <c r="AK60" i="82"/>
  <c r="AK62" i="82"/>
  <c r="AK52" i="82"/>
  <c r="AK56" i="82" s="1"/>
  <c r="AK55" i="82" s="1"/>
  <c r="AK20" i="82" s="1"/>
  <c r="AK36" i="52" s="1"/>
  <c r="AK61" i="82"/>
  <c r="AK63" i="82"/>
  <c r="AK75" i="82"/>
  <c r="AK86" i="82" s="1"/>
  <c r="X65" i="82"/>
  <c r="X67" i="82" s="1"/>
  <c r="X21" i="82" s="1"/>
  <c r="AM67" i="82"/>
  <c r="AM21" i="82" s="1"/>
  <c r="AM68" i="82"/>
  <c r="AI89" i="48"/>
  <c r="AI66" i="48"/>
  <c r="BA125" i="49"/>
  <c r="BM125" i="49"/>
  <c r="BN125" i="49" s="1"/>
  <c r="AQ32" i="52"/>
  <c r="Z63" i="82"/>
  <c r="Z52" i="82"/>
  <c r="Z56" i="82" s="1"/>
  <c r="Z61" i="82"/>
  <c r="Z62" i="82"/>
  <c r="Z75" i="82"/>
  <c r="Z86" i="82" s="1"/>
  <c r="Z60" i="82"/>
  <c r="AT36" i="52"/>
  <c r="AT36" i="82"/>
  <c r="P75" i="82"/>
  <c r="P86" i="82" s="1"/>
  <c r="P52" i="82"/>
  <c r="P56" i="82" s="1"/>
  <c r="P55" i="82" s="1"/>
  <c r="P20" i="82" s="1"/>
  <c r="P36" i="52" s="1"/>
  <c r="P63" i="82"/>
  <c r="P61" i="82"/>
  <c r="P60" i="82"/>
  <c r="P62" i="82"/>
  <c r="AH10" i="52"/>
  <c r="AJ125" i="59"/>
  <c r="AQ115" i="59"/>
  <c r="AQ116" i="59" s="1"/>
  <c r="AO28" i="48"/>
  <c r="AO29" i="48" s="1"/>
  <c r="AQ117" i="59" s="1"/>
  <c r="AR36" i="82"/>
  <c r="AR36" i="52"/>
  <c r="AP133" i="82"/>
  <c r="AP13" i="82" s="1"/>
  <c r="AP28" i="52" s="1"/>
  <c r="AP69" i="82"/>
  <c r="AU39" i="52"/>
  <c r="AU38" i="82"/>
  <c r="Q37" i="52"/>
  <c r="AO10" i="52"/>
  <c r="AQ125" i="59"/>
  <c r="AQ127" i="59" s="1"/>
  <c r="AC37" i="52"/>
  <c r="D37" i="49"/>
  <c r="AI38" i="48"/>
  <c r="AI40" i="48" s="1"/>
  <c r="AB79" i="82"/>
  <c r="AB81" i="82" s="1"/>
  <c r="AS10" i="52"/>
  <c r="AU125" i="59"/>
  <c r="AU127" i="59" s="1"/>
  <c r="AP125" i="59"/>
  <c r="AP127" i="59" s="1"/>
  <c r="AN10" i="52"/>
  <c r="AZ125" i="59"/>
  <c r="AZ127" i="59" s="1"/>
  <c r="AX10" i="52"/>
  <c r="AW10" i="52"/>
  <c r="AY125" i="59"/>
  <c r="AY127" i="59" s="1"/>
  <c r="AU115" i="59"/>
  <c r="AS28" i="48"/>
  <c r="AS29" i="48" s="1"/>
  <c r="AU117" i="59" s="1"/>
  <c r="AR8" i="52"/>
  <c r="AT120" i="59"/>
  <c r="AT122" i="59" s="1"/>
  <c r="W37" i="52"/>
  <c r="AW109" i="49"/>
  <c r="BI109" i="49"/>
  <c r="BN109" i="49" s="1"/>
  <c r="AK109" i="49"/>
  <c r="V55" i="82"/>
  <c r="V20" i="82" s="1"/>
  <c r="V36" i="52" s="1"/>
  <c r="AQ10" i="52"/>
  <c r="AS125" i="59"/>
  <c r="AS127" i="59" s="1"/>
  <c r="AE62" i="82"/>
  <c r="AE52" i="82"/>
  <c r="AE56" i="82" s="1"/>
  <c r="AE61" i="82"/>
  <c r="AE63" i="82"/>
  <c r="AE60" i="82"/>
  <c r="AE75" i="82"/>
  <c r="AE86" i="82" s="1"/>
  <c r="AX42" i="52"/>
  <c r="AX39" i="82"/>
  <c r="AX15" i="82"/>
  <c r="AX29" i="52" s="1"/>
  <c r="BD116" i="49"/>
  <c r="BN116" i="49" s="1"/>
  <c r="AR116" i="49"/>
  <c r="AK106" i="82"/>
  <c r="AK109" i="82" s="1"/>
  <c r="AK110" i="82" s="1"/>
  <c r="AT23" i="82"/>
  <c r="AT37" i="82"/>
  <c r="AT37" i="52"/>
  <c r="BH120" i="49"/>
  <c r="BN120" i="49" s="1"/>
  <c r="AV120" i="49"/>
  <c r="BC115" i="49"/>
  <c r="BN115" i="49" s="1"/>
  <c r="AQ115" i="49"/>
  <c r="D52" i="49"/>
  <c r="AX38" i="48"/>
  <c r="AX40" i="48" s="1"/>
  <c r="BL124" i="49"/>
  <c r="BN124" i="49" s="1"/>
  <c r="AZ124" i="49"/>
  <c r="AO125" i="59"/>
  <c r="AM10" i="52"/>
  <c r="H47" i="51"/>
  <c r="H13" i="51" s="1"/>
  <c r="H15" i="51" s="1"/>
  <c r="AS38" i="82"/>
  <c r="AS39" i="52"/>
  <c r="Y55" i="82"/>
  <c r="Y20" i="82" s="1"/>
  <c r="Y36" i="52" s="1"/>
  <c r="BG46" i="49"/>
  <c r="BN46" i="49" s="1"/>
  <c r="AU46" i="49"/>
  <c r="Y115" i="82"/>
  <c r="Y119" i="82" s="1"/>
  <c r="Y121" i="82" s="1"/>
  <c r="Y123" i="82" s="1"/>
  <c r="Y30" i="82" s="1"/>
  <c r="Y31" i="82" s="1"/>
  <c r="Y16" i="82" s="1"/>
  <c r="Y30" i="52" s="1"/>
  <c r="AU133" i="82"/>
  <c r="AU13" i="82" s="1"/>
  <c r="AU28" i="52" s="1"/>
  <c r="AU69" i="82"/>
  <c r="BF118" i="49"/>
  <c r="BN118" i="49" s="1"/>
  <c r="AT118" i="49"/>
  <c r="AV125" i="59"/>
  <c r="AV127" i="59" s="1"/>
  <c r="AT10" i="52"/>
  <c r="D29" i="49"/>
  <c r="AA38" i="48"/>
  <c r="AA40" i="48" s="1"/>
  <c r="AO38" i="48"/>
  <c r="AO40" i="48" s="1"/>
  <c r="D43" i="49"/>
  <c r="AC79" i="82"/>
  <c r="AC81" i="82" s="1"/>
  <c r="AC119" i="82"/>
  <c r="AC121" i="82" s="1"/>
  <c r="AC123" i="82" s="1"/>
  <c r="AC30" i="82" s="1"/>
  <c r="AN32" i="52"/>
  <c r="AN14" i="82"/>
  <c r="AN31" i="52" s="1"/>
  <c r="AM39" i="52"/>
  <c r="AM38" i="82"/>
  <c r="AY123" i="49"/>
  <c r="BK123" i="49"/>
  <c r="BN123" i="49" s="1"/>
  <c r="BG119" i="49"/>
  <c r="BN119" i="49" s="1"/>
  <c r="AU119" i="49"/>
  <c r="D47" i="49"/>
  <c r="AS38" i="48"/>
  <c r="AS40" i="48" s="1"/>
  <c r="D42" i="49"/>
  <c r="AN38" i="48"/>
  <c r="AN40" i="48" s="1"/>
  <c r="U96" i="82"/>
  <c r="U28" i="82" s="1"/>
  <c r="AF52" i="82"/>
  <c r="AF56" i="82" s="1"/>
  <c r="AF55" i="82" s="1"/>
  <c r="AF20" i="82" s="1"/>
  <c r="AF36" i="52" s="1"/>
  <c r="AF61" i="82"/>
  <c r="AF63" i="82"/>
  <c r="AF60" i="82"/>
  <c r="AF62" i="82"/>
  <c r="AF75" i="82"/>
  <c r="AF86" i="82" s="1"/>
  <c r="D51" i="49"/>
  <c r="AW38" i="48"/>
  <c r="AW40" i="48" s="1"/>
  <c r="AB119" i="82"/>
  <c r="AB121" i="82" s="1"/>
  <c r="AB123" i="82" s="1"/>
  <c r="AB30" i="82" s="1"/>
  <c r="AP10" i="52"/>
  <c r="AR125" i="59"/>
  <c r="AR127" i="59" s="1"/>
  <c r="AR30" i="50"/>
  <c r="AR34" i="50" s="1"/>
  <c r="AQ34" i="50"/>
  <c r="AS132" i="82"/>
  <c r="AS12" i="82" s="1"/>
  <c r="AP28" i="48"/>
  <c r="AP29" i="48" s="1"/>
  <c r="AR117" i="59" s="1"/>
  <c r="AI79" i="82"/>
  <c r="AI81" i="82" s="1"/>
  <c r="AG119" i="82"/>
  <c r="AG121" i="82" s="1"/>
  <c r="AG123" i="82" s="1"/>
  <c r="AG30" i="82" s="1"/>
  <c r="AG106" i="82"/>
  <c r="AG109" i="82" s="1"/>
  <c r="AG110" i="82" s="1"/>
  <c r="AV30" i="50"/>
  <c r="AV34" i="50" s="1"/>
  <c r="AU34" i="50"/>
  <c r="AE106" i="82"/>
  <c r="AE109" i="82" s="1"/>
  <c r="AE110" i="82" s="1"/>
  <c r="BI121" i="49"/>
  <c r="BN121" i="49" s="1"/>
  <c r="AW121" i="49"/>
  <c r="Z47" i="50"/>
  <c r="AA30" i="50" s="1"/>
  <c r="AA47" i="50"/>
  <c r="AB30" i="50" s="1"/>
  <c r="Y47" i="50"/>
  <c r="Z30" i="50" s="1"/>
  <c r="S75" i="82"/>
  <c r="S86" i="82" s="1"/>
  <c r="S62" i="82"/>
  <c r="S63" i="82"/>
  <c r="S61" i="82"/>
  <c r="S60" i="82"/>
  <c r="S52" i="82"/>
  <c r="S56" i="82" s="1"/>
  <c r="T96" i="82"/>
  <c r="T28" i="82" s="1"/>
  <c r="T109" i="82"/>
  <c r="T110" i="82" s="1"/>
  <c r="AK36" i="49"/>
  <c r="AW36" i="49"/>
  <c r="BI36" i="49"/>
  <c r="BN36" i="49" s="1"/>
  <c r="D89" i="49"/>
  <c r="AN42" i="50"/>
  <c r="AM34" i="50"/>
  <c r="AC36" i="82"/>
  <c r="V115" i="82"/>
  <c r="V119" i="82" s="1"/>
  <c r="V121" i="82" s="1"/>
  <c r="V123" i="82" s="1"/>
  <c r="V30" i="82" s="1"/>
  <c r="V106" i="82"/>
  <c r="V109" i="82" s="1"/>
  <c r="V110" i="82" s="1"/>
  <c r="H31" i="51"/>
  <c r="H5" i="51" s="1"/>
  <c r="AO115" i="59"/>
  <c r="Q115" i="82"/>
  <c r="Q119" i="82" s="1"/>
  <c r="Q121" i="82" s="1"/>
  <c r="Q123" i="82" s="1"/>
  <c r="Q30" i="82" s="1"/>
  <c r="AU116" i="59"/>
  <c r="AV10" i="52"/>
  <c r="AX125" i="59"/>
  <c r="AX127" i="59" s="1"/>
  <c r="AR10" i="52"/>
  <c r="AT125" i="59"/>
  <c r="AT127" i="59" s="1"/>
  <c r="BB114" i="49"/>
  <c r="BN114" i="49" s="1"/>
  <c r="AP114" i="49"/>
  <c r="BE117" i="49"/>
  <c r="BN117" i="49" s="1"/>
  <c r="AS117" i="49"/>
  <c r="AF106" i="82"/>
  <c r="W55" i="82"/>
  <c r="W20" i="82" s="1"/>
  <c r="W36" i="52" s="1"/>
  <c r="W68" i="82"/>
  <c r="W69" i="82" s="1"/>
  <c r="Y36" i="82"/>
  <c r="AO132" i="82"/>
  <c r="AO12" i="82" s="1"/>
  <c r="AL106" i="82"/>
  <c r="AL109" i="82" s="1"/>
  <c r="AL110" i="82" s="1"/>
  <c r="AS34" i="50"/>
  <c r="R108" i="82"/>
  <c r="R29" i="82" s="1"/>
  <c r="R31" i="82" s="1"/>
  <c r="AE119" i="82"/>
  <c r="AE121" i="82" s="1"/>
  <c r="AE123" i="82" s="1"/>
  <c r="AE30" i="82" s="1"/>
  <c r="AL62" i="82"/>
  <c r="AL52" i="82"/>
  <c r="AL56" i="82" s="1"/>
  <c r="AL61" i="82"/>
  <c r="AL63" i="82"/>
  <c r="AL60" i="82"/>
  <c r="AL75" i="82"/>
  <c r="AL86" i="82" s="1"/>
  <c r="AT38" i="48"/>
  <c r="AT40" i="48" s="1"/>
  <c r="D48" i="49"/>
  <c r="AD106" i="82"/>
  <c r="AD109" i="82" s="1"/>
  <c r="AD110" i="82" s="1"/>
  <c r="AW116" i="59"/>
  <c r="AX32" i="52"/>
  <c r="AJ120" i="59"/>
  <c r="AH8" i="52"/>
  <c r="Q74" i="82"/>
  <c r="Q79" i="82" s="1"/>
  <c r="Q81" i="82" s="1"/>
  <c r="AO38" i="82"/>
  <c r="AO39" i="52"/>
  <c r="BJ122" i="49"/>
  <c r="BN122" i="49" s="1"/>
  <c r="AX122" i="49"/>
  <c r="V96" i="82"/>
  <c r="V28" i="82" s="1"/>
  <c r="V36" i="82" s="1"/>
  <c r="AK115" i="82"/>
  <c r="AK96" i="82"/>
  <c r="AK28" i="82" s="1"/>
  <c r="Q106" i="82"/>
  <c r="AA63" i="82"/>
  <c r="AA62" i="82"/>
  <c r="AA75" i="82"/>
  <c r="AA86" i="82" s="1"/>
  <c r="AA61" i="82"/>
  <c r="AA60" i="82"/>
  <c r="AA52" i="82"/>
  <c r="AA56" i="82" s="1"/>
  <c r="AM38" i="48"/>
  <c r="D41" i="49"/>
  <c r="H38" i="51"/>
  <c r="AV133" i="82"/>
  <c r="AV13" i="82" s="1"/>
  <c r="AV28" i="52" s="1"/>
  <c r="D44" i="49"/>
  <c r="AP38" i="48"/>
  <c r="AP40" i="48" s="1"/>
  <c r="AA89" i="48"/>
  <c r="AA66" i="48"/>
  <c r="AF119" i="82"/>
  <c r="AF121" i="82" s="1"/>
  <c r="AF123" i="82" s="1"/>
  <c r="AF30" i="82" s="1"/>
  <c r="AG61" i="82"/>
  <c r="AG63" i="82"/>
  <c r="AG60" i="82"/>
  <c r="AG62" i="82"/>
  <c r="AG52" i="82"/>
  <c r="AG56" i="82" s="1"/>
  <c r="AG75" i="82"/>
  <c r="AG86" i="82" s="1"/>
  <c r="AR116" i="59"/>
  <c r="AQ133" i="82"/>
  <c r="AQ13" i="82" s="1"/>
  <c r="AQ28" i="52" s="1"/>
  <c r="AQ69" i="82"/>
  <c r="AW37" i="82"/>
  <c r="AW23" i="82"/>
  <c r="AW24" i="82" s="1"/>
  <c r="AW38" i="52" s="1"/>
  <c r="AW37" i="52"/>
  <c r="AX133" i="82"/>
  <c r="AX13" i="82" s="1"/>
  <c r="AX28" i="52" s="1"/>
  <c r="AX69" i="82"/>
  <c r="AE96" i="82"/>
  <c r="AE28" i="82" s="1"/>
  <c r="X106" i="82"/>
  <c r="X108" i="82" s="1"/>
  <c r="X29" i="82" s="1"/>
  <c r="X31" i="82" s="1"/>
  <c r="P115" i="82"/>
  <c r="P119" i="82" s="1"/>
  <c r="P121" i="82" s="1"/>
  <c r="P123" i="82" s="1"/>
  <c r="P30" i="82" s="1"/>
  <c r="P106" i="82"/>
  <c r="P108" i="82" s="1"/>
  <c r="P29" i="82" s="1"/>
  <c r="AR39" i="52"/>
  <c r="AR38" i="82"/>
  <c r="AR24" i="82"/>
  <c r="AR38" i="52" s="1"/>
  <c r="W106" i="82"/>
  <c r="W109" i="82" s="1"/>
  <c r="W110" i="82" s="1"/>
  <c r="AS120" i="59"/>
  <c r="AS122" i="59" s="1"/>
  <c r="AS129" i="59" s="1"/>
  <c r="AQ8" i="52"/>
  <c r="Y34" i="50"/>
  <c r="Y42" i="50" s="1"/>
  <c r="K44" i="48"/>
  <c r="M125" i="59" s="1"/>
  <c r="D13" i="49"/>
  <c r="F38" i="50"/>
  <c r="F39" i="50" s="1"/>
  <c r="F51" i="52" s="1"/>
  <c r="AW32" i="52"/>
  <c r="AU10" i="52"/>
  <c r="AW125" i="59"/>
  <c r="AW127" i="59" s="1"/>
  <c r="S106" i="82"/>
  <c r="S108" i="82" s="1"/>
  <c r="S29" i="82" s="1"/>
  <c r="S31" i="82" s="1"/>
  <c r="AC68" i="82"/>
  <c r="AC69" i="82" s="1"/>
  <c r="AH115" i="82"/>
  <c r="AA102" i="82"/>
  <c r="AA93" i="82"/>
  <c r="AA97" i="82" s="1"/>
  <c r="AA104" i="82"/>
  <c r="AA103" i="82"/>
  <c r="AA116" i="82"/>
  <c r="AA126" i="82" s="1"/>
  <c r="AA128" i="82" s="1"/>
  <c r="AH89" i="48"/>
  <c r="AH66" i="48"/>
  <c r="AJ63" i="82"/>
  <c r="AJ60" i="82"/>
  <c r="AJ62" i="82"/>
  <c r="AJ52" i="82"/>
  <c r="AJ56" i="82" s="1"/>
  <c r="AJ55" i="82" s="1"/>
  <c r="AJ20" i="82" s="1"/>
  <c r="AJ61" i="82"/>
  <c r="AJ75" i="82"/>
  <c r="AJ86" i="82" s="1"/>
  <c r="X55" i="82"/>
  <c r="X20" i="82" s="1"/>
  <c r="X36" i="52" s="1"/>
  <c r="X68" i="82"/>
  <c r="X69" i="82" s="1"/>
  <c r="AA35" i="82"/>
  <c r="AB65" i="82"/>
  <c r="AB67" i="82" s="1"/>
  <c r="AB21" i="82" s="1"/>
  <c r="AX120" i="59"/>
  <c r="AX122" i="59" s="1"/>
  <c r="AV8" i="52"/>
  <c r="AO114" i="59"/>
  <c r="AM28" i="48"/>
  <c r="H24" i="51"/>
  <c r="AM7" i="52"/>
  <c r="AP34" i="50"/>
  <c r="AU37" i="82"/>
  <c r="AU23" i="82"/>
  <c r="AU24" i="82" s="1"/>
  <c r="AU38" i="52" s="1"/>
  <c r="AU37" i="52"/>
  <c r="AQ39" i="52"/>
  <c r="AQ24" i="82"/>
  <c r="AQ38" i="52" s="1"/>
  <c r="AQ38" i="82"/>
  <c r="AJ108" i="82"/>
  <c r="AJ29" i="82" s="1"/>
  <c r="AR32" i="52"/>
  <c r="AQ36" i="52"/>
  <c r="AQ36" i="82"/>
  <c r="V65" i="82"/>
  <c r="V68" i="82" s="1"/>
  <c r="V69" i="82" s="1"/>
  <c r="AT39" i="52"/>
  <c r="AT24" i="82"/>
  <c r="AT38" i="52" s="1"/>
  <c r="AT38" i="82"/>
  <c r="AI115" i="82"/>
  <c r="AP38" i="82"/>
  <c r="AP39" i="52"/>
  <c r="R63" i="82"/>
  <c r="R60" i="82"/>
  <c r="R52" i="82"/>
  <c r="R56" i="82" s="1"/>
  <c r="R62" i="82"/>
  <c r="R75" i="82"/>
  <c r="R86" i="82" s="1"/>
  <c r="R61" i="82"/>
  <c r="P96" i="82"/>
  <c r="P28" i="82" s="1"/>
  <c r="P36" i="82" s="1"/>
  <c r="AA7" i="52"/>
  <c r="AA28" i="48"/>
  <c r="AA29" i="48" s="1"/>
  <c r="AC117" i="59" s="1"/>
  <c r="AC114" i="59"/>
  <c r="AC116" i="59" s="1"/>
  <c r="W96" i="82"/>
  <c r="W28" i="82" s="1"/>
  <c r="W36" i="82" s="1"/>
  <c r="BF45" i="49"/>
  <c r="BN45" i="49" s="1"/>
  <c r="AT45" i="49"/>
  <c r="AE28" i="48"/>
  <c r="AE29" i="48" s="1"/>
  <c r="AG117" i="59" s="1"/>
  <c r="O101" i="82"/>
  <c r="O102" i="82"/>
  <c r="O103" i="82"/>
  <c r="O93" i="82"/>
  <c r="O104" i="82"/>
  <c r="F47" i="50"/>
  <c r="O62" i="82"/>
  <c r="O60" i="82"/>
  <c r="O61" i="82"/>
  <c r="O63" i="82"/>
  <c r="O75" i="82"/>
  <c r="O86" i="82" s="1"/>
  <c r="O52" i="82"/>
  <c r="O56" i="82" s="1"/>
  <c r="J47" i="50"/>
  <c r="K30" i="50" s="1"/>
  <c r="J115" i="82"/>
  <c r="G106" i="82"/>
  <c r="G109" i="82" s="1"/>
  <c r="G110" i="82" s="1"/>
  <c r="N106" i="82"/>
  <c r="N108" i="82" s="1"/>
  <c r="N29" i="82" s="1"/>
  <c r="L106" i="82"/>
  <c r="L108" i="82" s="1"/>
  <c r="L29" i="82" s="1"/>
  <c r="K26" i="48"/>
  <c r="M115" i="59" s="1"/>
  <c r="G74" i="82"/>
  <c r="G79" i="82" s="1"/>
  <c r="G81" i="82" s="1"/>
  <c r="K47" i="50"/>
  <c r="L30" i="50" s="1"/>
  <c r="L34" i="50" s="1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D71" i="48"/>
  <c r="D75" i="48" s="1"/>
  <c r="D77" i="48" s="1"/>
  <c r="D88" i="48" s="1"/>
  <c r="E63" i="48"/>
  <c r="E65" i="48" s="1"/>
  <c r="L65" i="82"/>
  <c r="L68" i="82" s="1"/>
  <c r="L69" i="82" s="1"/>
  <c r="E47" i="50"/>
  <c r="F30" i="50" s="1"/>
  <c r="F34" i="50" s="1"/>
  <c r="D63" i="48"/>
  <c r="AG28" i="48"/>
  <c r="AG29" i="48" s="1"/>
  <c r="AI117" i="59" s="1"/>
  <c r="P116" i="59"/>
  <c r="E24" i="48"/>
  <c r="E26" i="48" s="1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N42" i="50"/>
  <c r="N35" i="50"/>
  <c r="V42" i="50"/>
  <c r="V35" i="50"/>
  <c r="BG35" i="50"/>
  <c r="BG42" i="50"/>
  <c r="C60" i="82"/>
  <c r="C63" i="82"/>
  <c r="C61" i="82"/>
  <c r="C75" i="82"/>
  <c r="C74" i="82" s="1"/>
  <c r="C62" i="82"/>
  <c r="C55" i="82"/>
  <c r="C20" i="82" s="1"/>
  <c r="C67" i="82"/>
  <c r="C21" i="82" s="1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20" i="82" s="1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K10" i="52"/>
  <c r="AH106" i="49"/>
  <c r="BF106" i="49"/>
  <c r="BN106" i="49" s="1"/>
  <c r="AT106" i="49"/>
  <c r="AB29" i="48"/>
  <c r="AD117" i="59" s="1"/>
  <c r="N10" i="52"/>
  <c r="P125" i="59"/>
  <c r="Y120" i="59"/>
  <c r="W8" i="52"/>
  <c r="AK30" i="50"/>
  <c r="AK34" i="50" s="1"/>
  <c r="AJ34" i="50"/>
  <c r="Q115" i="59"/>
  <c r="F11" i="59" s="1"/>
  <c r="E21" i="116" s="1"/>
  <c r="F31" i="51"/>
  <c r="F5" i="51" s="1"/>
  <c r="U42" i="50"/>
  <c r="U35" i="50"/>
  <c r="AK10" i="52"/>
  <c r="AM125" i="59"/>
  <c r="AC29" i="48"/>
  <c r="AE117" i="59" s="1"/>
  <c r="J35" i="82"/>
  <c r="C102" i="82"/>
  <c r="C108" i="82"/>
  <c r="C103" i="82"/>
  <c r="C93" i="82"/>
  <c r="C104" i="82"/>
  <c r="C96" i="82"/>
  <c r="C28" i="82" s="1"/>
  <c r="C116" i="82"/>
  <c r="C101" i="82"/>
  <c r="BK92" i="82"/>
  <c r="D103" i="82"/>
  <c r="D108" i="82"/>
  <c r="D29" i="82" s="1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K74" i="82"/>
  <c r="K79" i="82" s="1"/>
  <c r="K81" i="82" s="1"/>
  <c r="N28" i="48"/>
  <c r="N96" i="82"/>
  <c r="N28" i="82" s="1"/>
  <c r="N36" i="82" s="1"/>
  <c r="H65" i="82"/>
  <c r="H67" i="82" s="1"/>
  <c r="H21" i="82" s="1"/>
  <c r="N114" i="59"/>
  <c r="L7" i="52"/>
  <c r="D87" i="49"/>
  <c r="L44" i="48"/>
  <c r="BA78" i="48"/>
  <c r="BK78" i="48" s="1"/>
  <c r="BN104" i="49"/>
  <c r="D34" i="49"/>
  <c r="AF38" i="48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AF30" i="50"/>
  <c r="AF34" i="50" s="1"/>
  <c r="AE34" i="50"/>
  <c r="AN116" i="59"/>
  <c r="G47" i="50"/>
  <c r="Q16" i="49"/>
  <c r="Q66" i="49" s="1"/>
  <c r="Q68" i="49" s="1"/>
  <c r="BM16" i="49"/>
  <c r="AC16" i="49"/>
  <c r="AC66" i="49" s="1"/>
  <c r="AC68" i="49" s="1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AY29" i="48"/>
  <c r="BA117" i="59" s="1"/>
  <c r="I33" i="51"/>
  <c r="I34" i="51" s="1"/>
  <c r="AL28" i="48"/>
  <c r="BE69" i="82"/>
  <c r="AN120" i="59"/>
  <c r="AL8" i="52"/>
  <c r="AH116" i="59"/>
  <c r="D9" i="49"/>
  <c r="G38" i="48"/>
  <c r="G40" i="48" s="1"/>
  <c r="L114" i="59"/>
  <c r="J7" i="52"/>
  <c r="BM40" i="49"/>
  <c r="BN40" i="49" s="1"/>
  <c r="AO40" i="49"/>
  <c r="BA40" i="49"/>
  <c r="D7" i="49"/>
  <c r="E38" i="48"/>
  <c r="E40" i="48" s="1"/>
  <c r="I3" i="51"/>
  <c r="I6" i="51" s="1"/>
  <c r="H4" i="91"/>
  <c r="H4" i="97"/>
  <c r="BB37" i="82"/>
  <c r="BB37" i="52"/>
  <c r="D35" i="48"/>
  <c r="D34" i="48" s="1"/>
  <c r="D24" i="48"/>
  <c r="E38" i="50"/>
  <c r="E39" i="50" s="1"/>
  <c r="E51" i="52" s="1"/>
  <c r="D21" i="48"/>
  <c r="E15" i="92"/>
  <c r="D14" i="48"/>
  <c r="E25" i="50"/>
  <c r="D47" i="50" s="1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B34" i="50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35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BK81" i="48" s="1"/>
  <c r="BK72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BK51" i="82" s="1"/>
  <c r="E19" i="82"/>
  <c r="H66" i="48"/>
  <c r="H89" i="48"/>
  <c r="D17" i="49"/>
  <c r="O38" i="48"/>
  <c r="F38" i="51"/>
  <c r="N13" i="49"/>
  <c r="N66" i="49" s="1"/>
  <c r="N68" i="49" s="1"/>
  <c r="AL13" i="49"/>
  <c r="BJ13" i="49"/>
  <c r="Z13" i="49"/>
  <c r="AX13" i="49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F115" i="82"/>
  <c r="BB8" i="52"/>
  <c r="BD120" i="59"/>
  <c r="AM35" i="50"/>
  <c r="AM42" i="50"/>
  <c r="H74" i="82"/>
  <c r="H79" i="82" s="1"/>
  <c r="H81" i="82" s="1"/>
  <c r="AF28" i="48"/>
  <c r="D80" i="49"/>
  <c r="E44" i="48"/>
  <c r="BA116" i="59"/>
  <c r="I12" i="59" s="1"/>
  <c r="I10" i="59"/>
  <c r="H20" i="116" s="1"/>
  <c r="BH108" i="49"/>
  <c r="BN108" i="49" s="1"/>
  <c r="AJ108" i="49"/>
  <c r="AV108" i="49"/>
  <c r="G7" i="52"/>
  <c r="I114" i="59"/>
  <c r="BG107" i="49"/>
  <c r="BN107" i="49" s="1"/>
  <c r="AI107" i="49"/>
  <c r="AU107" i="49"/>
  <c r="AJ8" i="52"/>
  <c r="AL120" i="59"/>
  <c r="R8" i="52"/>
  <c r="T120" i="59"/>
  <c r="AO66" i="50"/>
  <c r="AQ68" i="50" s="1"/>
  <c r="AO50" i="52"/>
  <c r="AO43" i="50"/>
  <c r="AO40" i="64" s="1"/>
  <c r="AH33" i="49"/>
  <c r="BF33" i="49"/>
  <c r="BN33" i="49" s="1"/>
  <c r="AT33" i="49"/>
  <c r="D11" i="49"/>
  <c r="I38" i="48"/>
  <c r="I40" i="48" s="1"/>
  <c r="BJ69" i="82"/>
  <c r="H106" i="82"/>
  <c r="H109" i="82" s="1"/>
  <c r="H110" i="82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AG34" i="50" s="1"/>
  <c r="AD29" i="48"/>
  <c r="AF117" i="59" s="1"/>
  <c r="N86" i="49"/>
  <c r="N139" i="49" s="1"/>
  <c r="N141" i="49" s="1"/>
  <c r="Z86" i="49"/>
  <c r="Z139" i="49" s="1"/>
  <c r="Z141" i="49" s="1"/>
  <c r="AL86" i="49"/>
  <c r="AL139" i="49" s="1"/>
  <c r="AL141" i="49" s="1"/>
  <c r="BJ86" i="49"/>
  <c r="AX86" i="49"/>
  <c r="AX139" i="49" s="1"/>
  <c r="AX141" i="49" s="1"/>
  <c r="BH29" i="48"/>
  <c r="BJ117" i="59" s="1"/>
  <c r="BC42" i="50"/>
  <c r="BC35" i="50"/>
  <c r="AK28" i="48"/>
  <c r="S29" i="48"/>
  <c r="U117" i="59" s="1"/>
  <c r="G30" i="50"/>
  <c r="I7" i="52"/>
  <c r="K114" i="59"/>
  <c r="P29" i="48"/>
  <c r="R117" i="59" s="1"/>
  <c r="Q42" i="50"/>
  <c r="Q35" i="50"/>
  <c r="M10" i="52"/>
  <c r="O125" i="59"/>
  <c r="D35" i="49"/>
  <c r="AG38" i="48"/>
  <c r="AG40" i="48" s="1"/>
  <c r="O120" i="59"/>
  <c r="M8" i="52"/>
  <c r="C54" i="48"/>
  <c r="BK51" i="48"/>
  <c r="BL27" i="49"/>
  <c r="BN27" i="49" s="1"/>
  <c r="AB27" i="49"/>
  <c r="AN27" i="49"/>
  <c r="AZ27" i="49"/>
  <c r="AN125" i="59"/>
  <c r="AL10" i="52"/>
  <c r="M115" i="82"/>
  <c r="O116" i="82"/>
  <c r="K96" i="82"/>
  <c r="K28" i="82" s="1"/>
  <c r="K36" i="82" s="1"/>
  <c r="G108" i="82"/>
  <c r="G29" i="82" s="1"/>
  <c r="M30" i="50"/>
  <c r="M34" i="50" s="1"/>
  <c r="G26" i="48"/>
  <c r="I115" i="59" s="1"/>
  <c r="G47" i="51"/>
  <c r="G13" i="51" s="1"/>
  <c r="D65" i="48"/>
  <c r="Q89" i="49"/>
  <c r="Q139" i="49" s="1"/>
  <c r="Q141" i="49" s="1"/>
  <c r="BM89" i="49"/>
  <c r="AC89" i="49"/>
  <c r="AC139" i="49" s="1"/>
  <c r="AC141" i="49" s="1"/>
  <c r="AO89" i="49"/>
  <c r="BA89" i="49"/>
  <c r="BH35" i="50"/>
  <c r="BH42" i="50"/>
  <c r="BL112" i="49"/>
  <c r="BN112" i="49" s="1"/>
  <c r="AN112" i="49"/>
  <c r="AZ112" i="49"/>
  <c r="R35" i="50"/>
  <c r="R42" i="50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G31" i="51"/>
  <c r="G5" i="51" s="1"/>
  <c r="AN66" i="50"/>
  <c r="AN50" i="52"/>
  <c r="AN43" i="50"/>
  <c r="AN40" i="64" s="1"/>
  <c r="N115" i="82"/>
  <c r="H115" i="82"/>
  <c r="BB42" i="50"/>
  <c r="BB35" i="50"/>
  <c r="AM116" i="59"/>
  <c r="BH69" i="82"/>
  <c r="AH42" i="50"/>
  <c r="AH35" i="50"/>
  <c r="AW43" i="50"/>
  <c r="AW40" i="64" s="1"/>
  <c r="AW50" i="52"/>
  <c r="AW66" i="50"/>
  <c r="AY68" i="50" s="1"/>
  <c r="BI69" i="82"/>
  <c r="G89" i="48"/>
  <c r="G66" i="48"/>
  <c r="P88" i="49"/>
  <c r="P139" i="49" s="1"/>
  <c r="P141" i="49" s="1"/>
  <c r="AN88" i="49"/>
  <c r="AN139" i="49" s="1"/>
  <c r="AN141" i="49" s="1"/>
  <c r="BL88" i="49"/>
  <c r="AB88" i="49"/>
  <c r="AB139" i="49" s="1"/>
  <c r="AB141" i="49" s="1"/>
  <c r="AZ88" i="49"/>
  <c r="L96" i="82"/>
  <c r="L28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C29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G114" i="59"/>
  <c r="E7" i="52"/>
  <c r="L26" i="48"/>
  <c r="N115" i="59" s="1"/>
  <c r="L34" i="48"/>
  <c r="AO89" i="48"/>
  <c r="AO88" i="48"/>
  <c r="O34" i="50"/>
  <c r="P30" i="50"/>
  <c r="P34" i="50" s="1"/>
  <c r="N74" i="82"/>
  <c r="N79" i="82" s="1"/>
  <c r="N81" i="82" s="1"/>
  <c r="O116" i="59"/>
  <c r="AF120" i="59"/>
  <c r="AD8" i="52"/>
  <c r="AE108" i="82" l="1"/>
  <c r="AE29" i="82" s="1"/>
  <c r="AW14" i="82"/>
  <c r="AW31" i="52" s="1"/>
  <c r="AR14" i="82"/>
  <c r="AR31" i="52" s="1"/>
  <c r="AX14" i="82"/>
  <c r="AX31" i="52" s="1"/>
  <c r="AQ14" i="82"/>
  <c r="AQ31" i="52" s="1"/>
  <c r="AT14" i="82"/>
  <c r="AT31" i="52" s="1"/>
  <c r="AN15" i="82"/>
  <c r="AN29" i="52" s="1"/>
  <c r="AV24" i="82"/>
  <c r="AV38" i="52" s="1"/>
  <c r="AU14" i="82"/>
  <c r="AU31" i="52" s="1"/>
  <c r="AP14" i="82"/>
  <c r="AP31" i="52" s="1"/>
  <c r="AN39" i="82"/>
  <c r="AN42" i="52"/>
  <c r="AT32" i="52"/>
  <c r="AR15" i="82"/>
  <c r="AR29" i="52" s="1"/>
  <c r="AV23" i="82"/>
  <c r="AV42" i="52" s="1"/>
  <c r="AR39" i="82"/>
  <c r="AQ37" i="82"/>
  <c r="AQ15" i="82"/>
  <c r="AQ29" i="52" s="1"/>
  <c r="AQ39" i="82"/>
  <c r="Y35" i="50"/>
  <c r="AI108" i="82"/>
  <c r="AI29" i="82" s="1"/>
  <c r="AI37" i="82" s="1"/>
  <c r="AA34" i="50"/>
  <c r="AL74" i="82"/>
  <c r="Z16" i="82"/>
  <c r="Z30" i="52" s="1"/>
  <c r="Z32" i="82"/>
  <c r="AJ74" i="82"/>
  <c r="AK74" i="82"/>
  <c r="AE31" i="82"/>
  <c r="AE16" i="82" s="1"/>
  <c r="AE30" i="52" s="1"/>
  <c r="H11" i="59"/>
  <c r="G21" i="116" s="1"/>
  <c r="Z34" i="50"/>
  <c r="U65" i="82"/>
  <c r="U67" i="82" s="1"/>
  <c r="U21" i="82" s="1"/>
  <c r="U37" i="52" s="1"/>
  <c r="AB68" i="82"/>
  <c r="AB69" i="82" s="1"/>
  <c r="S74" i="82"/>
  <c r="S79" i="82" s="1"/>
  <c r="S81" i="82" s="1"/>
  <c r="S68" i="82"/>
  <c r="S69" i="82" s="1"/>
  <c r="AD65" i="82"/>
  <c r="AD67" i="82" s="1"/>
  <c r="AD21" i="82" s="1"/>
  <c r="T8" i="52"/>
  <c r="V120" i="59"/>
  <c r="W108" i="82"/>
  <c r="W29" i="82" s="1"/>
  <c r="W31" i="82" s="1"/>
  <c r="W16" i="82" s="1"/>
  <c r="W30" i="52" s="1"/>
  <c r="AA74" i="82"/>
  <c r="AA79" i="82" s="1"/>
  <c r="AA81" i="82" s="1"/>
  <c r="AK36" i="82"/>
  <c r="S65" i="82"/>
  <c r="BG22" i="49"/>
  <c r="BN22" i="49" s="1"/>
  <c r="AI22" i="49"/>
  <c r="W22" i="49"/>
  <c r="AU22" i="49"/>
  <c r="K28" i="48"/>
  <c r="AX129" i="59"/>
  <c r="U109" i="82"/>
  <c r="U110" i="82" s="1"/>
  <c r="Y37" i="82"/>
  <c r="P74" i="82"/>
  <c r="P79" i="82" s="1"/>
  <c r="P81" i="82" s="1"/>
  <c r="AV39" i="52"/>
  <c r="Y68" i="82"/>
  <c r="Y69" i="82" s="1"/>
  <c r="Z65" i="82"/>
  <c r="Z67" i="82" s="1"/>
  <c r="Z21" i="82" s="1"/>
  <c r="S16" i="82"/>
  <c r="S30" i="52" s="1"/>
  <c r="S32" i="82"/>
  <c r="AJ36" i="52"/>
  <c r="AJ36" i="82"/>
  <c r="R16" i="82"/>
  <c r="R30" i="52" s="1"/>
  <c r="R32" i="82"/>
  <c r="L109" i="82"/>
  <c r="L110" i="82" s="1"/>
  <c r="AB37" i="52"/>
  <c r="AY120" i="59"/>
  <c r="AY122" i="59" s="1"/>
  <c r="AY129" i="59" s="1"/>
  <c r="AW8" i="52"/>
  <c r="BB29" i="49"/>
  <c r="BN29" i="49" s="1"/>
  <c r="AD29" i="49"/>
  <c r="AP29" i="49"/>
  <c r="Z74" i="82"/>
  <c r="Z79" i="82" s="1"/>
  <c r="Z81" i="82" s="1"/>
  <c r="X37" i="52"/>
  <c r="X37" i="82"/>
  <c r="AK65" i="82"/>
  <c r="AK67" i="82" s="1"/>
  <c r="AK21" i="82" s="1"/>
  <c r="AH55" i="82"/>
  <c r="AH20" i="82" s="1"/>
  <c r="AD102" i="49"/>
  <c r="AP102" i="49"/>
  <c r="BB102" i="49"/>
  <c r="BN102" i="49" s="1"/>
  <c r="T74" i="82"/>
  <c r="T79" i="82" s="1"/>
  <c r="T81" i="82" s="1"/>
  <c r="AJ119" i="82"/>
  <c r="AJ121" i="82" s="1"/>
  <c r="AJ123" i="82" s="1"/>
  <c r="AJ30" i="82" s="1"/>
  <c r="AD74" i="82"/>
  <c r="U55" i="82"/>
  <c r="U20" i="82" s="1"/>
  <c r="U36" i="52" s="1"/>
  <c r="AI119" i="82"/>
  <c r="AI121" i="82" s="1"/>
  <c r="AI123" i="82" s="1"/>
  <c r="AI30" i="82" s="1"/>
  <c r="AP42" i="50"/>
  <c r="AP35" i="50"/>
  <c r="AG55" i="82"/>
  <c r="AG20" i="82" s="1"/>
  <c r="Q109" i="82"/>
  <c r="Q110" i="82" s="1"/>
  <c r="Q108" i="82"/>
  <c r="Q29" i="82" s="1"/>
  <c r="AL55" i="82"/>
  <c r="AL20" i="82" s="1"/>
  <c r="AO32" i="52"/>
  <c r="AO14" i="82"/>
  <c r="AO31" i="52" s="1"/>
  <c r="AU35" i="50"/>
  <c r="AU42" i="50"/>
  <c r="AS32" i="52"/>
  <c r="AZ51" i="49"/>
  <c r="BL51" i="49"/>
  <c r="BN51" i="49" s="1"/>
  <c r="AE55" i="82"/>
  <c r="AE20" i="82" s="1"/>
  <c r="AE36" i="52" s="1"/>
  <c r="V67" i="82"/>
  <c r="V21" i="82" s="1"/>
  <c r="W37" i="82"/>
  <c r="Z37" i="82"/>
  <c r="Z37" i="52"/>
  <c r="AO133" i="82"/>
  <c r="AO13" i="82" s="1"/>
  <c r="AO28" i="52" s="1"/>
  <c r="AO69" i="82"/>
  <c r="T55" i="82"/>
  <c r="T20" i="82" s="1"/>
  <c r="T36" i="52" s="1"/>
  <c r="AV39" i="82"/>
  <c r="I3" i="82"/>
  <c r="AM32" i="52"/>
  <c r="U37" i="82"/>
  <c r="BJ49" i="49"/>
  <c r="BN49" i="49" s="1"/>
  <c r="AX49" i="49"/>
  <c r="P31" i="82"/>
  <c r="P16" i="82" s="1"/>
  <c r="P30" i="52" s="1"/>
  <c r="P32" i="82"/>
  <c r="AR120" i="59"/>
  <c r="AR122" i="59" s="1"/>
  <c r="AR129" i="59" s="1"/>
  <c r="AP8" i="52"/>
  <c r="AW48" i="49"/>
  <c r="BI48" i="49"/>
  <c r="BN48" i="49" s="1"/>
  <c r="AV42" i="50"/>
  <c r="AV35" i="50"/>
  <c r="AQ35" i="50"/>
  <c r="AQ42" i="50"/>
  <c r="Y32" i="82"/>
  <c r="AZ120" i="59"/>
  <c r="AZ122" i="59" s="1"/>
  <c r="AZ129" i="59" s="1"/>
  <c r="AX8" i="52"/>
  <c r="AT39" i="82"/>
  <c r="AT42" i="52"/>
  <c r="AT15" i="82"/>
  <c r="AT29" i="52" s="1"/>
  <c r="AK79" i="82"/>
  <c r="AK81" i="82" s="1"/>
  <c r="AH65" i="82"/>
  <c r="AH67" i="82" s="1"/>
  <c r="AH21" i="82" s="1"/>
  <c r="AO37" i="52"/>
  <c r="AO23" i="82"/>
  <c r="AO24" i="82" s="1"/>
  <c r="AO38" i="52" s="1"/>
  <c r="AO37" i="82"/>
  <c r="AU8" i="52"/>
  <c r="AW120" i="59"/>
  <c r="AW122" i="59" s="1"/>
  <c r="AW129" i="59" s="1"/>
  <c r="R55" i="82"/>
  <c r="R20" i="82" s="1"/>
  <c r="AX13" i="52"/>
  <c r="AM12" i="52"/>
  <c r="AW39" i="82"/>
  <c r="AW15" i="82"/>
  <c r="AW29" i="52" s="1"/>
  <c r="AW42" i="52"/>
  <c r="J109" i="82"/>
  <c r="J110" i="82" s="1"/>
  <c r="R65" i="82"/>
  <c r="R67" i="82" s="1"/>
  <c r="R21" i="82" s="1"/>
  <c r="G4" i="97"/>
  <c r="H3" i="51"/>
  <c r="H6" i="51" s="1"/>
  <c r="G4" i="91"/>
  <c r="AJ65" i="82"/>
  <c r="AJ68" i="82" s="1"/>
  <c r="AJ69" i="82" s="1"/>
  <c r="AQ20" i="52"/>
  <c r="AR7" i="92"/>
  <c r="X16" i="82"/>
  <c r="X30" i="52" s="1"/>
  <c r="X32" i="82"/>
  <c r="AG65" i="82"/>
  <c r="AG67" i="82" s="1"/>
  <c r="AG21" i="82" s="1"/>
  <c r="BE44" i="49"/>
  <c r="BN44" i="49" s="1"/>
  <c r="AS44" i="49"/>
  <c r="AS66" i="49" s="1"/>
  <c r="AS68" i="49" s="1"/>
  <c r="AA55" i="82"/>
  <c r="AA20" i="82" s="1"/>
  <c r="AA36" i="52" s="1"/>
  <c r="AK119" i="82"/>
  <c r="AK121" i="82" s="1"/>
  <c r="AK123" i="82" s="1"/>
  <c r="AK30" i="82" s="1"/>
  <c r="AV120" i="59"/>
  <c r="AV122" i="59" s="1"/>
  <c r="AV129" i="59" s="1"/>
  <c r="AT8" i="52"/>
  <c r="S55" i="82"/>
  <c r="S20" i="82" s="1"/>
  <c r="S36" i="52" s="1"/>
  <c r="AR35" i="50"/>
  <c r="AR42" i="50"/>
  <c r="AF74" i="82"/>
  <c r="X109" i="82"/>
  <c r="X110" i="82" s="1"/>
  <c r="BM52" i="49"/>
  <c r="BN52" i="49" s="1"/>
  <c r="BA52" i="49"/>
  <c r="BA66" i="49" s="1"/>
  <c r="BA68" i="49" s="1"/>
  <c r="Q36" i="82"/>
  <c r="T32" i="82"/>
  <c r="AT129" i="59"/>
  <c r="P109" i="82"/>
  <c r="P110" i="82" s="1"/>
  <c r="AD119" i="82"/>
  <c r="AD121" i="82" s="1"/>
  <c r="AD123" i="82" s="1"/>
  <c r="AD30" i="82" s="1"/>
  <c r="AL119" i="82"/>
  <c r="AL121" i="82" s="1"/>
  <c r="AL123" i="82" s="1"/>
  <c r="AL30" i="82" s="1"/>
  <c r="AV14" i="82"/>
  <c r="AV31" i="52" s="1"/>
  <c r="AV32" i="52"/>
  <c r="AM29" i="48"/>
  <c r="AO117" i="59" s="1"/>
  <c r="H33" i="51"/>
  <c r="H34" i="51" s="1"/>
  <c r="AA96" i="82"/>
  <c r="AA28" i="82" s="1"/>
  <c r="AA65" i="82"/>
  <c r="AA67" i="82" s="1"/>
  <c r="AA21" i="82" s="1"/>
  <c r="AL79" i="82"/>
  <c r="AL81" i="82" s="1"/>
  <c r="AE32" i="82"/>
  <c r="AN8" i="52"/>
  <c r="AP120" i="59"/>
  <c r="AP122" i="59" s="1"/>
  <c r="AE74" i="82"/>
  <c r="X36" i="82"/>
  <c r="AP15" i="82"/>
  <c r="AP29" i="52" s="1"/>
  <c r="AP39" i="82"/>
  <c r="AP42" i="52"/>
  <c r="U74" i="82"/>
  <c r="U79" i="82" s="1"/>
  <c r="U81" i="82" s="1"/>
  <c r="AD108" i="82"/>
  <c r="AD29" i="82" s="1"/>
  <c r="AJ81" i="82"/>
  <c r="AJ79" i="82"/>
  <c r="AF109" i="82"/>
  <c r="AF110" i="82" s="1"/>
  <c r="AF108" i="82"/>
  <c r="AF29" i="82" s="1"/>
  <c r="AF31" i="82" s="1"/>
  <c r="AF16" i="82" s="1"/>
  <c r="AF30" i="52" s="1"/>
  <c r="AW7" i="92"/>
  <c r="AV20" i="52"/>
  <c r="S67" i="82"/>
  <c r="S21" i="82" s="1"/>
  <c r="BC42" i="49"/>
  <c r="BN42" i="49" s="1"/>
  <c r="AQ42" i="49"/>
  <c r="BD43" i="49"/>
  <c r="BN43" i="49" s="1"/>
  <c r="AR43" i="49"/>
  <c r="AI8" i="52"/>
  <c r="AK120" i="59"/>
  <c r="Z68" i="82"/>
  <c r="Z69" i="82" s="1"/>
  <c r="AM133" i="82"/>
  <c r="AM13" i="82" s="1"/>
  <c r="AM14" i="82" s="1"/>
  <c r="AM31" i="52" s="1"/>
  <c r="AM69" i="82"/>
  <c r="W32" i="82"/>
  <c r="T65" i="82"/>
  <c r="T67" i="82" s="1"/>
  <c r="T21" i="82" s="1"/>
  <c r="AD55" i="82"/>
  <c r="AD20" i="82" s="1"/>
  <c r="AD68" i="82"/>
  <c r="AD69" i="82" s="1"/>
  <c r="AK108" i="82"/>
  <c r="AK29" i="82" s="1"/>
  <c r="AO116" i="59"/>
  <c r="H12" i="59" s="1"/>
  <c r="H10" i="59"/>
  <c r="G20" i="116" s="1"/>
  <c r="H68" i="82"/>
  <c r="AZ139" i="49"/>
  <c r="AZ141" i="49" s="1"/>
  <c r="AW45" i="48" s="1"/>
  <c r="R74" i="82"/>
  <c r="R79" i="82" s="1"/>
  <c r="R81" i="82" s="1"/>
  <c r="BB41" i="49"/>
  <c r="BN41" i="49" s="1"/>
  <c r="AP41" i="49"/>
  <c r="AL65" i="82"/>
  <c r="AL67" i="82" s="1"/>
  <c r="AL21" i="82" s="1"/>
  <c r="AG108" i="82"/>
  <c r="AG29" i="82" s="1"/>
  <c r="AG31" i="82" s="1"/>
  <c r="AG16" i="82" s="1"/>
  <c r="AG30" i="52" s="1"/>
  <c r="AF65" i="82"/>
  <c r="AU120" i="59"/>
  <c r="AU122" i="59" s="1"/>
  <c r="AU129" i="59" s="1"/>
  <c r="AS8" i="52"/>
  <c r="AO8" i="52"/>
  <c r="AQ120" i="59"/>
  <c r="AQ122" i="59" s="1"/>
  <c r="AQ129" i="59" s="1"/>
  <c r="AE65" i="82"/>
  <c r="AE67" i="82" s="1"/>
  <c r="AE21" i="82" s="1"/>
  <c r="AL37" i="49"/>
  <c r="AL66" i="49" s="1"/>
  <c r="AL68" i="49" s="1"/>
  <c r="AI82" i="82" s="1"/>
  <c r="AI83" i="82" s="1"/>
  <c r="AX37" i="49"/>
  <c r="AX66" i="49" s="1"/>
  <c r="AX68" i="49" s="1"/>
  <c r="AU41" i="48" s="1"/>
  <c r="BJ37" i="49"/>
  <c r="BN37" i="49" s="1"/>
  <c r="AM37" i="82"/>
  <c r="AM23" i="82"/>
  <c r="AM24" i="82" s="1"/>
  <c r="AM38" i="52" s="1"/>
  <c r="AM37" i="52"/>
  <c r="AH74" i="82"/>
  <c r="AS133" i="82"/>
  <c r="AS13" i="82" s="1"/>
  <c r="AS28" i="52" s="1"/>
  <c r="AS69" i="82"/>
  <c r="AL108" i="82"/>
  <c r="AL29" i="82" s="1"/>
  <c r="AF36" i="82"/>
  <c r="L67" i="82"/>
  <c r="L21" i="82" s="1"/>
  <c r="L37" i="82" s="1"/>
  <c r="H28" i="48"/>
  <c r="J116" i="59" s="1"/>
  <c r="AA106" i="82"/>
  <c r="AA108" i="82" s="1"/>
  <c r="AA29" i="82" s="1"/>
  <c r="AU15" i="82"/>
  <c r="AU29" i="52" s="1"/>
  <c r="AU39" i="82"/>
  <c r="AU42" i="52"/>
  <c r="AA115" i="82"/>
  <c r="AH119" i="82"/>
  <c r="AH121" i="82" s="1"/>
  <c r="AH123" i="82" s="1"/>
  <c r="AH30" i="82" s="1"/>
  <c r="AG74" i="82"/>
  <c r="AM40" i="48"/>
  <c r="H42" i="51"/>
  <c r="AS42" i="50"/>
  <c r="AS35" i="50"/>
  <c r="BH47" i="49"/>
  <c r="BN47" i="49" s="1"/>
  <c r="AV47" i="49"/>
  <c r="AA8" i="52"/>
  <c r="AC120" i="59"/>
  <c r="H21" i="59"/>
  <c r="G31" i="116" s="1"/>
  <c r="AO127" i="59"/>
  <c r="H23" i="59" s="1"/>
  <c r="G33" i="116" s="1"/>
  <c r="AP129" i="59"/>
  <c r="P65" i="82"/>
  <c r="P68" i="82" s="1"/>
  <c r="P69" i="82" s="1"/>
  <c r="Z55" i="82"/>
  <c r="Z20" i="82" s="1"/>
  <c r="AC109" i="82"/>
  <c r="AC110" i="82" s="1"/>
  <c r="AC108" i="82"/>
  <c r="AC29" i="82" s="1"/>
  <c r="AC125" i="59"/>
  <c r="AA10" i="52"/>
  <c r="AS37" i="52"/>
  <c r="AS37" i="82"/>
  <c r="AS23" i="82"/>
  <c r="AS24" i="82" s="1"/>
  <c r="AS38" i="52" s="1"/>
  <c r="AB109" i="82"/>
  <c r="AB110" i="82" s="1"/>
  <c r="AB108" i="82"/>
  <c r="AB29" i="82" s="1"/>
  <c r="AB31" i="82" s="1"/>
  <c r="AB16" i="82" s="1"/>
  <c r="AB30" i="52" s="1"/>
  <c r="S109" i="82"/>
  <c r="S110" i="82" s="1"/>
  <c r="V108" i="82"/>
  <c r="V29" i="82" s="1"/>
  <c r="V31" i="82" s="1"/>
  <c r="J119" i="82"/>
  <c r="J121" i="82" s="1"/>
  <c r="J123" i="82" s="1"/>
  <c r="J30" i="82" s="1"/>
  <c r="O126" i="82"/>
  <c r="O128" i="82" s="1"/>
  <c r="H119" i="82"/>
  <c r="H121" i="82" s="1"/>
  <c r="H123" i="82" s="1"/>
  <c r="H30" i="82" s="1"/>
  <c r="M119" i="82"/>
  <c r="M121" i="82" s="1"/>
  <c r="M123" i="82" s="1"/>
  <c r="M30" i="82" s="1"/>
  <c r="F119" i="82"/>
  <c r="F121" i="82" s="1"/>
  <c r="F123" i="82" s="1"/>
  <c r="F30" i="82" s="1"/>
  <c r="K119" i="82"/>
  <c r="K121" i="82" s="1"/>
  <c r="K123" i="82" s="1"/>
  <c r="K30" i="82" s="1"/>
  <c r="G119" i="82"/>
  <c r="G121" i="82" s="1"/>
  <c r="G123" i="82" s="1"/>
  <c r="G30" i="82" s="1"/>
  <c r="G31" i="82" s="1"/>
  <c r="G16" i="82" s="1"/>
  <c r="G30" i="52" s="1"/>
  <c r="L119" i="82"/>
  <c r="L121" i="82" s="1"/>
  <c r="L123" i="82" s="1"/>
  <c r="L30" i="82" s="1"/>
  <c r="N119" i="82"/>
  <c r="N121" i="82" s="1"/>
  <c r="N123" i="82" s="1"/>
  <c r="N30" i="82" s="1"/>
  <c r="N31" i="82" s="1"/>
  <c r="N16" i="82" s="1"/>
  <c r="N30" i="52" s="1"/>
  <c r="I119" i="82"/>
  <c r="I121" i="82" s="1"/>
  <c r="I123" i="82" s="1"/>
  <c r="I30" i="82" s="1"/>
  <c r="I31" i="82" s="1"/>
  <c r="I16" i="82" s="1"/>
  <c r="I30" i="52" s="1"/>
  <c r="O74" i="82"/>
  <c r="O79" i="82" s="1"/>
  <c r="O81" i="82" s="1"/>
  <c r="O55" i="82"/>
  <c r="O20" i="82" s="1"/>
  <c r="O36" i="52" s="1"/>
  <c r="L36" i="82"/>
  <c r="H108" i="82"/>
  <c r="H29" i="82" s="1"/>
  <c r="N109" i="82"/>
  <c r="N110" i="82" s="1"/>
  <c r="O65" i="82"/>
  <c r="O67" i="82" s="1"/>
  <c r="O21" i="82" s="1"/>
  <c r="O37" i="52" s="1"/>
  <c r="J74" i="82"/>
  <c r="J79" i="82" s="1"/>
  <c r="J81" i="82" s="1"/>
  <c r="BK63" i="48"/>
  <c r="H116" i="59"/>
  <c r="D115" i="82"/>
  <c r="K34" i="50"/>
  <c r="K35" i="50" s="1"/>
  <c r="K68" i="82"/>
  <c r="K69" i="82" s="1"/>
  <c r="I109" i="82"/>
  <c r="I110" i="82" s="1"/>
  <c r="I68" i="82"/>
  <c r="C36" i="82"/>
  <c r="Z66" i="49"/>
  <c r="Z68" i="49" s="1"/>
  <c r="W82" i="82" s="1"/>
  <c r="W83" i="82" s="1"/>
  <c r="G115" i="59"/>
  <c r="E28" i="48"/>
  <c r="G116" i="59" s="1"/>
  <c r="I28" i="48"/>
  <c r="K116" i="59" s="1"/>
  <c r="D74" i="82"/>
  <c r="D79" i="82" s="1"/>
  <c r="D81" i="82" s="1"/>
  <c r="K108" i="82"/>
  <c r="K29" i="82" s="1"/>
  <c r="K37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D5" i="49"/>
  <c r="C38" i="48"/>
  <c r="E38" i="51"/>
  <c r="J38" i="51" s="1"/>
  <c r="BK34" i="48"/>
  <c r="AC35" i="50"/>
  <c r="AC42" i="50"/>
  <c r="G37" i="82"/>
  <c r="N69" i="82"/>
  <c r="BA139" i="49"/>
  <c r="BA141" i="49" s="1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M116" i="59"/>
  <c r="K29" i="48"/>
  <c r="M117" i="59" s="1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42" i="50"/>
  <c r="AG35" i="50"/>
  <c r="AF29" i="48"/>
  <c r="AH117" i="59" s="1"/>
  <c r="BM111" i="59"/>
  <c r="E7" i="59"/>
  <c r="J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R66" i="49" s="1"/>
  <c r="AR68" i="49" s="1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BN13" i="4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41" i="48"/>
  <c r="Z82" i="82"/>
  <c r="Z83" i="82" s="1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Y50" i="52"/>
  <c r="AY43" i="50"/>
  <c r="AY40" i="64" s="1"/>
  <c r="AY66" i="50"/>
  <c r="BA68" i="50" s="1"/>
  <c r="I7" i="51"/>
  <c r="AL29" i="48"/>
  <c r="AN117" i="59" s="1"/>
  <c r="BM66" i="49"/>
  <c r="BM68" i="49" s="1"/>
  <c r="BN16" i="49"/>
  <c r="M29" i="48"/>
  <c r="O117" i="59" s="1"/>
  <c r="BA88" i="48"/>
  <c r="BA89" i="48"/>
  <c r="H37" i="82"/>
  <c r="BK103" i="82"/>
  <c r="AJ42" i="50"/>
  <c r="AJ35" i="50"/>
  <c r="BL66" i="49"/>
  <c r="BL68" i="49" s="1"/>
  <c r="BN15" i="49"/>
  <c r="M82" i="82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G21" i="59"/>
  <c r="F31" i="116" s="1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Y50" i="52"/>
  <c r="Y43" i="50"/>
  <c r="Y40" i="64" s="1"/>
  <c r="Y66" i="50"/>
  <c r="AA68" i="50" s="1"/>
  <c r="AF40" i="48"/>
  <c r="G42" i="51"/>
  <c r="BK116" i="82"/>
  <c r="C126" i="82"/>
  <c r="G33" i="51"/>
  <c r="G34" i="51" s="1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J8" i="52"/>
  <c r="L120" i="59"/>
  <c r="R66" i="50"/>
  <c r="T68" i="50" s="1"/>
  <c r="R50" i="52"/>
  <c r="R43" i="50"/>
  <c r="R40" i="64" s="1"/>
  <c r="AU45" i="48"/>
  <c r="AF42" i="50"/>
  <c r="AF35" i="50"/>
  <c r="D36" i="82"/>
  <c r="E27" i="51"/>
  <c r="J27" i="51" s="1"/>
  <c r="C26" i="48"/>
  <c r="BK21" i="48"/>
  <c r="AL42" i="50"/>
  <c r="AL35" i="50"/>
  <c r="G68" i="82"/>
  <c r="E30" i="50"/>
  <c r="E34" i="50" s="1"/>
  <c r="G34" i="50"/>
  <c r="H30" i="50"/>
  <c r="H34" i="50" s="1"/>
  <c r="P42" i="50"/>
  <c r="P35" i="50"/>
  <c r="E9" i="50"/>
  <c r="E15" i="50" s="1"/>
  <c r="I30" i="50"/>
  <c r="I34" i="50" s="1"/>
  <c r="AK87" i="82"/>
  <c r="AK88" i="82" s="1"/>
  <c r="AK45" i="48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I13" i="59"/>
  <c r="H23" i="116" s="1"/>
  <c r="H22" i="116"/>
  <c r="I37" i="82"/>
  <c r="D3" i="91"/>
  <c r="D3" i="97"/>
  <c r="J20" i="51"/>
  <c r="K20" i="51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H69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AZ66" i="49"/>
  <c r="AZ68" i="49" s="1"/>
  <c r="E115" i="82"/>
  <c r="M87" i="82"/>
  <c r="M88" i="82" s="1"/>
  <c r="M45" i="48"/>
  <c r="AH43" i="50"/>
  <c r="AH40" i="64" s="1"/>
  <c r="AH50" i="52"/>
  <c r="AH66" i="50"/>
  <c r="AJ68" i="50" s="1"/>
  <c r="F55" i="82"/>
  <c r="F20" i="82" s="1"/>
  <c r="F36" i="82" s="1"/>
  <c r="D66" i="48"/>
  <c r="D89" i="48"/>
  <c r="O97" i="82"/>
  <c r="O106" i="82"/>
  <c r="BK54" i="48"/>
  <c r="C65" i="48"/>
  <c r="W87" i="82"/>
  <c r="W88" i="82" s="1"/>
  <c r="W45" i="48"/>
  <c r="J30" i="50"/>
  <c r="J34" i="50" s="1"/>
  <c r="G125" i="59"/>
  <c r="E10" i="52"/>
  <c r="BL39" i="50"/>
  <c r="BL34" i="50"/>
  <c r="K82" i="82"/>
  <c r="K83" i="82" s="1"/>
  <c r="K41" i="48"/>
  <c r="E35" i="82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C119" i="82" s="1"/>
  <c r="K10" i="49"/>
  <c r="K66" i="49" s="1"/>
  <c r="K68" i="49" s="1"/>
  <c r="BG10" i="49"/>
  <c r="AI10" i="49"/>
  <c r="W10" i="49"/>
  <c r="W66" i="49" s="1"/>
  <c r="W68" i="49" s="1"/>
  <c r="AU10" i="49"/>
  <c r="C47" i="50"/>
  <c r="D3" i="50"/>
  <c r="I3" i="50" s="1"/>
  <c r="AO139" i="49"/>
  <c r="AO141" i="49" s="1"/>
  <c r="O40" i="48"/>
  <c r="F42" i="51"/>
  <c r="AK29" i="48"/>
  <c r="AM117" i="59" s="1"/>
  <c r="N37" i="82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I16" i="59"/>
  <c r="H26" i="116" s="1"/>
  <c r="O115" i="82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BK62" i="82" s="1"/>
  <c r="E63" i="82"/>
  <c r="BK63" i="82" s="1"/>
  <c r="E52" i="82"/>
  <c r="E56" i="82" s="1"/>
  <c r="E61" i="82"/>
  <c r="BK61" i="82" s="1"/>
  <c r="E55" i="82"/>
  <c r="E20" i="82" s="1"/>
  <c r="E36" i="82" s="1"/>
  <c r="E75" i="82"/>
  <c r="E86" i="82" s="1"/>
  <c r="E67" i="82"/>
  <c r="E21" i="82" s="1"/>
  <c r="E60" i="82"/>
  <c r="BK60" i="82" s="1"/>
  <c r="M55" i="82"/>
  <c r="M20" i="82" s="1"/>
  <c r="M36" i="82" s="1"/>
  <c r="D26" i="48"/>
  <c r="F115" i="59" s="1"/>
  <c r="BE66" i="49"/>
  <c r="BE68" i="4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AD37" i="82" l="1"/>
  <c r="AV15" i="82"/>
  <c r="AV29" i="52" s="1"/>
  <c r="AS14" i="82"/>
  <c r="AS31" i="52" s="1"/>
  <c r="AD37" i="52"/>
  <c r="AA42" i="50"/>
  <c r="AA35" i="50"/>
  <c r="Z42" i="50"/>
  <c r="Z35" i="50"/>
  <c r="M31" i="82"/>
  <c r="M16" i="82" s="1"/>
  <c r="M30" i="52" s="1"/>
  <c r="AA68" i="82"/>
  <c r="AA69" i="82" s="1"/>
  <c r="H31" i="82"/>
  <c r="H16" i="82" s="1"/>
  <c r="H30" i="52" s="1"/>
  <c r="AE36" i="82"/>
  <c r="H29" i="48"/>
  <c r="J117" i="59" s="1"/>
  <c r="AA109" i="82"/>
  <c r="AA110" i="82" s="1"/>
  <c r="R68" i="82"/>
  <c r="R69" i="82" s="1"/>
  <c r="U68" i="82"/>
  <c r="U69" i="82" s="1"/>
  <c r="W41" i="48"/>
  <c r="AH68" i="82"/>
  <c r="AH69" i="82" s="1"/>
  <c r="AP41" i="48"/>
  <c r="AR121" i="59" s="1"/>
  <c r="V16" i="82"/>
  <c r="V30" i="52" s="1"/>
  <c r="V32" i="82"/>
  <c r="AH31" i="82"/>
  <c r="AH16" i="82" s="1"/>
  <c r="AH30" i="52" s="1"/>
  <c r="AV7" i="92"/>
  <c r="AU20" i="52"/>
  <c r="AQ7" i="92"/>
  <c r="AP20" i="52"/>
  <c r="L31" i="82"/>
  <c r="L16" i="82" s="1"/>
  <c r="L30" i="52" s="1"/>
  <c r="L32" i="82"/>
  <c r="AX7" i="92"/>
  <c r="AW20" i="52"/>
  <c r="AG79" i="82"/>
  <c r="AG81" i="82" s="1"/>
  <c r="T37" i="82"/>
  <c r="T37" i="52"/>
  <c r="AF79" i="82"/>
  <c r="AF81" i="82" s="1"/>
  <c r="AU7" i="92"/>
  <c r="AT20" i="52"/>
  <c r="T68" i="82"/>
  <c r="T69" i="82" s="1"/>
  <c r="V37" i="52"/>
  <c r="V37" i="82"/>
  <c r="AU66" i="50"/>
  <c r="AW68" i="50" s="1"/>
  <c r="AU43" i="50"/>
  <c r="AU40" i="64" s="1"/>
  <c r="AU50" i="52"/>
  <c r="AG68" i="82"/>
  <c r="AG69" i="82" s="1"/>
  <c r="Z36" i="52"/>
  <c r="Z36" i="82"/>
  <c r="AM42" i="52"/>
  <c r="AM39" i="82"/>
  <c r="AM15" i="82"/>
  <c r="AY7" i="92"/>
  <c r="AX20" i="52"/>
  <c r="AR20" i="52"/>
  <c r="AS7" i="92"/>
  <c r="AS42" i="52"/>
  <c r="AS15" i="82"/>
  <c r="AS29" i="52" s="1"/>
  <c r="AS39" i="82"/>
  <c r="AB32" i="82"/>
  <c r="AS20" i="52"/>
  <c r="AT7" i="92"/>
  <c r="AD31" i="82"/>
  <c r="AD16" i="82" s="1"/>
  <c r="AD30" i="52" s="1"/>
  <c r="AE79" i="82"/>
  <c r="AE81" i="82" s="1"/>
  <c r="AR43" i="50"/>
  <c r="AR40" i="64" s="1"/>
  <c r="AR50" i="52"/>
  <c r="AR66" i="50"/>
  <c r="AT68" i="50" s="1"/>
  <c r="AE68" i="82"/>
  <c r="AE69" i="82" s="1"/>
  <c r="T36" i="82"/>
  <c r="AG36" i="52"/>
  <c r="AG36" i="82"/>
  <c r="AD79" i="82"/>
  <c r="AD81" i="82" s="1"/>
  <c r="AH36" i="52"/>
  <c r="AH36" i="82"/>
  <c r="AF68" i="82"/>
  <c r="AF69" i="82" s="1"/>
  <c r="AF67" i="82"/>
  <c r="AF21" i="82" s="1"/>
  <c r="AM28" i="52"/>
  <c r="I4" i="82"/>
  <c r="S37" i="52"/>
  <c r="S37" i="82"/>
  <c r="AA37" i="82"/>
  <c r="AA37" i="52"/>
  <c r="H7" i="51"/>
  <c r="AQ50" i="52"/>
  <c r="AQ43" i="50"/>
  <c r="AQ40" i="64" s="1"/>
  <c r="G10" i="64" s="1"/>
  <c r="G125" i="116" s="1"/>
  <c r="AQ66" i="50"/>
  <c r="AS68" i="50" s="1"/>
  <c r="AP50" i="52"/>
  <c r="AP66" i="50"/>
  <c r="AR68" i="50" s="1"/>
  <c r="AP43" i="50"/>
  <c r="AP40" i="64" s="1"/>
  <c r="AK37" i="52"/>
  <c r="AK37" i="82"/>
  <c r="AG32" i="82"/>
  <c r="J7" i="82"/>
  <c r="F44" i="52" s="1"/>
  <c r="F36" i="52"/>
  <c r="AS50" i="52"/>
  <c r="AS66" i="50"/>
  <c r="AU68" i="50" s="1"/>
  <c r="AS43" i="50"/>
  <c r="AS40" i="64" s="1"/>
  <c r="AA119" i="82"/>
  <c r="AA121" i="82" s="1"/>
  <c r="AA123" i="82" s="1"/>
  <c r="AA30" i="82" s="1"/>
  <c r="R83" i="82"/>
  <c r="R132" i="82" s="1"/>
  <c r="R12" i="82" s="1"/>
  <c r="AL37" i="52"/>
  <c r="AL37" i="82"/>
  <c r="AK31" i="82"/>
  <c r="AK16" i="82" s="1"/>
  <c r="AK30" i="52" s="1"/>
  <c r="R37" i="52"/>
  <c r="R37" i="82"/>
  <c r="AJ31" i="82"/>
  <c r="AJ16" i="82" s="1"/>
  <c r="AJ30" i="52" s="1"/>
  <c r="AO42" i="52"/>
  <c r="AO39" i="82"/>
  <c r="AO15" i="82"/>
  <c r="AO29" i="52" s="1"/>
  <c r="AL68" i="82"/>
  <c r="AL69" i="82" s="1"/>
  <c r="AB37" i="82"/>
  <c r="AO7" i="92"/>
  <c r="AN20" i="52"/>
  <c r="G22" i="116"/>
  <c r="H13" i="59"/>
  <c r="G23" i="116" s="1"/>
  <c r="AV50" i="52"/>
  <c r="AV66" i="50"/>
  <c r="AX68" i="50" s="1"/>
  <c r="AV43" i="50"/>
  <c r="AV40" i="64" s="1"/>
  <c r="E29" i="48"/>
  <c r="G117" i="59" s="1"/>
  <c r="AM8" i="52"/>
  <c r="AO120" i="59"/>
  <c r="H44" i="51"/>
  <c r="H9" i="51" s="1"/>
  <c r="H11" i="51" s="1"/>
  <c r="H17" i="51" s="1"/>
  <c r="AH79" i="82"/>
  <c r="AH81" i="82" s="1"/>
  <c r="AE37" i="82"/>
  <c r="AE37" i="52"/>
  <c r="AA36" i="82"/>
  <c r="AP7" i="92"/>
  <c r="AO20" i="52"/>
  <c r="AL36" i="52"/>
  <c r="AL36" i="82"/>
  <c r="AI31" i="82"/>
  <c r="AI16" i="82" s="1"/>
  <c r="AI30" i="52" s="1"/>
  <c r="AL31" i="82"/>
  <c r="AL16" i="82" s="1"/>
  <c r="AL30" i="52" s="1"/>
  <c r="BJ66" i="49"/>
  <c r="BJ68" i="49" s="1"/>
  <c r="AG37" i="82"/>
  <c r="AG37" i="52"/>
  <c r="I29" i="48"/>
  <c r="K117" i="59" s="1"/>
  <c r="M83" i="82"/>
  <c r="M22" i="82" s="1"/>
  <c r="M38" i="82" s="1"/>
  <c r="G10" i="50"/>
  <c r="G16" i="50" s="1"/>
  <c r="K31" i="82"/>
  <c r="K16" i="82" s="1"/>
  <c r="K30" i="52" s="1"/>
  <c r="AC31" i="82"/>
  <c r="AC37" i="82"/>
  <c r="AF32" i="82"/>
  <c r="AK68" i="82"/>
  <c r="AK69" i="82" s="1"/>
  <c r="AD36" i="52"/>
  <c r="AD36" i="82"/>
  <c r="P67" i="82"/>
  <c r="P21" i="82" s="1"/>
  <c r="AJ67" i="82"/>
  <c r="AJ21" i="82" s="1"/>
  <c r="U36" i="82"/>
  <c r="R36" i="52"/>
  <c r="R36" i="82"/>
  <c r="AH37" i="82"/>
  <c r="AH37" i="52"/>
  <c r="Q31" i="82"/>
  <c r="Q37" i="82"/>
  <c r="S36" i="82"/>
  <c r="J31" i="82"/>
  <c r="J16" i="82" s="1"/>
  <c r="J30" i="52" s="1"/>
  <c r="F31" i="82"/>
  <c r="F16" i="82" s="1"/>
  <c r="F30" i="52" s="1"/>
  <c r="D119" i="82"/>
  <c r="D121" i="82" s="1"/>
  <c r="D123" i="82" s="1"/>
  <c r="D30" i="82" s="1"/>
  <c r="O119" i="82"/>
  <c r="O121" i="82" s="1"/>
  <c r="O123" i="82" s="1"/>
  <c r="O30" i="82" s="1"/>
  <c r="E119" i="82"/>
  <c r="E121" i="82" s="1"/>
  <c r="E123" i="82" s="1"/>
  <c r="E30" i="82" s="1"/>
  <c r="K7" i="59"/>
  <c r="O68" i="82"/>
  <c r="O69" i="82" s="1"/>
  <c r="K42" i="50"/>
  <c r="F68" i="82"/>
  <c r="F133" i="82" s="1"/>
  <c r="F13" i="82" s="1"/>
  <c r="F28" i="52" s="1"/>
  <c r="J68" i="82"/>
  <c r="N91" i="48"/>
  <c r="O20" i="92" s="1"/>
  <c r="I32" i="82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AI90" i="48" s="1"/>
  <c r="M87" i="48"/>
  <c r="M93" i="48" s="1"/>
  <c r="K38" i="51"/>
  <c r="K29" i="51"/>
  <c r="K39" i="51"/>
  <c r="K87" i="48"/>
  <c r="K93" i="48" s="1"/>
  <c r="N87" i="48"/>
  <c r="N93" i="48" s="1"/>
  <c r="AD82" i="82"/>
  <c r="K132" i="82"/>
  <c r="K12" i="82" s="1"/>
  <c r="K32" i="52" s="1"/>
  <c r="M68" i="82"/>
  <c r="G32" i="82"/>
  <c r="M37" i="82"/>
  <c r="H35" i="50"/>
  <c r="H42" i="50"/>
  <c r="Q49" i="68"/>
  <c r="O26" i="92"/>
  <c r="O28" i="92" s="1"/>
  <c r="E37" i="82"/>
  <c r="BL42" i="50"/>
  <c r="BL35" i="50"/>
  <c r="D13" i="50"/>
  <c r="D51" i="52"/>
  <c r="AP45" i="48"/>
  <c r="L87" i="82"/>
  <c r="L88" i="82" s="1"/>
  <c r="L45" i="48"/>
  <c r="K28" i="51"/>
  <c r="J82" i="82"/>
  <c r="J83" i="82" s="1"/>
  <c r="J41" i="48"/>
  <c r="BG139" i="49"/>
  <c r="BG141" i="49" s="1"/>
  <c r="BN83" i="49"/>
  <c r="AQ45" i="48"/>
  <c r="AM126" i="59"/>
  <c r="AM127" i="59" s="1"/>
  <c r="AK11" i="52"/>
  <c r="F120" i="59"/>
  <c r="D8" i="52"/>
  <c r="BI87" i="82"/>
  <c r="BI88" i="82" s="1"/>
  <c r="BI45" i="48"/>
  <c r="K27" i="51"/>
  <c r="E47" i="51"/>
  <c r="E125" i="59"/>
  <c r="C10" i="52"/>
  <c r="BK44" i="48"/>
  <c r="AO45" i="48"/>
  <c r="AK82" i="82"/>
  <c r="AK83" i="82" s="1"/>
  <c r="AK132" i="82" s="1"/>
  <c r="AK12" i="82" s="1"/>
  <c r="AK41" i="48"/>
  <c r="AK90" i="48" s="1"/>
  <c r="BG87" i="82"/>
  <c r="BG88" i="82" s="1"/>
  <c r="BG45" i="48"/>
  <c r="AH82" i="82"/>
  <c r="AH41" i="48"/>
  <c r="AI66" i="49"/>
  <c r="AI68" i="49" s="1"/>
  <c r="AP9" i="52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45" i="48"/>
  <c r="N132" i="82"/>
  <c r="N12" i="82" s="1"/>
  <c r="AL43" i="50"/>
  <c r="AL40" i="64" s="1"/>
  <c r="AL50" i="52"/>
  <c r="AL66" i="50"/>
  <c r="AN68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BG66" i="49"/>
  <c r="BG68" i="49" s="1"/>
  <c r="BN10" i="49"/>
  <c r="AE82" i="82"/>
  <c r="AE41" i="48"/>
  <c r="P43" i="50"/>
  <c r="P40" i="64" s="1"/>
  <c r="P50" i="52"/>
  <c r="P66" i="50"/>
  <c r="E10" i="50"/>
  <c r="E16" i="50" s="1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AO41" i="48"/>
  <c r="E22" i="116"/>
  <c r="F13" i="59"/>
  <c r="E23" i="116" s="1"/>
  <c r="BB83" i="82"/>
  <c r="BB41" i="48"/>
  <c r="M132" i="82"/>
  <c r="M12" i="82" s="1"/>
  <c r="BI83" i="82"/>
  <c r="BI41" i="48"/>
  <c r="AJ66" i="49"/>
  <c r="AJ68" i="49" s="1"/>
  <c r="N32" i="82"/>
  <c r="AC82" i="82"/>
  <c r="AC83" i="82" s="1"/>
  <c r="AC41" i="48"/>
  <c r="Q87" i="82"/>
  <c r="Q88" i="82" s="1"/>
  <c r="Q45" i="48"/>
  <c r="BJ83" i="82"/>
  <c r="BJ41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K126" i="59"/>
  <c r="AK127" i="59" s="1"/>
  <c r="H10" i="64"/>
  <c r="H125" i="116" s="1"/>
  <c r="W9" i="52"/>
  <c r="Y121" i="59"/>
  <c r="Y122" i="59" s="1"/>
  <c r="W91" i="48"/>
  <c r="W87" i="48"/>
  <c r="W93" i="48" s="1"/>
  <c r="W86" i="48"/>
  <c r="W92" i="48" s="1"/>
  <c r="W90" i="48"/>
  <c r="W11" i="52"/>
  <c r="Y126" i="59"/>
  <c r="Y127" i="59" s="1"/>
  <c r="AI132" i="82"/>
  <c r="AI12" i="82" s="1"/>
  <c r="F32" i="82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M32" i="82"/>
  <c r="K21" i="51"/>
  <c r="M43" i="50"/>
  <c r="M40" i="64" s="1"/>
  <c r="M50" i="52"/>
  <c r="M66" i="50"/>
  <c r="O68" i="50" s="1"/>
  <c r="AU11" i="52"/>
  <c r="AU90" i="48"/>
  <c r="AW126" i="59"/>
  <c r="AW121" i="59"/>
  <c r="AU9" i="52"/>
  <c r="AU86" i="48"/>
  <c r="AU87" i="48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AK121" i="59"/>
  <c r="AK122" i="59" s="1"/>
  <c r="AI91" i="48"/>
  <c r="AI87" i="48"/>
  <c r="AI93" i="48" s="1"/>
  <c r="AI86" i="48"/>
  <c r="AI92" i="48" s="1"/>
  <c r="V82" i="82"/>
  <c r="V83" i="82" s="1"/>
  <c r="V41" i="48"/>
  <c r="AR45" i="48"/>
  <c r="J87" i="82"/>
  <c r="J88" i="82" s="1"/>
  <c r="J45" i="48"/>
  <c r="J91" i="48" s="1"/>
  <c r="BD139" i="49"/>
  <c r="BD141" i="49" s="1"/>
  <c r="BN80" i="49"/>
  <c r="AW41" i="48"/>
  <c r="AW90" i="48" s="1"/>
  <c r="T87" i="82"/>
  <c r="T88" i="82" s="1"/>
  <c r="T45" i="48"/>
  <c r="K133" i="82"/>
  <c r="K13" i="82" s="1"/>
  <c r="K28" i="52" s="1"/>
  <c r="E24" i="51"/>
  <c r="D28" i="48"/>
  <c r="F114" i="59"/>
  <c r="D7" i="52"/>
  <c r="BK17" i="48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AQ41" i="48"/>
  <c r="AT45" i="48"/>
  <c r="E35" i="50"/>
  <c r="E42" i="50"/>
  <c r="BB87" i="82"/>
  <c r="BB88" i="82" s="1"/>
  <c r="BB45" i="48"/>
  <c r="AV45" i="48"/>
  <c r="AS45" i="48"/>
  <c r="R9" i="52"/>
  <c r="T121" i="59"/>
  <c r="T122" i="59" s="1"/>
  <c r="R91" i="48"/>
  <c r="R87" i="48"/>
  <c r="R93" i="48" s="1"/>
  <c r="R86" i="48"/>
  <c r="R92" i="48" s="1"/>
  <c r="BJ87" i="82"/>
  <c r="BJ88" i="82" s="1"/>
  <c r="BJ45" i="48"/>
  <c r="E82" i="82"/>
  <c r="E83" i="82" s="1"/>
  <c r="E41" i="48"/>
  <c r="J37" i="82"/>
  <c r="C77" i="48"/>
  <c r="C89" i="48" s="1"/>
  <c r="BK75" i="48"/>
  <c r="AW11" i="52"/>
  <c r="AY126" i="59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AL41" i="48"/>
  <c r="AT41" i="48"/>
  <c r="F22" i="82"/>
  <c r="F23" i="82" s="1"/>
  <c r="T82" i="82"/>
  <c r="T83" i="82" s="1"/>
  <c r="T41" i="48"/>
  <c r="AX41" i="48"/>
  <c r="K9" i="52"/>
  <c r="M121" i="59"/>
  <c r="M122" i="59" s="1"/>
  <c r="K86" i="48"/>
  <c r="K92" i="48" s="1"/>
  <c r="M90" i="48"/>
  <c r="O126" i="59"/>
  <c r="O127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M133" i="82"/>
  <c r="M13" i="82" s="1"/>
  <c r="M28" i="52" s="1"/>
  <c r="M69" i="82"/>
  <c r="U87" i="82"/>
  <c r="U88" i="82" s="1"/>
  <c r="U45" i="48"/>
  <c r="BK97" i="82"/>
  <c r="C109" i="82"/>
  <c r="R22" i="82"/>
  <c r="R133" i="82"/>
  <c r="R13" i="82" s="1"/>
  <c r="R28" i="52" s="1"/>
  <c r="F22" i="116"/>
  <c r="G13" i="59"/>
  <c r="F23" i="116" s="1"/>
  <c r="F37" i="82"/>
  <c r="BG83" i="82"/>
  <c r="BG41" i="48"/>
  <c r="AX45" i="48"/>
  <c r="AI9" i="52" l="1"/>
  <c r="AA66" i="50"/>
  <c r="AC68" i="50" s="1"/>
  <c r="AA50" i="52"/>
  <c r="AA43" i="50"/>
  <c r="AA40" i="64" s="1"/>
  <c r="AD32" i="82"/>
  <c r="F69" i="82"/>
  <c r="H32" i="82"/>
  <c r="G54" i="50"/>
  <c r="Z43" i="50"/>
  <c r="Z40" i="64" s="1"/>
  <c r="Z66" i="50"/>
  <c r="AB68" i="50" s="1"/>
  <c r="Z50" i="52"/>
  <c r="AP86" i="48"/>
  <c r="AJ32" i="82"/>
  <c r="J132" i="82"/>
  <c r="J12" i="82" s="1"/>
  <c r="AD83" i="82"/>
  <c r="AD132" i="82" s="1"/>
  <c r="AD12" i="82" s="1"/>
  <c r="AD32" i="52" s="1"/>
  <c r="H16" i="59"/>
  <c r="G26" i="116" s="1"/>
  <c r="AO122" i="59"/>
  <c r="G5" i="97"/>
  <c r="G5" i="91"/>
  <c r="AF37" i="52"/>
  <c r="AF37" i="82"/>
  <c r="AK32" i="82"/>
  <c r="AE83" i="82"/>
  <c r="AE133" i="82" s="1"/>
  <c r="AE13" i="82" s="1"/>
  <c r="AE28" i="52" s="1"/>
  <c r="J32" i="82"/>
  <c r="AH83" i="82"/>
  <c r="I6" i="82"/>
  <c r="AM29" i="52"/>
  <c r="AC16" i="82"/>
  <c r="AC30" i="52" s="1"/>
  <c r="AC32" i="82"/>
  <c r="AJ37" i="52"/>
  <c r="AJ37" i="82"/>
  <c r="P37" i="52"/>
  <c r="P37" i="82"/>
  <c r="AI32" i="82"/>
  <c r="AA31" i="82"/>
  <c r="AA16" i="82" s="1"/>
  <c r="Q16" i="82"/>
  <c r="Q30" i="52" s="1"/>
  <c r="Q32" i="82"/>
  <c r="I5" i="82"/>
  <c r="F42" i="52" s="1"/>
  <c r="F37" i="52"/>
  <c r="G56" i="50"/>
  <c r="K32" i="82"/>
  <c r="AH32" i="82"/>
  <c r="AL32" i="82"/>
  <c r="E32" i="82"/>
  <c r="E31" i="82"/>
  <c r="E16" i="82" s="1"/>
  <c r="E30" i="52" s="1"/>
  <c r="D31" i="82"/>
  <c r="D16" i="82" s="1"/>
  <c r="D30" i="52" s="1"/>
  <c r="D32" i="82"/>
  <c r="AH132" i="82"/>
  <c r="AH12" i="82" s="1"/>
  <c r="R14" i="82"/>
  <c r="R31" i="52" s="1"/>
  <c r="O129" i="59"/>
  <c r="U132" i="82"/>
  <c r="U12" i="82" s="1"/>
  <c r="U32" i="52" s="1"/>
  <c r="BK79" i="82"/>
  <c r="BK74" i="82"/>
  <c r="N23" i="82"/>
  <c r="N24" i="82" s="1"/>
  <c r="Y129" i="59"/>
  <c r="W20" i="52" s="1"/>
  <c r="R32" i="52"/>
  <c r="AP91" i="48"/>
  <c r="AQ20" i="92" s="1"/>
  <c r="AP87" i="48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V32" i="52" s="1"/>
  <c r="J133" i="82"/>
  <c r="J13" i="82" s="1"/>
  <c r="J28" i="52" s="1"/>
  <c r="N12" i="52"/>
  <c r="J87" i="48"/>
  <c r="J93" i="48" s="1"/>
  <c r="T132" i="82"/>
  <c r="T12" i="82" s="1"/>
  <c r="T32" i="52" s="1"/>
  <c r="AI12" i="52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E22" i="82"/>
  <c r="E23" i="82" s="1"/>
  <c r="E39" i="82" s="1"/>
  <c r="F14" i="82"/>
  <c r="F31" i="52" s="1"/>
  <c r="AB129" i="59"/>
  <c r="AA7" i="92" s="1"/>
  <c r="Q132" i="82"/>
  <c r="Q12" i="8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K20" i="92"/>
  <c r="K26" i="92"/>
  <c r="K28" i="92" s="1"/>
  <c r="M49" i="68"/>
  <c r="E3" i="51"/>
  <c r="D4" i="97"/>
  <c r="I4" i="97" s="1"/>
  <c r="D4" i="91"/>
  <c r="I4" i="91" s="1"/>
  <c r="J24" i="51"/>
  <c r="K24" i="51" s="1"/>
  <c r="W24" i="82"/>
  <c r="W38" i="52" s="1"/>
  <c r="W38" i="82"/>
  <c r="W39" i="52"/>
  <c r="W23" i="82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Q86" i="48"/>
  <c r="AQ87" i="48"/>
  <c r="AQ91" i="48"/>
  <c r="V126" i="59"/>
  <c r="V127" i="59" s="1"/>
  <c r="T11" i="52"/>
  <c r="T90" i="48"/>
  <c r="AE20" i="92"/>
  <c r="AG49" i="68"/>
  <c r="AE26" i="92"/>
  <c r="AE28" i="92" s="1"/>
  <c r="AK129" i="59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Z121" i="59"/>
  <c r="AX86" i="48"/>
  <c r="AX87" i="48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39" i="52"/>
  <c r="Z38" i="82"/>
  <c r="Z23" i="82"/>
  <c r="Z24" i="82" s="1"/>
  <c r="Z38" i="52" s="1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3" i="82"/>
  <c r="BF41" i="48"/>
  <c r="BJ22" i="82"/>
  <c r="BJ133" i="82"/>
  <c r="BJ13" i="82" s="1"/>
  <c r="BJ28" i="52" s="1"/>
  <c r="BI9" i="52"/>
  <c r="BI12" i="52" s="1"/>
  <c r="BK121" i="59"/>
  <c r="BK122" i="59" s="1"/>
  <c r="BI86" i="48"/>
  <c r="BI91" i="48"/>
  <c r="BI87" i="48"/>
  <c r="AQ121" i="59"/>
  <c r="AO9" i="52"/>
  <c r="AO86" i="48"/>
  <c r="AO91" i="48"/>
  <c r="AO87" i="48"/>
  <c r="X82" i="82"/>
  <c r="X83" i="82" s="1"/>
  <c r="X132" i="82" s="1"/>
  <c r="X12" i="82" s="1"/>
  <c r="X41" i="48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3" i="82"/>
  <c r="BE41" i="48"/>
  <c r="I32" i="5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H32" i="52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N121" i="59"/>
  <c r="AN122" i="59" s="1"/>
  <c r="AL9" i="52"/>
  <c r="AL86" i="48"/>
  <c r="AL92" i="48" s="1"/>
  <c r="AL91" i="48"/>
  <c r="AL87" i="48"/>
  <c r="AL93" i="48" s="1"/>
  <c r="BD83" i="82"/>
  <c r="BD41" i="48"/>
  <c r="AG11" i="52"/>
  <c r="AI126" i="59"/>
  <c r="AI127" i="59" s="1"/>
  <c r="AQ126" i="59"/>
  <c r="AO90" i="48"/>
  <c r="AO11" i="52"/>
  <c r="BI132" i="82"/>
  <c r="BI12" i="82" s="1"/>
  <c r="AP11" i="52"/>
  <c r="AP90" i="48"/>
  <c r="AR126" i="59"/>
  <c r="Q50" i="68"/>
  <c r="Q51" i="68"/>
  <c r="V90" i="48"/>
  <c r="X126" i="59"/>
  <c r="X127" i="59" s="1"/>
  <c r="V11" i="52"/>
  <c r="K38" i="82"/>
  <c r="K23" i="82"/>
  <c r="K24" i="82" s="1"/>
  <c r="AP141" i="49"/>
  <c r="BA142" i="49"/>
  <c r="BA83" i="82"/>
  <c r="BA41" i="48"/>
  <c r="AC49" i="68"/>
  <c r="AA26" i="92"/>
  <c r="AA28" i="92" s="1"/>
  <c r="AA20" i="92"/>
  <c r="N7" i="92"/>
  <c r="M20" i="52"/>
  <c r="BK65" i="82"/>
  <c r="BA87" i="82"/>
  <c r="BA88" i="82" s="1"/>
  <c r="BA132" i="82" s="1"/>
  <c r="BA12" i="82" s="1"/>
  <c r="BA45" i="48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E24" i="82"/>
  <c r="E38" i="82"/>
  <c r="Y22" i="82"/>
  <c r="Y133" i="82"/>
  <c r="Y13" i="82" s="1"/>
  <c r="Y28" i="52" s="1"/>
  <c r="AN41" i="48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BB132" i="82"/>
  <c r="BB12" i="82" s="1"/>
  <c r="AB87" i="82"/>
  <c r="AB88" i="82" s="1"/>
  <c r="AB45" i="48"/>
  <c r="AR41" i="48"/>
  <c r="AR90" i="48" s="1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7" i="82"/>
  <c r="BE88" i="82" s="1"/>
  <c r="BE45" i="48"/>
  <c r="BH87" i="82"/>
  <c r="BH88" i="82" s="1"/>
  <c r="BH45" i="48"/>
  <c r="BC83" i="82"/>
  <c r="BC41" i="48"/>
  <c r="AF82" i="82"/>
  <c r="AF83" i="82" s="1"/>
  <c r="AF132" i="82" s="1"/>
  <c r="AF12" i="82" s="1"/>
  <c r="AF41" i="48"/>
  <c r="AF90" i="48" s="1"/>
  <c r="BD87" i="82"/>
  <c r="BD88" i="82" s="1"/>
  <c r="BD45" i="48"/>
  <c r="BK77" i="48"/>
  <c r="C88" i="48"/>
  <c r="AE90" i="48"/>
  <c r="AE11" i="52"/>
  <c r="AG126" i="59"/>
  <c r="AG127" i="59" s="1"/>
  <c r="AT126" i="59"/>
  <c r="AR11" i="52"/>
  <c r="X7" i="92"/>
  <c r="AL22" i="82"/>
  <c r="AL133" i="82"/>
  <c r="AL13" i="82" s="1"/>
  <c r="AL28" i="52" s="1"/>
  <c r="AX126" i="59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12" i="52" s="1"/>
  <c r="G86" i="48"/>
  <c r="G92" i="48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7" i="82"/>
  <c r="BF88" i="82" s="1"/>
  <c r="BF45" i="48"/>
  <c r="R39" i="52"/>
  <c r="R38" i="82"/>
  <c r="R23" i="82"/>
  <c r="R24" i="82" s="1"/>
  <c r="R38" i="52" s="1"/>
  <c r="BI121" i="59"/>
  <c r="BI122" i="59" s="1"/>
  <c r="BG9" i="52"/>
  <c r="BG12" i="52" s="1"/>
  <c r="BG86" i="48"/>
  <c r="BG91" i="48"/>
  <c r="BG87" i="48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J14" i="82"/>
  <c r="J31" i="52" s="1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6" i="50" s="1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90" i="48"/>
  <c r="X11" i="52"/>
  <c r="Z126" i="59"/>
  <c r="Z127" i="59" s="1"/>
  <c r="AT90" i="48"/>
  <c r="AV126" i="59"/>
  <c r="AT11" i="52"/>
  <c r="AW9" i="52"/>
  <c r="AY121" i="59"/>
  <c r="AW86" i="48"/>
  <c r="AW87" i="48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86" i="48"/>
  <c r="T92" i="48" s="1"/>
  <c r="T87" i="48"/>
  <c r="T93" i="48" s="1"/>
  <c r="T91" i="48"/>
  <c r="BM115" i="59"/>
  <c r="E11" i="59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B12" i="52" s="1"/>
  <c r="BD121" i="59"/>
  <c r="BD122" i="59" s="1"/>
  <c r="BB87" i="48"/>
  <c r="BB91" i="48"/>
  <c r="BB86" i="48"/>
  <c r="U22" i="82"/>
  <c r="U133" i="82"/>
  <c r="U13" i="82" s="1"/>
  <c r="U28" i="52" s="1"/>
  <c r="AZ126" i="59"/>
  <c r="AX11" i="52"/>
  <c r="AX90" i="48"/>
  <c r="G22" i="82"/>
  <c r="AN45" i="48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T9" i="52"/>
  <c r="AT87" i="48"/>
  <c r="AT91" i="48"/>
  <c r="AT86" i="48"/>
  <c r="BC87" i="82"/>
  <c r="BC88" i="82" s="1"/>
  <c r="BC45" i="48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AJ20" i="92"/>
  <c r="AJ26" i="92"/>
  <c r="AJ28" i="92" s="1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J12" i="52" s="1"/>
  <c r="BL121" i="59"/>
  <c r="BL122" i="59" s="1"/>
  <c r="BJ86" i="48"/>
  <c r="BJ91" i="48"/>
  <c r="BJ87" i="48"/>
  <c r="AG82" i="82"/>
  <c r="AG83" i="82" s="1"/>
  <c r="AG132" i="82" s="1"/>
  <c r="AG12" i="82" s="1"/>
  <c r="AG41" i="48"/>
  <c r="AG90" i="48" s="1"/>
  <c r="AL126" i="59"/>
  <c r="AL127" i="59" s="1"/>
  <c r="AJ11" i="52"/>
  <c r="AS41" i="48"/>
  <c r="AS90" i="48" s="1"/>
  <c r="AV41" i="48"/>
  <c r="AV90" i="48" s="1"/>
  <c r="AH22" i="82"/>
  <c r="AH133" i="82"/>
  <c r="AH13" i="82" s="1"/>
  <c r="AH28" i="52" s="1"/>
  <c r="J22" i="82"/>
  <c r="BL66" i="50"/>
  <c r="BN68" i="50" s="1"/>
  <c r="BL43" i="50"/>
  <c r="AD133" i="82" l="1"/>
  <c r="AD13" i="82" s="1"/>
  <c r="AD28" i="52" s="1"/>
  <c r="E10" i="64"/>
  <c r="E125" i="116" s="1"/>
  <c r="AD22" i="82"/>
  <c r="AD38" i="82" s="1"/>
  <c r="N15" i="82"/>
  <c r="N29" i="52" s="1"/>
  <c r="AE132" i="82"/>
  <c r="AE12" i="82" s="1"/>
  <c r="AE32" i="52" s="1"/>
  <c r="AA30" i="52"/>
  <c r="G7" i="82"/>
  <c r="E39" i="52" s="1"/>
  <c r="J129" i="59"/>
  <c r="T12" i="52"/>
  <c r="J6" i="82"/>
  <c r="F43" i="52" s="1"/>
  <c r="F38" i="52"/>
  <c r="AA32" i="82"/>
  <c r="H18" i="59"/>
  <c r="G28" i="116" s="1"/>
  <c r="AO129" i="59"/>
  <c r="N39" i="82"/>
  <c r="AH14" i="82"/>
  <c r="AH31" i="52" s="1"/>
  <c r="AD14" i="82"/>
  <c r="AD31" i="52" s="1"/>
  <c r="AK14" i="82"/>
  <c r="AK31" i="52" s="1"/>
  <c r="U14" i="82"/>
  <c r="U31" i="52" s="1"/>
  <c r="Q14" i="82"/>
  <c r="Q31" i="52" s="1"/>
  <c r="V14" i="82"/>
  <c r="V31" i="52" s="1"/>
  <c r="T14" i="82"/>
  <c r="T31" i="52" s="1"/>
  <c r="AQ26" i="92"/>
  <c r="AQ28" i="92" s="1"/>
  <c r="Q32" i="52"/>
  <c r="BF132" i="82"/>
  <c r="BF12" i="82" s="1"/>
  <c r="BF32" i="52" s="1"/>
  <c r="AS49" i="68"/>
  <c r="AD23" i="82"/>
  <c r="AD24" i="82" s="1"/>
  <c r="AD38" i="52" s="1"/>
  <c r="AD39" i="52"/>
  <c r="U12" i="52"/>
  <c r="AC14" i="82"/>
  <c r="AC31" i="52" s="1"/>
  <c r="S129" i="59"/>
  <c r="X129" i="59"/>
  <c r="V20" i="52" s="1"/>
  <c r="G14" i="82"/>
  <c r="G31" i="52" s="1"/>
  <c r="AE129" i="59"/>
  <c r="E15" i="82"/>
  <c r="E29" i="52" s="1"/>
  <c r="BC132" i="82"/>
  <c r="BC12" i="82" s="1"/>
  <c r="BC32" i="52" s="1"/>
  <c r="AH12" i="52"/>
  <c r="Z20" i="52"/>
  <c r="G32" i="52"/>
  <c r="AG129" i="59"/>
  <c r="AF7" i="92" s="1"/>
  <c r="I14" i="82"/>
  <c r="I31" i="52" s="1"/>
  <c r="D87" i="48"/>
  <c r="D93" i="48" s="1"/>
  <c r="E12" i="52"/>
  <c r="D91" i="48"/>
  <c r="E20" i="92" s="1"/>
  <c r="S14" i="82"/>
  <c r="S31" i="52" s="1"/>
  <c r="AE12" i="52"/>
  <c r="BN142" i="49"/>
  <c r="K129" i="59"/>
  <c r="J7" i="92" s="1"/>
  <c r="BD132" i="82"/>
  <c r="BD12" i="82" s="1"/>
  <c r="BD32" i="52" s="1"/>
  <c r="AC12" i="52"/>
  <c r="AL12" i="52"/>
  <c r="V129" i="59"/>
  <c r="T20" i="52" s="1"/>
  <c r="AK19" i="92"/>
  <c r="AK14" i="67"/>
  <c r="AK17" i="67" s="1"/>
  <c r="AJ22" i="71"/>
  <c r="X32" i="52"/>
  <c r="AJ32" i="52"/>
  <c r="AH14" i="67"/>
  <c r="AH17" i="67" s="1"/>
  <c r="AG22" i="71"/>
  <c r="AH19" i="92"/>
  <c r="Z7" i="92"/>
  <c r="Y20" i="52"/>
  <c r="AG32" i="52"/>
  <c r="P22" i="82"/>
  <c r="P133" i="82"/>
  <c r="P13" i="82" s="1"/>
  <c r="P28" i="52" s="1"/>
  <c r="AT19" i="92"/>
  <c r="AS22" i="71"/>
  <c r="AT14" i="67"/>
  <c r="AT17" i="67" s="1"/>
  <c r="AZ87" i="82"/>
  <c r="AZ88" i="82" s="1"/>
  <c r="AZ45" i="48"/>
  <c r="W49" i="68"/>
  <c r="U20" i="92"/>
  <c r="U26" i="92"/>
  <c r="U28" i="92" s="1"/>
  <c r="BE90" i="48"/>
  <c r="BE11" i="52"/>
  <c r="BG126" i="59"/>
  <c r="BG127" i="59" s="1"/>
  <c r="BB38" i="82"/>
  <c r="BB39" i="52"/>
  <c r="BB24" i="82"/>
  <c r="BB38" i="52" s="1"/>
  <c r="BB23" i="82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AM41" i="48"/>
  <c r="BA70" i="49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R7" i="92"/>
  <c r="Q20" i="52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A14" i="82"/>
  <c r="BA31" i="52" s="1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12" i="52" s="1"/>
  <c r="BE86" i="48"/>
  <c r="BE87" i="48"/>
  <c r="BE91" i="48"/>
  <c r="J13" i="51"/>
  <c r="AJ9" i="52"/>
  <c r="AJ12" i="52" s="1"/>
  <c r="AL121" i="59"/>
  <c r="AL122" i="59" s="1"/>
  <c r="AL129" i="59" s="1"/>
  <c r="AJ86" i="48"/>
  <c r="AJ92" i="48" s="1"/>
  <c r="AJ87" i="48"/>
  <c r="AJ93" i="48" s="1"/>
  <c r="AJ91" i="48"/>
  <c r="I20" i="52"/>
  <c r="K49" i="68"/>
  <c r="I26" i="92"/>
  <c r="I28" i="92" s="1"/>
  <c r="I20" i="92"/>
  <c r="G49" i="68"/>
  <c r="E26" i="92"/>
  <c r="E28" i="92" s="1"/>
  <c r="I129" i="59"/>
  <c r="O18" i="67"/>
  <c r="O20" i="67" s="1"/>
  <c r="O39" i="64" s="1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4" i="82"/>
  <c r="BG38" i="52" s="1"/>
  <c r="BG23" i="82"/>
  <c r="BN139" i="49"/>
  <c r="U7" i="92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N69" i="49"/>
  <c r="BB141" i="49"/>
  <c r="BM142" i="49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W7" i="92"/>
  <c r="AL26" i="92"/>
  <c r="AL28" i="92" s="1"/>
  <c r="AL20" i="92"/>
  <c r="AN49" i="68"/>
  <c r="BG14" i="82"/>
  <c r="BG31" i="52" s="1"/>
  <c r="BG32" i="52"/>
  <c r="AZ83" i="82"/>
  <c r="AZ41" i="48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E20" i="52"/>
  <c r="AF22" i="82"/>
  <c r="AF133" i="82"/>
  <c r="AF13" i="82" s="1"/>
  <c r="AF28" i="52" s="1"/>
  <c r="AT121" i="59"/>
  <c r="AR9" i="52"/>
  <c r="AR87" i="48"/>
  <c r="AR91" i="48"/>
  <c r="AR86" i="48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3" i="82"/>
  <c r="BH132" i="82" s="1"/>
  <c r="BH12" i="82" s="1"/>
  <c r="BH41" i="48"/>
  <c r="BH90" i="48" s="1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D7" i="92"/>
  <c r="AC20" i="5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Z129" i="59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12" i="52" s="1"/>
  <c r="BC87" i="48"/>
  <c r="BC86" i="48"/>
  <c r="BC91" i="48"/>
  <c r="AE19" i="92"/>
  <c r="AD22" i="71"/>
  <c r="AE14" i="67"/>
  <c r="AE17" i="67" s="1"/>
  <c r="AB90" i="48"/>
  <c r="AD126" i="59"/>
  <c r="AD127" i="59" s="1"/>
  <c r="AB11" i="52"/>
  <c r="N50" i="68"/>
  <c r="N51" i="68"/>
  <c r="AS51" i="68"/>
  <c r="AS50" i="68"/>
  <c r="AF20" i="92"/>
  <c r="AH49" i="68"/>
  <c r="AF26" i="92"/>
  <c r="AF28" i="92" s="1"/>
  <c r="BI38" i="82"/>
  <c r="BI39" i="52"/>
  <c r="BI24" i="82"/>
  <c r="BI38" i="52" s="1"/>
  <c r="BI23" i="82"/>
  <c r="BB68" i="49"/>
  <c r="BM69" i="49"/>
  <c r="BH14" i="67"/>
  <c r="BH17" i="67" s="1"/>
  <c r="BH19" i="92"/>
  <c r="BG22" i="71"/>
  <c r="BJ39" i="52"/>
  <c r="BJ38" i="82"/>
  <c r="BJ24" i="82"/>
  <c r="BJ38" i="52" s="1"/>
  <c r="BL23" i="82"/>
  <c r="BL22" i="82"/>
  <c r="BJ23" i="82"/>
  <c r="L7" i="92"/>
  <c r="K20" i="52"/>
  <c r="D132" i="82"/>
  <c r="D12" i="82" s="1"/>
  <c r="T18" i="67"/>
  <c r="AG22" i="82"/>
  <c r="AG133" i="82"/>
  <c r="AG13" i="82" s="1"/>
  <c r="AG28" i="52" s="1"/>
  <c r="I7" i="92"/>
  <c r="H20" i="52"/>
  <c r="AF32" i="52"/>
  <c r="BC121" i="59"/>
  <c r="BC122" i="59" s="1"/>
  <c r="BA9" i="52"/>
  <c r="BA12" i="52" s="1"/>
  <c r="BA91" i="48"/>
  <c r="BA86" i="48"/>
  <c r="BA87" i="48"/>
  <c r="AX121" i="59"/>
  <c r="AV9" i="52"/>
  <c r="AV87" i="48"/>
  <c r="AV86" i="48"/>
  <c r="AV91" i="48"/>
  <c r="AD14" i="67"/>
  <c r="AD17" i="67" s="1"/>
  <c r="AD19" i="92"/>
  <c r="AC22" i="71"/>
  <c r="BK19" i="92"/>
  <c r="BK14" i="67"/>
  <c r="BK17" i="67" s="1"/>
  <c r="BJ22" i="71"/>
  <c r="C87" i="82"/>
  <c r="C45" i="48"/>
  <c r="Q143" i="49"/>
  <c r="E12" i="59"/>
  <c r="BM116" i="59"/>
  <c r="AU121" i="59"/>
  <c r="AS9" i="52"/>
  <c r="AS91" i="48"/>
  <c r="AS86" i="48"/>
  <c r="AS87" i="48"/>
  <c r="AW18" i="67"/>
  <c r="BC19" i="92"/>
  <c r="BB22" i="71"/>
  <c r="BC14" i="67"/>
  <c r="BC17" i="67" s="1"/>
  <c r="BD9" i="52"/>
  <c r="BD12" i="52" s="1"/>
  <c r="BF121" i="59"/>
  <c r="BF122" i="59" s="1"/>
  <c r="BD86" i="48"/>
  <c r="BD91" i="48"/>
  <c r="BD87" i="48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N9" i="52"/>
  <c r="AN86" i="48"/>
  <c r="AN87" i="48"/>
  <c r="AN91" i="48"/>
  <c r="BA143" i="49"/>
  <c r="AM45" i="48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12" i="52" s="1"/>
  <c r="BF86" i="48"/>
  <c r="BF91" i="48"/>
  <c r="BF87" i="48"/>
  <c r="AD42" i="52"/>
  <c r="AD15" i="82"/>
  <c r="AD29" i="52" s="1"/>
  <c r="AD39" i="82"/>
  <c r="W129" i="59"/>
  <c r="AG51" i="68"/>
  <c r="AG50" i="68"/>
  <c r="W20" i="92"/>
  <c r="Y49" i="68"/>
  <c r="W26" i="92"/>
  <c r="W28" i="92" s="1"/>
  <c r="BC14" i="82" l="1"/>
  <c r="BC31" i="52" s="1"/>
  <c r="AE14" i="82"/>
  <c r="AE31" i="52" s="1"/>
  <c r="H25" i="59"/>
  <c r="G35" i="116" s="1"/>
  <c r="AM20" i="52"/>
  <c r="AN7" i="92"/>
  <c r="AF14" i="82"/>
  <c r="AF31" i="52" s="1"/>
  <c r="AJ14" i="82"/>
  <c r="AJ31" i="52" s="1"/>
  <c r="AG14" i="82"/>
  <c r="AG31" i="52" s="1"/>
  <c r="BD14" i="82"/>
  <c r="BD31" i="52" s="1"/>
  <c r="BF14" i="82"/>
  <c r="BF31" i="52" s="1"/>
  <c r="X14" i="82"/>
  <c r="X31" i="52" s="1"/>
  <c r="AB12" i="52"/>
  <c r="AA132" i="82"/>
  <c r="AA12" i="82" s="1"/>
  <c r="AA32" i="52" s="1"/>
  <c r="BG129" i="59"/>
  <c r="BE129" i="59"/>
  <c r="BD7" i="92" s="1"/>
  <c r="R129" i="59"/>
  <c r="Q7" i="92" s="1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Q43" i="64" s="1"/>
  <c r="AZ50" i="68"/>
  <c r="AZ51" i="68"/>
  <c r="AW20" i="67"/>
  <c r="AW39" i="64" s="1"/>
  <c r="AW43" i="64" s="1"/>
  <c r="AX18" i="67"/>
  <c r="AX20" i="67" s="1"/>
  <c r="AX39" i="64" s="1"/>
  <c r="AX43" i="64" s="1"/>
  <c r="BD38" i="82"/>
  <c r="BD39" i="52"/>
  <c r="BD24" i="82"/>
  <c r="BD38" i="52" s="1"/>
  <c r="BD23" i="82"/>
  <c r="AD129" i="59"/>
  <c r="AH18" i="67"/>
  <c r="AH20" i="67" s="1"/>
  <c r="AH39" i="64" s="1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AE20" i="67" s="1"/>
  <c r="AE39" i="64" s="1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12" i="52" s="1"/>
  <c r="AZ91" i="48"/>
  <c r="AZ86" i="48"/>
  <c r="AZ87" i="48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17" i="59" s="1"/>
  <c r="G27" i="116" s="1"/>
  <c r="H45" i="51"/>
  <c r="H10" i="51" s="1"/>
  <c r="AM91" i="48"/>
  <c r="AM87" i="48"/>
  <c r="AM86" i="48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BH14" i="82"/>
  <c r="BH31" i="52" s="1"/>
  <c r="J6" i="51"/>
  <c r="E7" i="51"/>
  <c r="G18" i="67"/>
  <c r="G20" i="67" s="1"/>
  <c r="G39" i="64" s="1"/>
  <c r="P12" i="52"/>
  <c r="G15" i="82"/>
  <c r="G29" i="52" s="1"/>
  <c r="G39" i="82"/>
  <c r="BF7" i="92"/>
  <c r="BE20" i="5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AU20" i="67" s="1"/>
  <c r="AU39" i="64" s="1"/>
  <c r="AU43" i="64" s="1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BC20" i="52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4" i="82"/>
  <c r="BA38" i="52" s="1"/>
  <c r="BA23" i="82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AR43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7" i="82"/>
  <c r="AY88" i="82" s="1"/>
  <c r="BM143" i="49"/>
  <c r="AY45" i="48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BK43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4" i="82"/>
  <c r="BC38" i="52" s="1"/>
  <c r="BC23" i="82"/>
  <c r="AF50" i="68"/>
  <c r="AF51" i="68"/>
  <c r="BD18" i="67"/>
  <c r="AY83" i="82"/>
  <c r="AY41" i="48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AT43" i="64" s="1"/>
  <c r="BE39" i="52"/>
  <c r="BE24" i="82"/>
  <c r="BE38" i="52" s="1"/>
  <c r="BE38" i="82"/>
  <c r="BE23" i="82"/>
  <c r="C67" i="50"/>
  <c r="C54" i="50"/>
  <c r="X18" i="67"/>
  <c r="X20" i="67" s="1"/>
  <c r="X39" i="64" s="1"/>
  <c r="BJ20" i="52"/>
  <c r="BK7" i="92"/>
  <c r="AY20" i="67"/>
  <c r="AY39" i="64" s="1"/>
  <c r="AY43" i="64" s="1"/>
  <c r="AZ18" i="67"/>
  <c r="H8" i="67" s="1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38" i="82"/>
  <c r="X39" i="52"/>
  <c r="X23" i="82"/>
  <c r="X24" i="82" s="1"/>
  <c r="X38" i="52" s="1"/>
  <c r="AO50" i="68"/>
  <c r="AO51" i="68"/>
  <c r="S194" i="6"/>
  <c r="Y15" i="82"/>
  <c r="Y29" i="52" s="1"/>
  <c r="Y39" i="82"/>
  <c r="Y42" i="52"/>
  <c r="BF39" i="52"/>
  <c r="BF38" i="82"/>
  <c r="BF24" i="82"/>
  <c r="BF38" i="52" s="1"/>
  <c r="BF23" i="82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E126" i="59"/>
  <c r="C11" i="52"/>
  <c r="O132" i="82"/>
  <c r="O12" i="82" s="1"/>
  <c r="V7" i="92"/>
  <c r="U20" i="52"/>
  <c r="AO126" i="59"/>
  <c r="H22" i="59" s="1"/>
  <c r="G32" i="116" s="1"/>
  <c r="AM11" i="52"/>
  <c r="AM90" i="48"/>
  <c r="H48" i="51"/>
  <c r="H14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76" i="68"/>
  <c r="AU341" i="6" s="1"/>
  <c r="AS74" i="68"/>
  <c r="AU193" i="6" s="1"/>
  <c r="AS78" i="68"/>
  <c r="AU442" i="6" s="1"/>
  <c r="AS71" i="68"/>
  <c r="AS79" i="68"/>
  <c r="AU469" i="6" s="1"/>
  <c r="AS80" i="68"/>
  <c r="AU496" i="6" s="1"/>
  <c r="AS73" i="68"/>
  <c r="AU184" i="6" s="1"/>
  <c r="AU185" i="6" s="1"/>
  <c r="AS72" i="68"/>
  <c r="AU175" i="6" s="1"/>
  <c r="AU176" i="6" s="1"/>
  <c r="AS75" i="68"/>
  <c r="AU305" i="6" s="1"/>
  <c r="AS18" i="67"/>
  <c r="AS20" i="67" s="1"/>
  <c r="AS39" i="64" s="1"/>
  <c r="AS43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87" i="48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V18" i="67"/>
  <c r="AV20" i="67" s="1"/>
  <c r="AV39" i="64" s="1"/>
  <c r="AV43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I18" i="67"/>
  <c r="AI20" i="67" s="1"/>
  <c r="AI39" i="64" s="1"/>
  <c r="BL90" i="48" l="1"/>
  <c r="G3" i="82"/>
  <c r="E36" i="52" s="1"/>
  <c r="AA14" i="82"/>
  <c r="AA31" i="52" s="1"/>
  <c r="P20" i="52"/>
  <c r="S209" i="6"/>
  <c r="G17" i="51"/>
  <c r="F5" i="91" s="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J48" i="51"/>
  <c r="K48" i="51" s="1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BH43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1" i="48"/>
  <c r="AY87" i="48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AP43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BF43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C12" i="52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BG43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Q319" i="97"/>
  <c r="AU530" i="6"/>
  <c r="AV117" i="91"/>
  <c r="AV118" i="91" s="1"/>
  <c r="AZ306" i="6"/>
  <c r="AU470" i="6"/>
  <c r="AQ293" i="97" s="1"/>
  <c r="AQ292" i="97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AU166" i="6"/>
  <c r="AU167" i="6" s="1"/>
  <c r="D14" i="67"/>
  <c r="C22" i="71"/>
  <c r="D19" i="92"/>
  <c r="BK90" i="48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AU443" i="6"/>
  <c r="AQ266" i="97" s="1"/>
  <c r="AQ265" i="97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D43" i="64" s="1"/>
  <c r="BE18" i="67"/>
  <c r="BE20" i="67" s="1"/>
  <c r="BE39" i="64" s="1"/>
  <c r="BE43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BC43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U209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24" i="82"/>
  <c r="BH38" i="52" s="1"/>
  <c r="BH38" i="82"/>
  <c r="BH23" i="82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J43" i="64" s="1"/>
  <c r="BI20" i="67"/>
  <c r="BI39" i="64" s="1"/>
  <c r="BI43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24" i="82"/>
  <c r="AZ38" i="52" s="1"/>
  <c r="AZ38" i="82"/>
  <c r="AZ23" i="82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BK91" i="48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BK13" i="52" l="1"/>
  <c r="H7" i="82"/>
  <c r="E44" i="52" s="1"/>
  <c r="F5" i="97"/>
  <c r="BK12" i="52"/>
  <c r="AB209" i="6"/>
  <c r="AZ209" i="6"/>
  <c r="F7" i="82"/>
  <c r="D44" i="52" s="1"/>
  <c r="S372" i="6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BB43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BM122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O164" i="91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J13" i="52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BM127" i="59"/>
  <c r="AD229" i="97"/>
  <c r="AH407" i="6"/>
  <c r="AD230" i="97" s="1"/>
  <c r="AF292" i="97"/>
  <c r="AJ470" i="6"/>
  <c r="AF293" i="97" s="1"/>
  <c r="AB210" i="6"/>
  <c r="AB562" i="6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L14" i="67"/>
  <c r="BF376" i="6"/>
  <c r="AU362" i="6"/>
  <c r="AU368" i="6"/>
  <c r="AU367" i="6"/>
  <c r="AU372" i="6" s="1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209" i="6"/>
  <c r="N530" i="6"/>
  <c r="J319" i="97"/>
  <c r="AZ19" i="92"/>
  <c r="AY22" i="71"/>
  <c r="AZ14" i="67"/>
  <c r="AD292" i="97"/>
  <c r="AH470" i="6"/>
  <c r="AD293" i="97" s="1"/>
  <c r="S219" i="6"/>
  <c r="S220" i="6"/>
  <c r="S223" i="6"/>
  <c r="AD228" i="6"/>
  <c r="S221" i="6"/>
  <c r="P150" i="59"/>
  <c r="S214" i="6"/>
  <c r="AZ562" i="6"/>
  <c r="AZ210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209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J22" i="59"/>
  <c r="K22" i="59" s="1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4" i="82"/>
  <c r="AY38" i="52" s="1"/>
  <c r="AY23" i="82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72" i="6" s="1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AP209" i="6" l="1"/>
  <c r="S224" i="6"/>
  <c r="Z209" i="6"/>
  <c r="Z562" i="6" s="1"/>
  <c r="I209" i="6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E372" i="6"/>
  <c r="BN209" i="6"/>
  <c r="BN562" i="6" s="1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L210" i="6"/>
  <c r="L562" i="6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AB563" i="6"/>
  <c r="AB565" i="6" s="1"/>
  <c r="H5" i="91"/>
  <c r="H5" i="97"/>
  <c r="AL146" i="91"/>
  <c r="AL160" i="91" s="1"/>
  <c r="AL35" i="92" s="1"/>
  <c r="AL159" i="91"/>
  <c r="AL34" i="92" s="1"/>
  <c r="BD319" i="97"/>
  <c r="BH530" i="6"/>
  <c r="U530" i="6"/>
  <c r="Q319" i="97"/>
  <c r="AM353" i="97"/>
  <c r="AQ531" i="6"/>
  <c r="BA129" i="59"/>
  <c r="I23" i="59"/>
  <c r="H33" i="116" s="1"/>
  <c r="AA378" i="6"/>
  <c r="W166" i="91"/>
  <c r="V362" i="6"/>
  <c r="AG376" i="6"/>
  <c r="V368" i="6"/>
  <c r="V371" i="6"/>
  <c r="V369" i="6"/>
  <c r="V367" i="6"/>
  <c r="S152" i="59"/>
  <c r="AV164" i="91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W154" i="59" s="1"/>
  <c r="AZ219" i="6"/>
  <c r="AZ224" i="6" s="1"/>
  <c r="N562" i="6"/>
  <c r="N210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I4" i="67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BL210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72" i="6" s="1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AP562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72" i="6" s="1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AU224" i="6" s="1"/>
  <c r="BF228" i="6"/>
  <c r="AU223" i="6"/>
  <c r="AU220" i="6"/>
  <c r="AU214" i="6"/>
  <c r="AU221" i="6"/>
  <c r="AR150" i="59"/>
  <c r="AR154" i="59" s="1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Y154" i="59" s="1"/>
  <c r="BL362" i="6"/>
  <c r="BL369" i="6"/>
  <c r="BL368" i="6"/>
  <c r="BL367" i="6"/>
  <c r="BL372" i="6" s="1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I210" i="6"/>
  <c r="AJ164" i="91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AQ164" i="9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E25" i="59"/>
  <c r="C20" i="52"/>
  <c r="D7" i="92"/>
  <c r="BM129" i="59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P164" i="59" s="1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72" i="6" s="1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72" i="6" s="1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209" i="6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AV372" i="6" s="1"/>
  <c r="P154" i="59"/>
  <c r="K15" i="51"/>
  <c r="BH443" i="6"/>
  <c r="BD266" i="97" s="1"/>
  <c r="BD265" i="97"/>
  <c r="AI562" i="6"/>
  <c r="AI210" i="6"/>
  <c r="U407" i="6"/>
  <c r="Q230" i="97" s="1"/>
  <c r="Q229" i="97"/>
  <c r="P372" i="6"/>
  <c r="AY367" i="6"/>
  <c r="AY372" i="6" s="1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209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AT372" i="6" s="1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C372" i="6" s="1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209" i="6"/>
  <c r="AG194" i="6"/>
  <c r="AM531" i="6"/>
  <c r="AI353" i="97"/>
  <c r="Q209" i="6" l="1"/>
  <c r="AM210" i="6"/>
  <c r="AK209" i="6"/>
  <c r="BN210" i="6"/>
  <c r="X210" i="6"/>
  <c r="K164" i="91"/>
  <c r="K37" i="92" s="1"/>
  <c r="Z210" i="6"/>
  <c r="Z223" i="6" s="1"/>
  <c r="BF209" i="6"/>
  <c r="AO209" i="6"/>
  <c r="I372" i="6"/>
  <c r="E164" i="91" s="1"/>
  <c r="E37" i="92" s="1"/>
  <c r="BJ209" i="6"/>
  <c r="BJ562" i="6" s="1"/>
  <c r="AW209" i="6"/>
  <c r="AT380" i="6"/>
  <c r="AP168" i="91" s="1"/>
  <c r="AP38" i="92" s="1"/>
  <c r="AP47" i="92" s="1"/>
  <c r="X372" i="6"/>
  <c r="T164" i="91" s="1"/>
  <c r="BI209" i="6"/>
  <c r="BI210" i="6" s="1"/>
  <c r="AP372" i="6"/>
  <c r="AB224" i="6"/>
  <c r="J210" i="6"/>
  <c r="J562" i="6"/>
  <c r="BF371" i="6"/>
  <c r="BF362" i="6"/>
  <c r="BF368" i="6"/>
  <c r="BF367" i="6"/>
  <c r="BF372" i="6" s="1"/>
  <c r="BC152" i="59"/>
  <c r="BF369" i="6"/>
  <c r="BN79" i="68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Z220" i="6"/>
  <c r="AK228" i="6"/>
  <c r="Z221" i="6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72" i="6" s="1"/>
  <c r="BI362" i="6"/>
  <c r="BI371" i="6"/>
  <c r="BF152" i="59"/>
  <c r="BI369" i="6"/>
  <c r="AR184" i="6"/>
  <c r="AR185" i="6" s="1"/>
  <c r="I25" i="68"/>
  <c r="AH562" i="6"/>
  <c r="AH210" i="6"/>
  <c r="T194" i="6"/>
  <c r="AX164" i="91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BH164" i="91"/>
  <c r="H496" i="6"/>
  <c r="BN80" i="68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BN76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BF210" i="6"/>
  <c r="BF562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H372" i="6" s="1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G9" i="64"/>
  <c r="AN43" i="64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W372" i="6" s="1"/>
  <c r="AT152" i="59"/>
  <c r="BK371" i="6"/>
  <c r="BK368" i="6"/>
  <c r="BK362" i="6"/>
  <c r="BH152" i="59"/>
  <c r="BK367" i="6"/>
  <c r="BK372" i="6" s="1"/>
  <c r="BK380" i="6" s="1"/>
  <c r="BG168" i="91" s="1"/>
  <c r="BG38" i="92" s="1"/>
  <c r="BG47" i="92" s="1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AY380" i="6"/>
  <c r="AU168" i="91" s="1"/>
  <c r="AU38" i="92" s="1"/>
  <c r="AU47" i="92" s="1"/>
  <c r="D25" i="63"/>
  <c r="C168" i="116" s="1"/>
  <c r="D74" i="63"/>
  <c r="D31" i="63" s="1"/>
  <c r="C174" i="116" s="1"/>
  <c r="AO20" i="67"/>
  <c r="AO39" i="64" s="1"/>
  <c r="AO43" i="64" s="1"/>
  <c r="G8" i="67"/>
  <c r="G10" i="67" s="1"/>
  <c r="AX368" i="6"/>
  <c r="AX367" i="6"/>
  <c r="AX372" i="6" s="1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S372" i="6" s="1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N380" i="6" s="1"/>
  <c r="BJ168" i="91" s="1"/>
  <c r="BJ38" i="92" s="1"/>
  <c r="BJ47" i="92" s="1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BN214" i="6"/>
  <c r="BK150" i="59"/>
  <c r="BK154" i="59" s="1"/>
  <c r="BN223" i="6"/>
  <c r="BN221" i="6"/>
  <c r="BN220" i="6"/>
  <c r="BN219" i="6"/>
  <c r="BN224" i="6" s="1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P380" i="6"/>
  <c r="AL168" i="91" s="1"/>
  <c r="AL38" i="92" s="1"/>
  <c r="AL47" i="92" s="1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K210" i="6"/>
  <c r="AK562" i="6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BJ372" i="6" s="1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W167" i="59" s="1"/>
  <c r="AW169" i="59" s="1"/>
  <c r="AW205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F380" i="6"/>
  <c r="BB168" i="91" s="1"/>
  <c r="BB38" i="92" s="1"/>
  <c r="BB47" i="92" s="1"/>
  <c r="BG353" i="97"/>
  <c r="BK531" i="6"/>
  <c r="AM230" i="6"/>
  <c r="AJ166" i="59"/>
  <c r="AW210" i="6"/>
  <c r="AW562" i="6"/>
  <c r="BA166" i="91"/>
  <c r="BE378" i="6"/>
  <c r="T166" i="91"/>
  <c r="X378" i="6"/>
  <c r="X380" i="6" s="1"/>
  <c r="T168" i="91" s="1"/>
  <c r="T38" i="92" s="1"/>
  <c r="T47" i="92" s="1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O210" i="6"/>
  <c r="AO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BN77" i="68"/>
  <c r="BO80" i="68" s="1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24" i="6" s="1"/>
  <c r="AV214" i="6"/>
  <c r="AV223" i="6"/>
  <c r="AV220" i="6"/>
  <c r="BG228" i="6"/>
  <c r="AS150" i="59"/>
  <c r="AS154" i="59" s="1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N78" i="68"/>
  <c r="BJ164" i="91"/>
  <c r="BJ37" i="92" s="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4" i="6" s="1"/>
  <c r="BL221" i="6"/>
  <c r="BL220" i="6"/>
  <c r="BL214" i="6"/>
  <c r="BI150" i="59"/>
  <c r="BI154" i="59" s="1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AL164" i="91"/>
  <c r="AL37" i="92" s="1"/>
  <c r="D35" i="116"/>
  <c r="J25" i="59"/>
  <c r="K25" i="59" s="1"/>
  <c r="C36" i="52"/>
  <c r="M3" i="82"/>
  <c r="D7" i="82"/>
  <c r="C44" i="52" s="1"/>
  <c r="AC551" i="6"/>
  <c r="Y372" i="97"/>
  <c r="P545" i="6"/>
  <c r="L363" i="97"/>
  <c r="AG210" i="6"/>
  <c r="AG562" i="6"/>
  <c r="BA229" i="97"/>
  <c r="BE407" i="6"/>
  <c r="BA230" i="97" s="1"/>
  <c r="G363" i="97"/>
  <c r="K545" i="6"/>
  <c r="K566" i="6" s="1"/>
  <c r="K568" i="6" s="1"/>
  <c r="AR164" i="91"/>
  <c r="AF305" i="6"/>
  <c r="H27" i="68"/>
  <c r="I23" i="68"/>
  <c r="I29" i="68" s="1"/>
  <c r="I30" i="68" s="1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AY164" i="91"/>
  <c r="H23" i="68"/>
  <c r="AD82" i="68"/>
  <c r="AF166" i="6"/>
  <c r="AF167" i="6" s="1"/>
  <c r="BM378" i="6"/>
  <c r="BI166" i="91"/>
  <c r="BA18" i="67"/>
  <c r="BA20" i="67" s="1"/>
  <c r="BA39" i="64" s="1"/>
  <c r="BA43" i="64" s="1"/>
  <c r="AZ20" i="67"/>
  <c r="AZ39" i="64" s="1"/>
  <c r="H7" i="67"/>
  <c r="H10" i="67" s="1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AM220" i="6"/>
  <c r="AJ150" i="59"/>
  <c r="AJ154" i="59" s="1"/>
  <c r="AM221" i="6"/>
  <c r="AM223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AU164" i="91"/>
  <c r="AU37" i="92" s="1"/>
  <c r="U562" i="6"/>
  <c r="U210" i="6"/>
  <c r="AF341" i="6"/>
  <c r="H28" i="68"/>
  <c r="AR470" i="6"/>
  <c r="AN293" i="97" s="1"/>
  <c r="AN292" i="97"/>
  <c r="AD210" i="6"/>
  <c r="AD562" i="6"/>
  <c r="BA369" i="6"/>
  <c r="BA367" i="6"/>
  <c r="BA372" i="6" s="1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S37" i="92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E43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W150" i="59" l="1"/>
  <c r="Z219" i="6"/>
  <c r="Z214" i="6"/>
  <c r="I380" i="6"/>
  <c r="E168" i="91" s="1"/>
  <c r="E38" i="92" s="1"/>
  <c r="E47" i="92" s="1"/>
  <c r="Z224" i="6"/>
  <c r="BI562" i="6"/>
  <c r="BD10" i="12" s="1"/>
  <c r="BD11" i="12" s="1"/>
  <c r="BJ210" i="6"/>
  <c r="BJ220" i="6" s="1"/>
  <c r="BC37" i="92"/>
  <c r="AX380" i="6"/>
  <c r="AT168" i="91" s="1"/>
  <c r="AT38" i="92" s="1"/>
  <c r="AT47" i="92" s="1"/>
  <c r="AL372" i="6"/>
  <c r="AH164" i="91" s="1"/>
  <c r="AH37" i="92" s="1"/>
  <c r="AS380" i="6"/>
  <c r="AO168" i="91" s="1"/>
  <c r="AO38" i="92" s="1"/>
  <c r="AO47" i="92" s="1"/>
  <c r="BA380" i="6"/>
  <c r="AW168" i="91" s="1"/>
  <c r="AW38" i="92" s="1"/>
  <c r="AW4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G9" i="67" s="1"/>
  <c r="H6" i="67" s="1"/>
  <c r="H9" i="67" s="1"/>
  <c r="AB566" i="6"/>
  <c r="AV8" i="92"/>
  <c r="AU21" i="52"/>
  <c r="AW207" i="59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24" i="6" s="1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BF164" i="91"/>
  <c r="BF37" i="92" s="1"/>
  <c r="AK214" i="6"/>
  <c r="AH150" i="59"/>
  <c r="AK219" i="6"/>
  <c r="AK223" i="6"/>
  <c r="AV228" i="6"/>
  <c r="AK221" i="6"/>
  <c r="AK220" i="6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AB10" i="12"/>
  <c r="AB11" i="12" s="1"/>
  <c r="AG563" i="6"/>
  <c r="AG565" i="6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AK380" i="6" s="1"/>
  <c r="AG168" i="91" s="1"/>
  <c r="AG38" i="92" s="1"/>
  <c r="AG47" i="92" s="1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H154" i="59" s="1"/>
  <c r="BK214" i="6"/>
  <c r="BK221" i="6"/>
  <c r="BK219" i="6"/>
  <c r="BK224" i="6" s="1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BC214" i="6"/>
  <c r="BC219" i="6"/>
  <c r="BC224" i="6" s="1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AS164" i="9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BJ380" i="6"/>
  <c r="BF168" i="91" s="1"/>
  <c r="BF38" i="92" s="1"/>
  <c r="BF47" i="92" s="1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G13" i="64"/>
  <c r="G128" i="116" s="1"/>
  <c r="H342" i="6"/>
  <c r="D145" i="91"/>
  <c r="H357" i="6"/>
  <c r="AH545" i="6"/>
  <c r="AD368" i="97" s="1"/>
  <c r="AD363" i="97"/>
  <c r="X551" i="6"/>
  <c r="T372" i="97"/>
  <c r="AX37" i="92"/>
  <c r="AT372" i="97"/>
  <c r="AX551" i="6"/>
  <c r="BM368" i="6"/>
  <c r="BM371" i="6"/>
  <c r="BM362" i="6"/>
  <c r="BJ152" i="59"/>
  <c r="BM367" i="6"/>
  <c r="BM372" i="6" s="1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AT224" i="6" s="1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E154" i="59" s="1"/>
  <c r="BH214" i="6"/>
  <c r="BH223" i="6"/>
  <c r="BH219" i="6"/>
  <c r="BH224" i="6" s="1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72" i="6" s="1"/>
  <c r="BE368" i="6"/>
  <c r="BE369" i="6"/>
  <c r="BE371" i="6"/>
  <c r="BB152" i="59"/>
  <c r="BE362" i="6"/>
  <c r="AU166" i="59"/>
  <c r="AX230" i="6"/>
  <c r="H9" i="64"/>
  <c r="AZ43" i="64"/>
  <c r="N380" i="6"/>
  <c r="J168" i="91" s="1"/>
  <c r="J38" i="92" s="1"/>
  <c r="J47" i="92" s="1"/>
  <c r="N566" i="6"/>
  <c r="N568" i="6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J29" i="68" s="1"/>
  <c r="J30" i="68" s="1"/>
  <c r="C15" i="64"/>
  <c r="C130" i="116" s="1"/>
  <c r="C128" i="116"/>
  <c r="BC363" i="97"/>
  <c r="BG545" i="6"/>
  <c r="AE224" i="6"/>
  <c r="AB164" i="59" s="1"/>
  <c r="AO214" i="6"/>
  <c r="AL150" i="59"/>
  <c r="AO223" i="6"/>
  <c r="AO219" i="6"/>
  <c r="AO221" i="6"/>
  <c r="AO220" i="6"/>
  <c r="AZ228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AW380" i="6" s="1"/>
  <c r="AS168" i="91" s="1"/>
  <c r="AS38" i="92" s="1"/>
  <c r="AS47" i="92" s="1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4" i="6" s="1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BI167" i="59" s="1"/>
  <c r="BI169" i="59" s="1"/>
  <c r="BI205" i="59" s="1"/>
  <c r="Z545" i="6"/>
  <c r="V368" i="97" s="1"/>
  <c r="V363" i="97"/>
  <c r="BI221" i="6"/>
  <c r="BI220" i="6"/>
  <c r="BF150" i="59"/>
  <c r="BF154" i="59" s="1"/>
  <c r="BI214" i="6"/>
  <c r="BI219" i="6"/>
  <c r="BI224" i="6" s="1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BH563" i="6"/>
  <c r="BH565" i="6" s="1"/>
  <c r="BC10" i="12"/>
  <c r="BC11" i="12" s="1"/>
  <c r="T166" i="59"/>
  <c r="W230" i="6"/>
  <c r="AM224" i="6"/>
  <c r="AM232" i="6" s="1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AW563" i="6"/>
  <c r="AW565" i="6" s="1"/>
  <c r="AR10" i="12"/>
  <c r="AR11" i="12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H22" i="91" s="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24" i="6" s="1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R167" i="59" s="1"/>
  <c r="AR169" i="59" s="1"/>
  <c r="AR205" i="59" s="1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AY224" i="6" s="1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BA10" i="12"/>
  <c r="BA11" i="12" s="1"/>
  <c r="BF563" i="6"/>
  <c r="BF565" i="6" s="1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W224" i="6" s="1"/>
  <c r="AT150" i="59"/>
  <c r="AT154" i="59" s="1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BJ219" i="6"/>
  <c r="BJ224" i="6" s="1"/>
  <c r="BJ214" i="6"/>
  <c r="BJ221" i="6"/>
  <c r="I224" i="6"/>
  <c r="AB378" i="6"/>
  <c r="AB380" i="6" s="1"/>
  <c r="X168" i="91" s="1"/>
  <c r="X38" i="92" s="1"/>
  <c r="X47" i="92" s="1"/>
  <c r="X166" i="91"/>
  <c r="BJ363" i="97"/>
  <c r="BN545" i="6"/>
  <c r="BK164" i="59" s="1"/>
  <c r="BK167" i="59" s="1"/>
  <c r="BK169" i="59" s="1"/>
  <c r="BK205" i="59" s="1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4" i="6" s="1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BI563" i="6" l="1"/>
  <c r="BI565" i="6" s="1"/>
  <c r="M164" i="91"/>
  <c r="M37" i="92" s="1"/>
  <c r="AH553" i="6"/>
  <c r="BJ223" i="6"/>
  <c r="AL154" i="59"/>
  <c r="BG150" i="59"/>
  <c r="BG154" i="59" s="1"/>
  <c r="AL380" i="6"/>
  <c r="AH168" i="91" s="1"/>
  <c r="AH38" i="92" s="1"/>
  <c r="AH47" i="92" s="1"/>
  <c r="T167" i="59"/>
  <c r="T169" i="59" s="1"/>
  <c r="T205" i="59" s="1"/>
  <c r="BF232" i="6"/>
  <c r="U164" i="59"/>
  <c r="L164" i="59"/>
  <c r="L167" i="59" s="1"/>
  <c r="L169" i="59" s="1"/>
  <c r="L205" i="59" s="1"/>
  <c r="O232" i="6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AF205" i="59" s="1"/>
  <c r="AF207" i="59" s="1"/>
  <c r="T372" i="6"/>
  <c r="AE373" i="6" s="1"/>
  <c r="C52" i="9" s="1"/>
  <c r="C53" i="9" s="1"/>
  <c r="I164" i="59"/>
  <c r="I167" i="59" s="1"/>
  <c r="I169" i="59" s="1"/>
  <c r="I205" i="59" s="1"/>
  <c r="G21" i="52" s="1"/>
  <c r="AV164" i="59"/>
  <c r="AV167" i="59" s="1"/>
  <c r="AV169" i="59" s="1"/>
  <c r="AV205" i="59" s="1"/>
  <c r="AT21" i="52" s="1"/>
  <c r="BD164" i="59"/>
  <c r="BD167" i="59" s="1"/>
  <c r="BD169" i="59" s="1"/>
  <c r="BD205" i="59" s="1"/>
  <c r="BB21" i="52" s="1"/>
  <c r="BE37" i="92"/>
  <c r="BK232" i="6"/>
  <c r="AL376" i="97"/>
  <c r="BG21" i="52"/>
  <c r="BH8" i="92"/>
  <c r="BI207" i="59"/>
  <c r="BE166" i="59"/>
  <c r="BH230" i="6"/>
  <c r="D69" i="64"/>
  <c r="C9" i="111"/>
  <c r="C45" i="71"/>
  <c r="C58" i="71" s="1"/>
  <c r="BD342" i="6"/>
  <c r="BD357" i="6"/>
  <c r="BD358" i="6" s="1"/>
  <c r="AZ145" i="91"/>
  <c r="BI21" i="52"/>
  <c r="BJ8" i="92"/>
  <c r="BK207" i="59"/>
  <c r="BM230" i="6"/>
  <c r="BJ166" i="59"/>
  <c r="C50" i="71"/>
  <c r="C57" i="71"/>
  <c r="BB363" i="97"/>
  <c r="BF545" i="6"/>
  <c r="Y224" i="6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X224" i="6" s="1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M205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72" i="6" s="1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AY232" i="6"/>
  <c r="AY570" i="6" s="1"/>
  <c r="H358" i="6"/>
  <c r="BP357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24" i="6" s="1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BI164" i="91"/>
  <c r="BI37" i="92" s="1"/>
  <c r="AT374" i="97"/>
  <c r="D146" i="91"/>
  <c r="D160" i="91" s="1"/>
  <c r="D159" i="91"/>
  <c r="AZ372" i="97"/>
  <c r="H30" i="97" s="1"/>
  <c r="BD551" i="6"/>
  <c r="AO374" i="97"/>
  <c r="AH363" i="97"/>
  <c r="AL545" i="6"/>
  <c r="BN230" i="6"/>
  <c r="BK166" i="59"/>
  <c r="AT567" i="6"/>
  <c r="AT232" i="6"/>
  <c r="AR368" i="97"/>
  <c r="AV566" i="6"/>
  <c r="AV372" i="97"/>
  <c r="AZ551" i="6"/>
  <c r="AY166" i="59"/>
  <c r="BB230" i="6"/>
  <c r="BL164" i="59"/>
  <c r="BL167" i="59" s="1"/>
  <c r="BL169" i="59" s="1"/>
  <c r="BL205" i="59" s="1"/>
  <c r="AO230" i="6"/>
  <c r="AL166" i="59"/>
  <c r="BA563" i="6"/>
  <c r="BA565" i="6" s="1"/>
  <c r="AV10" i="12"/>
  <c r="AV11" i="12" s="1"/>
  <c r="AF230" i="6"/>
  <c r="AC166" i="59"/>
  <c r="BH368" i="97"/>
  <c r="BL566" i="6"/>
  <c r="AO224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S166" i="59"/>
  <c r="AV230" i="6"/>
  <c r="AH374" i="97"/>
  <c r="W553" i="6"/>
  <c r="S374" i="97"/>
  <c r="H531" i="6"/>
  <c r="D353" i="97"/>
  <c r="BP530" i="6"/>
  <c r="BH372" i="97"/>
  <c r="BL551" i="6"/>
  <c r="AQ164" i="59"/>
  <c r="AQ167" i="59" s="1"/>
  <c r="AQ169" i="59" s="1"/>
  <c r="AQ205" i="59" s="1"/>
  <c r="AS563" i="6"/>
  <c r="AS565" i="6" s="1"/>
  <c r="AN10" i="12"/>
  <c r="AN11" i="12" s="1"/>
  <c r="BE363" i="97"/>
  <c r="BI545" i="6"/>
  <c r="BF164" i="59" s="1"/>
  <c r="BF167" i="59" s="1"/>
  <c r="BF169" i="59" s="1"/>
  <c r="BF205" i="59" s="1"/>
  <c r="AG374" i="97"/>
  <c r="AZ164" i="59"/>
  <c r="AZ167" i="59" s="1"/>
  <c r="AZ169" i="59" s="1"/>
  <c r="AZ205" i="59" s="1"/>
  <c r="U166" i="59"/>
  <c r="X230" i="6"/>
  <c r="AG164" i="91"/>
  <c r="AG37" i="92" s="1"/>
  <c r="AG224" i="6"/>
  <c r="AF374" i="97"/>
  <c r="AJ553" i="6"/>
  <c r="BK368" i="97"/>
  <c r="BO566" i="6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O570" i="6"/>
  <c r="AK224" i="6"/>
  <c r="AK232" i="6" s="1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G164" i="59" s="1"/>
  <c r="BG167" i="59" s="1"/>
  <c r="BG169" i="59" s="1"/>
  <c r="BG205" i="59" s="1"/>
  <c r="BF363" i="97"/>
  <c r="E124" i="116"/>
  <c r="AH224" i="6"/>
  <c r="BG166" i="59"/>
  <c r="BJ230" i="6"/>
  <c r="F43" i="64"/>
  <c r="AQ374" i="97"/>
  <c r="AU553" i="6"/>
  <c r="AU8" i="92"/>
  <c r="AV207" i="59"/>
  <c r="AA224" i="6"/>
  <c r="X164" i="59" s="1"/>
  <c r="X167" i="59" s="1"/>
  <c r="X169" i="59" s="1"/>
  <c r="X205" i="59" s="1"/>
  <c r="AP368" i="97"/>
  <c r="AT566" i="6"/>
  <c r="BA374" i="97"/>
  <c r="AI566" i="6"/>
  <c r="BA164" i="91"/>
  <c r="BA37" i="92" s="1"/>
  <c r="BE562" i="6"/>
  <c r="BE210" i="6"/>
  <c r="D124" i="116"/>
  <c r="AX567" i="6"/>
  <c r="AS221" i="6"/>
  <c r="AS214" i="6"/>
  <c r="AS219" i="6"/>
  <c r="AS224" i="6" s="1"/>
  <c r="AP150" i="59"/>
  <c r="AP154" i="59" s="1"/>
  <c r="BD228" i="6"/>
  <c r="AS220" i="6"/>
  <c r="AS223" i="6"/>
  <c r="AY368" i="97"/>
  <c r="BC566" i="6"/>
  <c r="AQ8" i="92"/>
  <c r="AP21" i="52"/>
  <c r="AR207" i="59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BO379" i="6"/>
  <c r="F54" i="9" s="1"/>
  <c r="AR166" i="59"/>
  <c r="AU230" i="6"/>
  <c r="AJ164" i="59"/>
  <c r="AJ167" i="59" s="1"/>
  <c r="AJ169" i="59" s="1"/>
  <c r="AJ205" i="59" s="1"/>
  <c r="AS363" i="97"/>
  <c r="AW545" i="6"/>
  <c r="AT164" i="59" s="1"/>
  <c r="AT167" i="59" s="1"/>
  <c r="AT169" i="59" s="1"/>
  <c r="AT205" i="59" s="1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E164" i="59" s="1"/>
  <c r="BE167" i="59" s="1"/>
  <c r="BE169" i="59" s="1"/>
  <c r="BE205" i="59" s="1"/>
  <c r="BD363" i="97"/>
  <c r="T368" i="97"/>
  <c r="X566" i="6"/>
  <c r="N376" i="97"/>
  <c r="AK363" i="97"/>
  <c r="AO545" i="6"/>
  <c r="AQ224" i="6"/>
  <c r="AT553" i="6"/>
  <c r="AH154" i="59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AV35" i="64"/>
  <c r="AV42" i="71"/>
  <c r="AV9" i="92"/>
  <c r="AU22" i="52"/>
  <c r="BM562" i="6"/>
  <c r="BM210" i="6"/>
  <c r="I368" i="97"/>
  <c r="M553" i="6"/>
  <c r="AJ224" i="6"/>
  <c r="AG164" i="59" s="1"/>
  <c r="AM553" i="6"/>
  <c r="U374" i="97"/>
  <c r="Y553" i="6"/>
  <c r="H124" i="116"/>
  <c r="H13" i="64"/>
  <c r="H128" i="116" s="1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AD376" i="97"/>
  <c r="U545" i="6"/>
  <c r="Q363" i="97"/>
  <c r="P374" i="97"/>
  <c r="T567" i="6"/>
  <c r="Y166" i="59"/>
  <c r="Y167" i="59" s="1"/>
  <c r="Y169" i="59" s="1"/>
  <c r="Y205" i="59" s="1"/>
  <c r="AB230" i="6"/>
  <c r="AX368" i="97"/>
  <c r="BB566" i="6"/>
  <c r="P232" i="6"/>
  <c r="P570" i="6" s="1"/>
  <c r="M164" i="59"/>
  <c r="M167" i="59" s="1"/>
  <c r="M169" i="59" s="1"/>
  <c r="M205" i="59" s="1"/>
  <c r="P566" i="6"/>
  <c r="P568" i="6" s="1"/>
  <c r="BK545" i="6"/>
  <c r="BG363" i="97"/>
  <c r="BC164" i="59"/>
  <c r="BC167" i="59" s="1"/>
  <c r="BC169" i="59" s="1"/>
  <c r="BC205" i="59" s="1"/>
  <c r="AU376" i="97"/>
  <c r="AS164" i="59"/>
  <c r="AS167" i="59" s="1"/>
  <c r="AS169" i="59" s="1"/>
  <c r="AS205" i="59" s="1"/>
  <c r="W164" i="59"/>
  <c r="W167" i="59" s="1"/>
  <c r="W169" i="59" s="1"/>
  <c r="W205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O205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BG232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Y167" i="59" s="1"/>
  <c r="AY169" i="59" s="1"/>
  <c r="AY205" i="59" s="1"/>
  <c r="R21" i="52"/>
  <c r="S8" i="92"/>
  <c r="T207" i="59"/>
  <c r="AL563" i="6"/>
  <c r="AL565" i="6" s="1"/>
  <c r="AG10" i="12"/>
  <c r="AG11" i="12" s="1"/>
  <c r="AC164" i="91"/>
  <c r="AC37" i="92" s="1"/>
  <c r="Y232" i="6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AW166" i="59"/>
  <c r="AZ230" i="6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L207" i="59"/>
  <c r="P164" i="91" l="1"/>
  <c r="AG167" i="59"/>
  <c r="AG169" i="59" s="1"/>
  <c r="AG205" i="59" s="1"/>
  <c r="AG207" i="59" s="1"/>
  <c r="U167" i="59"/>
  <c r="U169" i="59" s="1"/>
  <c r="U205" i="59" s="1"/>
  <c r="S21" i="52" s="1"/>
  <c r="BA232" i="6"/>
  <c r="I207" i="59"/>
  <c r="H42" i="71" s="1"/>
  <c r="W568" i="6"/>
  <c r="AD21" i="52"/>
  <c r="BD207" i="59"/>
  <c r="BC42" i="71" s="1"/>
  <c r="AE8" i="92"/>
  <c r="AR380" i="6"/>
  <c r="AN168" i="91" s="1"/>
  <c r="AN38" i="92" s="1"/>
  <c r="AN47" i="92" s="1"/>
  <c r="H8" i="92"/>
  <c r="AX232" i="6"/>
  <c r="BC8" i="92"/>
  <c r="AI568" i="6"/>
  <c r="AG553" i="6"/>
  <c r="AC376" i="97" s="1"/>
  <c r="AA232" i="6"/>
  <c r="AA570" i="6" s="1"/>
  <c r="AA566" i="6"/>
  <c r="AP568" i="6"/>
  <c r="AP571" i="6" s="1"/>
  <c r="R571" i="6"/>
  <c r="M7" i="71"/>
  <c r="X8" i="92"/>
  <c r="W21" i="52"/>
  <c r="Y207" i="59"/>
  <c r="AK7" i="71"/>
  <c r="AT7" i="71"/>
  <c r="AO376" i="97"/>
  <c r="BF8" i="92"/>
  <c r="BE21" i="52"/>
  <c r="BG207" i="59"/>
  <c r="AR21" i="52"/>
  <c r="AS8" i="92"/>
  <c r="AT207" i="59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AH21" i="52"/>
  <c r="AI8" i="92"/>
  <c r="AJ207" i="59"/>
  <c r="K7" i="71"/>
  <c r="P571" i="6"/>
  <c r="AE21" i="52"/>
  <c r="AF8" i="92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AP164" i="59"/>
  <c r="AP167" i="59" s="1"/>
  <c r="AP169" i="59" s="1"/>
  <c r="AP205" i="59" s="1"/>
  <c r="BJ232" i="6"/>
  <c r="BJ567" i="6"/>
  <c r="BD210" i="6"/>
  <c r="BD562" i="6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S205" i="59" s="1"/>
  <c r="V232" i="6"/>
  <c r="V570" i="6" s="1"/>
  <c r="AK566" i="6"/>
  <c r="AK568" i="6" s="1"/>
  <c r="BE368" i="97"/>
  <c r="BI566" i="6"/>
  <c r="AV232" i="6"/>
  <c r="AV567" i="6"/>
  <c r="AV568" i="6" s="1"/>
  <c r="D19" i="91"/>
  <c r="D34" i="92"/>
  <c r="BL159" i="91"/>
  <c r="AD22" i="52"/>
  <c r="AE42" i="71"/>
  <c r="AE35" i="64"/>
  <c r="AE9" i="92"/>
  <c r="AX164" i="59"/>
  <c r="AX167" i="59" s="1"/>
  <c r="AX169" i="59" s="1"/>
  <c r="AX205" i="59" s="1"/>
  <c r="H369" i="6"/>
  <c r="S359" i="6"/>
  <c r="H371" i="6"/>
  <c r="H362" i="6"/>
  <c r="E152" i="59"/>
  <c r="H368" i="6"/>
  <c r="S376" i="6"/>
  <c r="BP358" i="6"/>
  <c r="H367" i="6"/>
  <c r="BC373" i="6"/>
  <c r="E52" i="9" s="1"/>
  <c r="E53" i="9" s="1"/>
  <c r="AN164" i="91"/>
  <c r="AU164" i="59"/>
  <c r="AU167" i="59" s="1"/>
  <c r="AU169" i="59" s="1"/>
  <c r="AU205" i="59" s="1"/>
  <c r="V164" i="59"/>
  <c r="V167" i="59" s="1"/>
  <c r="V169" i="59" s="1"/>
  <c r="V205" i="59" s="1"/>
  <c r="Y566" i="6"/>
  <c r="Y568" i="6" s="1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BL160" i="91"/>
  <c r="W376" i="97"/>
  <c r="F376" i="97"/>
  <c r="BB368" i="97"/>
  <c r="BF566" i="6"/>
  <c r="BF568" i="6" s="1"/>
  <c r="BF553" i="6"/>
  <c r="T8" i="92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E22" i="91"/>
  <c r="BB150" i="59"/>
  <c r="BB154" i="59" s="1"/>
  <c r="BE214" i="6"/>
  <c r="BE221" i="6"/>
  <c r="BE223" i="6"/>
  <c r="BE220" i="6"/>
  <c r="BE219" i="6"/>
  <c r="BE224" i="6" s="1"/>
  <c r="AL164" i="59"/>
  <c r="AL167" i="59" s="1"/>
  <c r="AL169" i="59" s="1"/>
  <c r="AL205" i="59" s="1"/>
  <c r="AX570" i="6"/>
  <c r="AT376" i="97"/>
  <c r="BJ553" i="6"/>
  <c r="AC224" i="6"/>
  <c r="AC566" i="6" s="1"/>
  <c r="AC568" i="6" s="1"/>
  <c r="H220" i="6"/>
  <c r="E150" i="59"/>
  <c r="BP210" i="6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72" i="6" s="1"/>
  <c r="BD362" i="6"/>
  <c r="BO363" i="6" s="1"/>
  <c r="F51" i="9" s="1"/>
  <c r="F55" i="9" s="1"/>
  <c r="BD368" i="6"/>
  <c r="BO376" i="6"/>
  <c r="BH42" i="71"/>
  <c r="BH9" i="92"/>
  <c r="BH35" i="64"/>
  <c r="BG22" i="52"/>
  <c r="BJ21" i="52"/>
  <c r="BK8" i="92"/>
  <c r="BL207" i="59"/>
  <c r="AN230" i="6"/>
  <c r="AK166" i="59"/>
  <c r="AK167" i="59" s="1"/>
  <c r="AK169" i="59" s="1"/>
  <c r="AK205" i="59" s="1"/>
  <c r="AY166" i="91"/>
  <c r="BC378" i="6"/>
  <c r="H563" i="6"/>
  <c r="C10" i="12"/>
  <c r="BP562" i="6"/>
  <c r="AK21" i="52"/>
  <c r="AL8" i="92"/>
  <c r="AM207" i="59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S9" i="92"/>
  <c r="R22" i="52"/>
  <c r="S42" i="71"/>
  <c r="S35" i="64"/>
  <c r="AX376" i="97"/>
  <c r="U232" i="6"/>
  <c r="U567" i="6"/>
  <c r="H21" i="52"/>
  <c r="I8" i="92"/>
  <c r="J207" i="59"/>
  <c r="D27" i="97"/>
  <c r="I27" i="97" s="1"/>
  <c r="BL353" i="97"/>
  <c r="AR374" i="97"/>
  <c r="AV553" i="6"/>
  <c r="M21" i="52"/>
  <c r="N8" i="92"/>
  <c r="O207" i="59"/>
  <c r="AR545" i="6"/>
  <c r="AN363" i="97"/>
  <c r="BC21" i="52"/>
  <c r="BD8" i="92"/>
  <c r="BE207" i="59"/>
  <c r="AE379" i="6"/>
  <c r="C54" i="9" s="1"/>
  <c r="C55" i="9" s="1"/>
  <c r="AW79" i="63"/>
  <c r="AV45" i="64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AR224" i="6" s="1"/>
  <c r="BC536" i="6"/>
  <c r="E65" i="9" s="1"/>
  <c r="AN358" i="97"/>
  <c r="AZ10" i="12"/>
  <c r="AZ11" i="12" s="1"/>
  <c r="BE563" i="6"/>
  <c r="BE565" i="6" s="1"/>
  <c r="F7" i="71"/>
  <c r="K571" i="6"/>
  <c r="AR567" i="6"/>
  <c r="AQ21" i="52"/>
  <c r="AR8" i="92"/>
  <c r="AS207" i="59"/>
  <c r="L8" i="92"/>
  <c r="K21" i="52"/>
  <c r="M207" i="59"/>
  <c r="AE551" i="6"/>
  <c r="AA372" i="97"/>
  <c r="E30" i="97" s="1"/>
  <c r="AU42" i="71"/>
  <c r="AT22" i="52"/>
  <c r="AU35" i="64"/>
  <c r="AU9" i="92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AX21" i="52"/>
  <c r="AY8" i="92"/>
  <c r="AZ207" i="59"/>
  <c r="W570" i="6"/>
  <c r="S376" i="97"/>
  <c r="N570" i="6"/>
  <c r="J376" i="97"/>
  <c r="BB232" i="6"/>
  <c r="BB570" i="6" s="1"/>
  <c r="BB567" i="6"/>
  <c r="BB568" i="6" s="1"/>
  <c r="H9" i="92"/>
  <c r="G22" i="52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R205" i="59" s="1"/>
  <c r="AB363" i="97"/>
  <c r="AF545" i="6"/>
  <c r="AF553" i="6" s="1"/>
  <c r="M368" i="97"/>
  <c r="Q553" i="6"/>
  <c r="Q566" i="6"/>
  <c r="Q568" i="6" s="1"/>
  <c r="BA21" i="52"/>
  <c r="BB8" i="92"/>
  <c r="BC207" i="59"/>
  <c r="AF563" i="6"/>
  <c r="AF565" i="6" s="1"/>
  <c r="AA10" i="12"/>
  <c r="AA11" i="12" s="1"/>
  <c r="AI376" i="97"/>
  <c r="AM570" i="6"/>
  <c r="U21" i="52"/>
  <c r="V8" i="92"/>
  <c r="W207" i="59"/>
  <c r="Q368" i="97"/>
  <c r="U566" i="6"/>
  <c r="AM10" i="12"/>
  <c r="AM11" i="12" s="1"/>
  <c r="AR563" i="6"/>
  <c r="AR565" i="6" s="1"/>
  <c r="D354" i="97"/>
  <c r="BL354" i="97" s="1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P37" i="92"/>
  <c r="E20" i="91"/>
  <c r="AO368" i="97"/>
  <c r="AS566" i="6"/>
  <c r="AW376" i="97"/>
  <c r="BA570" i="6"/>
  <c r="AW368" i="97"/>
  <c r="BA566" i="6"/>
  <c r="BA568" i="6" s="1"/>
  <c r="Z376" i="97"/>
  <c r="P168" i="91"/>
  <c r="P38" i="92" s="1"/>
  <c r="P47" i="92" s="1"/>
  <c r="AE381" i="6"/>
  <c r="C56" i="9" s="1"/>
  <c r="BE8" i="92"/>
  <c r="BD21" i="52"/>
  <c r="BF207" i="59"/>
  <c r="Y368" i="97"/>
  <c r="AC553" i="6"/>
  <c r="AG232" i="6"/>
  <c r="AG567" i="6"/>
  <c r="AE164" i="59"/>
  <c r="AE167" i="59" s="1"/>
  <c r="AE169" i="59" s="1"/>
  <c r="AE205" i="59" s="1"/>
  <c r="AH566" i="6"/>
  <c r="AH568" i="6" s="1"/>
  <c r="AH164" i="59"/>
  <c r="AH167" i="59" s="1"/>
  <c r="AH169" i="59" s="1"/>
  <c r="AH205" i="59" s="1"/>
  <c r="AS374" i="97"/>
  <c r="AW553" i="6"/>
  <c r="AD164" i="59"/>
  <c r="AD167" i="59" s="1"/>
  <c r="AD169" i="59" s="1"/>
  <c r="AD205" i="59" s="1"/>
  <c r="AK553" i="6"/>
  <c r="AO21" i="52"/>
  <c r="AP8" i="92"/>
  <c r="AQ207" i="59"/>
  <c r="AL553" i="6"/>
  <c r="BO552" i="6"/>
  <c r="F68" i="9" s="1"/>
  <c r="AZ374" i="97"/>
  <c r="BL230" i="6"/>
  <c r="BI166" i="59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I62" i="59" s="1"/>
  <c r="H72" i="116" s="1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AA568" i="6"/>
  <c r="BG368" i="97"/>
  <c r="BK553" i="6"/>
  <c r="BK566" i="6"/>
  <c r="BK568" i="6" s="1"/>
  <c r="AV55" i="71"/>
  <c r="AV49" i="71"/>
  <c r="X570" i="6"/>
  <c r="T376" i="97"/>
  <c r="AQ9" i="92"/>
  <c r="AP22" i="52"/>
  <c r="AQ42" i="71"/>
  <c r="AQ35" i="64"/>
  <c r="AF372" i="6"/>
  <c r="AJ566" i="6"/>
  <c r="W8" i="92"/>
  <c r="V21" i="52"/>
  <c r="X207" i="59"/>
  <c r="AF376" i="97"/>
  <c r="AX8" i="92"/>
  <c r="AW21" i="52"/>
  <c r="AY207" i="59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I205" i="59" s="1"/>
  <c r="AO553" i="6"/>
  <c r="AG566" i="6"/>
  <c r="AS567" i="6"/>
  <c r="AS232" i="6"/>
  <c r="AS570" i="6" s="1"/>
  <c r="AJ374" i="97"/>
  <c r="AN553" i="6"/>
  <c r="BM220" i="6"/>
  <c r="BM223" i="6"/>
  <c r="BM214" i="6"/>
  <c r="BM219" i="6"/>
  <c r="BM224" i="6" s="1"/>
  <c r="BJ150" i="59"/>
  <c r="BJ154" i="59" s="1"/>
  <c r="BM221" i="6"/>
  <c r="L570" i="6"/>
  <c r="H376" i="97"/>
  <c r="BH164" i="59"/>
  <c r="BH167" i="59" s="1"/>
  <c r="BH169" i="59" s="1"/>
  <c r="BH205" i="59" s="1"/>
  <c r="BJ376" i="97"/>
  <c r="BI363" i="97"/>
  <c r="BM545" i="6"/>
  <c r="AL567" i="6"/>
  <c r="BG568" i="6"/>
  <c r="AQ378" i="6"/>
  <c r="AM166" i="91"/>
  <c r="AT368" i="97"/>
  <c r="AX566" i="6"/>
  <c r="AX568" i="6" s="1"/>
  <c r="AA164" i="59"/>
  <c r="AA167" i="59" s="1"/>
  <c r="AA169" i="59" s="1"/>
  <c r="AA205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BI22" i="52"/>
  <c r="BJ9" i="92"/>
  <c r="BJ42" i="71"/>
  <c r="BJ35" i="64"/>
  <c r="D8" i="111"/>
  <c r="H35" i="64" l="1"/>
  <c r="U207" i="59"/>
  <c r="BC9" i="92"/>
  <c r="BB22" i="52"/>
  <c r="BC35" i="64"/>
  <c r="BD79" i="63" s="1"/>
  <c r="AG570" i="6"/>
  <c r="BC381" i="6"/>
  <c r="E56" i="9" s="1"/>
  <c r="D9" i="9"/>
  <c r="U568" i="6"/>
  <c r="AR232" i="6"/>
  <c r="BC233" i="6" s="1"/>
  <c r="E28" i="9" s="1"/>
  <c r="BB164" i="59"/>
  <c r="BB167" i="59" s="1"/>
  <c r="BB169" i="59" s="1"/>
  <c r="BB205" i="59" s="1"/>
  <c r="AZ21" i="52" s="1"/>
  <c r="AR566" i="6"/>
  <c r="AR568" i="6" s="1"/>
  <c r="BC569" i="6" s="1"/>
  <c r="D69" i="9"/>
  <c r="E9" i="9"/>
  <c r="AL232" i="6"/>
  <c r="AL570" i="6" s="1"/>
  <c r="AS568" i="6"/>
  <c r="AS571" i="6" s="1"/>
  <c r="AP7" i="71"/>
  <c r="AU571" i="6"/>
  <c r="Y7" i="71"/>
  <c r="AD571" i="6"/>
  <c r="AN7" i="71"/>
  <c r="AO7" i="71"/>
  <c r="AT571" i="6"/>
  <c r="G7" i="71"/>
  <c r="L571" i="6"/>
  <c r="S7" i="71"/>
  <c r="X571" i="6"/>
  <c r="AP35" i="64"/>
  <c r="AO22" i="52"/>
  <c r="AP9" i="92"/>
  <c r="AP42" i="71"/>
  <c r="BC55" i="71"/>
  <c r="BC49" i="71"/>
  <c r="Y21" i="52"/>
  <c r="Z8" i="92"/>
  <c r="AA207" i="59"/>
  <c r="H55" i="71"/>
  <c r="H49" i="71"/>
  <c r="BJ49" i="71"/>
  <c r="BJ55" i="71"/>
  <c r="AB376" i="97"/>
  <c r="H79" i="63"/>
  <c r="G45" i="64"/>
  <c r="AE7" i="71"/>
  <c r="BD567" i="6"/>
  <c r="BO231" i="6"/>
  <c r="F26" i="9" s="1"/>
  <c r="AK570" i="6"/>
  <c r="AG376" i="97"/>
  <c r="BA571" i="6"/>
  <c r="AV7" i="71"/>
  <c r="M376" i="97"/>
  <c r="Q570" i="6"/>
  <c r="T79" i="63"/>
  <c r="C9" i="9"/>
  <c r="T7" i="71"/>
  <c r="Y571" i="6"/>
  <c r="AJ376" i="97"/>
  <c r="I22" i="52"/>
  <c r="J35" i="64"/>
  <c r="J9" i="92"/>
  <c r="J42" i="71"/>
  <c r="AH376" i="97"/>
  <c r="AG8" i="92"/>
  <c r="AF21" i="52"/>
  <c r="AH207" i="59"/>
  <c r="Y376" i="97"/>
  <c r="D358" i="97"/>
  <c r="BL358" i="97" s="1"/>
  <c r="BP535" i="6"/>
  <c r="BM358" i="97" s="1"/>
  <c r="S536" i="6"/>
  <c r="BB9" i="92"/>
  <c r="BB35" i="64"/>
  <c r="BA22" i="52"/>
  <c r="BB42" i="71"/>
  <c r="Q8" i="92"/>
  <c r="P21" i="52"/>
  <c r="R207" i="59"/>
  <c r="Q7" i="71"/>
  <c r="V571" i="6"/>
  <c r="X376" i="97"/>
  <c r="AB570" i="6"/>
  <c r="AV79" i="63"/>
  <c r="AU45" i="64"/>
  <c r="AR42" i="71"/>
  <c r="AQ22" i="52"/>
  <c r="AR35" i="64"/>
  <c r="AR9" i="92"/>
  <c r="BK9" i="92"/>
  <c r="BK42" i="71"/>
  <c r="BJ22" i="52"/>
  <c r="BK35" i="64"/>
  <c r="BK166" i="91"/>
  <c r="BK37" i="92" s="1"/>
  <c r="BO378" i="6"/>
  <c r="BO380" i="6" s="1"/>
  <c r="BK168" i="91" s="1"/>
  <c r="BK38" i="92" s="1"/>
  <c r="BK47" i="92" s="1"/>
  <c r="AS7" i="71"/>
  <c r="AX571" i="6"/>
  <c r="BE232" i="6"/>
  <c r="AS21" i="52"/>
  <c r="AT8" i="92"/>
  <c r="AU207" i="59"/>
  <c r="E48" i="59"/>
  <c r="BM152" i="59"/>
  <c r="AF79" i="63"/>
  <c r="AI35" i="64"/>
  <c r="AI42" i="71"/>
  <c r="AH22" i="52"/>
  <c r="AI9" i="92"/>
  <c r="BO536" i="6"/>
  <c r="F65" i="9" s="1"/>
  <c r="F69" i="9" s="1"/>
  <c r="AZ358" i="97"/>
  <c r="L79" i="63"/>
  <c r="BF42" i="71"/>
  <c r="BF9" i="92"/>
  <c r="BF35" i="64"/>
  <c r="BE22" i="52"/>
  <c r="AI571" i="6"/>
  <c r="AD7" i="71"/>
  <c r="BC22" i="52"/>
  <c r="BD35" i="64"/>
  <c r="BD9" i="92"/>
  <c r="BD42" i="71"/>
  <c r="AV570" i="6"/>
  <c r="AR376" i="97"/>
  <c r="AM374" i="97"/>
  <c r="AQ553" i="6"/>
  <c r="AQ554" i="6" s="1"/>
  <c r="D70" i="9" s="1"/>
  <c r="E46" i="59"/>
  <c r="BM150" i="59"/>
  <c r="E154" i="59"/>
  <c r="AK8" i="92"/>
  <c r="AJ21" i="52"/>
  <c r="AL207" i="59"/>
  <c r="AZ34" i="92"/>
  <c r="H19" i="91"/>
  <c r="H25" i="91" s="1"/>
  <c r="J571" i="6"/>
  <c r="E7" i="71"/>
  <c r="AN37" i="92"/>
  <c r="G20" i="91"/>
  <c r="S363" i="6"/>
  <c r="BP362" i="6"/>
  <c r="AE49" i="71"/>
  <c r="AE55" i="71"/>
  <c r="L21" i="52"/>
  <c r="M8" i="92"/>
  <c r="N207" i="59"/>
  <c r="M571" i="6"/>
  <c r="H7" i="71"/>
  <c r="BP211" i="6"/>
  <c r="B21" i="9"/>
  <c r="T42" i="71"/>
  <c r="T9" i="92"/>
  <c r="T35" i="64"/>
  <c r="S22" i="52"/>
  <c r="AA571" i="6"/>
  <c r="V7" i="71"/>
  <c r="BC553" i="6"/>
  <c r="AY374" i="97"/>
  <c r="AR79" i="63"/>
  <c r="AQ45" i="64"/>
  <c r="W571" i="6"/>
  <c r="R7" i="71"/>
  <c r="H565" i="6"/>
  <c r="BP565" i="6" s="1"/>
  <c r="BP563" i="6"/>
  <c r="AZ164" i="91"/>
  <c r="BO373" i="6"/>
  <c r="F52" i="9" s="1"/>
  <c r="F53" i="9" s="1"/>
  <c r="BD380" i="6"/>
  <c r="AB7" i="71"/>
  <c r="BE376" i="97"/>
  <c r="B49" i="9"/>
  <c r="BP359" i="6"/>
  <c r="BD563" i="6"/>
  <c r="BD565" i="6" s="1"/>
  <c r="AY10" i="12"/>
  <c r="AY11" i="12" s="1"/>
  <c r="AO568" i="6"/>
  <c r="AF9" i="92"/>
  <c r="AE22" i="52"/>
  <c r="AF42" i="71"/>
  <c r="AF35" i="64"/>
  <c r="BK372" i="97"/>
  <c r="BO551" i="6"/>
  <c r="X42" i="71"/>
  <c r="X35" i="64"/>
  <c r="X9" i="92"/>
  <c r="W22" i="52"/>
  <c r="H372" i="6"/>
  <c r="Q21" i="52"/>
  <c r="R8" i="92"/>
  <c r="S207" i="59"/>
  <c r="BD220" i="6"/>
  <c r="BD221" i="6"/>
  <c r="BD223" i="6"/>
  <c r="BD219" i="6"/>
  <c r="BD224" i="6" s="1"/>
  <c r="BA150" i="59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U22" i="52"/>
  <c r="V42" i="71"/>
  <c r="V9" i="92"/>
  <c r="V35" i="64"/>
  <c r="I79" i="63"/>
  <c r="AW7" i="71"/>
  <c r="BB571" i="6"/>
  <c r="AE546" i="6"/>
  <c r="C66" i="9" s="1"/>
  <c r="C67" i="9" s="1"/>
  <c r="P368" i="97"/>
  <c r="E28" i="97" s="1"/>
  <c r="T553" i="6"/>
  <c r="BD376" i="97"/>
  <c r="BH570" i="6"/>
  <c r="BJ164" i="59"/>
  <c r="BJ167" i="59" s="1"/>
  <c r="BJ169" i="59" s="1"/>
  <c r="BJ205" i="59" s="1"/>
  <c r="AQ49" i="71"/>
  <c r="AQ55" i="71"/>
  <c r="BM232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AB21" i="52"/>
  <c r="AC8" i="92"/>
  <c r="AD207" i="59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S55" i="71"/>
  <c r="S49" i="71"/>
  <c r="BC552" i="6"/>
  <c r="E68" i="9" s="1"/>
  <c r="E69" i="9" s="1"/>
  <c r="AY37" i="92"/>
  <c r="G22" i="91"/>
  <c r="BI79" i="63"/>
  <c r="BH45" i="64"/>
  <c r="S230" i="6"/>
  <c r="P166" i="59"/>
  <c r="Z164" i="59"/>
  <c r="Z167" i="59" s="1"/>
  <c r="Z169" i="59" s="1"/>
  <c r="Z205" i="59" s="1"/>
  <c r="AC232" i="6"/>
  <c r="AC570" i="6" s="1"/>
  <c r="BI567" i="6"/>
  <c r="BI568" i="6" s="1"/>
  <c r="BI232" i="6"/>
  <c r="BI570" i="6" s="1"/>
  <c r="BB376" i="97"/>
  <c r="BF570" i="6"/>
  <c r="BH568" i="6"/>
  <c r="AV21" i="52"/>
  <c r="AW8" i="92"/>
  <c r="AX207" i="59"/>
  <c r="I19" i="91"/>
  <c r="D25" i="91"/>
  <c r="BJ568" i="6"/>
  <c r="I571" i="6"/>
  <c r="D7" i="71"/>
  <c r="AS42" i="71"/>
  <c r="AR22" i="52"/>
  <c r="AS9" i="92"/>
  <c r="AS35" i="64"/>
  <c r="B63" i="9"/>
  <c r="BP532" i="6"/>
  <c r="N571" i="6"/>
  <c r="I7" i="71"/>
  <c r="BL567" i="6"/>
  <c r="BL568" i="6" s="1"/>
  <c r="BL232" i="6"/>
  <c r="BL570" i="6" s="1"/>
  <c r="BE42" i="71"/>
  <c r="BE9" i="92"/>
  <c r="BE35" i="64"/>
  <c r="BD22" i="52"/>
  <c r="BK79" i="63"/>
  <c r="BJ45" i="64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G571" i="6" s="1"/>
  <c r="AH7" i="71"/>
  <c r="AM571" i="6"/>
  <c r="AY35" i="64"/>
  <c r="AX22" i="52"/>
  <c r="AY42" i="71"/>
  <c r="AY9" i="92"/>
  <c r="BC380" i="6"/>
  <c r="AY168" i="91" s="1"/>
  <c r="AY38" i="92" s="1"/>
  <c r="AY47" i="92" s="1"/>
  <c r="BC379" i="6"/>
  <c r="E54" i="9" s="1"/>
  <c r="E55" i="9" s="1"/>
  <c r="AG21" i="52"/>
  <c r="AH8" i="92"/>
  <c r="AI207" i="59"/>
  <c r="AS376" i="97"/>
  <c r="AQ546" i="6"/>
  <c r="D66" i="9" s="1"/>
  <c r="D67" i="9" s="1"/>
  <c r="AB368" i="97"/>
  <c r="F28" i="97" s="1"/>
  <c r="AO164" i="59"/>
  <c r="BC225" i="6"/>
  <c r="E24" i="9" s="1"/>
  <c r="AV55" i="64"/>
  <c r="AV67" i="64"/>
  <c r="M22" i="52"/>
  <c r="N9" i="92"/>
  <c r="N42" i="71"/>
  <c r="N35" i="64"/>
  <c r="AR553" i="6"/>
  <c r="AK22" i="52"/>
  <c r="AL42" i="71"/>
  <c r="AL9" i="92"/>
  <c r="AL35" i="64"/>
  <c r="AJ8" i="92"/>
  <c r="AI21" i="52"/>
  <c r="AK207" i="59"/>
  <c r="S215" i="6"/>
  <c r="BP214" i="6"/>
  <c r="BF376" i="97"/>
  <c r="BJ570" i="6"/>
  <c r="AL566" i="6"/>
  <c r="AL568" i="6" s="1"/>
  <c r="O166" i="91"/>
  <c r="S378" i="6"/>
  <c r="BA368" i="97"/>
  <c r="BE553" i="6"/>
  <c r="BE566" i="6"/>
  <c r="BE568" i="6" s="1"/>
  <c r="AX35" i="64"/>
  <c r="AX42" i="71"/>
  <c r="AW22" i="52"/>
  <c r="AX9" i="92"/>
  <c r="AB164" i="91"/>
  <c r="AQ373" i="6"/>
  <c r="D52" i="9" s="1"/>
  <c r="D53" i="9" s="1"/>
  <c r="AF380" i="6"/>
  <c r="AD8" i="92"/>
  <c r="AC21" i="52"/>
  <c r="AE207" i="59"/>
  <c r="BM153" i="59"/>
  <c r="E49" i="59"/>
  <c r="AU55" i="71"/>
  <c r="AU49" i="71"/>
  <c r="C11" i="12"/>
  <c r="BK10" i="12"/>
  <c r="BK11" i="12" s="1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H45" i="64" s="1"/>
  <c r="BB7" i="71"/>
  <c r="BG571" i="6"/>
  <c r="AJ568" i="6"/>
  <c r="AJ571" i="6" s="1"/>
  <c r="BH376" i="97"/>
  <c r="AM37" i="92"/>
  <c r="F22" i="91"/>
  <c r="BI7" i="71"/>
  <c r="BN571" i="6"/>
  <c r="W42" i="71"/>
  <c r="W35" i="64"/>
  <c r="V22" i="52"/>
  <c r="W9" i="92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BG8" i="92"/>
  <c r="BF21" i="52"/>
  <c r="BH207" i="59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BH55" i="71"/>
  <c r="BH49" i="71"/>
  <c r="H224" i="6"/>
  <c r="E35" i="64"/>
  <c r="E42" i="71"/>
  <c r="E9" i="92"/>
  <c r="D22" i="52"/>
  <c r="U8" i="92"/>
  <c r="T21" i="52"/>
  <c r="V207" i="59"/>
  <c r="AO8" i="92"/>
  <c r="AN21" i="52"/>
  <c r="AP207" i="59"/>
  <c r="AZ363" i="97"/>
  <c r="BD545" i="6"/>
  <c r="K49" i="71"/>
  <c r="K55" i="71"/>
  <c r="BA8" i="92" l="1"/>
  <c r="BC45" i="64"/>
  <c r="BB207" i="59"/>
  <c r="BD566" i="6"/>
  <c r="F9" i="9"/>
  <c r="AC571" i="6"/>
  <c r="X7" i="71"/>
  <c r="BG7" i="71"/>
  <c r="BL571" i="6"/>
  <c r="BD7" i="71"/>
  <c r="BI571" i="6"/>
  <c r="H67" i="64"/>
  <c r="AN571" i="6"/>
  <c r="AI7" i="71"/>
  <c r="BL166" i="59"/>
  <c r="BO230" i="6"/>
  <c r="AH35" i="64"/>
  <c r="AG22" i="52"/>
  <c r="AH9" i="92"/>
  <c r="AH42" i="71"/>
  <c r="BJ67" i="64"/>
  <c r="BJ55" i="64"/>
  <c r="AV22" i="52"/>
  <c r="AW35" i="64"/>
  <c r="AW42" i="71"/>
  <c r="AW9" i="92"/>
  <c r="U79" i="63"/>
  <c r="AO42" i="71"/>
  <c r="AN22" i="52"/>
  <c r="AO35" i="64"/>
  <c r="AO9" i="92"/>
  <c r="P7" i="71"/>
  <c r="U571" i="6"/>
  <c r="AB37" i="92"/>
  <c r="F20" i="91"/>
  <c r="BI8" i="92"/>
  <c r="BH21" i="52"/>
  <c r="BJ207" i="59"/>
  <c r="AQ7" i="71"/>
  <c r="AV571" i="6"/>
  <c r="E49" i="71"/>
  <c r="E55" i="71"/>
  <c r="AQ225" i="6"/>
  <c r="D24" i="9" s="1"/>
  <c r="AC164" i="59"/>
  <c r="AF232" i="6"/>
  <c r="J49" i="59"/>
  <c r="K49" i="59" s="1"/>
  <c r="D59" i="116"/>
  <c r="AJ35" i="64"/>
  <c r="AJ42" i="71"/>
  <c r="AI22" i="52"/>
  <c r="AJ9" i="92"/>
  <c r="L22" i="52"/>
  <c r="M42" i="71"/>
  <c r="M35" i="64"/>
  <c r="M9" i="92"/>
  <c r="BD49" i="71"/>
  <c r="BD55" i="71"/>
  <c r="AZ571" i="6"/>
  <c r="AU7" i="71"/>
  <c r="W55" i="71"/>
  <c r="W49" i="71"/>
  <c r="BI376" i="97"/>
  <c r="BM570" i="6"/>
  <c r="BE7" i="71"/>
  <c r="BJ571" i="6"/>
  <c r="AW571" i="6"/>
  <c r="AR7" i="71"/>
  <c r="AY55" i="71"/>
  <c r="AY49" i="71"/>
  <c r="AQ567" i="6"/>
  <c r="AQ568" i="6" s="1"/>
  <c r="AQ232" i="6"/>
  <c r="AQ570" i="6" s="1"/>
  <c r="AQ231" i="6"/>
  <c r="D26" i="9" s="1"/>
  <c r="AB167" i="59"/>
  <c r="AB169" i="59" s="1"/>
  <c r="AB205" i="59" s="1"/>
  <c r="F62" i="59"/>
  <c r="E72" i="116" s="1"/>
  <c r="BE55" i="71"/>
  <c r="BE49" i="71"/>
  <c r="AS45" i="64"/>
  <c r="AT79" i="63"/>
  <c r="M79" i="63"/>
  <c r="AN167" i="59"/>
  <c r="AN169" i="59" s="1"/>
  <c r="AN205" i="59" s="1"/>
  <c r="Y79" i="63"/>
  <c r="B7" i="9"/>
  <c r="AM376" i="97"/>
  <c r="F32" i="97" s="1"/>
  <c r="F41" i="97" s="1"/>
  <c r="AJ79" i="63"/>
  <c r="BK49" i="71"/>
  <c r="BK55" i="71"/>
  <c r="BB55" i="71"/>
  <c r="BB49" i="71"/>
  <c r="Z9" i="92"/>
  <c r="Y22" i="52"/>
  <c r="Z42" i="71"/>
  <c r="Z35" i="64"/>
  <c r="BC55" i="64"/>
  <c r="BC67" i="64"/>
  <c r="AP45" i="64"/>
  <c r="AQ79" i="63"/>
  <c r="F12" i="9"/>
  <c r="F27" i="9"/>
  <c r="I45" i="64"/>
  <c r="J79" i="63"/>
  <c r="AO571" i="6"/>
  <c r="AJ7" i="71"/>
  <c r="Q22" i="52"/>
  <c r="R9" i="92"/>
  <c r="R42" i="71"/>
  <c r="R35" i="64"/>
  <c r="BK374" i="97"/>
  <c r="BO553" i="6"/>
  <c r="AG35" i="64"/>
  <c r="AG9" i="92"/>
  <c r="AG42" i="71"/>
  <c r="AF22" i="52"/>
  <c r="BP215" i="6"/>
  <c r="B23" i="9"/>
  <c r="X21" i="52"/>
  <c r="Y8" i="92"/>
  <c r="Z207" i="59"/>
  <c r="J16" i="67"/>
  <c r="J19" i="67" s="1"/>
  <c r="J51" i="63"/>
  <c r="BA154" i="59"/>
  <c r="I50" i="59" s="1"/>
  <c r="H60" i="116" s="1"/>
  <c r="I46" i="59"/>
  <c r="H56" i="116" s="1"/>
  <c r="AR45" i="64"/>
  <c r="AS79" i="63"/>
  <c r="BD568" i="6"/>
  <c r="BO569" i="6" s="1"/>
  <c r="AF566" i="6"/>
  <c r="AF568" i="6" s="1"/>
  <c r="E25" i="9"/>
  <c r="E10" i="9"/>
  <c r="E11" i="9" s="1"/>
  <c r="BC7" i="71"/>
  <c r="BH571" i="6"/>
  <c r="T55" i="71"/>
  <c r="T49" i="71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BP230" i="6"/>
  <c r="S567" i="6"/>
  <c r="S232" i="6"/>
  <c r="S231" i="6"/>
  <c r="D368" i="97"/>
  <c r="BP545" i="6"/>
  <c r="BM368" i="97" s="1"/>
  <c r="H553" i="6"/>
  <c r="S546" i="6"/>
  <c r="H20" i="91"/>
  <c r="AZ37" i="92"/>
  <c r="AY376" i="97"/>
  <c r="BA9" i="92"/>
  <c r="BA35" i="64"/>
  <c r="BA42" i="71"/>
  <c r="AZ22" i="52"/>
  <c r="E50" i="59"/>
  <c r="BM154" i="59"/>
  <c r="BG79" i="63"/>
  <c r="BF45" i="64"/>
  <c r="AT42" i="71"/>
  <c r="AT9" i="92"/>
  <c r="AT35" i="64"/>
  <c r="AS22" i="52"/>
  <c r="BL79" i="63"/>
  <c r="I36" i="63" s="1"/>
  <c r="H179" i="116" s="1"/>
  <c r="BK45" i="64"/>
  <c r="Q35" i="64"/>
  <c r="Q9" i="92"/>
  <c r="Q42" i="71"/>
  <c r="P22" i="52"/>
  <c r="B65" i="9"/>
  <c r="BP536" i="6"/>
  <c r="AG7" i="71"/>
  <c r="AL571" i="6"/>
  <c r="BF22" i="52"/>
  <c r="BG42" i="71"/>
  <c r="BG35" i="64"/>
  <c r="BG9" i="92"/>
  <c r="AB168" i="91"/>
  <c r="AB38" i="92" s="1"/>
  <c r="AB47" i="92" s="1"/>
  <c r="AQ381" i="6"/>
  <c r="D56" i="9" s="1"/>
  <c r="AE232" i="6"/>
  <c r="AE567" i="6"/>
  <c r="AE568" i="6" s="1"/>
  <c r="AE231" i="6"/>
  <c r="C26" i="9" s="1"/>
  <c r="X49" i="71"/>
  <c r="X55" i="71"/>
  <c r="AB571" i="6"/>
  <c r="W7" i="71"/>
  <c r="AK571" i="6"/>
  <c r="AF7" i="71"/>
  <c r="AV6" i="111"/>
  <c r="AV15" i="111" s="1"/>
  <c r="AV44" i="71"/>
  <c r="AQ67" i="64"/>
  <c r="AQ55" i="64"/>
  <c r="AK42" i="71"/>
  <c r="AJ22" i="52"/>
  <c r="AK35" i="64"/>
  <c r="AK9" i="92"/>
  <c r="AZ79" i="63"/>
  <c r="H36" i="63" s="1"/>
  <c r="G179" i="116" s="1"/>
  <c r="AY45" i="64"/>
  <c r="BC79" i="63"/>
  <c r="BB45" i="64"/>
  <c r="AN376" i="97"/>
  <c r="G32" i="97" s="1"/>
  <c r="G41" i="97" s="1"/>
  <c r="AR570" i="6"/>
  <c r="BC554" i="6"/>
  <c r="E70" i="9" s="1"/>
  <c r="E14" i="9" s="1"/>
  <c r="BO225" i="6"/>
  <c r="F24" i="9" s="1"/>
  <c r="BA164" i="59"/>
  <c r="AG79" i="63"/>
  <c r="E45" i="64"/>
  <c r="F79" i="63"/>
  <c r="Q164" i="59"/>
  <c r="AE225" i="6"/>
  <c r="C24" i="9" s="1"/>
  <c r="T232" i="6"/>
  <c r="T570" i="6" s="1"/>
  <c r="O79" i="63"/>
  <c r="H60" i="59"/>
  <c r="G70" i="116" s="1"/>
  <c r="AO167" i="59"/>
  <c r="T22" i="52"/>
  <c r="U35" i="64"/>
  <c r="U9" i="92"/>
  <c r="U42" i="71"/>
  <c r="BP224" i="6"/>
  <c r="H232" i="6"/>
  <c r="S225" i="6"/>
  <c r="E164" i="59"/>
  <c r="E22" i="52"/>
  <c r="F9" i="92"/>
  <c r="F35" i="64"/>
  <c r="F42" i="71"/>
  <c r="AC22" i="52"/>
  <c r="AD35" i="64"/>
  <c r="AD42" i="71"/>
  <c r="AD9" i="92"/>
  <c r="D22" i="91"/>
  <c r="O37" i="92"/>
  <c r="BE45" i="64"/>
  <c r="BF79" i="63"/>
  <c r="BA7" i="71"/>
  <c r="BF571" i="6"/>
  <c r="BH55" i="64"/>
  <c r="BH67" i="64"/>
  <c r="I55" i="71"/>
  <c r="I49" i="71"/>
  <c r="L49" i="71"/>
  <c r="L55" i="71"/>
  <c r="AA376" i="97"/>
  <c r="AE570" i="6"/>
  <c r="T566" i="6"/>
  <c r="T568" i="6" s="1"/>
  <c r="AF55" i="71"/>
  <c r="AF49" i="71"/>
  <c r="AR55" i="71"/>
  <c r="AR49" i="71"/>
  <c r="AP55" i="71"/>
  <c r="AP49" i="71"/>
  <c r="BO546" i="6"/>
  <c r="F66" i="9" s="1"/>
  <c r="F67" i="9" s="1"/>
  <c r="AZ368" i="97"/>
  <c r="H28" i="97" s="1"/>
  <c r="BD553" i="6"/>
  <c r="AY79" i="63"/>
  <c r="AX45" i="64"/>
  <c r="AL49" i="71"/>
  <c r="AL55" i="71"/>
  <c r="BC567" i="6"/>
  <c r="BC568" i="6" s="1"/>
  <c r="BC232" i="6"/>
  <c r="BC570" i="6" s="1"/>
  <c r="BC231" i="6"/>
  <c r="E26" i="9" s="1"/>
  <c r="V55" i="71"/>
  <c r="V49" i="71"/>
  <c r="AZ168" i="91"/>
  <c r="AZ38" i="92" s="1"/>
  <c r="AZ47" i="92" s="1"/>
  <c r="BO381" i="6"/>
  <c r="F56" i="9" s="1"/>
  <c r="BP363" i="6"/>
  <c r="B51" i="9"/>
  <c r="K79" i="63"/>
  <c r="D30" i="97"/>
  <c r="I30" i="97" s="1"/>
  <c r="BL372" i="97"/>
  <c r="BA376" i="97"/>
  <c r="BE570" i="6"/>
  <c r="AS49" i="71"/>
  <c r="AS55" i="71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BM166" i="59"/>
  <c r="P167" i="59"/>
  <c r="P169" i="59" s="1"/>
  <c r="P205" i="59" s="1"/>
  <c r="D164" i="91"/>
  <c r="H566" i="6"/>
  <c r="S373" i="6"/>
  <c r="H380" i="6"/>
  <c r="BP372" i="6"/>
  <c r="BD232" i="6"/>
  <c r="BO233" i="6" s="1"/>
  <c r="F28" i="9" s="1"/>
  <c r="X79" i="63"/>
  <c r="L48" i="50"/>
  <c r="K58" i="52"/>
  <c r="L52" i="63"/>
  <c r="L31" i="50"/>
  <c r="L49" i="52" s="1"/>
  <c r="K52" i="52"/>
  <c r="AX55" i="71"/>
  <c r="AX49" i="71"/>
  <c r="AM79" i="63"/>
  <c r="N49" i="71"/>
  <c r="N55" i="71"/>
  <c r="AC9" i="92"/>
  <c r="AC42" i="71"/>
  <c r="AC35" i="64"/>
  <c r="AB22" i="52"/>
  <c r="BF7" i="71"/>
  <c r="BK571" i="6"/>
  <c r="P376" i="97"/>
  <c r="AE554" i="6"/>
  <c r="C70" i="9" s="1"/>
  <c r="W79" i="63"/>
  <c r="D56" i="116"/>
  <c r="J46" i="59"/>
  <c r="K46" i="59" s="1"/>
  <c r="BD45" i="64"/>
  <c r="BE79" i="63"/>
  <c r="BF55" i="71"/>
  <c r="BF49" i="71"/>
  <c r="AI55" i="71"/>
  <c r="AI49" i="71"/>
  <c r="AU67" i="64"/>
  <c r="AU55" i="64"/>
  <c r="J55" i="71"/>
  <c r="J49" i="71"/>
  <c r="G67" i="64"/>
  <c r="G55" i="64"/>
  <c r="F13" i="9" l="1"/>
  <c r="AQ569" i="6"/>
  <c r="E32" i="97"/>
  <c r="E41" i="97" s="1"/>
  <c r="AE233" i="6"/>
  <c r="C28" i="9" s="1"/>
  <c r="AQ233" i="6"/>
  <c r="D28" i="9" s="1"/>
  <c r="D14" i="9" s="1"/>
  <c r="BC571" i="6"/>
  <c r="AX7" i="71"/>
  <c r="Z7" i="71"/>
  <c r="AE571" i="6"/>
  <c r="AK55" i="71"/>
  <c r="AK49" i="71"/>
  <c r="S568" i="6"/>
  <c r="BP567" i="6"/>
  <c r="O7" i="71"/>
  <c r="T571" i="6"/>
  <c r="AC49" i="71"/>
  <c r="AC55" i="71"/>
  <c r="AD49" i="71"/>
  <c r="AD55" i="71"/>
  <c r="BM164" i="59"/>
  <c r="E60" i="59"/>
  <c r="E167" i="59"/>
  <c r="AL79" i="63"/>
  <c r="BK67" i="64"/>
  <c r="BK55" i="64"/>
  <c r="B26" i="9"/>
  <c r="BP231" i="6"/>
  <c r="K16" i="67"/>
  <c r="K19" i="67" s="1"/>
  <c r="K51" i="63"/>
  <c r="AQ571" i="6"/>
  <c r="AL7" i="71"/>
  <c r="AS67" i="64"/>
  <c r="AS55" i="64"/>
  <c r="N79" i="63"/>
  <c r="G44" i="71"/>
  <c r="G6" i="111"/>
  <c r="G15" i="111" s="1"/>
  <c r="D168" i="91"/>
  <c r="D38" i="92" s="1"/>
  <c r="D47" i="92" s="1"/>
  <c r="S381" i="6"/>
  <c r="BP380" i="6"/>
  <c r="AE79" i="63"/>
  <c r="B24" i="9"/>
  <c r="BP225" i="6"/>
  <c r="AO169" i="59"/>
  <c r="H63" i="59"/>
  <c r="G73" i="116" s="1"/>
  <c r="E55" i="64"/>
  <c r="E67" i="64"/>
  <c r="AF570" i="6"/>
  <c r="Y9" i="92"/>
  <c r="Y42" i="71"/>
  <c r="X22" i="52"/>
  <c r="Y35" i="64"/>
  <c r="AH79" i="63"/>
  <c r="AP67" i="64"/>
  <c r="AP55" i="64"/>
  <c r="M55" i="71"/>
  <c r="M49" i="71"/>
  <c r="BH22" i="52"/>
  <c r="BI9" i="92"/>
  <c r="BI42" i="71"/>
  <c r="BI35" i="64"/>
  <c r="H6" i="111"/>
  <c r="H44" i="71"/>
  <c r="BC44" i="71"/>
  <c r="BC6" i="111"/>
  <c r="BC15" i="111" s="1"/>
  <c r="AP79" i="63"/>
  <c r="AO45" i="64"/>
  <c r="AW49" i="71"/>
  <c r="AW55" i="71"/>
  <c r="AZ7" i="71"/>
  <c r="BE571" i="6"/>
  <c r="BB67" i="64"/>
  <c r="BB55" i="64"/>
  <c r="BD55" i="64"/>
  <c r="BD67" i="64"/>
  <c r="BK376" i="97"/>
  <c r="AC167" i="59"/>
  <c r="G60" i="59"/>
  <c r="F70" i="116" s="1"/>
  <c r="AI79" i="63"/>
  <c r="J43" i="64"/>
  <c r="J45" i="64" s="1"/>
  <c r="AX67" i="64"/>
  <c r="AX55" i="64"/>
  <c r="F55" i="71"/>
  <c r="F49" i="71"/>
  <c r="AY55" i="64"/>
  <c r="AY67" i="64"/>
  <c r="B66" i="9"/>
  <c r="B67" i="9" s="1"/>
  <c r="BP546" i="6"/>
  <c r="AR55" i="64"/>
  <c r="AR67" i="64"/>
  <c r="Z21" i="52"/>
  <c r="AA8" i="92"/>
  <c r="AB207" i="59"/>
  <c r="AO49" i="71"/>
  <c r="AO55" i="71"/>
  <c r="O8" i="92"/>
  <c r="N21" i="52"/>
  <c r="P207" i="59"/>
  <c r="G79" i="63"/>
  <c r="F45" i="64"/>
  <c r="C14" i="9"/>
  <c r="F10" i="9"/>
  <c r="F11" i="9" s="1"/>
  <c r="F25" i="9"/>
  <c r="AV57" i="71"/>
  <c r="AV50" i="71"/>
  <c r="C27" i="9"/>
  <c r="C12" i="9"/>
  <c r="C13" i="9" s="1"/>
  <c r="Q55" i="71"/>
  <c r="Q49" i="71"/>
  <c r="BA55" i="71"/>
  <c r="BA49" i="71"/>
  <c r="BP553" i="6"/>
  <c r="BM376" i="97" s="1"/>
  <c r="J32" i="97" s="1"/>
  <c r="J41" i="97" s="1"/>
  <c r="D376" i="97"/>
  <c r="H570" i="6"/>
  <c r="S554" i="6"/>
  <c r="S79" i="63"/>
  <c r="I55" i="64"/>
  <c r="I67" i="64"/>
  <c r="Z55" i="71"/>
  <c r="Z49" i="71"/>
  <c r="D12" i="9"/>
  <c r="D13" i="9" s="1"/>
  <c r="D27" i="9"/>
  <c r="B52" i="9"/>
  <c r="B53" i="9" s="1"/>
  <c r="BP373" i="6"/>
  <c r="S233" i="6"/>
  <c r="BP232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BE55" i="64"/>
  <c r="BE67" i="64"/>
  <c r="BG45" i="64"/>
  <c r="BH79" i="63"/>
  <c r="AU79" i="63"/>
  <c r="AT45" i="64"/>
  <c r="AX79" i="63"/>
  <c r="AW45" i="64"/>
  <c r="U55" i="71"/>
  <c r="U49" i="71"/>
  <c r="AQ6" i="111"/>
  <c r="AQ15" i="111" s="1"/>
  <c r="AQ44" i="71"/>
  <c r="AL21" i="52"/>
  <c r="AM8" i="92"/>
  <c r="AN207" i="59"/>
  <c r="D25" i="9"/>
  <c r="D10" i="9"/>
  <c r="D11" i="9" s="1"/>
  <c r="BO232" i="6"/>
  <c r="BO570" i="6" s="1"/>
  <c r="BO567" i="6"/>
  <c r="BO568" i="6" s="1"/>
  <c r="AU44" i="71"/>
  <c r="AU6" i="111"/>
  <c r="AU15" i="111" s="1"/>
  <c r="BH6" i="111"/>
  <c r="BH15" i="111" s="1"/>
  <c r="BH44" i="71"/>
  <c r="AT49" i="71"/>
  <c r="AT55" i="71"/>
  <c r="BA45" i="64"/>
  <c r="BB79" i="63"/>
  <c r="B54" i="9"/>
  <c r="B55" i="9" s="1"/>
  <c r="BP379" i="6"/>
  <c r="R55" i="71"/>
  <c r="R49" i="71"/>
  <c r="BM571" i="6"/>
  <c r="BH7" i="71"/>
  <c r="AJ55" i="71"/>
  <c r="AJ49" i="71"/>
  <c r="BJ44" i="71"/>
  <c r="BJ6" i="111"/>
  <c r="BJ15" i="111" s="1"/>
  <c r="D60" i="116"/>
  <c r="J50" i="59"/>
  <c r="K50" i="59" s="1"/>
  <c r="BP566" i="6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G49" i="71"/>
  <c r="BG55" i="71"/>
  <c r="B9" i="9"/>
  <c r="AA79" i="63"/>
  <c r="S570" i="6"/>
  <c r="O376" i="97"/>
  <c r="BD570" i="6"/>
  <c r="AZ376" i="97"/>
  <c r="H32" i="97" s="1"/>
  <c r="H41" i="97" s="1"/>
  <c r="BO554" i="6"/>
  <c r="F70" i="9" s="1"/>
  <c r="H14" i="9" s="1"/>
  <c r="C10" i="9"/>
  <c r="C11" i="9" s="1"/>
  <c r="C25" i="9"/>
  <c r="AD79" i="63"/>
  <c r="D72" i="116"/>
  <c r="J62" i="59"/>
  <c r="K62" i="59" s="1"/>
  <c r="BP552" i="6"/>
  <c r="B68" i="9"/>
  <c r="B69" i="9" s="1"/>
  <c r="E12" i="9"/>
  <c r="E13" i="9" s="1"/>
  <c r="E27" i="9"/>
  <c r="AE569" i="6"/>
  <c r="V79" i="63"/>
  <c r="Q167" i="59"/>
  <c r="F60" i="59"/>
  <c r="E70" i="116" s="1"/>
  <c r="AR571" i="6"/>
  <c r="AM7" i="71"/>
  <c r="R79" i="63"/>
  <c r="BF55" i="64"/>
  <c r="BF67" i="64"/>
  <c r="BL368" i="97"/>
  <c r="J28" i="97" s="1"/>
  <c r="D28" i="97"/>
  <c r="I28" i="97" s="1"/>
  <c r="AG49" i="71"/>
  <c r="AG55" i="71"/>
  <c r="AK79" i="63"/>
  <c r="AH55" i="71"/>
  <c r="AH49" i="71"/>
  <c r="M65" i="50" l="1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K44" i="71"/>
  <c r="BK6" i="111"/>
  <c r="BK15" i="111" s="1"/>
  <c r="BA169" i="59"/>
  <c r="I63" i="59"/>
  <c r="H73" i="116" s="1"/>
  <c r="S569" i="6"/>
  <c r="BP569" i="6" s="1"/>
  <c r="BP568" i="6"/>
  <c r="AA35" i="64"/>
  <c r="AA9" i="92"/>
  <c r="Z22" i="52"/>
  <c r="AA42" i="71"/>
  <c r="BB6" i="111"/>
  <c r="BB15" i="111" s="1"/>
  <c r="BB44" i="71"/>
  <c r="BC57" i="71"/>
  <c r="BC50" i="71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AP6" i="111"/>
  <c r="AP15" i="111" s="1"/>
  <c r="AP44" i="71"/>
  <c r="Q169" i="59"/>
  <c r="F63" i="59"/>
  <c r="E73" i="116" s="1"/>
  <c r="D32" i="97"/>
  <c r="BL376" i="97"/>
  <c r="AX6" i="111"/>
  <c r="AX15" i="111" s="1"/>
  <c r="AX44" i="71"/>
  <c r="AS44" i="71"/>
  <c r="AS6" i="111"/>
  <c r="AS15" i="111" s="1"/>
  <c r="BF6" i="111"/>
  <c r="BF15" i="111" s="1"/>
  <c r="BF44" i="71"/>
  <c r="BJ57" i="71"/>
  <c r="BJ50" i="71"/>
  <c r="AU57" i="71"/>
  <c r="AU50" i="71"/>
  <c r="AQ57" i="71"/>
  <c r="AQ50" i="71"/>
  <c r="BD44" i="71"/>
  <c r="BD6" i="111"/>
  <c r="BD15" i="111" s="1"/>
  <c r="AO55" i="64"/>
  <c r="AO67" i="64"/>
  <c r="BI49" i="71"/>
  <c r="BI55" i="71"/>
  <c r="BP381" i="6"/>
  <c r="B56" i="9"/>
  <c r="N7" i="71"/>
  <c r="S571" i="6"/>
  <c r="AW55" i="64"/>
  <c r="AW67" i="64"/>
  <c r="B25" i="9"/>
  <c r="B10" i="9"/>
  <c r="B11" i="9" s="1"/>
  <c r="BH50" i="71"/>
  <c r="BH57" i="71"/>
  <c r="AT67" i="64"/>
  <c r="AT55" i="64"/>
  <c r="AR6" i="111"/>
  <c r="AR15" i="111" s="1"/>
  <c r="AR44" i="71"/>
  <c r="F14" i="9"/>
  <c r="BG55" i="64"/>
  <c r="BG67" i="64"/>
  <c r="I44" i="71"/>
  <c r="I6" i="111"/>
  <c r="J67" i="64"/>
  <c r="J55" i="64"/>
  <c r="Y49" i="71"/>
  <c r="Y55" i="71"/>
  <c r="AM42" i="71"/>
  <c r="AM35" i="64"/>
  <c r="AM9" i="92"/>
  <c r="AL22" i="52"/>
  <c r="BP554" i="6"/>
  <c r="B70" i="9"/>
  <c r="AC169" i="59"/>
  <c r="G63" i="59"/>
  <c r="F73" i="116" s="1"/>
  <c r="C7" i="71"/>
  <c r="H571" i="6"/>
  <c r="BJ79" i="63"/>
  <c r="BI45" i="64"/>
  <c r="AY7" i="71"/>
  <c r="BD571" i="6"/>
  <c r="M58" i="52"/>
  <c r="N52" i="63"/>
  <c r="M52" i="52"/>
  <c r="N48" i="50"/>
  <c r="N31" i="50"/>
  <c r="N49" i="52" s="1"/>
  <c r="BA55" i="64"/>
  <c r="BA67" i="64"/>
  <c r="BE6" i="111"/>
  <c r="BE15" i="111" s="1"/>
  <c r="BE44" i="71"/>
  <c r="B28" i="9"/>
  <c r="BP233" i="6"/>
  <c r="AY44" i="71"/>
  <c r="AY6" i="111"/>
  <c r="AY15" i="111" s="1"/>
  <c r="Z79" i="63"/>
  <c r="H65" i="59"/>
  <c r="G75" i="116" s="1"/>
  <c r="AO205" i="59"/>
  <c r="E63" i="59"/>
  <c r="E169" i="59"/>
  <c r="BM167" i="59"/>
  <c r="BA6" i="111" l="1"/>
  <c r="BA15" i="111" s="1"/>
  <c r="BA44" i="71"/>
  <c r="AR50" i="71"/>
  <c r="AR57" i="71"/>
  <c r="AA55" i="71"/>
  <c r="AA49" i="71"/>
  <c r="AY50" i="71"/>
  <c r="AY57" i="71"/>
  <c r="AM49" i="71"/>
  <c r="AM55" i="71"/>
  <c r="AS50" i="71"/>
  <c r="AS57" i="71"/>
  <c r="AP50" i="71"/>
  <c r="AP57" i="71"/>
  <c r="BB57" i="71"/>
  <c r="BB50" i="71"/>
  <c r="I65" i="59"/>
  <c r="H75" i="116" s="1"/>
  <c r="BA205" i="59"/>
  <c r="AO44" i="71"/>
  <c r="AO6" i="111"/>
  <c r="AO15" i="111" s="1"/>
  <c r="F44" i="71"/>
  <c r="F6" i="111"/>
  <c r="F15" i="111" s="1"/>
  <c r="BF50" i="71"/>
  <c r="BF57" i="71"/>
  <c r="E57" i="71"/>
  <c r="E50" i="71"/>
  <c r="P79" i="63"/>
  <c r="E36" i="63" s="1"/>
  <c r="D179" i="116" s="1"/>
  <c r="BM169" i="59"/>
  <c r="E205" i="59"/>
  <c r="E65" i="59"/>
  <c r="AW44" i="71"/>
  <c r="AW6" i="111"/>
  <c r="AW15" i="111" s="1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K50" i="71"/>
  <c r="BK57" i="71"/>
  <c r="B14" i="9"/>
  <c r="G14" i="9" s="1"/>
  <c r="I57" i="71"/>
  <c r="I50" i="71"/>
  <c r="BD50" i="71"/>
  <c r="BD57" i="71"/>
  <c r="AB79" i="63"/>
  <c r="F36" i="63" s="1"/>
  <c r="E179" i="116" s="1"/>
  <c r="L67" i="64"/>
  <c r="L55" i="64"/>
  <c r="G65" i="59"/>
  <c r="F75" i="116" s="1"/>
  <c r="AC205" i="59"/>
  <c r="AX50" i="71"/>
  <c r="AX57" i="71"/>
  <c r="BI67" i="64"/>
  <c r="BI55" i="64"/>
  <c r="O49" i="71"/>
  <c r="O55" i="71"/>
  <c r="D73" i="116"/>
  <c r="J63" i="59"/>
  <c r="K63" i="59" s="1"/>
  <c r="I15" i="111"/>
  <c r="H101" i="59"/>
  <c r="G111" i="116" s="1"/>
  <c r="AN8" i="92"/>
  <c r="AM21" i="52"/>
  <c r="AO207" i="59"/>
  <c r="AN79" i="63"/>
  <c r="G36" i="63" s="1"/>
  <c r="F179" i="116" s="1"/>
  <c r="AT44" i="71"/>
  <c r="AT6" i="111"/>
  <c r="AT15" i="111" s="1"/>
  <c r="BE50" i="71"/>
  <c r="BE57" i="71"/>
  <c r="BG44" i="71"/>
  <c r="BG6" i="111"/>
  <c r="BG15" i="111" s="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AO50" i="71" l="1"/>
  <c r="AO57" i="71"/>
  <c r="P52" i="63"/>
  <c r="E9" i="63" s="1"/>
  <c r="D152" i="116" s="1"/>
  <c r="P48" i="50"/>
  <c r="P31" i="50"/>
  <c r="P49" i="52" s="1"/>
  <c r="O52" i="52"/>
  <c r="O58" i="52"/>
  <c r="BG50" i="71"/>
  <c r="BG57" i="71"/>
  <c r="AN35" i="64"/>
  <c r="AN42" i="71"/>
  <c r="AM22" i="52"/>
  <c r="H103" i="59"/>
  <c r="AN9" i="92"/>
  <c r="N16" i="67"/>
  <c r="N19" i="67" s="1"/>
  <c r="N51" i="63"/>
  <c r="AZ8" i="92"/>
  <c r="I101" i="59"/>
  <c r="H111" i="116" s="1"/>
  <c r="AY21" i="52"/>
  <c r="BA207" i="59"/>
  <c r="C21" i="52"/>
  <c r="E101" i="59"/>
  <c r="BM205" i="59"/>
  <c r="D8" i="92"/>
  <c r="E207" i="59"/>
  <c r="AA21" i="52"/>
  <c r="AB8" i="92"/>
  <c r="G101" i="59"/>
  <c r="F111" i="116" s="1"/>
  <c r="AC207" i="59"/>
  <c r="J50" i="71"/>
  <c r="J57" i="71"/>
  <c r="K57" i="71"/>
  <c r="K50" i="71"/>
  <c r="AW57" i="71"/>
  <c r="AW50" i="71"/>
  <c r="O21" i="52"/>
  <c r="P8" i="92"/>
  <c r="F101" i="59"/>
  <c r="E111" i="116" s="1"/>
  <c r="Q207" i="59"/>
  <c r="D75" i="116"/>
  <c r="J65" i="59"/>
  <c r="K65" i="59" s="1"/>
  <c r="AT50" i="71"/>
  <c r="AT57" i="71"/>
  <c r="BA57" i="71"/>
  <c r="BA50" i="7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BI44" i="71"/>
  <c r="BI6" i="111"/>
  <c r="BI15" i="111" s="1"/>
  <c r="F57" i="71"/>
  <c r="F50" i="71"/>
  <c r="O51" i="63" l="1"/>
  <c r="O16" i="67"/>
  <c r="O19" i="67" s="1"/>
  <c r="BI50" i="71"/>
  <c r="BI57" i="71"/>
  <c r="AZ35" i="64"/>
  <c r="AZ42" i="71"/>
  <c r="I103" i="59"/>
  <c r="AY22" i="52"/>
  <c r="AZ9" i="92"/>
  <c r="N67" i="64"/>
  <c r="G113" i="116"/>
  <c r="AN55" i="71"/>
  <c r="AN49" i="71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BM207" i="59"/>
  <c r="M44" i="71"/>
  <c r="M6" i="111"/>
  <c r="M15" i="111" s="1"/>
  <c r="Q52" i="63"/>
  <c r="P52" i="52"/>
  <c r="Q31" i="50"/>
  <c r="Q49" i="52" s="1"/>
  <c r="P58" i="52"/>
  <c r="Q48" i="50"/>
  <c r="P42" i="71"/>
  <c r="P9" i="92"/>
  <c r="F103" i="59"/>
  <c r="P35" i="64"/>
  <c r="O22" i="52"/>
  <c r="D10" i="116"/>
  <c r="D111" i="116"/>
  <c r="J101" i="59"/>
  <c r="K101" i="59" s="1"/>
  <c r="AO79" i="63"/>
  <c r="G5" i="64"/>
  <c r="AN45" i="64"/>
  <c r="L57" i="71"/>
  <c r="L50" i="71"/>
  <c r="G103" i="59"/>
  <c r="AB9" i="92"/>
  <c r="AB42" i="71"/>
  <c r="AB35" i="64"/>
  <c r="AA22" i="52"/>
  <c r="AB49" i="71" l="1"/>
  <c r="AB55" i="71"/>
  <c r="H113" i="116"/>
  <c r="AZ55" i="71"/>
  <c r="AZ49" i="71"/>
  <c r="BA79" i="63"/>
  <c r="H5" i="64"/>
  <c r="AZ45" i="64"/>
  <c r="M50" i="71"/>
  <c r="M57" i="71"/>
  <c r="N44" i="71"/>
  <c r="N6" i="111"/>
  <c r="G14" i="116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E5" i="64"/>
  <c r="F113" i="116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J103" i="59"/>
  <c r="K103" i="59" s="1"/>
  <c r="D113" i="116"/>
  <c r="O43" i="64"/>
  <c r="O45" i="64" s="1"/>
  <c r="D11" i="64"/>
  <c r="P16" i="67"/>
  <c r="P19" i="67" s="1"/>
  <c r="P51" i="63"/>
  <c r="E8" i="63" s="1"/>
  <c r="D151" i="116" s="1"/>
  <c r="D9" i="116" s="1"/>
  <c r="F5" i="64"/>
  <c r="AC79" i="63"/>
  <c r="AN67" i="64"/>
  <c r="AN55" i="64"/>
  <c r="G15" i="64"/>
  <c r="G120" i="116"/>
  <c r="E113" i="116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F14" i="116" l="1"/>
  <c r="Q51" i="63"/>
  <c r="Q16" i="67"/>
  <c r="Q19" i="67" s="1"/>
  <c r="G25" i="64"/>
  <c r="G140" i="116" s="1"/>
  <c r="G130" i="116"/>
  <c r="P43" i="64"/>
  <c r="P45" i="64" s="1"/>
  <c r="E120" i="116"/>
  <c r="N57" i="71"/>
  <c r="N50" i="71"/>
  <c r="H14" i="116"/>
  <c r="D114" i="116"/>
  <c r="D126" i="116"/>
  <c r="D13" i="64"/>
  <c r="D128" i="116" s="1"/>
  <c r="O55" i="64"/>
  <c r="O67" i="64"/>
  <c r="AN44" i="71"/>
  <c r="AN6" i="111"/>
  <c r="AN15" i="111" s="1"/>
  <c r="F104" i="59"/>
  <c r="D120" i="116"/>
  <c r="D14" i="116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F120" i="116"/>
  <c r="E10" i="92"/>
  <c r="D23" i="52"/>
  <c r="E43" i="71"/>
  <c r="E56" i="71" s="1"/>
  <c r="G208" i="59"/>
  <c r="AZ67" i="64"/>
  <c r="AZ55" i="64"/>
  <c r="E14" i="116"/>
  <c r="D166" i="116"/>
  <c r="E25" i="63"/>
  <c r="H120" i="116"/>
  <c r="H15" i="64"/>
  <c r="AN50" i="71" l="1"/>
  <c r="AN57" i="71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H130" i="116"/>
  <c r="H25" i="64"/>
  <c r="H140" i="116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F35" i="63"/>
  <c r="E178" i="116" s="1"/>
  <c r="D44" i="71"/>
  <c r="D6" i="111"/>
  <c r="D15" i="111" s="1"/>
  <c r="D70" i="64"/>
  <c r="R16" i="67"/>
  <c r="R19" i="67" s="1"/>
  <c r="R51" i="63"/>
  <c r="Q67" i="64"/>
  <c r="Q55" i="64"/>
  <c r="D15" i="64"/>
  <c r="D130" i="116" s="1"/>
  <c r="AZ44" i="71"/>
  <c r="AZ6" i="111"/>
  <c r="AZ15" i="111" s="1"/>
  <c r="F10" i="92"/>
  <c r="E23" i="52"/>
  <c r="F43" i="71"/>
  <c r="F56" i="71" s="1"/>
  <c r="H208" i="59"/>
  <c r="E114" i="116"/>
  <c r="G104" i="59"/>
  <c r="AO78" i="63" l="1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AZ57" i="71"/>
  <c r="AZ50" i="71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F114" i="116"/>
  <c r="H104" i="59"/>
  <c r="J104" i="59" s="1"/>
  <c r="D50" i="71"/>
  <c r="D57" i="71"/>
  <c r="P44" i="71"/>
  <c r="P6" i="111"/>
  <c r="P15" i="111" s="1"/>
  <c r="T16" i="67" l="1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G114" i="116"/>
  <c r="I104" i="59"/>
  <c r="H114" i="116" s="1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H35" i="63"/>
  <c r="G178" i="116" s="1"/>
  <c r="S44" i="71" l="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U55" i="64" l="1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W16" i="67" l="1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U50" i="71" l="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V15" i="111" l="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H70" i="64" l="1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N23" i="52" l="1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A43" i="64" l="1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P23" i="52" l="1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E11" i="116" l="1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R23" i="52" l="1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F43" i="111" l="1"/>
  <c r="F42" i="111"/>
  <c r="F49" i="111" s="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C140" i="116" l="1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D60" i="63" l="1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H43" i="64" l="1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G57" i="71" l="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AL66" i="63" l="1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N8" i="111" l="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AK6" i="111" l="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AB43" i="71" l="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F126" i="116" l="1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H53" i="64" l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BL67" i="64"/>
  <c r="AR52" i="63"/>
  <c r="AR48" i="50"/>
  <c r="AQ52" i="52"/>
  <c r="AR31" i="50"/>
  <c r="AR49" i="52" s="1"/>
  <c r="AQ58" i="52"/>
  <c r="F11" i="116"/>
  <c r="F128" i="116"/>
  <c r="F15" i="64"/>
  <c r="AE10" i="92" l="1"/>
  <c r="AD23" i="52"/>
  <c r="AE43" i="71"/>
  <c r="AE56" i="71" s="1"/>
  <c r="AG208" i="59"/>
  <c r="C72" i="111"/>
  <c r="AM15" i="111"/>
  <c r="D34" i="111"/>
  <c r="D35" i="111"/>
  <c r="D36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59" i="52"/>
  <c r="H60" i="64"/>
  <c r="H55" i="64"/>
  <c r="H58" i="64" s="1"/>
  <c r="AS65" i="50" l="1"/>
  <c r="AS67" i="50" s="1"/>
  <c r="AS69" i="50" s="1"/>
  <c r="AS66" i="63"/>
  <c r="AS68" i="63" s="1"/>
  <c r="AS74" i="63" s="1"/>
  <c r="AR59" i="52"/>
  <c r="AR53" i="52"/>
  <c r="AR70" i="50"/>
  <c r="AR41" i="64" s="1"/>
  <c r="AR51" i="63"/>
  <c r="AR16" i="67"/>
  <c r="AR19" i="67" s="1"/>
  <c r="Q8" i="111"/>
  <c r="Q70" i="64"/>
  <c r="E53" i="111"/>
  <c r="D4" i="112"/>
  <c r="F34" i="111"/>
  <c r="G4" i="112" s="1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D6" i="112"/>
  <c r="C69" i="111"/>
  <c r="F36" i="111"/>
  <c r="G6" i="112" s="1"/>
  <c r="I57" i="64"/>
  <c r="I58" i="64" s="1"/>
  <c r="H59" i="71"/>
  <c r="I50" i="63"/>
  <c r="I53" i="63" s="1"/>
  <c r="I60" i="63" s="1"/>
  <c r="D5" i="112"/>
  <c r="E61" i="111"/>
  <c r="J77" i="63" l="1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G10" i="92"/>
  <c r="AG43" i="71"/>
  <c r="AG56" i="71" s="1"/>
  <c r="AF23" i="52"/>
  <c r="AI208" i="59"/>
  <c r="G52" i="111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R70" i="64" l="1"/>
  <c r="R8" i="111"/>
  <c r="D54" i="111"/>
  <c r="D55" i="111" s="1"/>
  <c r="G43" i="111"/>
  <c r="G42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53" i="52"/>
  <c r="L60" i="64" l="1"/>
  <c r="L77" i="63"/>
  <c r="L80" i="63" s="1"/>
  <c r="L82" i="63" s="1"/>
  <c r="AU59" i="52"/>
  <c r="AU70" i="50"/>
  <c r="AU41" i="64" s="1"/>
  <c r="AU53" i="52"/>
  <c r="AV65" i="50"/>
  <c r="AV67" i="50" s="1"/>
  <c r="AV69" i="50" s="1"/>
  <c r="AV66" i="63"/>
  <c r="AV68" i="63" s="1"/>
  <c r="AV74" i="63" s="1"/>
  <c r="G57" i="11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D56" i="11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L59" i="71" l="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AW16" i="67" l="1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AL43" i="71" l="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53" i="52"/>
  <c r="AX59" i="52"/>
  <c r="F29" i="111"/>
  <c r="G27" i="111" s="1"/>
  <c r="E28" i="111"/>
  <c r="T70" i="64"/>
  <c r="T8" i="111"/>
  <c r="AX51" i="63"/>
  <c r="AX16" i="67"/>
  <c r="AX19" i="67" s="1"/>
  <c r="G10" i="116" l="1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G11" i="64" s="1"/>
  <c r="G126" i="116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AZ51" i="63" l="1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AX18" i="111" s="1"/>
  <c r="AY17" i="111" s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BJ18" i="111" s="1"/>
  <c r="BK17" i="111" s="1"/>
  <c r="BK18" i="111" s="1"/>
  <c r="D60" i="111"/>
  <c r="E5" i="112"/>
  <c r="F35" i="111"/>
  <c r="G5" i="112" s="1"/>
  <c r="U70" i="64"/>
  <c r="U8" i="111"/>
  <c r="AZ53" i="52"/>
  <c r="AZ70" i="50"/>
  <c r="AZ41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A51" i="63" l="1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H60" i="111"/>
  <c r="BA53" i="52"/>
  <c r="BB66" i="63"/>
  <c r="BB68" i="63" s="1"/>
  <c r="BB74" i="63" s="1"/>
  <c r="BB65" i="50"/>
  <c r="BB67" i="50" s="1"/>
  <c r="BB69" i="50" s="1"/>
  <c r="BA59" i="52"/>
  <c r="BA70" i="50"/>
  <c r="BA41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O57" i="64" l="1"/>
  <c r="O58" i="64" s="1"/>
  <c r="O50" i="63"/>
  <c r="O53" i="63" s="1"/>
  <c r="O60" i="63" s="1"/>
  <c r="N59" i="71"/>
  <c r="D73" i="111"/>
  <c r="E73" i="111" s="1"/>
  <c r="F73" i="111" s="1"/>
  <c r="H52" i="111"/>
  <c r="D72" i="111" s="1"/>
  <c r="E72" i="111" s="1"/>
  <c r="F72" i="111" s="1"/>
  <c r="H42" i="111"/>
  <c r="D70" i="111" s="1"/>
  <c r="D62" i="111"/>
  <c r="D63" i="111" s="1"/>
  <c r="D64" i="111" s="1"/>
  <c r="H43" i="111"/>
  <c r="D71" i="111" s="1"/>
  <c r="E71" i="111" s="1"/>
  <c r="F71" i="111" s="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D75" i="111" l="1"/>
  <c r="E70" i="111"/>
  <c r="AP23" i="52"/>
  <c r="AQ10" i="92"/>
  <c r="AQ43" i="71"/>
  <c r="AQ56" i="71" s="1"/>
  <c r="AS208" i="59"/>
  <c r="D140" i="116"/>
  <c r="D28" i="64"/>
  <c r="W69" i="64"/>
  <c r="V9" i="111"/>
  <c r="V45" i="71"/>
  <c r="V58" i="71" s="1"/>
  <c r="H65" i="111"/>
  <c r="P77" i="63"/>
  <c r="P60" i="64"/>
  <c r="BC59" i="52"/>
  <c r="BD66" i="63"/>
  <c r="BD68" i="63" s="1"/>
  <c r="BD74" i="63" s="1"/>
  <c r="BC70" i="50"/>
  <c r="BC41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F48" i="50" l="1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F70" i="111"/>
  <c r="E75" i="111"/>
  <c r="F75" i="111" s="1"/>
  <c r="W70" i="64"/>
  <c r="W8" i="111"/>
  <c r="BE51" i="63" l="1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S50" i="63" l="1"/>
  <c r="S53" i="63" s="1"/>
  <c r="S60" i="63" s="1"/>
  <c r="R59" i="71"/>
  <c r="S57" i="64"/>
  <c r="S58" i="64" s="1"/>
  <c r="BF70" i="50"/>
  <c r="BF41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H52" i="52" l="1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T59" i="71" l="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BI51" i="63" l="1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H27" i="64" l="1"/>
  <c r="G143" i="116"/>
  <c r="BJ70" i="50"/>
  <c r="BJ41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X77" i="63" l="1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H11" i="64" s="1"/>
  <c r="H126" i="116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28" i="64"/>
  <c r="H143" i="116" s="1"/>
  <c r="H142" i="116"/>
  <c r="I23" i="63" l="1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AZ23" i="52" l="1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I31" i="63" l="1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AC69" i="64" l="1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AC60" i="64" l="1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AC45" i="71" l="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AE60" i="64" l="1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BG10" i="92" l="1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AE70" i="64" l="1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AG59" i="71" l="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<sst xmlns="http://schemas.openxmlformats.org/spreadsheetml/2006/main" count="7631" uniqueCount="1247">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</sst>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5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4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4" fillId="4" borderId="0" xfId="0" applyFon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394500</c:v>
                </c:pt>
                <c:pt idx="26">
                  <c:v>444500</c:v>
                </c:pt>
                <c:pt idx="27">
                  <c:v>444500</c:v>
                </c:pt>
                <c:pt idx="28">
                  <c:v>480000</c:v>
                </c:pt>
                <c:pt idx="29">
                  <c:v>530000</c:v>
                </c:pt>
                <c:pt idx="30">
                  <c:v>444500</c:v>
                </c:pt>
                <c:pt idx="31">
                  <c:v>480000</c:v>
                </c:pt>
                <c:pt idx="32">
                  <c:v>394500</c:v>
                </c:pt>
                <c:pt idx="33">
                  <c:v>394500</c:v>
                </c:pt>
                <c:pt idx="34">
                  <c:v>394500</c:v>
                </c:pt>
                <c:pt idx="35">
                  <c:v>244500</c:v>
                </c:pt>
                <c:pt idx="36">
                  <c:v>259500</c:v>
                </c:pt>
                <c:pt idx="37">
                  <c:v>415000</c:v>
                </c:pt>
                <c:pt idx="38">
                  <c:v>465000</c:v>
                </c:pt>
                <c:pt idx="39">
                  <c:v>465000</c:v>
                </c:pt>
                <c:pt idx="40">
                  <c:v>515000</c:v>
                </c:pt>
                <c:pt idx="41">
                  <c:v>565000</c:v>
                </c:pt>
                <c:pt idx="42">
                  <c:v>465000</c:v>
                </c:pt>
                <c:pt idx="43">
                  <c:v>515000</c:v>
                </c:pt>
                <c:pt idx="44">
                  <c:v>415000</c:v>
                </c:pt>
                <c:pt idx="45">
                  <c:v>415000</c:v>
                </c:pt>
                <c:pt idx="46">
                  <c:v>415000</c:v>
                </c:pt>
                <c:pt idx="47">
                  <c:v>259500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89500</c:v>
                </c:pt>
                <c:pt idx="25">
                  <c:v>146500</c:v>
                </c:pt>
                <c:pt idx="26">
                  <c:v>165500</c:v>
                </c:pt>
                <c:pt idx="27">
                  <c:v>165500</c:v>
                </c:pt>
                <c:pt idx="28">
                  <c:v>182000</c:v>
                </c:pt>
                <c:pt idx="29">
                  <c:v>201000</c:v>
                </c:pt>
                <c:pt idx="30">
                  <c:v>165500</c:v>
                </c:pt>
                <c:pt idx="31">
                  <c:v>182000</c:v>
                </c:pt>
                <c:pt idx="32">
                  <c:v>146500</c:v>
                </c:pt>
                <c:pt idx="33">
                  <c:v>146500</c:v>
                </c:pt>
                <c:pt idx="34">
                  <c:v>146500</c:v>
                </c:pt>
                <c:pt idx="35">
                  <c:v>89500</c:v>
                </c:pt>
                <c:pt idx="36">
                  <c:v>95000</c:v>
                </c:pt>
                <c:pt idx="37">
                  <c:v>157500</c:v>
                </c:pt>
                <c:pt idx="38">
                  <c:v>176500</c:v>
                </c:pt>
                <c:pt idx="39">
                  <c:v>176500</c:v>
                </c:pt>
                <c:pt idx="40">
                  <c:v>195500</c:v>
                </c:pt>
                <c:pt idx="41">
                  <c:v>214500</c:v>
                </c:pt>
                <c:pt idx="42">
                  <c:v>176500</c:v>
                </c:pt>
                <c:pt idx="43">
                  <c:v>195500</c:v>
                </c:pt>
                <c:pt idx="44">
                  <c:v>157500</c:v>
                </c:pt>
                <c:pt idx="45">
                  <c:v>157500</c:v>
                </c:pt>
                <c:pt idx="46">
                  <c:v>157500</c:v>
                </c:pt>
                <c:pt idx="47">
                  <c:v>95000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155000</c:v>
                </c:pt>
                <c:pt idx="25">
                  <c:v>248000</c:v>
                </c:pt>
                <c:pt idx="26">
                  <c:v>279000</c:v>
                </c:pt>
                <c:pt idx="27">
                  <c:v>279000</c:v>
                </c:pt>
                <c:pt idx="28">
                  <c:v>298000</c:v>
                </c:pt>
                <c:pt idx="29">
                  <c:v>329000</c:v>
                </c:pt>
                <c:pt idx="30">
                  <c:v>279000</c:v>
                </c:pt>
                <c:pt idx="31">
                  <c:v>298000</c:v>
                </c:pt>
                <c:pt idx="32">
                  <c:v>248000</c:v>
                </c:pt>
                <c:pt idx="33">
                  <c:v>248000</c:v>
                </c:pt>
                <c:pt idx="34">
                  <c:v>248000</c:v>
                </c:pt>
                <c:pt idx="35">
                  <c:v>155000</c:v>
                </c:pt>
                <c:pt idx="36">
                  <c:v>164500</c:v>
                </c:pt>
                <c:pt idx="37">
                  <c:v>257500</c:v>
                </c:pt>
                <c:pt idx="38">
                  <c:v>288500</c:v>
                </c:pt>
                <c:pt idx="39">
                  <c:v>288500</c:v>
                </c:pt>
                <c:pt idx="40">
                  <c:v>319500</c:v>
                </c:pt>
                <c:pt idx="41">
                  <c:v>350500</c:v>
                </c:pt>
                <c:pt idx="42">
                  <c:v>288500</c:v>
                </c:pt>
                <c:pt idx="43">
                  <c:v>319500</c:v>
                </c:pt>
                <c:pt idx="44">
                  <c:v>257500</c:v>
                </c:pt>
                <c:pt idx="45">
                  <c:v>257500</c:v>
                </c:pt>
                <c:pt idx="46">
                  <c:v>257500</c:v>
                </c:pt>
                <c:pt idx="47">
                  <c:v>164500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>
      <selection activeCell="A22" sqref="A22"/>
    </sheetView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5" t="s">
        <v>807</v>
      </c>
      <c r="G2" s="375"/>
      <c r="H2" s="375"/>
      <c r="J2" s="375" t="s">
        <v>453</v>
      </c>
      <c r="K2" s="375"/>
      <c r="L2" s="375"/>
      <c r="M2" s="375"/>
      <c r="N2" s="375"/>
      <c r="O2" s="375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5" t="s">
        <v>1068</v>
      </c>
      <c r="G13" s="375"/>
      <c r="H13" s="375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5" t="s">
        <v>457</v>
      </c>
      <c r="G24" s="375"/>
      <c r="H24" s="375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4" t="s">
        <v>451</v>
      </c>
      <c r="H47" s="374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1053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5" t="s">
        <v>35</v>
      </c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 t="s">
        <v>36</v>
      </c>
      <c r="R107" s="375"/>
      <c r="S107" s="375"/>
      <c r="T107" s="375"/>
      <c r="U107" s="375"/>
      <c r="V107" s="375"/>
      <c r="W107" s="375"/>
      <c r="X107" s="375"/>
      <c r="Y107" s="375"/>
      <c r="Z107" s="375"/>
      <c r="AA107" s="375"/>
      <c r="AB107" s="375"/>
      <c r="AC107" s="375" t="s">
        <v>37</v>
      </c>
      <c r="AD107" s="375"/>
      <c r="AE107" s="375"/>
      <c r="AF107" s="375"/>
      <c r="AG107" s="375"/>
      <c r="AH107" s="375"/>
      <c r="AI107" s="375"/>
      <c r="AJ107" s="375"/>
      <c r="AK107" s="375"/>
      <c r="AL107" s="375"/>
      <c r="AM107" s="375"/>
      <c r="AN107" s="375"/>
      <c r="AO107" s="375" t="s">
        <v>38</v>
      </c>
      <c r="AP107" s="375"/>
      <c r="AQ107" s="375"/>
      <c r="AR107" s="375"/>
      <c r="AS107" s="375"/>
      <c r="AT107" s="375"/>
      <c r="AU107" s="375"/>
      <c r="AV107" s="375"/>
      <c r="AW107" s="375"/>
      <c r="AX107" s="375"/>
      <c r="AY107" s="375"/>
      <c r="AZ107" s="375"/>
      <c r="BA107" s="375" t="s">
        <v>39</v>
      </c>
      <c r="BB107" s="375"/>
      <c r="BC107" s="375"/>
      <c r="BD107" s="375"/>
      <c r="BE107" s="375"/>
      <c r="BF107" s="375"/>
      <c r="BG107" s="375"/>
      <c r="BH107" s="375"/>
      <c r="BI107" s="375"/>
      <c r="BJ107" s="375"/>
      <c r="BK107" s="375"/>
      <c r="BL107" s="375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5" t="s">
        <v>35</v>
      </c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 t="s">
        <v>36</v>
      </c>
      <c r="Q30" s="375"/>
      <c r="R30" s="375"/>
      <c r="S30" s="375"/>
      <c r="T30" s="375"/>
      <c r="U30" s="375"/>
      <c r="V30" s="375"/>
      <c r="W30" s="375"/>
      <c r="X30" s="375"/>
      <c r="Y30" s="375"/>
      <c r="Z30" s="375"/>
      <c r="AA30" s="375"/>
      <c r="AB30" s="375" t="s">
        <v>37</v>
      </c>
      <c r="AC30" s="375"/>
      <c r="AD30" s="375"/>
      <c r="AE30" s="375"/>
      <c r="AF30" s="375"/>
      <c r="AG30" s="375"/>
      <c r="AH30" s="375"/>
      <c r="AI30" s="375"/>
      <c r="AJ30" s="375"/>
      <c r="AK30" s="375"/>
      <c r="AL30" s="375"/>
      <c r="AM30" s="375"/>
      <c r="AN30" s="375" t="s">
        <v>38</v>
      </c>
      <c r="AO30" s="375"/>
      <c r="AP30" s="375"/>
      <c r="AQ30" s="375"/>
      <c r="AR30" s="375"/>
      <c r="AS30" s="375"/>
      <c r="AT30" s="375"/>
      <c r="AU30" s="375"/>
      <c r="AV30" s="375"/>
      <c r="AW30" s="375"/>
      <c r="AX30" s="375"/>
      <c r="AY30" s="375"/>
      <c r="AZ30" s="375" t="s">
        <v>39</v>
      </c>
      <c r="BA30" s="375"/>
      <c r="BB30" s="375"/>
      <c r="BC30" s="375"/>
      <c r="BD30" s="375"/>
      <c r="BE30" s="375"/>
      <c r="BF30" s="375"/>
      <c r="BG30" s="375"/>
      <c r="BH30" s="375"/>
      <c r="BI30" s="375"/>
      <c r="BJ30" s="375"/>
      <c r="BK30" s="375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5" t="s">
        <v>35</v>
      </c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 t="s">
        <v>36</v>
      </c>
      <c r="Q32" s="375"/>
      <c r="R32" s="375"/>
      <c r="S32" s="375"/>
      <c r="T32" s="375"/>
      <c r="U32" s="375"/>
      <c r="V32" s="375"/>
      <c r="W32" s="375"/>
      <c r="X32" s="375"/>
      <c r="Y32" s="375"/>
      <c r="Z32" s="375"/>
      <c r="AA32" s="375"/>
      <c r="AB32" s="375" t="s">
        <v>37</v>
      </c>
      <c r="AC32" s="375"/>
      <c r="AD32" s="375"/>
      <c r="AE32" s="375"/>
      <c r="AF32" s="375"/>
      <c r="AG32" s="375"/>
      <c r="AH32" s="375"/>
      <c r="AI32" s="375"/>
      <c r="AJ32" s="375"/>
      <c r="AK32" s="375"/>
      <c r="AL32" s="375"/>
      <c r="AM32" s="375"/>
      <c r="AN32" s="375" t="s">
        <v>38</v>
      </c>
      <c r="AO32" s="375"/>
      <c r="AP32" s="375"/>
      <c r="AQ32" s="375"/>
      <c r="AR32" s="375"/>
      <c r="AS32" s="375"/>
      <c r="AT32" s="375"/>
      <c r="AU32" s="375"/>
      <c r="AV32" s="375"/>
      <c r="AW32" s="375"/>
      <c r="AX32" s="375"/>
      <c r="AY32" s="375"/>
      <c r="AZ32" s="375" t="s">
        <v>39</v>
      </c>
      <c r="BA32" s="375"/>
      <c r="BB32" s="375"/>
      <c r="BC32" s="375"/>
      <c r="BD32" s="375"/>
      <c r="BE32" s="375"/>
      <c r="BF32" s="375"/>
      <c r="BG32" s="375"/>
      <c r="BH32" s="375"/>
      <c r="BI32" s="375"/>
      <c r="BJ32" s="375"/>
      <c r="BK32" s="375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1066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5" t="s">
        <v>35</v>
      </c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 t="s">
        <v>36</v>
      </c>
      <c r="R42" s="375"/>
      <c r="S42" s="375"/>
      <c r="T42" s="375"/>
      <c r="U42" s="375"/>
      <c r="V42" s="375"/>
      <c r="W42" s="375"/>
      <c r="X42" s="375"/>
      <c r="Y42" s="375"/>
      <c r="Z42" s="375"/>
      <c r="AA42" s="375"/>
      <c r="AB42" s="375"/>
      <c r="AC42" s="375" t="s">
        <v>37</v>
      </c>
      <c r="AD42" s="375"/>
      <c r="AE42" s="375"/>
      <c r="AF42" s="375"/>
      <c r="AG42" s="375"/>
      <c r="AH42" s="375"/>
      <c r="AI42" s="375"/>
      <c r="AJ42" s="375"/>
      <c r="AK42" s="375"/>
      <c r="AL42" s="375"/>
      <c r="AM42" s="375"/>
      <c r="AN42" s="375"/>
      <c r="AO42" s="375" t="s">
        <v>38</v>
      </c>
      <c r="AP42" s="375"/>
      <c r="AQ42" s="375"/>
      <c r="AR42" s="375"/>
      <c r="AS42" s="375"/>
      <c r="AT42" s="375"/>
      <c r="AU42" s="375"/>
      <c r="AV42" s="375"/>
      <c r="AW42" s="375"/>
      <c r="AX42" s="375"/>
      <c r="AY42" s="375"/>
      <c r="AZ42" s="375"/>
      <c r="BA42" s="375" t="s">
        <v>39</v>
      </c>
      <c r="BB42" s="375"/>
      <c r="BC42" s="375"/>
      <c r="BD42" s="375"/>
      <c r="BE42" s="375"/>
      <c r="BF42" s="375"/>
      <c r="BG42" s="375"/>
      <c r="BH42" s="375"/>
      <c r="BI42" s="375"/>
      <c r="BJ42" s="375"/>
      <c r="BK42" s="375"/>
      <c r="BL42" s="375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1053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6" t="s">
        <v>35</v>
      </c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6"/>
      <c r="P1" s="376" t="s">
        <v>36</v>
      </c>
      <c r="Q1" s="376"/>
      <c r="R1" s="376"/>
      <c r="S1" s="376"/>
      <c r="T1" s="376"/>
      <c r="U1" s="376"/>
      <c r="V1" s="376"/>
      <c r="W1" s="376"/>
      <c r="X1" s="376"/>
      <c r="Y1" s="376"/>
      <c r="Z1" s="376"/>
      <c r="AA1" s="376"/>
      <c r="AB1" s="376" t="s">
        <v>37</v>
      </c>
      <c r="AC1" s="376"/>
      <c r="AD1" s="376"/>
      <c r="AE1" s="376"/>
      <c r="AF1" s="376"/>
      <c r="AG1" s="376"/>
      <c r="AH1" s="376"/>
      <c r="AI1" s="376"/>
      <c r="AJ1" s="376"/>
      <c r="AK1" s="376"/>
      <c r="AL1" s="376"/>
      <c r="AM1" s="376"/>
      <c r="AN1" s="376" t="s">
        <v>38</v>
      </c>
      <c r="AO1" s="376"/>
      <c r="AP1" s="376"/>
      <c r="AQ1" s="376"/>
      <c r="AR1" s="376"/>
      <c r="AS1" s="376"/>
      <c r="AT1" s="376"/>
      <c r="AU1" s="376"/>
      <c r="AV1" s="376"/>
      <c r="AW1" s="376"/>
      <c r="AX1" s="376"/>
      <c r="AY1" s="376"/>
      <c r="AZ1" s="376" t="s">
        <v>39</v>
      </c>
      <c r="BA1" s="376"/>
      <c r="BB1" s="376"/>
      <c r="BC1" s="376"/>
      <c r="BD1" s="376"/>
      <c r="BE1" s="376"/>
      <c r="BF1" s="376"/>
      <c r="BG1" s="376"/>
      <c r="BH1" s="376"/>
      <c r="BI1" s="376"/>
      <c r="BJ1" s="376"/>
      <c r="BK1" s="376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842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843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958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856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7" t="s">
        <v>846</v>
      </c>
      <c r="G39" s="377"/>
      <c r="H39" s="377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844</v>
      </c>
      <c r="E44" s="121">
        <f>D43+D42</f>
        <v>47195599.800000004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471.95599800000002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844</v>
      </c>
      <c r="E53" s="121" t="e">
        <f>D34</f>
        <v>#REF!</v>
      </c>
    </row>
    <row r="54" spans="2:12" x14ac:dyDescent="0.15">
      <c r="B54" s="106" t="s">
        <v>923</v>
      </c>
      <c r="D54" s="234" t="e">
        <f>D47/(1-G52)-D47</f>
        <v>#REF!</v>
      </c>
      <c r="L54" s="223"/>
    </row>
    <row r="55" spans="2:12" x14ac:dyDescent="0.15">
      <c r="B55" s="47" t="s">
        <v>912</v>
      </c>
      <c r="D55" s="235" t="e">
        <f>D47+D54</f>
        <v>#REF!</v>
      </c>
    </row>
    <row r="56" spans="2:12" x14ac:dyDescent="0.15">
      <c r="B56" s="47" t="s">
        <v>913</v>
      </c>
      <c r="D56" s="131" t="e">
        <f>E53/D55</f>
        <v>#REF!</v>
      </c>
    </row>
    <row r="57" spans="2:12" x14ac:dyDescent="0.15">
      <c r="B57" s="47" t="s">
        <v>916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844</v>
      </c>
      <c r="E61" s="121" t="e">
        <f>D35</f>
        <v>#REF!</v>
      </c>
    </row>
    <row r="62" spans="2:12" x14ac:dyDescent="0.15">
      <c r="B62" s="106" t="s">
        <v>924</v>
      </c>
      <c r="D62" s="234" t="e">
        <f>D55/(1-H60)-D55</f>
        <v>#REF!</v>
      </c>
      <c r="L62" s="223"/>
    </row>
    <row r="63" spans="2:12" x14ac:dyDescent="0.15">
      <c r="B63" s="47" t="s">
        <v>912</v>
      </c>
      <c r="D63" s="235" t="e">
        <f>D55+D62</f>
        <v>#REF!</v>
      </c>
    </row>
    <row r="64" spans="2:12" x14ac:dyDescent="0.15">
      <c r="B64" s="47" t="s">
        <v>913</v>
      </c>
      <c r="D64" s="131" t="e">
        <f>E61/D63</f>
        <v>#REF!</v>
      </c>
    </row>
    <row r="65" spans="2:8" x14ac:dyDescent="0.15">
      <c r="B65" s="33" t="s">
        <v>916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 t="e">
        <f>D36</f>
        <v>#REF!</v>
      </c>
    </row>
    <row r="70" spans="2:8" x14ac:dyDescent="0.15">
      <c r="B70" s="138" t="s">
        <v>845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911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914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915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8" t="s">
        <v>151</v>
      </c>
      <c r="B3" s="375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8" t="s">
        <v>154</v>
      </c>
      <c r="B9" s="375"/>
    </row>
    <row r="10" spans="1:62" x14ac:dyDescent="0.15">
      <c r="C10" s="375" t="s">
        <v>35</v>
      </c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 t="s">
        <v>36</v>
      </c>
      <c r="P10" s="375"/>
      <c r="Q10" s="375"/>
      <c r="R10" s="375"/>
      <c r="S10" s="375"/>
      <c r="T10" s="375"/>
      <c r="U10" s="375"/>
      <c r="V10" s="375"/>
      <c r="W10" s="375"/>
      <c r="X10" s="375"/>
      <c r="Y10" s="375"/>
      <c r="Z10" s="375"/>
      <c r="AA10" s="375" t="s">
        <v>37</v>
      </c>
      <c r="AB10" s="375"/>
      <c r="AC10" s="375"/>
      <c r="AD10" s="375"/>
      <c r="AE10" s="375"/>
      <c r="AF10" s="375"/>
      <c r="AG10" s="375"/>
      <c r="AH10" s="375"/>
      <c r="AI10" s="375"/>
      <c r="AJ10" s="375"/>
      <c r="AK10" s="375"/>
      <c r="AL10" s="375"/>
      <c r="AM10" s="375" t="s">
        <v>38</v>
      </c>
      <c r="AN10" s="375"/>
      <c r="AO10" s="375"/>
      <c r="AP10" s="375"/>
      <c r="AQ10" s="375"/>
      <c r="AR10" s="375"/>
      <c r="AS10" s="375"/>
      <c r="AT10" s="375"/>
      <c r="AU10" s="375"/>
      <c r="AV10" s="375"/>
      <c r="AW10" s="375"/>
      <c r="AX10" s="375"/>
      <c r="AY10" s="375" t="s">
        <v>39</v>
      </c>
      <c r="AZ10" s="375"/>
      <c r="BA10" s="375"/>
      <c r="BB10" s="375"/>
      <c r="BC10" s="375"/>
      <c r="BD10" s="375"/>
      <c r="BE10" s="375"/>
      <c r="BF10" s="375"/>
      <c r="BG10" s="375"/>
      <c r="BH10" s="375"/>
      <c r="BI10" s="375"/>
      <c r="BJ10" s="375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5" t="s">
        <v>35</v>
      </c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 t="s">
        <v>36</v>
      </c>
      <c r="P19" s="375"/>
      <c r="Q19" s="375"/>
      <c r="R19" s="375"/>
      <c r="S19" s="375"/>
      <c r="T19" s="375"/>
      <c r="U19" s="375"/>
      <c r="V19" s="375"/>
      <c r="W19" s="375"/>
      <c r="X19" s="375"/>
      <c r="Y19" s="375"/>
      <c r="Z19" s="375"/>
      <c r="AA19" s="375" t="s">
        <v>37</v>
      </c>
      <c r="AB19" s="375"/>
      <c r="AC19" s="375"/>
      <c r="AD19" s="375"/>
      <c r="AE19" s="375"/>
      <c r="AF19" s="375"/>
      <c r="AG19" s="375"/>
      <c r="AH19" s="375"/>
      <c r="AI19" s="375"/>
      <c r="AJ19" s="375"/>
      <c r="AK19" s="375"/>
      <c r="AL19" s="375"/>
      <c r="AM19" s="375" t="s">
        <v>38</v>
      </c>
      <c r="AN19" s="375"/>
      <c r="AO19" s="375"/>
      <c r="AP19" s="375"/>
      <c r="AQ19" s="375"/>
      <c r="AR19" s="375"/>
      <c r="AS19" s="375"/>
      <c r="AT19" s="375"/>
      <c r="AU19" s="375"/>
      <c r="AV19" s="375"/>
      <c r="AW19" s="375"/>
      <c r="AX19" s="375"/>
      <c r="AY19" s="375" t="s">
        <v>39</v>
      </c>
      <c r="AZ19" s="375"/>
      <c r="BA19" s="375"/>
      <c r="BB19" s="375"/>
      <c r="BC19" s="375"/>
      <c r="BD19" s="375"/>
      <c r="BE19" s="375"/>
      <c r="BF19" s="375"/>
      <c r="BG19" s="375"/>
      <c r="BH19" s="375"/>
      <c r="BI19" s="375"/>
      <c r="BJ19" s="375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5" t="s">
        <v>35</v>
      </c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 t="s">
        <v>36</v>
      </c>
      <c r="P31" s="375"/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 t="s">
        <v>37</v>
      </c>
      <c r="AB31" s="375"/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 t="s">
        <v>38</v>
      </c>
      <c r="AN31" s="375"/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 t="s">
        <v>39</v>
      </c>
      <c r="AZ31" s="375"/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1099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1101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1100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941</v>
      </c>
      <c r="C47" s="74" t="s">
        <v>147</v>
      </c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940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5" t="s">
        <v>35</v>
      </c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 t="s">
        <v>36</v>
      </c>
      <c r="Q53" s="375"/>
      <c r="R53" s="375"/>
      <c r="S53" s="375"/>
      <c r="T53" s="375"/>
      <c r="U53" s="375"/>
      <c r="V53" s="375"/>
      <c r="W53" s="375"/>
      <c r="X53" s="375"/>
      <c r="Y53" s="375"/>
      <c r="Z53" s="375"/>
      <c r="AA53" s="375"/>
      <c r="AB53" s="375" t="s">
        <v>37</v>
      </c>
      <c r="AC53" s="375"/>
      <c r="AD53" s="375"/>
      <c r="AE53" s="375"/>
      <c r="AF53" s="375"/>
      <c r="AG53" s="375"/>
      <c r="AH53" s="375"/>
      <c r="AI53" s="375"/>
      <c r="AJ53" s="375"/>
      <c r="AK53" s="375"/>
      <c r="AL53" s="375"/>
      <c r="AM53" s="375"/>
      <c r="AN53" s="375" t="s">
        <v>38</v>
      </c>
      <c r="AO53" s="375"/>
      <c r="AP53" s="375"/>
      <c r="AQ53" s="375"/>
      <c r="AR53" s="375"/>
      <c r="AS53" s="375"/>
      <c r="AT53" s="375"/>
      <c r="AU53" s="375"/>
      <c r="AV53" s="375"/>
      <c r="AW53" s="375"/>
      <c r="AX53" s="375"/>
      <c r="AY53" s="375"/>
      <c r="AZ53" s="375" t="s">
        <v>39</v>
      </c>
      <c r="BA53" s="375"/>
      <c r="BB53" s="375"/>
      <c r="BC53" s="375"/>
      <c r="BD53" s="375"/>
      <c r="BE53" s="375"/>
      <c r="BF53" s="375"/>
      <c r="BG53" s="375"/>
      <c r="BH53" s="375"/>
      <c r="BI53" s="375"/>
      <c r="BJ53" s="375"/>
      <c r="BK53" s="375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1099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940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1100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1102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5" t="s">
        <v>318</v>
      </c>
      <c r="B2" s="375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5" t="s">
        <v>36</v>
      </c>
      <c r="Q41" s="375"/>
      <c r="R41" s="375"/>
      <c r="S41" s="375"/>
      <c r="T41" s="375"/>
      <c r="U41" s="375"/>
      <c r="V41" s="375"/>
      <c r="W41" s="375"/>
      <c r="X41" s="375"/>
      <c r="Y41" s="375"/>
      <c r="Z41" s="375"/>
      <c r="AA41" s="375"/>
      <c r="AB41" s="375" t="s">
        <v>37</v>
      </c>
      <c r="AC41" s="375"/>
      <c r="AD41" s="375"/>
      <c r="AE41" s="375"/>
      <c r="AF41" s="375"/>
      <c r="AG41" s="375"/>
      <c r="AH41" s="375"/>
      <c r="AI41" s="375"/>
      <c r="AJ41" s="375"/>
      <c r="AK41" s="375"/>
      <c r="AL41" s="375"/>
      <c r="AM41" s="375"/>
      <c r="AN41" s="375" t="s">
        <v>38</v>
      </c>
      <c r="AO41" s="375"/>
      <c r="AP41" s="375"/>
      <c r="AQ41" s="375"/>
      <c r="AR41" s="375"/>
      <c r="AS41" s="375"/>
      <c r="AT41" s="375"/>
      <c r="AU41" s="375"/>
      <c r="AV41" s="375"/>
      <c r="AW41" s="375"/>
      <c r="AX41" s="375"/>
      <c r="AY41" s="375"/>
      <c r="AZ41" s="375" t="s">
        <v>39</v>
      </c>
      <c r="BA41" s="375"/>
      <c r="BB41" s="375"/>
      <c r="BC41" s="375"/>
      <c r="BD41" s="375"/>
      <c r="BE41" s="375"/>
      <c r="BF41" s="375"/>
      <c r="BG41" s="375"/>
      <c r="BH41" s="375"/>
      <c r="BI41" s="375"/>
      <c r="BJ41" s="375"/>
      <c r="BK41" s="375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5" t="s">
        <v>35</v>
      </c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 t="s">
        <v>36</v>
      </c>
      <c r="R44" s="375"/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 t="s">
        <v>37</v>
      </c>
      <c r="AD44" s="375"/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 t="s">
        <v>38</v>
      </c>
      <c r="AP44" s="375"/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 t="s">
        <v>39</v>
      </c>
      <c r="BB44" s="375"/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9" t="s">
        <v>35</v>
      </c>
      <c r="E143" s="379"/>
      <c r="F143" s="379"/>
      <c r="G143" s="379"/>
      <c r="H143" s="379"/>
      <c r="I143" s="379"/>
      <c r="J143" s="379"/>
      <c r="K143" s="379"/>
      <c r="L143" s="379"/>
      <c r="M143" s="379"/>
      <c r="N143" s="379"/>
      <c r="O143" s="379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5" t="s">
        <v>318</v>
      </c>
      <c r="B2" s="375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5" t="s">
        <v>35</v>
      </c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 t="s">
        <v>36</v>
      </c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/>
      <c r="AB4" s="375" t="s">
        <v>37</v>
      </c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/>
      <c r="AN4" s="375" t="s">
        <v>38</v>
      </c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/>
      <c r="AZ4" s="375" t="s">
        <v>39</v>
      </c>
      <c r="BA4" s="375"/>
      <c r="BB4" s="375"/>
      <c r="BC4" s="375"/>
      <c r="BD4" s="375"/>
      <c r="BE4" s="375"/>
      <c r="BF4" s="375"/>
      <c r="BG4" s="375"/>
      <c r="BH4" s="375"/>
      <c r="BI4" s="375"/>
      <c r="BJ4" s="375"/>
      <c r="BK4" s="375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5" t="s">
        <v>35</v>
      </c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 t="s">
        <v>36</v>
      </c>
      <c r="Q13" s="375"/>
      <c r="R13" s="375"/>
      <c r="S13" s="375"/>
      <c r="T13" s="375"/>
      <c r="U13" s="375"/>
      <c r="V13" s="375"/>
      <c r="W13" s="375"/>
      <c r="X13" s="375"/>
      <c r="Y13" s="375"/>
      <c r="Z13" s="375"/>
      <c r="AA13" s="375"/>
      <c r="AB13" s="375" t="s">
        <v>37</v>
      </c>
      <c r="AC13" s="375"/>
      <c r="AD13" s="375"/>
      <c r="AE13" s="375"/>
      <c r="AF13" s="375"/>
      <c r="AG13" s="375"/>
      <c r="AH13" s="375"/>
      <c r="AI13" s="375"/>
      <c r="AJ13" s="375"/>
      <c r="AK13" s="375"/>
      <c r="AL13" s="375"/>
      <c r="AM13" s="375"/>
      <c r="AN13" s="375" t="s">
        <v>38</v>
      </c>
      <c r="AO13" s="375"/>
      <c r="AP13" s="375"/>
      <c r="AQ13" s="375"/>
      <c r="AR13" s="375"/>
      <c r="AS13" s="375"/>
      <c r="AT13" s="375"/>
      <c r="AU13" s="375"/>
      <c r="AV13" s="375"/>
      <c r="AW13" s="375"/>
      <c r="AX13" s="375"/>
      <c r="AY13" s="375"/>
      <c r="AZ13" s="375" t="s">
        <v>39</v>
      </c>
      <c r="BA13" s="375"/>
      <c r="BB13" s="375"/>
      <c r="BC13" s="375"/>
      <c r="BD13" s="375"/>
      <c r="BE13" s="375"/>
      <c r="BF13" s="375"/>
      <c r="BG13" s="375"/>
      <c r="BH13" s="375"/>
      <c r="BI13" s="375"/>
      <c r="BJ13" s="375"/>
      <c r="BK13" s="375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5" t="s">
        <v>35</v>
      </c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 t="s">
        <v>36</v>
      </c>
      <c r="Q24" s="375"/>
      <c r="R24" s="375"/>
      <c r="S24" s="375"/>
      <c r="T24" s="375"/>
      <c r="U24" s="375"/>
      <c r="V24" s="375"/>
      <c r="W24" s="375"/>
      <c r="X24" s="375"/>
      <c r="Y24" s="375"/>
      <c r="Z24" s="375"/>
      <c r="AA24" s="375"/>
      <c r="AB24" s="375" t="s">
        <v>37</v>
      </c>
      <c r="AC24" s="375"/>
      <c r="AD24" s="375"/>
      <c r="AE24" s="375"/>
      <c r="AF24" s="375"/>
      <c r="AG24" s="375"/>
      <c r="AH24" s="375"/>
      <c r="AI24" s="375"/>
      <c r="AJ24" s="375"/>
      <c r="AK24" s="375"/>
      <c r="AL24" s="375"/>
      <c r="AM24" s="375"/>
      <c r="AN24" s="375" t="s">
        <v>38</v>
      </c>
      <c r="AO24" s="375"/>
      <c r="AP24" s="375"/>
      <c r="AQ24" s="375"/>
      <c r="AR24" s="375"/>
      <c r="AS24" s="375"/>
      <c r="AT24" s="375"/>
      <c r="AU24" s="375"/>
      <c r="AV24" s="375"/>
      <c r="AW24" s="375"/>
      <c r="AX24" s="375"/>
      <c r="AY24" s="375"/>
      <c r="AZ24" s="375" t="s">
        <v>39</v>
      </c>
      <c r="BA24" s="375"/>
      <c r="BB24" s="375"/>
      <c r="BC24" s="375"/>
      <c r="BD24" s="375"/>
      <c r="BE24" s="375"/>
      <c r="BF24" s="375"/>
      <c r="BG24" s="375"/>
      <c r="BH24" s="375"/>
      <c r="BI24" s="375"/>
      <c r="BJ24" s="375"/>
      <c r="BK24" s="375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5" t="s">
        <v>35</v>
      </c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 t="s">
        <v>36</v>
      </c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/>
      <c r="AB31" s="375" t="s">
        <v>37</v>
      </c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/>
      <c r="AN31" s="375" t="s">
        <v>38</v>
      </c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/>
      <c r="AZ31" s="375" t="s">
        <v>39</v>
      </c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  <c r="BK31" s="375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677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5" t="s">
        <v>35</v>
      </c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 t="s">
        <v>36</v>
      </c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/>
      <c r="AD44" s="375" t="s">
        <v>37</v>
      </c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/>
      <c r="AP44" s="375" t="s">
        <v>38</v>
      </c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/>
      <c r="BB44" s="375" t="s">
        <v>39</v>
      </c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375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topLeftCell="A36" workbookViewId="0">
      <pane xSplit="2" ySplit="4" topLeftCell="C40" activePane="bottomRight" state="frozen"/>
      <selection activeCell="A36" sqref="A36"/>
      <selection pane="topRight" activeCell="C36" sqref="C36"/>
      <selection pane="bottomLeft" activeCell="A40" sqref="A40"/>
      <selection pane="bottomRight" activeCell="C40" sqref="C40"/>
    </sheetView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5" t="s">
        <v>36</v>
      </c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/>
      <c r="AB34" s="375" t="s">
        <v>37</v>
      </c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/>
      <c r="AN34" s="375" t="s">
        <v>38</v>
      </c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/>
      <c r="AZ34" s="375" t="s">
        <v>39</v>
      </c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  <c r="BK34" s="375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9" t="s">
        <v>35</v>
      </c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379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>
      <selection activeCell="B46" sqref="B46"/>
    </sheetView>
    <sheetView workbookViewId="1"/>
    <sheetView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x14ac:dyDescent="0.15">
      <c r="C1" s="75"/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372">
        <v>0</v>
      </c>
      <c r="D6" s="372">
        <v>2500</v>
      </c>
      <c r="E6" s="372">
        <v>2500</v>
      </c>
      <c r="F6" s="372">
        <v>2500</v>
      </c>
      <c r="G6" s="372"/>
      <c r="H6" s="372"/>
      <c r="I6" s="372"/>
      <c r="J6" s="372"/>
      <c r="K6" s="372"/>
      <c r="L6" s="372"/>
      <c r="M6" s="372"/>
      <c r="N6" s="372"/>
      <c r="O6" s="372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372"/>
      <c r="D7" s="372">
        <v>250</v>
      </c>
      <c r="E7" s="372">
        <v>250</v>
      </c>
      <c r="F7" s="372">
        <v>250</v>
      </c>
      <c r="G7" s="372">
        <v>250</v>
      </c>
      <c r="H7" s="372">
        <v>250</v>
      </c>
      <c r="I7" s="372">
        <v>250</v>
      </c>
      <c r="J7" s="372">
        <v>250</v>
      </c>
      <c r="K7" s="372">
        <v>250</v>
      </c>
      <c r="L7" s="372">
        <v>250</v>
      </c>
      <c r="M7" s="372">
        <v>250</v>
      </c>
      <c r="N7" s="372">
        <v>250</v>
      </c>
      <c r="O7" s="372">
        <v>250</v>
      </c>
      <c r="P7" s="372">
        <v>350</v>
      </c>
      <c r="Q7" s="372">
        <v>350</v>
      </c>
      <c r="R7" s="372">
        <v>350</v>
      </c>
      <c r="S7" s="372">
        <v>350</v>
      </c>
      <c r="T7" s="372">
        <v>350</v>
      </c>
      <c r="U7" s="372">
        <v>350</v>
      </c>
      <c r="V7" s="372">
        <v>350</v>
      </c>
      <c r="W7" s="372">
        <v>350</v>
      </c>
      <c r="X7" s="372">
        <v>350</v>
      </c>
      <c r="Y7" s="372">
        <v>350</v>
      </c>
      <c r="Z7" s="372">
        <v>350</v>
      </c>
      <c r="AA7" s="372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372"/>
      <c r="D8" s="372"/>
      <c r="E8" s="372"/>
      <c r="F8" s="372"/>
      <c r="G8" s="372"/>
      <c r="H8" s="372"/>
      <c r="I8" s="372"/>
      <c r="J8" s="372"/>
      <c r="K8" s="372"/>
      <c r="L8" s="372"/>
      <c r="M8" s="372"/>
      <c r="N8" s="372"/>
      <c r="O8" s="372"/>
      <c r="P8" s="372">
        <v>1000</v>
      </c>
      <c r="Q8" s="372">
        <v>1000</v>
      </c>
      <c r="R8" s="372">
        <v>1000</v>
      </c>
      <c r="S8" s="372">
        <v>1000</v>
      </c>
      <c r="T8" s="372">
        <v>1000</v>
      </c>
      <c r="U8" s="372">
        <v>1000</v>
      </c>
      <c r="V8" s="372">
        <v>1000</v>
      </c>
      <c r="W8" s="372">
        <v>1000</v>
      </c>
      <c r="X8" s="372">
        <v>1000</v>
      </c>
      <c r="Y8" s="372">
        <v>1000</v>
      </c>
      <c r="Z8" s="372">
        <v>1000</v>
      </c>
      <c r="AA8" s="372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1246</v>
      </c>
      <c r="C9" s="372">
        <v>250</v>
      </c>
      <c r="D9" s="372">
        <v>250</v>
      </c>
      <c r="E9" s="372">
        <v>250</v>
      </c>
      <c r="F9" s="372">
        <v>250</v>
      </c>
      <c r="G9" s="372">
        <v>250</v>
      </c>
      <c r="H9" s="372">
        <v>250</v>
      </c>
      <c r="I9" s="372">
        <v>250</v>
      </c>
      <c r="J9" s="372">
        <v>250</v>
      </c>
      <c r="K9" s="372">
        <v>250</v>
      </c>
      <c r="L9" s="372">
        <v>250</v>
      </c>
      <c r="M9" s="372">
        <v>250</v>
      </c>
      <c r="N9" s="372">
        <v>250</v>
      </c>
      <c r="O9" s="372">
        <v>250</v>
      </c>
      <c r="P9" s="372">
        <v>250</v>
      </c>
      <c r="Q9" s="372">
        <v>250</v>
      </c>
      <c r="R9" s="372">
        <v>250</v>
      </c>
      <c r="S9" s="372">
        <v>250</v>
      </c>
      <c r="T9" s="372">
        <v>250</v>
      </c>
      <c r="U9" s="372">
        <v>250</v>
      </c>
      <c r="V9" s="372">
        <v>250</v>
      </c>
      <c r="W9" s="372">
        <v>250</v>
      </c>
      <c r="X9" s="372">
        <v>250</v>
      </c>
      <c r="Y9" s="372">
        <v>250</v>
      </c>
      <c r="Z9" s="372">
        <v>250</v>
      </c>
      <c r="AA9" s="372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372"/>
      <c r="D10" s="372"/>
      <c r="E10" s="372"/>
      <c r="F10" s="372">
        <v>2500</v>
      </c>
      <c r="G10" s="372">
        <v>2500</v>
      </c>
      <c r="H10" s="372">
        <v>250</v>
      </c>
      <c r="I10" s="372">
        <v>250</v>
      </c>
      <c r="J10" s="372">
        <v>250</v>
      </c>
      <c r="K10" s="372">
        <v>250</v>
      </c>
      <c r="L10" s="372">
        <v>250</v>
      </c>
      <c r="M10" s="372">
        <v>250</v>
      </c>
      <c r="N10" s="372">
        <v>250</v>
      </c>
      <c r="O10" s="372">
        <v>250</v>
      </c>
      <c r="P10" s="372">
        <v>250</v>
      </c>
      <c r="Q10" s="372">
        <v>250</v>
      </c>
      <c r="R10" s="372">
        <v>250</v>
      </c>
      <c r="S10" s="372">
        <v>250</v>
      </c>
      <c r="T10" s="372">
        <v>250</v>
      </c>
      <c r="U10" s="372">
        <v>250</v>
      </c>
      <c r="V10" s="372">
        <v>250</v>
      </c>
      <c r="W10" s="372">
        <v>250</v>
      </c>
      <c r="X10" s="372">
        <v>250</v>
      </c>
      <c r="Y10" s="372">
        <v>250</v>
      </c>
      <c r="Z10" s="372">
        <v>250</v>
      </c>
      <c r="AA10" s="372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372"/>
      <c r="D11" s="372"/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/>
      <c r="Q11" s="372"/>
      <c r="R11" s="372"/>
      <c r="S11" s="372"/>
      <c r="T11" s="372"/>
      <c r="U11" s="372"/>
      <c r="V11" s="372">
        <v>1500</v>
      </c>
      <c r="W11" s="372">
        <v>1500</v>
      </c>
      <c r="X11" s="372">
        <v>1500</v>
      </c>
      <c r="Y11" s="372">
        <v>1500</v>
      </c>
      <c r="Z11" s="372">
        <v>1500</v>
      </c>
      <c r="AA11" s="372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372">
        <v>690</v>
      </c>
      <c r="D12" s="372">
        <v>550</v>
      </c>
      <c r="E12" s="372"/>
      <c r="F12" s="372">
        <v>550</v>
      </c>
      <c r="G12" s="372"/>
      <c r="H12" s="372">
        <v>550</v>
      </c>
      <c r="I12" s="372"/>
      <c r="J12" s="372">
        <v>550</v>
      </c>
      <c r="K12" s="372"/>
      <c r="L12" s="372">
        <v>550</v>
      </c>
      <c r="M12" s="372">
        <v>1000</v>
      </c>
      <c r="N12" s="372"/>
      <c r="O12" s="372">
        <v>550</v>
      </c>
      <c r="P12" s="372"/>
      <c r="Q12" s="372">
        <v>550</v>
      </c>
      <c r="R12" s="372"/>
      <c r="S12" s="372">
        <v>1000</v>
      </c>
      <c r="T12" s="372"/>
      <c r="U12" s="372">
        <v>550</v>
      </c>
      <c r="V12" s="372"/>
      <c r="W12" s="372">
        <v>550</v>
      </c>
      <c r="X12" s="372"/>
      <c r="Y12" s="372">
        <v>1000</v>
      </c>
      <c r="Z12" s="372"/>
      <c r="AA12" s="372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372"/>
      <c r="D13" s="372">
        <v>35</v>
      </c>
      <c r="E13" s="372">
        <v>35</v>
      </c>
      <c r="F13" s="372">
        <v>35</v>
      </c>
      <c r="G13" s="372">
        <v>35</v>
      </c>
      <c r="H13" s="372">
        <v>35</v>
      </c>
      <c r="I13" s="372">
        <v>35</v>
      </c>
      <c r="J13" s="372">
        <v>35</v>
      </c>
      <c r="K13" s="372">
        <v>35</v>
      </c>
      <c r="L13" s="372">
        <v>35</v>
      </c>
      <c r="M13" s="372">
        <v>35</v>
      </c>
      <c r="N13" s="372">
        <v>35</v>
      </c>
      <c r="O13" s="372">
        <v>35</v>
      </c>
      <c r="P13" s="372">
        <v>35</v>
      </c>
      <c r="Q13" s="372">
        <v>35</v>
      </c>
      <c r="R13" s="372">
        <v>35</v>
      </c>
      <c r="S13" s="372">
        <v>35</v>
      </c>
      <c r="T13" s="372">
        <v>35</v>
      </c>
      <c r="U13" s="372">
        <v>35</v>
      </c>
      <c r="V13" s="372">
        <v>35</v>
      </c>
      <c r="W13" s="372">
        <v>35</v>
      </c>
      <c r="X13" s="372">
        <v>35</v>
      </c>
      <c r="Y13" s="372">
        <v>35</v>
      </c>
      <c r="Z13" s="372">
        <v>35</v>
      </c>
      <c r="AA13" s="372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>
        <v>12500</v>
      </c>
      <c r="N14" s="372"/>
      <c r="O14" s="372"/>
      <c r="P14" s="372"/>
      <c r="Q14" s="372"/>
      <c r="R14" s="372"/>
      <c r="S14" s="372">
        <v>12500</v>
      </c>
      <c r="T14" s="372"/>
      <c r="U14" s="372"/>
      <c r="V14" s="372"/>
      <c r="W14" s="372"/>
      <c r="X14" s="372"/>
      <c r="Y14" s="372">
        <v>15000</v>
      </c>
      <c r="Z14" s="372"/>
      <c r="AA14" s="372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372"/>
      <c r="D15" s="372"/>
      <c r="E15" s="372"/>
      <c r="F15" s="372"/>
      <c r="G15" s="372"/>
      <c r="H15" s="372"/>
      <c r="I15" s="372"/>
      <c r="J15" s="372"/>
      <c r="K15" s="372"/>
      <c r="L15" s="372"/>
      <c r="M15" s="372"/>
      <c r="N15" s="372"/>
      <c r="O15" s="372"/>
      <c r="P15" s="372"/>
      <c r="Q15" s="372"/>
      <c r="R15" s="372"/>
      <c r="S15" s="372"/>
      <c r="T15" s="372"/>
      <c r="U15" s="372"/>
      <c r="V15" s="372"/>
      <c r="W15" s="372"/>
      <c r="X15" s="372"/>
      <c r="Y15" s="372"/>
      <c r="Z15" s="372"/>
      <c r="AA15" s="372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372"/>
      <c r="D16" s="372"/>
      <c r="E16" s="372"/>
      <c r="F16" s="372"/>
      <c r="G16" s="372"/>
      <c r="H16" s="372"/>
      <c r="I16" s="372">
        <v>2500</v>
      </c>
      <c r="J16" s="372"/>
      <c r="K16" s="372"/>
      <c r="L16" s="372"/>
      <c r="M16" s="372"/>
      <c r="N16" s="372"/>
      <c r="O16" s="372"/>
      <c r="P16" s="372"/>
      <c r="Q16" s="372"/>
      <c r="R16" s="372"/>
      <c r="S16" s="372"/>
      <c r="T16" s="372"/>
      <c r="U16" s="372">
        <v>2500</v>
      </c>
      <c r="V16" s="372"/>
      <c r="W16" s="372"/>
      <c r="X16" s="372"/>
      <c r="Y16" s="372"/>
      <c r="Z16" s="372"/>
      <c r="AA16" s="372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372"/>
      <c r="D17" s="372">
        <v>15</v>
      </c>
      <c r="E17" s="372">
        <v>15</v>
      </c>
      <c r="F17" s="372">
        <v>15</v>
      </c>
      <c r="G17" s="372">
        <v>15</v>
      </c>
      <c r="H17" s="372">
        <v>15</v>
      </c>
      <c r="I17" s="372">
        <v>15</v>
      </c>
      <c r="J17" s="372">
        <v>15</v>
      </c>
      <c r="K17" s="372">
        <v>15</v>
      </c>
      <c r="L17" s="372">
        <v>15</v>
      </c>
      <c r="M17" s="372">
        <v>15</v>
      </c>
      <c r="N17" s="372">
        <v>15</v>
      </c>
      <c r="O17" s="372">
        <v>15</v>
      </c>
      <c r="P17" s="372">
        <v>15</v>
      </c>
      <c r="Q17" s="372">
        <v>15</v>
      </c>
      <c r="R17" s="372">
        <v>15</v>
      </c>
      <c r="S17" s="372">
        <v>15</v>
      </c>
      <c r="T17" s="372">
        <v>15</v>
      </c>
      <c r="U17" s="372">
        <v>15</v>
      </c>
      <c r="V17" s="372">
        <v>15</v>
      </c>
      <c r="W17" s="372">
        <v>15</v>
      </c>
      <c r="X17" s="372">
        <v>15</v>
      </c>
      <c r="Y17" s="372">
        <v>15</v>
      </c>
      <c r="Z17" s="372">
        <v>15</v>
      </c>
      <c r="AA17" s="372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317"/>
      <c r="D23" s="317"/>
      <c r="E23" s="317"/>
      <c r="F23" s="317"/>
      <c r="G23" s="317"/>
      <c r="H23" s="317"/>
      <c r="I23" s="317"/>
      <c r="J23" s="317"/>
      <c r="K23" s="317">
        <v>500</v>
      </c>
      <c r="L23" s="317">
        <v>500</v>
      </c>
      <c r="M23" s="317">
        <v>500</v>
      </c>
      <c r="N23" s="317">
        <v>500</v>
      </c>
      <c r="O23" s="317">
        <v>500</v>
      </c>
      <c r="P23" s="317">
        <v>1000</v>
      </c>
      <c r="Q23" s="317">
        <v>1000</v>
      </c>
      <c r="R23" s="317">
        <v>1000</v>
      </c>
      <c r="S23" s="317">
        <v>1500</v>
      </c>
      <c r="T23" s="317">
        <v>1500</v>
      </c>
      <c r="U23" s="317">
        <v>1500</v>
      </c>
      <c r="V23" s="317">
        <v>1500</v>
      </c>
      <c r="W23" s="317">
        <v>1500</v>
      </c>
      <c r="X23" s="317">
        <v>1500</v>
      </c>
      <c r="Y23" s="317">
        <v>1500</v>
      </c>
      <c r="Z23" s="317">
        <v>1500</v>
      </c>
      <c r="AA23" s="317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317"/>
      <c r="D24" s="317">
        <v>150</v>
      </c>
      <c r="E24" s="317">
        <v>150</v>
      </c>
      <c r="F24" s="317">
        <v>150</v>
      </c>
      <c r="G24" s="317">
        <v>150</v>
      </c>
      <c r="H24" s="317">
        <v>150</v>
      </c>
      <c r="I24" s="317">
        <v>150</v>
      </c>
      <c r="J24" s="317">
        <v>150</v>
      </c>
      <c r="K24" s="317">
        <v>150</v>
      </c>
      <c r="L24" s="317">
        <v>150</v>
      </c>
      <c r="M24" s="317">
        <v>150</v>
      </c>
      <c r="N24" s="317">
        <v>150</v>
      </c>
      <c r="O24" s="317">
        <v>150</v>
      </c>
      <c r="P24" s="317">
        <v>150</v>
      </c>
      <c r="Q24" s="317">
        <v>150</v>
      </c>
      <c r="R24" s="317">
        <v>150</v>
      </c>
      <c r="S24" s="317">
        <v>150</v>
      </c>
      <c r="T24" s="317">
        <v>150</v>
      </c>
      <c r="U24" s="317">
        <v>150</v>
      </c>
      <c r="V24" s="317">
        <v>150</v>
      </c>
      <c r="W24" s="317">
        <v>150</v>
      </c>
      <c r="X24" s="317">
        <v>150</v>
      </c>
      <c r="Y24" s="317">
        <v>150</v>
      </c>
      <c r="Z24" s="317">
        <v>150</v>
      </c>
      <c r="AA24" s="317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397</v>
      </c>
      <c r="C29" s="372"/>
      <c r="D29" s="372">
        <v>15</v>
      </c>
      <c r="E29" s="372">
        <v>15</v>
      </c>
      <c r="F29" s="372">
        <v>15</v>
      </c>
      <c r="G29" s="372">
        <v>15</v>
      </c>
      <c r="H29" s="372">
        <v>15</v>
      </c>
      <c r="I29" s="372">
        <v>15</v>
      </c>
      <c r="J29" s="372">
        <v>15</v>
      </c>
      <c r="K29" s="372">
        <v>15</v>
      </c>
      <c r="L29" s="372">
        <v>15</v>
      </c>
      <c r="M29" s="372">
        <v>15</v>
      </c>
      <c r="N29" s="372">
        <v>15</v>
      </c>
      <c r="O29" s="372">
        <v>15</v>
      </c>
      <c r="P29" s="372">
        <v>15</v>
      </c>
      <c r="Q29" s="372">
        <v>15</v>
      </c>
      <c r="R29" s="372">
        <v>15</v>
      </c>
      <c r="S29" s="372">
        <v>15</v>
      </c>
      <c r="T29" s="372">
        <v>15</v>
      </c>
      <c r="U29" s="372">
        <v>15</v>
      </c>
      <c r="V29" s="372">
        <v>15</v>
      </c>
      <c r="W29" s="372">
        <v>15</v>
      </c>
      <c r="X29" s="372">
        <v>15</v>
      </c>
      <c r="Y29" s="372">
        <v>15</v>
      </c>
      <c r="Z29" s="372">
        <v>15</v>
      </c>
      <c r="AA29" s="372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C34" s="267"/>
      <c r="D34" s="267"/>
      <c r="E34" s="267"/>
      <c r="F34" s="267"/>
      <c r="G34" s="317">
        <v>250</v>
      </c>
      <c r="H34" s="317">
        <v>250</v>
      </c>
      <c r="I34" s="317">
        <v>250</v>
      </c>
      <c r="J34" s="317">
        <v>250</v>
      </c>
      <c r="K34" s="317">
        <v>250</v>
      </c>
      <c r="L34" s="317">
        <v>250</v>
      </c>
      <c r="M34" s="317">
        <v>250</v>
      </c>
      <c r="N34" s="317">
        <v>250</v>
      </c>
      <c r="O34" s="317">
        <v>250</v>
      </c>
      <c r="P34" s="317">
        <v>250</v>
      </c>
      <c r="Q34" s="317">
        <v>250</v>
      </c>
      <c r="R34" s="317">
        <v>250</v>
      </c>
      <c r="S34" s="317">
        <v>250</v>
      </c>
      <c r="T34" s="317">
        <v>250</v>
      </c>
      <c r="U34" s="317">
        <v>250</v>
      </c>
      <c r="V34" s="317">
        <v>250</v>
      </c>
      <c r="W34" s="317">
        <v>250</v>
      </c>
      <c r="X34" s="317">
        <v>250</v>
      </c>
      <c r="Y34" s="317">
        <v>250</v>
      </c>
      <c r="Z34" s="317">
        <v>250</v>
      </c>
      <c r="AA34" s="317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8500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373"/>
      <c r="D46" s="373"/>
      <c r="E46" s="373"/>
      <c r="F46" s="373"/>
      <c r="G46" s="373">
        <v>10000</v>
      </c>
      <c r="H46" s="373"/>
      <c r="I46" s="373"/>
      <c r="J46" s="373"/>
      <c r="K46" s="373"/>
      <c r="L46" s="373"/>
      <c r="M46" s="373"/>
      <c r="N46" s="373"/>
      <c r="O46" s="267"/>
      <c r="P46" s="373"/>
      <c r="Q46" s="373"/>
      <c r="R46" s="373"/>
      <c r="S46" s="373"/>
      <c r="T46" s="373"/>
      <c r="U46" s="373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373"/>
      <c r="D47" s="373">
        <v>3500</v>
      </c>
      <c r="E47" s="373"/>
      <c r="F47" s="373"/>
      <c r="G47" s="373"/>
      <c r="H47" s="373"/>
      <c r="I47" s="373"/>
      <c r="J47" s="373"/>
      <c r="K47" s="373"/>
      <c r="L47" s="373"/>
      <c r="M47" s="373"/>
      <c r="N47" s="373"/>
      <c r="O47" s="373"/>
      <c r="P47" s="373"/>
      <c r="Q47" s="373"/>
      <c r="R47" s="373"/>
      <c r="S47" s="373"/>
      <c r="T47" s="373"/>
      <c r="U47" s="373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>SUM(C46:C48)</f>
        <v>0</v>
      </c>
      <c r="D49" s="121">
        <f t="shared" ref="D49:AH49" si="5">SUM(D46:D48)</f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tabSelected="1" topLeftCell="A21" workbookViewId="1">
      <selection activeCell="F42" sqref="F42"/>
    </sheetView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5" t="s">
        <v>628</v>
      </c>
      <c r="C2" s="375"/>
      <c r="D2" s="375"/>
      <c r="E2" s="375"/>
      <c r="F2" s="375"/>
      <c r="G2" s="375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5" t="s">
        <v>629</v>
      </c>
      <c r="C12" s="375"/>
      <c r="D12" s="375"/>
      <c r="E12" s="375"/>
      <c r="F12" s="375"/>
      <c r="G12" s="375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5" t="s">
        <v>630</v>
      </c>
      <c r="D21" s="375"/>
      <c r="E21" s="375"/>
      <c r="F21" s="375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5" t="s">
        <v>632</v>
      </c>
      <c r="C32" s="375"/>
      <c r="D32" s="375"/>
      <c r="E32" s="375"/>
      <c r="F32" s="375"/>
      <c r="G32" s="375"/>
      <c r="H32" s="375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G48" sqref="G48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5" t="s">
        <v>702</v>
      </c>
      <c r="C2" s="375"/>
      <c r="D2" s="375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5" t="s">
        <v>35</v>
      </c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 t="s">
        <v>36</v>
      </c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/>
      <c r="AB21" s="375" t="s">
        <v>37</v>
      </c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/>
      <c r="AN21" s="375" t="s">
        <v>38</v>
      </c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/>
      <c r="AZ21" s="375" t="s">
        <v>39</v>
      </c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  <c r="BK21" s="375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5" t="s">
        <v>35</v>
      </c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 t="s">
        <v>36</v>
      </c>
      <c r="Q60" s="375"/>
      <c r="R60" s="375"/>
      <c r="S60" s="375"/>
      <c r="T60" s="375"/>
      <c r="U60" s="375"/>
      <c r="V60" s="375"/>
      <c r="W60" s="375"/>
      <c r="X60" s="375"/>
      <c r="Y60" s="375"/>
      <c r="Z60" s="375"/>
      <c r="AA60" s="375"/>
      <c r="AB60" s="375" t="s">
        <v>37</v>
      </c>
      <c r="AC60" s="375"/>
      <c r="AD60" s="375"/>
      <c r="AE60" s="375"/>
      <c r="AF60" s="375"/>
      <c r="AG60" s="375"/>
      <c r="AH60" s="375"/>
      <c r="AI60" s="375"/>
      <c r="AJ60" s="375"/>
      <c r="AK60" s="375"/>
      <c r="AL60" s="375"/>
      <c r="AM60" s="375"/>
      <c r="AN60" s="375" t="s">
        <v>38</v>
      </c>
      <c r="AO60" s="375"/>
      <c r="AP60" s="375"/>
      <c r="AQ60" s="375"/>
      <c r="AR60" s="375"/>
      <c r="AS60" s="375"/>
      <c r="AT60" s="375"/>
      <c r="AU60" s="375"/>
      <c r="AV60" s="375"/>
      <c r="AW60" s="375"/>
      <c r="AX60" s="375"/>
      <c r="AY60" s="375"/>
      <c r="AZ60" s="375" t="s">
        <v>39</v>
      </c>
      <c r="BA60" s="375"/>
      <c r="BB60" s="375"/>
      <c r="BC60" s="375"/>
      <c r="BD60" s="375"/>
      <c r="BE60" s="375"/>
      <c r="BF60" s="375"/>
      <c r="BG60" s="375"/>
      <c r="BH60" s="375"/>
      <c r="BI60" s="375"/>
      <c r="BJ60" s="375"/>
      <c r="BK60" s="375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1"/>
  <sheetViews>
    <sheetView workbookViewId="0"/>
    <sheetView workbookViewId="1"/>
    <sheetView tabSelected="1" topLeftCell="A167" workbookViewId="2">
      <selection activeCell="E198" sqref="E198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hidden="1" outlineLevel="1" x14ac:dyDescent="0.15">
      <c r="A3" s="14" t="s">
        <v>1221</v>
      </c>
    </row>
    <row r="4" spans="1:7" hidden="1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hidden="1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hidden="1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hidden="1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hidden="1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hidden="1" outlineLevel="1" x14ac:dyDescent="0.15"/>
    <row r="10" spans="1:7" hidden="1" outlineLevel="1" x14ac:dyDescent="0.15">
      <c r="A10" s="14" t="s">
        <v>1222</v>
      </c>
      <c r="B10" s="91"/>
      <c r="D10" s="91"/>
      <c r="E10" s="91"/>
      <c r="F10" s="3"/>
      <c r="G10" s="94"/>
    </row>
    <row r="11" spans="1:7" hidden="1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hidden="1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hidden="1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hidden="1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hidden="1" outlineLevel="1" x14ac:dyDescent="0.15">
      <c r="A15" s="47"/>
      <c r="B15" s="96"/>
      <c r="C15" s="4"/>
      <c r="D15" s="93"/>
      <c r="F15" s="93"/>
      <c r="G15" s="4"/>
    </row>
    <row r="16" spans="1:7" hidden="1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hidden="1" outlineLevel="1" x14ac:dyDescent="0.15">
      <c r="A17" s="47"/>
      <c r="B17" s="96"/>
      <c r="C17" s="4"/>
      <c r="D17" s="93"/>
      <c r="F17" s="93"/>
      <c r="G17" s="4"/>
    </row>
    <row r="18" spans="1:7" hidden="1" outlineLevel="1" x14ac:dyDescent="0.15">
      <c r="A18" s="14" t="s">
        <v>1223</v>
      </c>
      <c r="B18" s="91"/>
      <c r="D18" s="91"/>
      <c r="E18" s="91"/>
      <c r="F18" s="3"/>
      <c r="G18" s="94"/>
    </row>
    <row r="19" spans="1:7" hidden="1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hidden="1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hidden="1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hidden="1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hidden="1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hidden="1" outlineLevel="1" x14ac:dyDescent="0.15">
      <c r="A24" s="47"/>
      <c r="B24" s="312"/>
      <c r="C24" s="4"/>
      <c r="D24" s="93"/>
      <c r="F24" s="93"/>
      <c r="G24" s="4"/>
    </row>
    <row r="25" spans="1:7" s="14" customFormat="1" hidden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hidden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hidden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hidden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hidden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hidden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hidden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hidden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hidden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hidden="1" outlineLevel="1" x14ac:dyDescent="0.15">
      <c r="A34"/>
      <c r="B34" s="6"/>
      <c r="C34" s="6"/>
      <c r="D34" s="6"/>
      <c r="E34" s="6"/>
      <c r="F34" s="6"/>
      <c r="G34" s="6"/>
    </row>
    <row r="35" spans="1:7" s="14" customFormat="1" hidden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hidden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hidden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hidden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hidden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hidden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hidden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hidden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hidden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hidden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hidden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hidden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hidden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hidden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hidden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hidden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hidden="1" outlineLevel="1" collapsed="1" x14ac:dyDescent="0.15">
      <c r="B51" s="27"/>
      <c r="C51" s="64"/>
      <c r="D51" s="27"/>
      <c r="E51" s="27"/>
      <c r="F51" s="27"/>
      <c r="G51" s="179"/>
    </row>
    <row r="52" spans="1:7" collapsed="1" x14ac:dyDescent="0.15">
      <c r="A52" s="10" t="s">
        <v>36</v>
      </c>
    </row>
    <row r="53" spans="1:7" hidden="1" outlineLevel="1" x14ac:dyDescent="0.15">
      <c r="A53" s="14" t="s">
        <v>1221</v>
      </c>
    </row>
    <row r="54" spans="1:7" hidden="1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1222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1223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hidden="1" outlineLevel="1" collapsed="1" x14ac:dyDescent="0.15">
      <c r="A77" s="14" t="s">
        <v>1226</v>
      </c>
    </row>
    <row r="78" spans="1:7" hidden="1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1223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hidden="1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collapsed="1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outlineLevel="2" x14ac:dyDescent="0.15">
      <c r="A128" s="47" t="s">
        <v>1220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outlineLevel="2" x14ac:dyDescent="0.15">
      <c r="A129" s="47" t="s">
        <v>1219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outlineLevel="2" x14ac:dyDescent="0.15"/>
    <row r="135" spans="1:7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2" x14ac:dyDescent="0.15">
      <c r="A140" s="47"/>
      <c r="B140" s="96"/>
      <c r="C140" s="4"/>
      <c r="D140" s="93"/>
      <c r="F140" s="93"/>
      <c r="G140" s="4"/>
    </row>
    <row r="141" spans="1:7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outlineLevel="2" x14ac:dyDescent="0.15">
      <c r="A142" s="47"/>
      <c r="B142" s="96"/>
      <c r="C142" s="4"/>
      <c r="D142" s="93"/>
      <c r="F142" s="93"/>
      <c r="G142" s="4"/>
    </row>
    <row r="143" spans="1:7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outlineLevel="2" x14ac:dyDescent="0.15">
      <c r="A144" s="47" t="s">
        <v>1218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outlineLevel="2" x14ac:dyDescent="0.15">
      <c r="A145" s="47" t="s">
        <v>1216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outlineLevel="2" x14ac:dyDescent="0.15">
      <c r="A146" s="47" t="s">
        <v>1217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outlineLevel="2" x14ac:dyDescent="0.15">
      <c r="A149" s="47"/>
      <c r="B149" s="312"/>
      <c r="C149" s="4"/>
      <c r="D149" s="93"/>
      <c r="F149" s="93"/>
      <c r="G149" s="4"/>
    </row>
    <row r="150" spans="1:7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outlineLevel="1" x14ac:dyDescent="0.15"/>
    <row r="152" spans="1:7" x14ac:dyDescent="0.15">
      <c r="A152" s="10" t="s">
        <v>38</v>
      </c>
    </row>
    <row r="153" spans="1:7" outlineLevel="1" x14ac:dyDescent="0.15">
      <c r="A153" s="14" t="s">
        <v>1221</v>
      </c>
    </row>
    <row r="154" spans="1:7" outlineLevel="1" x14ac:dyDescent="0.15">
      <c r="A154" s="47" t="s">
        <v>1220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outlineLevel="1" x14ac:dyDescent="0.15">
      <c r="A155" s="47" t="s">
        <v>1219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outlineLevel="1" x14ac:dyDescent="0.15"/>
    <row r="160" spans="1:7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outlineLevel="1" x14ac:dyDescent="0.15">
      <c r="A165" s="47"/>
      <c r="B165" s="96"/>
      <c r="C165" s="4"/>
      <c r="D165" s="93"/>
      <c r="F165" s="93"/>
      <c r="G165" s="4"/>
    </row>
    <row r="166" spans="1:7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outlineLevel="1" x14ac:dyDescent="0.15">
      <c r="A167" s="47"/>
      <c r="B167" s="96"/>
      <c r="C167" s="4"/>
      <c r="D167" s="93"/>
      <c r="F167" s="93"/>
      <c r="G167" s="4"/>
    </row>
    <row r="168" spans="1:7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outlineLevel="1" x14ac:dyDescent="0.15">
      <c r="A169" s="47" t="s">
        <v>1218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outlineLevel="1" x14ac:dyDescent="0.15">
      <c r="A170" s="47" t="s">
        <v>1216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outlineLevel="1" x14ac:dyDescent="0.15">
      <c r="A171" s="47" t="s">
        <v>1217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outlineLevel="1" x14ac:dyDescent="0.15">
      <c r="A174" s="47"/>
      <c r="B174" s="312"/>
      <c r="C174" s="4"/>
      <c r="D174" s="93"/>
      <c r="F174" s="93"/>
      <c r="G174" s="4"/>
    </row>
    <row r="175" spans="1:7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outlineLevel="1" x14ac:dyDescent="0.15">
      <c r="A176" s="14"/>
      <c r="B176" s="27"/>
      <c r="C176" s="64"/>
      <c r="D176" s="27"/>
      <c r="E176" s="27"/>
      <c r="F176" s="27"/>
      <c r="G176" s="179"/>
    </row>
    <row r="177" spans="1:7" outlineLevel="1" x14ac:dyDescent="0.15">
      <c r="A177" s="384" t="s">
        <v>1226</v>
      </c>
    </row>
    <row r="178" spans="1:7" outlineLevel="1" x14ac:dyDescent="0.15">
      <c r="A178" s="47" t="s">
        <v>1220</v>
      </c>
      <c r="B178" s="280">
        <v>23000</v>
      </c>
      <c r="C178" s="312">
        <v>0</v>
      </c>
      <c r="D178" s="93">
        <f>B178*(1-C178)</f>
        <v>23000</v>
      </c>
      <c r="E178" s="280">
        <v>13000</v>
      </c>
      <c r="F178" s="93">
        <f>D178-E178</f>
        <v>10000</v>
      </c>
      <c r="G178" s="4">
        <f>F178/D178</f>
        <v>0.43478260869565216</v>
      </c>
    </row>
    <row r="179" spans="1:7" outlineLevel="1" x14ac:dyDescent="0.15">
      <c r="A179" s="47" t="s">
        <v>1219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outlineLevel="1" x14ac:dyDescent="0.15">
      <c r="A182" s="47" t="s">
        <v>1237</v>
      </c>
      <c r="B182" s="312">
        <v>0.5</v>
      </c>
      <c r="C182" s="4"/>
      <c r="D182" s="93"/>
      <c r="F182" s="93"/>
      <c r="G182" s="4"/>
    </row>
    <row r="183" spans="1:7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23000</v>
      </c>
      <c r="E183" s="92">
        <f>SUM(E178:E181)</f>
        <v>13500</v>
      </c>
      <c r="F183" s="93">
        <f>SUM(F178:F181)</f>
        <v>9500</v>
      </c>
      <c r="G183" s="4">
        <f>F183/D183</f>
        <v>0.41304347826086957</v>
      </c>
    </row>
    <row r="184" spans="1:7" outlineLevel="1" x14ac:dyDescent="0.15"/>
    <row r="185" spans="1:7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outlineLevel="1" x14ac:dyDescent="0.15">
      <c r="A190" s="47"/>
      <c r="B190" s="96"/>
      <c r="C190" s="4"/>
      <c r="D190" s="93"/>
      <c r="F190" s="93"/>
      <c r="G190" s="4"/>
    </row>
    <row r="191" spans="1:7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23000</v>
      </c>
      <c r="E191" s="27">
        <f>E189+E183</f>
        <v>13500</v>
      </c>
      <c r="F191" s="27">
        <f>F189+F183</f>
        <v>9500</v>
      </c>
      <c r="G191" s="179">
        <f>F191/D191</f>
        <v>0.41304347826086957</v>
      </c>
    </row>
    <row r="192" spans="1:7" outlineLevel="1" x14ac:dyDescent="0.15">
      <c r="A192" s="47"/>
      <c r="B192" s="96"/>
      <c r="C192" s="4"/>
      <c r="D192" s="93"/>
      <c r="F192" s="93"/>
      <c r="G192" s="4"/>
    </row>
    <row r="193" spans="1:7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outlineLevel="1" x14ac:dyDescent="0.15">
      <c r="A194" s="47" t="s">
        <v>1218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outlineLevel="1" x14ac:dyDescent="0.15">
      <c r="A195" s="47" t="s">
        <v>1216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outlineLevel="1" x14ac:dyDescent="0.15">
      <c r="A196" s="47" t="s">
        <v>1217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outlineLevel="1" x14ac:dyDescent="0.15">
      <c r="A199" s="47"/>
      <c r="B199" s="312"/>
      <c r="C199" s="4"/>
      <c r="D199" s="93"/>
      <c r="F199" s="93"/>
      <c r="G199" s="4"/>
    </row>
    <row r="200" spans="1:7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25500</v>
      </c>
      <c r="E200" s="27">
        <f>E198+E183</f>
        <v>14700</v>
      </c>
      <c r="F200" s="27">
        <f>F198+F183</f>
        <v>10800</v>
      </c>
      <c r="G200" s="179">
        <f>F200/D200</f>
        <v>0.42352941176470588</v>
      </c>
    </row>
    <row r="201" spans="1:7" outlineLevel="1" x14ac:dyDescent="0.15"/>
    <row r="202" spans="1:7" x14ac:dyDescent="0.15">
      <c r="A202" s="10" t="s">
        <v>39</v>
      </c>
    </row>
    <row r="203" spans="1:7" outlineLevel="1" x14ac:dyDescent="0.15">
      <c r="A203" s="14" t="s">
        <v>1221</v>
      </c>
    </row>
    <row r="204" spans="1:7" outlineLevel="1" x14ac:dyDescent="0.15">
      <c r="A204" s="47" t="s">
        <v>1220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outlineLevel="1" x14ac:dyDescent="0.15">
      <c r="A205" s="47" t="s">
        <v>1219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outlineLevel="1" x14ac:dyDescent="0.15"/>
    <row r="210" spans="1:7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outlineLevel="1" x14ac:dyDescent="0.15">
      <c r="A215" s="47"/>
      <c r="B215" s="96"/>
      <c r="C215" s="4"/>
      <c r="D215" s="93"/>
      <c r="F215" s="93"/>
      <c r="G215" s="4"/>
    </row>
    <row r="216" spans="1:7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outlineLevel="1" x14ac:dyDescent="0.15">
      <c r="A217" s="47"/>
      <c r="B217" s="96"/>
      <c r="C217" s="4"/>
      <c r="D217" s="93"/>
      <c r="F217" s="93"/>
      <c r="G217" s="4"/>
    </row>
    <row r="218" spans="1:7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outlineLevel="1" x14ac:dyDescent="0.15">
      <c r="A219" s="47" t="s">
        <v>1218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outlineLevel="1" x14ac:dyDescent="0.15">
      <c r="A220" s="47" t="s">
        <v>1216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outlineLevel="1" x14ac:dyDescent="0.15">
      <c r="A221" s="47" t="s">
        <v>1217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outlineLevel="1" x14ac:dyDescent="0.15">
      <c r="A222" s="47" t="s">
        <v>1237</v>
      </c>
      <c r="B222" s="312">
        <v>0.3</v>
      </c>
      <c r="C222" s="4"/>
      <c r="D222" s="93"/>
      <c r="F222" s="93"/>
      <c r="G222" s="4"/>
    </row>
    <row r="223" spans="1:7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outlineLevel="1" x14ac:dyDescent="0.15">
      <c r="A224" s="47"/>
      <c r="B224" s="312"/>
      <c r="C224" s="4"/>
      <c r="D224" s="93"/>
      <c r="F224" s="93"/>
      <c r="G224" s="4"/>
    </row>
    <row r="225" spans="1:7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outlineLevel="1" x14ac:dyDescent="0.15">
      <c r="A226" s="14"/>
      <c r="B226" s="27"/>
      <c r="C226" s="64"/>
      <c r="D226" s="27"/>
      <c r="E226" s="27"/>
      <c r="F226" s="27"/>
      <c r="G226" s="179"/>
    </row>
    <row r="227" spans="1:7" outlineLevel="1" x14ac:dyDescent="0.15">
      <c r="A227" s="14" t="s">
        <v>1226</v>
      </c>
    </row>
    <row r="228" spans="1:7" outlineLevel="1" x14ac:dyDescent="0.15">
      <c r="A228" s="47" t="s">
        <v>1220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outlineLevel="1" x14ac:dyDescent="0.15">
      <c r="A229" s="47" t="s">
        <v>1219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outlineLevel="1" x14ac:dyDescent="0.15"/>
    <row r="235" spans="1:7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outlineLevel="1" x14ac:dyDescent="0.15">
      <c r="A240" s="47"/>
      <c r="B240" s="96"/>
      <c r="C240" s="4"/>
      <c r="D240" s="93"/>
      <c r="F240" s="93"/>
      <c r="G240" s="4"/>
    </row>
    <row r="241" spans="1:7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outlineLevel="1" x14ac:dyDescent="0.15">
      <c r="A242" s="47"/>
      <c r="B242" s="96"/>
      <c r="C242" s="4"/>
      <c r="D242" s="93"/>
      <c r="F242" s="93"/>
      <c r="G242" s="4"/>
    </row>
    <row r="243" spans="1:7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outlineLevel="1" x14ac:dyDescent="0.15">
      <c r="A244" s="47" t="s">
        <v>1218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outlineLevel="1" x14ac:dyDescent="0.15">
      <c r="A245" s="47" t="s">
        <v>1216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outlineLevel="1" x14ac:dyDescent="0.15">
      <c r="A246" s="47" t="s">
        <v>1217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outlineLevel="1" x14ac:dyDescent="0.15">
      <c r="A249" s="47"/>
      <c r="B249" s="312"/>
      <c r="C249" s="4"/>
      <c r="D249" s="93"/>
      <c r="F249" s="93"/>
      <c r="G249" s="4"/>
    </row>
    <row r="250" spans="1:7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tabSelected="1" workbookViewId="0">
      <pane xSplit="1" ySplit="10" topLeftCell="AL82" activePane="bottomRight" state="frozen"/>
      <selection pane="topRight" activeCell="B1" sqref="B1"/>
      <selection pane="bottomLeft" activeCell="A11" sqref="A11"/>
      <selection pane="bottomRight" activeCell="AN126" sqref="AN126:AX126"/>
    </sheetView>
    <sheetView workbookViewId="1"/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>
        <f>SUM(AA12:AL12)</f>
        <v>12500000</v>
      </c>
      <c r="H3" s="63"/>
      <c r="I3" s="63">
        <f>SUM(AM12:AX12)</f>
        <v>13256000</v>
      </c>
      <c r="J3" s="63"/>
      <c r="K3" s="63" t="e">
        <f>SUM(AY12:BJ12)</f>
        <v>#REF!</v>
      </c>
      <c r="M3" s="322" t="e">
        <f>SUM(C3:K3)</f>
        <v>#REF!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>
        <f>SUM(AA13:AL13)</f>
        <v>4890500</v>
      </c>
      <c r="H4" s="63"/>
      <c r="I4" s="63">
        <f>SUM(AM13:AX13)</f>
        <v>5169000</v>
      </c>
      <c r="J4" s="63"/>
      <c r="K4" s="63" t="e">
        <f>SUM(AY13:BJ13)</f>
        <v>#REF!</v>
      </c>
      <c r="M4" s="322" t="e">
        <f>SUM(C4:K4)</f>
        <v>#REF!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>
        <f>G4/G3</f>
        <v>0.39123999999999998</v>
      </c>
      <c r="H5" s="96"/>
      <c r="I5" s="96">
        <f>I4/I3</f>
        <v>0.38993663246831622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1826500</v>
      </c>
      <c r="H6" s="96">
        <f>G6/G3</f>
        <v>0.14612</v>
      </c>
      <c r="I6" s="63">
        <f>SUM(AM15:AX15)</f>
        <v>1955000</v>
      </c>
      <c r="J6" s="96">
        <f>I6/I3</f>
        <v>0.14748038624019311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>
        <f>SUM(AA16:AL16)</f>
        <v>3064000</v>
      </c>
      <c r="H7" s="96">
        <f>G7/G3</f>
        <v>0.24512</v>
      </c>
      <c r="I7" s="63">
        <f>SUM(AM16:AX16)</f>
        <v>3214000</v>
      </c>
      <c r="J7" s="96">
        <f>I7/I3</f>
        <v>0.24245624622812312</v>
      </c>
      <c r="K7" s="63" t="e">
        <f>SUM(AY16:BJ16)</f>
        <v>#VALUE!</v>
      </c>
      <c r="L7" s="96" t="e">
        <f>K7/K3</f>
        <v>#VALUE!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0" t="s">
        <v>35</v>
      </c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 t="s">
        <v>36</v>
      </c>
      <c r="P9" s="380"/>
      <c r="Q9" s="380"/>
      <c r="R9" s="380"/>
      <c r="S9" s="380"/>
      <c r="T9" s="380"/>
      <c r="U9" s="380"/>
      <c r="V9" s="380"/>
      <c r="W9" s="380"/>
      <c r="X9" s="380"/>
      <c r="Y9" s="380"/>
      <c r="Z9" s="380"/>
      <c r="AA9" s="380" t="s">
        <v>37</v>
      </c>
      <c r="AB9" s="380"/>
      <c r="AC9" s="380"/>
      <c r="AD9" s="380"/>
      <c r="AE9" s="380"/>
      <c r="AF9" s="380"/>
      <c r="AG9" s="380"/>
      <c r="AH9" s="380"/>
      <c r="AI9" s="380"/>
      <c r="AJ9" s="380"/>
      <c r="AK9" s="380"/>
      <c r="AL9" s="380"/>
      <c r="AM9" s="380" t="s">
        <v>38</v>
      </c>
      <c r="AN9" s="380"/>
      <c r="AO9" s="380"/>
      <c r="AP9" s="380"/>
      <c r="AQ9" s="380"/>
      <c r="AR9" s="380"/>
      <c r="AS9" s="380"/>
      <c r="AT9" s="380"/>
      <c r="AU9" s="380"/>
      <c r="AV9" s="380"/>
      <c r="AW9" s="380"/>
      <c r="AX9" s="380"/>
      <c r="AY9" s="380" t="s">
        <v>39</v>
      </c>
      <c r="AZ9" s="380"/>
      <c r="BA9" s="380"/>
      <c r="BB9" s="380"/>
      <c r="BC9" s="380"/>
      <c r="BD9" s="380"/>
      <c r="BE9" s="380"/>
      <c r="BF9" s="380"/>
      <c r="BG9" s="380"/>
      <c r="BH9" s="380"/>
      <c r="BI9" s="380"/>
      <c r="BJ9" s="380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>
        <f t="shared" si="1"/>
        <v>622000</v>
      </c>
      <c r="AB12" s="63">
        <f t="shared" si="1"/>
        <v>1006000</v>
      </c>
      <c r="AC12" s="63">
        <f t="shared" si="1"/>
        <v>1134000</v>
      </c>
      <c r="AD12" s="63">
        <f t="shared" si="1"/>
        <v>1134000</v>
      </c>
      <c r="AE12" s="63">
        <f t="shared" si="1"/>
        <v>1234000</v>
      </c>
      <c r="AF12" s="63">
        <f t="shared" si="1"/>
        <v>1362000</v>
      </c>
      <c r="AG12" s="63">
        <f t="shared" si="1"/>
        <v>1134000</v>
      </c>
      <c r="AH12" s="63">
        <f t="shared" si="1"/>
        <v>1234000</v>
      </c>
      <c r="AI12" s="63">
        <f t="shared" ref="AI12:BJ12" si="2">AI132</f>
        <v>1006000</v>
      </c>
      <c r="AJ12" s="63">
        <f t="shared" si="2"/>
        <v>1006000</v>
      </c>
      <c r="AK12" s="63">
        <f t="shared" si="2"/>
        <v>1006000</v>
      </c>
      <c r="AL12" s="63">
        <f t="shared" si="2"/>
        <v>622000</v>
      </c>
      <c r="AM12" s="63">
        <f t="shared" si="2"/>
        <v>663000</v>
      </c>
      <c r="AN12" s="63">
        <f t="shared" si="2"/>
        <v>1065000</v>
      </c>
      <c r="AO12" s="63">
        <f t="shared" si="2"/>
        <v>1193000</v>
      </c>
      <c r="AP12" s="63">
        <f t="shared" si="2"/>
        <v>1193000</v>
      </c>
      <c r="AQ12" s="63">
        <f t="shared" si="2"/>
        <v>1321000</v>
      </c>
      <c r="AR12" s="63">
        <f t="shared" si="2"/>
        <v>1449000</v>
      </c>
      <c r="AS12" s="63">
        <f t="shared" si="2"/>
        <v>1193000</v>
      </c>
      <c r="AT12" s="63">
        <f t="shared" si="2"/>
        <v>1321000</v>
      </c>
      <c r="AU12" s="63">
        <f t="shared" si="2"/>
        <v>1065000</v>
      </c>
      <c r="AV12" s="63">
        <f t="shared" si="2"/>
        <v>1065000</v>
      </c>
      <c r="AW12" s="63">
        <f t="shared" si="2"/>
        <v>1065000</v>
      </c>
      <c r="AX12" s="63">
        <f t="shared" si="2"/>
        <v>663000</v>
      </c>
      <c r="AY12" s="63" t="e">
        <f t="shared" si="2"/>
        <v>#REF!</v>
      </c>
      <c r="AZ12" s="63" t="e">
        <f t="shared" si="2"/>
        <v>#REF!</v>
      </c>
      <c r="BA12" s="63" t="e">
        <f t="shared" si="2"/>
        <v>#REF!</v>
      </c>
      <c r="BB12" s="63" t="e">
        <f t="shared" si="2"/>
        <v>#REF!</v>
      </c>
      <c r="BC12" s="63" t="e">
        <f t="shared" si="2"/>
        <v>#REF!</v>
      </c>
      <c r="BD12" s="63" t="e">
        <f t="shared" si="2"/>
        <v>#REF!</v>
      </c>
      <c r="BE12" s="63" t="e">
        <f t="shared" si="2"/>
        <v>#REF!</v>
      </c>
      <c r="BF12" s="63" t="e">
        <f t="shared" si="2"/>
        <v>#REF!</v>
      </c>
      <c r="BG12" s="63" t="e">
        <f t="shared" si="2"/>
        <v>#REF!</v>
      </c>
      <c r="BH12" s="63" t="e">
        <f t="shared" si="2"/>
        <v>#REF!</v>
      </c>
      <c r="BI12" s="63" t="e">
        <f t="shared" si="2"/>
        <v>#REF!</v>
      </c>
      <c r="BJ12" s="63" t="e">
        <f t="shared" si="2"/>
        <v>#REF!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>
        <f t="shared" si="4"/>
        <v>244500</v>
      </c>
      <c r="AB13" s="63">
        <f t="shared" si="4"/>
        <v>394500</v>
      </c>
      <c r="AC13" s="63">
        <f t="shared" si="4"/>
        <v>444500</v>
      </c>
      <c r="AD13" s="63">
        <f t="shared" si="4"/>
        <v>444500</v>
      </c>
      <c r="AE13" s="63">
        <f t="shared" si="4"/>
        <v>480000</v>
      </c>
      <c r="AF13" s="63">
        <f t="shared" si="4"/>
        <v>530000</v>
      </c>
      <c r="AG13" s="63">
        <f t="shared" si="4"/>
        <v>444500</v>
      </c>
      <c r="AH13" s="63">
        <f t="shared" si="4"/>
        <v>480000</v>
      </c>
      <c r="AI13" s="63">
        <f t="shared" ref="AI13:BJ13" si="5">AI133</f>
        <v>394500</v>
      </c>
      <c r="AJ13" s="63">
        <f t="shared" si="5"/>
        <v>394500</v>
      </c>
      <c r="AK13" s="63">
        <f t="shared" si="5"/>
        <v>394500</v>
      </c>
      <c r="AL13" s="63">
        <f t="shared" si="5"/>
        <v>244500</v>
      </c>
      <c r="AM13" s="63">
        <f t="shared" si="5"/>
        <v>259500</v>
      </c>
      <c r="AN13" s="63">
        <f t="shared" si="5"/>
        <v>415000</v>
      </c>
      <c r="AO13" s="63">
        <f t="shared" si="5"/>
        <v>465000</v>
      </c>
      <c r="AP13" s="63">
        <f t="shared" si="5"/>
        <v>465000</v>
      </c>
      <c r="AQ13" s="63">
        <f t="shared" si="5"/>
        <v>515000</v>
      </c>
      <c r="AR13" s="63">
        <f t="shared" si="5"/>
        <v>565000</v>
      </c>
      <c r="AS13" s="63">
        <f t="shared" si="5"/>
        <v>465000</v>
      </c>
      <c r="AT13" s="63">
        <f t="shared" si="5"/>
        <v>515000</v>
      </c>
      <c r="AU13" s="63">
        <f t="shared" si="5"/>
        <v>415000</v>
      </c>
      <c r="AV13" s="63">
        <f t="shared" si="5"/>
        <v>415000</v>
      </c>
      <c r="AW13" s="63">
        <f t="shared" si="5"/>
        <v>415000</v>
      </c>
      <c r="AX13" s="63">
        <f t="shared" si="5"/>
        <v>259500</v>
      </c>
      <c r="AY13" s="63" t="e">
        <f t="shared" si="5"/>
        <v>#REF!</v>
      </c>
      <c r="AZ13" s="63" t="e">
        <f t="shared" si="5"/>
        <v>#REF!</v>
      </c>
      <c r="BA13" s="63" t="e">
        <f t="shared" si="5"/>
        <v>#REF!</v>
      </c>
      <c r="BB13" s="63" t="e">
        <f t="shared" si="5"/>
        <v>#REF!</v>
      </c>
      <c r="BC13" s="63" t="e">
        <f t="shared" si="5"/>
        <v>#REF!</v>
      </c>
      <c r="BD13" s="63" t="e">
        <f t="shared" si="5"/>
        <v>#REF!</v>
      </c>
      <c r="BE13" s="63" t="e">
        <f t="shared" si="5"/>
        <v>#REF!</v>
      </c>
      <c r="BF13" s="63" t="e">
        <f t="shared" si="5"/>
        <v>#REF!</v>
      </c>
      <c r="BG13" s="63" t="e">
        <f t="shared" si="5"/>
        <v>#REF!</v>
      </c>
      <c r="BH13" s="63" t="e">
        <f t="shared" si="5"/>
        <v>#REF!</v>
      </c>
      <c r="BI13" s="63" t="e">
        <f t="shared" si="5"/>
        <v>#REF!</v>
      </c>
      <c r="BJ13" s="63" t="e">
        <f t="shared" si="5"/>
        <v>#REF!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>
        <f t="shared" si="6"/>
        <v>0.39308681672025725</v>
      </c>
      <c r="AB14" s="96">
        <f t="shared" si="6"/>
        <v>0.39214711729622265</v>
      </c>
      <c r="AC14" s="96">
        <f t="shared" si="6"/>
        <v>0.39197530864197533</v>
      </c>
      <c r="AD14" s="96">
        <f t="shared" si="6"/>
        <v>0.39197530864197533</v>
      </c>
      <c r="AE14" s="96">
        <f t="shared" si="6"/>
        <v>0.38897893030794167</v>
      </c>
      <c r="AF14" s="96">
        <f t="shared" si="6"/>
        <v>0.3891336270190896</v>
      </c>
      <c r="AG14" s="96">
        <f t="shared" si="6"/>
        <v>0.39197530864197533</v>
      </c>
      <c r="AH14" s="96">
        <f t="shared" si="6"/>
        <v>0.38897893030794167</v>
      </c>
      <c r="AI14" s="96">
        <f t="shared" si="6"/>
        <v>0.39214711729622265</v>
      </c>
      <c r="AJ14" s="96">
        <f t="shared" si="6"/>
        <v>0.39214711729622265</v>
      </c>
      <c r="AK14" s="96">
        <f t="shared" si="6"/>
        <v>0.39214711729622265</v>
      </c>
      <c r="AL14" s="96">
        <f t="shared" si="6"/>
        <v>0.39308681672025725</v>
      </c>
      <c r="AM14" s="96">
        <f t="shared" si="6"/>
        <v>0.39140271493212669</v>
      </c>
      <c r="AN14" s="96">
        <f t="shared" si="6"/>
        <v>0.38967136150234744</v>
      </c>
      <c r="AO14" s="96">
        <f t="shared" si="6"/>
        <v>0.38977367979882649</v>
      </c>
      <c r="AP14" s="96">
        <f t="shared" si="6"/>
        <v>0.38977367979882649</v>
      </c>
      <c r="AQ14" s="96">
        <f t="shared" si="6"/>
        <v>0.38985616956850871</v>
      </c>
      <c r="AR14" s="96">
        <f t="shared" si="6"/>
        <v>0.38992408557625952</v>
      </c>
      <c r="AS14" s="96">
        <f t="shared" si="6"/>
        <v>0.38977367979882649</v>
      </c>
      <c r="AT14" s="96">
        <f t="shared" si="6"/>
        <v>0.38985616956850871</v>
      </c>
      <c r="AU14" s="96">
        <f t="shared" si="6"/>
        <v>0.38967136150234744</v>
      </c>
      <c r="AV14" s="96">
        <f t="shared" si="6"/>
        <v>0.38967136150234744</v>
      </c>
      <c r="AW14" s="96">
        <f t="shared" si="6"/>
        <v>0.38967136150234744</v>
      </c>
      <c r="AX14" s="96">
        <f t="shared" si="6"/>
        <v>0.39140271493212669</v>
      </c>
      <c r="AY14" s="96" t="e">
        <f t="shared" si="6"/>
        <v>#REF!</v>
      </c>
      <c r="AZ14" s="96" t="e">
        <f t="shared" si="6"/>
        <v>#REF!</v>
      </c>
      <c r="BA14" s="96" t="e">
        <f t="shared" si="6"/>
        <v>#REF!</v>
      </c>
      <c r="BB14" s="96" t="e">
        <f t="shared" si="6"/>
        <v>#REF!</v>
      </c>
      <c r="BC14" s="96" t="e">
        <f t="shared" si="6"/>
        <v>#REF!</v>
      </c>
      <c r="BD14" s="96" t="e">
        <f t="shared" si="6"/>
        <v>#REF!</v>
      </c>
      <c r="BE14" s="96" t="e">
        <f t="shared" si="6"/>
        <v>#REF!</v>
      </c>
      <c r="BF14" s="96" t="e">
        <f t="shared" si="6"/>
        <v>#REF!</v>
      </c>
      <c r="BG14" s="96" t="e">
        <f t="shared" si="6"/>
        <v>#REF!</v>
      </c>
      <c r="BH14" s="96" t="e">
        <f t="shared" si="6"/>
        <v>#REF!</v>
      </c>
      <c r="BI14" s="96" t="e">
        <f t="shared" si="6"/>
        <v>#REF!</v>
      </c>
      <c r="BJ14" s="96" t="e">
        <f t="shared" si="6"/>
        <v>#REF!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89500</v>
      </c>
      <c r="AB15" s="63">
        <f t="shared" si="7"/>
        <v>146500</v>
      </c>
      <c r="AC15" s="63">
        <f t="shared" si="7"/>
        <v>165500</v>
      </c>
      <c r="AD15" s="63">
        <f t="shared" si="7"/>
        <v>165500</v>
      </c>
      <c r="AE15" s="63">
        <f t="shared" si="7"/>
        <v>182000</v>
      </c>
      <c r="AF15" s="63">
        <f t="shared" si="7"/>
        <v>201000</v>
      </c>
      <c r="AG15" s="63">
        <f t="shared" si="7"/>
        <v>165500</v>
      </c>
      <c r="AH15" s="63">
        <f t="shared" si="7"/>
        <v>182000</v>
      </c>
      <c r="AI15" s="63">
        <f t="shared" ref="AI15:BJ15" si="8">AI23</f>
        <v>146500</v>
      </c>
      <c r="AJ15" s="63">
        <f t="shared" si="8"/>
        <v>146500</v>
      </c>
      <c r="AK15" s="63">
        <f t="shared" si="8"/>
        <v>146500</v>
      </c>
      <c r="AL15" s="63">
        <f t="shared" si="8"/>
        <v>89500</v>
      </c>
      <c r="AM15" s="63">
        <f t="shared" si="8"/>
        <v>95000</v>
      </c>
      <c r="AN15" s="63">
        <f t="shared" si="8"/>
        <v>157500</v>
      </c>
      <c r="AO15" s="63">
        <f t="shared" si="8"/>
        <v>176500</v>
      </c>
      <c r="AP15" s="63">
        <f t="shared" si="8"/>
        <v>176500</v>
      </c>
      <c r="AQ15" s="63">
        <f t="shared" si="8"/>
        <v>195500</v>
      </c>
      <c r="AR15" s="63">
        <f t="shared" si="8"/>
        <v>214500</v>
      </c>
      <c r="AS15" s="63">
        <f t="shared" si="8"/>
        <v>176500</v>
      </c>
      <c r="AT15" s="63">
        <f t="shared" si="8"/>
        <v>195500</v>
      </c>
      <c r="AU15" s="63">
        <f t="shared" si="8"/>
        <v>157500</v>
      </c>
      <c r="AV15" s="63">
        <f t="shared" si="8"/>
        <v>157500</v>
      </c>
      <c r="AW15" s="63">
        <f t="shared" si="8"/>
        <v>157500</v>
      </c>
      <c r="AX15" s="63">
        <f t="shared" si="8"/>
        <v>95000</v>
      </c>
      <c r="AY15" s="63" t="e">
        <f t="shared" si="8"/>
        <v>#REF!</v>
      </c>
      <c r="AZ15" s="63" t="e">
        <f t="shared" si="8"/>
        <v>#REF!</v>
      </c>
      <c r="BA15" s="63" t="e">
        <f t="shared" si="8"/>
        <v>#REF!</v>
      </c>
      <c r="BB15" s="63" t="e">
        <f t="shared" si="8"/>
        <v>#REF!</v>
      </c>
      <c r="BC15" s="63" t="e">
        <f t="shared" si="8"/>
        <v>#REF!</v>
      </c>
      <c r="BD15" s="63" t="e">
        <f t="shared" si="8"/>
        <v>#REF!</v>
      </c>
      <c r="BE15" s="63" t="e">
        <f t="shared" si="8"/>
        <v>#REF!</v>
      </c>
      <c r="BF15" s="63" t="e">
        <f t="shared" si="8"/>
        <v>#REF!</v>
      </c>
      <c r="BG15" s="63" t="e">
        <f t="shared" si="8"/>
        <v>#REF!</v>
      </c>
      <c r="BH15" s="63" t="e">
        <f t="shared" si="8"/>
        <v>#REF!</v>
      </c>
      <c r="BI15" s="63" t="e">
        <f t="shared" si="8"/>
        <v>#REF!</v>
      </c>
      <c r="BJ15" s="63" t="e">
        <f t="shared" si="8"/>
        <v>#REF!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>
        <f t="shared" si="9"/>
        <v>155000</v>
      </c>
      <c r="AB16" s="63">
        <f t="shared" si="9"/>
        <v>248000</v>
      </c>
      <c r="AC16" s="63">
        <f t="shared" si="9"/>
        <v>279000</v>
      </c>
      <c r="AD16" s="63">
        <f t="shared" si="9"/>
        <v>279000</v>
      </c>
      <c r="AE16" s="63">
        <f t="shared" si="9"/>
        <v>298000</v>
      </c>
      <c r="AF16" s="63">
        <f t="shared" si="9"/>
        <v>329000</v>
      </c>
      <c r="AG16" s="63">
        <f t="shared" si="9"/>
        <v>279000</v>
      </c>
      <c r="AH16" s="63">
        <f t="shared" si="9"/>
        <v>298000</v>
      </c>
      <c r="AI16" s="63">
        <f t="shared" ref="AI16:BJ16" si="10">AI31</f>
        <v>248000</v>
      </c>
      <c r="AJ16" s="63">
        <f t="shared" si="10"/>
        <v>248000</v>
      </c>
      <c r="AK16" s="63">
        <f t="shared" si="10"/>
        <v>248000</v>
      </c>
      <c r="AL16" s="63">
        <f t="shared" si="10"/>
        <v>155000</v>
      </c>
      <c r="AM16" s="63">
        <f t="shared" si="10"/>
        <v>164500</v>
      </c>
      <c r="AN16" s="63">
        <f t="shared" si="10"/>
        <v>257500</v>
      </c>
      <c r="AO16" s="63">
        <f t="shared" si="10"/>
        <v>288500</v>
      </c>
      <c r="AP16" s="63">
        <f t="shared" si="10"/>
        <v>288500</v>
      </c>
      <c r="AQ16" s="63">
        <f t="shared" si="10"/>
        <v>319500</v>
      </c>
      <c r="AR16" s="63">
        <f t="shared" si="10"/>
        <v>350500</v>
      </c>
      <c r="AS16" s="63">
        <f t="shared" si="10"/>
        <v>288500</v>
      </c>
      <c r="AT16" s="63">
        <f t="shared" si="10"/>
        <v>319500</v>
      </c>
      <c r="AU16" s="63">
        <f t="shared" si="10"/>
        <v>257500</v>
      </c>
      <c r="AV16" s="63">
        <f t="shared" si="10"/>
        <v>257500</v>
      </c>
      <c r="AW16" s="63">
        <f t="shared" si="10"/>
        <v>257500</v>
      </c>
      <c r="AX16" s="63">
        <f t="shared" si="10"/>
        <v>164500</v>
      </c>
      <c r="AY16" s="63" t="e">
        <f t="shared" si="10"/>
        <v>#VALUE!</v>
      </c>
      <c r="AZ16" s="63" t="e">
        <f t="shared" si="10"/>
        <v>#VALUE!</v>
      </c>
      <c r="BA16" s="63" t="e">
        <f t="shared" si="10"/>
        <v>#VALUE!</v>
      </c>
      <c r="BB16" s="63" t="e">
        <f t="shared" si="10"/>
        <v>#VALUE!</v>
      </c>
      <c r="BC16" s="63" t="e">
        <f t="shared" si="10"/>
        <v>#VALUE!</v>
      </c>
      <c r="BD16" s="63" t="e">
        <f t="shared" si="10"/>
        <v>#VALUE!</v>
      </c>
      <c r="BE16" s="63" t="e">
        <f t="shared" si="10"/>
        <v>#VALUE!</v>
      </c>
      <c r="BF16" s="63" t="e">
        <f t="shared" si="10"/>
        <v>#VALUE!</v>
      </c>
      <c r="BG16" s="63" t="e">
        <f t="shared" si="10"/>
        <v>#VALUE!</v>
      </c>
      <c r="BH16" s="63" t="e">
        <f t="shared" si="10"/>
        <v>#VALUE!</v>
      </c>
      <c r="BI16" s="63" t="e">
        <f t="shared" si="10"/>
        <v>#VALUE!</v>
      </c>
      <c r="BJ16" s="63" t="e">
        <f t="shared" si="10"/>
        <v>#VALUE!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70">
        <f>C46</f>
        <v>0</v>
      </c>
      <c r="D19" s="370">
        <f t="shared" ref="D19:BJ19" si="11">D46</f>
        <v>0</v>
      </c>
      <c r="E19" s="370">
        <f t="shared" si="11"/>
        <v>0</v>
      </c>
      <c r="F19" s="370">
        <f t="shared" si="11"/>
        <v>5</v>
      </c>
      <c r="G19" s="370">
        <f t="shared" si="11"/>
        <v>6</v>
      </c>
      <c r="H19" s="370">
        <f t="shared" si="11"/>
        <v>7</v>
      </c>
      <c r="I19" s="370">
        <f t="shared" si="11"/>
        <v>5</v>
      </c>
      <c r="J19" s="370">
        <f t="shared" si="11"/>
        <v>6</v>
      </c>
      <c r="K19" s="370">
        <f t="shared" si="11"/>
        <v>4</v>
      </c>
      <c r="L19" s="370">
        <f t="shared" si="11"/>
        <v>4</v>
      </c>
      <c r="M19" s="370">
        <f t="shared" si="11"/>
        <v>4</v>
      </c>
      <c r="N19" s="370">
        <f t="shared" si="11"/>
        <v>2</v>
      </c>
      <c r="O19" s="370">
        <f t="shared" si="11"/>
        <v>11</v>
      </c>
      <c r="P19" s="370">
        <f t="shared" si="11"/>
        <v>17</v>
      </c>
      <c r="Q19" s="370">
        <f t="shared" si="11"/>
        <v>20</v>
      </c>
      <c r="R19" s="370">
        <f t="shared" si="11"/>
        <v>20</v>
      </c>
      <c r="S19" s="370">
        <f t="shared" si="11"/>
        <v>22</v>
      </c>
      <c r="T19" s="370">
        <f t="shared" si="11"/>
        <v>24</v>
      </c>
      <c r="U19" s="370">
        <f t="shared" si="11"/>
        <v>20</v>
      </c>
      <c r="V19" s="370">
        <f t="shared" si="11"/>
        <v>22</v>
      </c>
      <c r="W19" s="370">
        <f t="shared" si="11"/>
        <v>17</v>
      </c>
      <c r="X19" s="370">
        <f t="shared" si="11"/>
        <v>17</v>
      </c>
      <c r="Y19" s="370">
        <f t="shared" si="11"/>
        <v>17</v>
      </c>
      <c r="Z19" s="370">
        <f t="shared" si="11"/>
        <v>11</v>
      </c>
      <c r="AA19" s="370">
        <f t="shared" si="11"/>
        <v>14</v>
      </c>
      <c r="AB19" s="370">
        <f t="shared" si="11"/>
        <v>23</v>
      </c>
      <c r="AC19" s="370">
        <f t="shared" si="11"/>
        <v>26</v>
      </c>
      <c r="AD19" s="370">
        <f t="shared" si="11"/>
        <v>26</v>
      </c>
      <c r="AE19" s="370">
        <f t="shared" si="11"/>
        <v>29</v>
      </c>
      <c r="AF19" s="370">
        <f t="shared" si="11"/>
        <v>32</v>
      </c>
      <c r="AG19" s="370">
        <f t="shared" si="11"/>
        <v>26</v>
      </c>
      <c r="AH19" s="370">
        <f t="shared" si="11"/>
        <v>29</v>
      </c>
      <c r="AI19" s="370">
        <f t="shared" si="11"/>
        <v>23</v>
      </c>
      <c r="AJ19" s="370">
        <f t="shared" si="11"/>
        <v>23</v>
      </c>
      <c r="AK19" s="370">
        <f t="shared" si="11"/>
        <v>23</v>
      </c>
      <c r="AL19" s="370">
        <f t="shared" si="11"/>
        <v>14</v>
      </c>
      <c r="AM19" s="370">
        <f t="shared" si="11"/>
        <v>15</v>
      </c>
      <c r="AN19" s="370">
        <f t="shared" si="11"/>
        <v>25</v>
      </c>
      <c r="AO19" s="370">
        <f t="shared" si="11"/>
        <v>28</v>
      </c>
      <c r="AP19" s="370">
        <f t="shared" si="11"/>
        <v>28</v>
      </c>
      <c r="AQ19" s="370">
        <f t="shared" si="11"/>
        <v>31</v>
      </c>
      <c r="AR19" s="370">
        <f t="shared" si="11"/>
        <v>34</v>
      </c>
      <c r="AS19" s="370">
        <f t="shared" si="11"/>
        <v>28</v>
      </c>
      <c r="AT19" s="370">
        <f t="shared" si="11"/>
        <v>31</v>
      </c>
      <c r="AU19" s="370">
        <f t="shared" si="11"/>
        <v>25</v>
      </c>
      <c r="AV19" s="370">
        <f t="shared" si="11"/>
        <v>25</v>
      </c>
      <c r="AW19" s="370">
        <f t="shared" si="11"/>
        <v>25</v>
      </c>
      <c r="AX19" s="370">
        <f t="shared" si="11"/>
        <v>15</v>
      </c>
      <c r="AY19" s="370">
        <f t="shared" si="11"/>
        <v>0</v>
      </c>
      <c r="AZ19" s="370">
        <f t="shared" si="11"/>
        <v>0</v>
      </c>
      <c r="BA19" s="370">
        <f t="shared" si="11"/>
        <v>0</v>
      </c>
      <c r="BB19" s="370">
        <f t="shared" si="11"/>
        <v>0</v>
      </c>
      <c r="BC19" s="370">
        <f t="shared" si="11"/>
        <v>0</v>
      </c>
      <c r="BD19" s="370">
        <f t="shared" si="11"/>
        <v>0</v>
      </c>
      <c r="BE19" s="370">
        <f t="shared" si="11"/>
        <v>0</v>
      </c>
      <c r="BF19" s="370">
        <f t="shared" si="11"/>
        <v>0</v>
      </c>
      <c r="BG19" s="370">
        <f t="shared" si="11"/>
        <v>0</v>
      </c>
      <c r="BH19" s="370">
        <f t="shared" si="11"/>
        <v>0</v>
      </c>
      <c r="BI19" s="370">
        <f t="shared" si="11"/>
        <v>0</v>
      </c>
      <c r="BJ19" s="370">
        <f t="shared" si="11"/>
        <v>0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252000</v>
      </c>
      <c r="AB20" s="180">
        <f t="shared" si="12"/>
        <v>414000</v>
      </c>
      <c r="AC20" s="180">
        <f t="shared" si="12"/>
        <v>468000</v>
      </c>
      <c r="AD20" s="180">
        <f t="shared" si="12"/>
        <v>468000</v>
      </c>
      <c r="AE20" s="180">
        <f t="shared" si="12"/>
        <v>522000</v>
      </c>
      <c r="AF20" s="180">
        <f t="shared" si="12"/>
        <v>576000</v>
      </c>
      <c r="AG20" s="180">
        <f t="shared" si="12"/>
        <v>468000</v>
      </c>
      <c r="AH20" s="180">
        <f t="shared" si="12"/>
        <v>522000</v>
      </c>
      <c r="AI20" s="180">
        <f t="shared" si="12"/>
        <v>414000</v>
      </c>
      <c r="AJ20" s="180">
        <f t="shared" ref="AJ20:BJ20" si="13">AJ19*AJ55</f>
        <v>414000</v>
      </c>
      <c r="AK20" s="180">
        <f t="shared" si="13"/>
        <v>414000</v>
      </c>
      <c r="AL20" s="180">
        <f t="shared" si="13"/>
        <v>252000</v>
      </c>
      <c r="AM20" s="180">
        <f t="shared" si="13"/>
        <v>270000</v>
      </c>
      <c r="AN20" s="180">
        <f t="shared" si="13"/>
        <v>450000</v>
      </c>
      <c r="AO20" s="180">
        <f t="shared" si="13"/>
        <v>504000</v>
      </c>
      <c r="AP20" s="180">
        <f t="shared" si="13"/>
        <v>504000</v>
      </c>
      <c r="AQ20" s="180">
        <f t="shared" si="13"/>
        <v>558000</v>
      </c>
      <c r="AR20" s="180">
        <f t="shared" si="13"/>
        <v>612000</v>
      </c>
      <c r="AS20" s="180">
        <f t="shared" si="13"/>
        <v>504000</v>
      </c>
      <c r="AT20" s="180">
        <f t="shared" si="13"/>
        <v>558000</v>
      </c>
      <c r="AU20" s="180">
        <f t="shared" si="13"/>
        <v>450000</v>
      </c>
      <c r="AV20" s="180">
        <f t="shared" si="13"/>
        <v>450000</v>
      </c>
      <c r="AW20" s="180">
        <f t="shared" si="13"/>
        <v>450000</v>
      </c>
      <c r="AX20" s="180">
        <f t="shared" si="13"/>
        <v>270000</v>
      </c>
      <c r="AY20" s="180">
        <f t="shared" si="13"/>
        <v>0</v>
      </c>
      <c r="AZ20" s="180">
        <f t="shared" si="13"/>
        <v>0</v>
      </c>
      <c r="BA20" s="180">
        <f t="shared" si="13"/>
        <v>0</v>
      </c>
      <c r="BB20" s="180">
        <f t="shared" si="13"/>
        <v>0</v>
      </c>
      <c r="BC20" s="180">
        <f t="shared" si="13"/>
        <v>0</v>
      </c>
      <c r="BD20" s="180">
        <f t="shared" si="13"/>
        <v>0</v>
      </c>
      <c r="BE20" s="180">
        <f t="shared" si="13"/>
        <v>0</v>
      </c>
      <c r="BF20" s="180">
        <f t="shared" si="13"/>
        <v>0</v>
      </c>
      <c r="BG20" s="180">
        <f t="shared" si="13"/>
        <v>0</v>
      </c>
      <c r="BH20" s="180">
        <f t="shared" si="13"/>
        <v>0</v>
      </c>
      <c r="BI20" s="180">
        <f t="shared" si="13"/>
        <v>0</v>
      </c>
      <c r="BJ20" s="180">
        <f t="shared" si="13"/>
        <v>0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77000</v>
      </c>
      <c r="AB21" s="104">
        <f t="shared" si="14"/>
        <v>126500</v>
      </c>
      <c r="AC21" s="104">
        <f t="shared" si="14"/>
        <v>143000</v>
      </c>
      <c r="AD21" s="104">
        <f t="shared" si="14"/>
        <v>143000</v>
      </c>
      <c r="AE21" s="104">
        <f t="shared" si="14"/>
        <v>159500</v>
      </c>
      <c r="AF21" s="104">
        <f t="shared" si="14"/>
        <v>176000</v>
      </c>
      <c r="AG21" s="104">
        <f t="shared" si="14"/>
        <v>143000</v>
      </c>
      <c r="AH21" s="104">
        <f t="shared" si="14"/>
        <v>159500</v>
      </c>
      <c r="AI21" s="104">
        <f t="shared" ref="AI21:BJ21" si="15">AI19*AI67</f>
        <v>126500</v>
      </c>
      <c r="AJ21" s="104">
        <f t="shared" si="15"/>
        <v>126500</v>
      </c>
      <c r="AK21" s="104">
        <f t="shared" si="15"/>
        <v>126500</v>
      </c>
      <c r="AL21" s="104">
        <f t="shared" si="15"/>
        <v>77000</v>
      </c>
      <c r="AM21" s="104">
        <f t="shared" si="15"/>
        <v>82500</v>
      </c>
      <c r="AN21" s="104">
        <f t="shared" si="15"/>
        <v>137500</v>
      </c>
      <c r="AO21" s="104">
        <f t="shared" si="15"/>
        <v>154000</v>
      </c>
      <c r="AP21" s="104">
        <f t="shared" si="15"/>
        <v>154000</v>
      </c>
      <c r="AQ21" s="104">
        <f t="shared" si="15"/>
        <v>170500</v>
      </c>
      <c r="AR21" s="104">
        <f t="shared" si="15"/>
        <v>187000</v>
      </c>
      <c r="AS21" s="104">
        <f t="shared" si="15"/>
        <v>154000</v>
      </c>
      <c r="AT21" s="104">
        <f t="shared" si="15"/>
        <v>170500</v>
      </c>
      <c r="AU21" s="104">
        <f t="shared" si="15"/>
        <v>137500</v>
      </c>
      <c r="AV21" s="104">
        <f t="shared" si="15"/>
        <v>137500</v>
      </c>
      <c r="AW21" s="104">
        <f t="shared" si="15"/>
        <v>137500</v>
      </c>
      <c r="AX21" s="104">
        <f t="shared" si="15"/>
        <v>82500</v>
      </c>
      <c r="AY21" s="104">
        <f t="shared" si="15"/>
        <v>0</v>
      </c>
      <c r="AZ21" s="104">
        <f t="shared" si="15"/>
        <v>0</v>
      </c>
      <c r="BA21" s="104">
        <f t="shared" si="15"/>
        <v>0</v>
      </c>
      <c r="BB21" s="104">
        <f t="shared" si="15"/>
        <v>0</v>
      </c>
      <c r="BC21" s="104">
        <f t="shared" si="15"/>
        <v>0</v>
      </c>
      <c r="BD21" s="104">
        <f t="shared" si="15"/>
        <v>0</v>
      </c>
      <c r="BE21" s="104">
        <f t="shared" si="15"/>
        <v>0</v>
      </c>
      <c r="BF21" s="104">
        <f t="shared" si="15"/>
        <v>0</v>
      </c>
      <c r="BG21" s="104">
        <f t="shared" si="15"/>
        <v>0</v>
      </c>
      <c r="BH21" s="104">
        <f t="shared" si="15"/>
        <v>0</v>
      </c>
      <c r="BI21" s="104">
        <f t="shared" si="15"/>
        <v>0</v>
      </c>
      <c r="BJ21" s="104">
        <f t="shared" si="15"/>
        <v>0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12500</v>
      </c>
      <c r="AB22" s="63">
        <f t="shared" si="16"/>
        <v>20000</v>
      </c>
      <c r="AC22" s="63">
        <f t="shared" si="16"/>
        <v>22500</v>
      </c>
      <c r="AD22" s="63">
        <f t="shared" si="16"/>
        <v>22500</v>
      </c>
      <c r="AE22" s="63">
        <f t="shared" si="16"/>
        <v>22500</v>
      </c>
      <c r="AF22" s="63">
        <f t="shared" si="16"/>
        <v>25000</v>
      </c>
      <c r="AG22" s="63">
        <f t="shared" si="16"/>
        <v>22500</v>
      </c>
      <c r="AH22" s="63">
        <f t="shared" si="16"/>
        <v>22500</v>
      </c>
      <c r="AI22" s="63">
        <f t="shared" si="16"/>
        <v>20000</v>
      </c>
      <c r="AJ22" s="63">
        <f t="shared" si="16"/>
        <v>20000</v>
      </c>
      <c r="AK22" s="63">
        <f t="shared" si="16"/>
        <v>20000</v>
      </c>
      <c r="AL22" s="63">
        <f t="shared" si="16"/>
        <v>12500</v>
      </c>
      <c r="AM22" s="63">
        <f t="shared" si="16"/>
        <v>12500</v>
      </c>
      <c r="AN22" s="63">
        <f t="shared" si="16"/>
        <v>20000</v>
      </c>
      <c r="AO22" s="63">
        <f t="shared" si="16"/>
        <v>22500</v>
      </c>
      <c r="AP22" s="63">
        <f t="shared" si="16"/>
        <v>22500</v>
      </c>
      <c r="AQ22" s="63">
        <f t="shared" si="16"/>
        <v>25000</v>
      </c>
      <c r="AR22" s="63">
        <f t="shared" si="16"/>
        <v>27500</v>
      </c>
      <c r="AS22" s="63">
        <f t="shared" si="16"/>
        <v>22500</v>
      </c>
      <c r="AT22" s="63">
        <f t="shared" si="16"/>
        <v>25000</v>
      </c>
      <c r="AU22" s="63">
        <f t="shared" si="16"/>
        <v>20000</v>
      </c>
      <c r="AV22" s="63">
        <f t="shared" si="16"/>
        <v>20000</v>
      </c>
      <c r="AW22" s="63">
        <f t="shared" si="16"/>
        <v>20000</v>
      </c>
      <c r="AX22" s="63">
        <f t="shared" si="16"/>
        <v>12500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L22" s="104" t="e">
        <f>BJ20+BJ22</f>
        <v>#REF!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89500</v>
      </c>
      <c r="AB23" s="63">
        <f t="shared" si="17"/>
        <v>146500</v>
      </c>
      <c r="AC23" s="63">
        <f t="shared" si="17"/>
        <v>165500</v>
      </c>
      <c r="AD23" s="63">
        <f t="shared" si="17"/>
        <v>165500</v>
      </c>
      <c r="AE23" s="63">
        <f t="shared" si="17"/>
        <v>182000</v>
      </c>
      <c r="AF23" s="63">
        <f t="shared" si="17"/>
        <v>201000</v>
      </c>
      <c r="AG23" s="63">
        <f t="shared" si="17"/>
        <v>165500</v>
      </c>
      <c r="AH23" s="63">
        <f t="shared" si="17"/>
        <v>182000</v>
      </c>
      <c r="AI23" s="63">
        <f t="shared" si="17"/>
        <v>146500</v>
      </c>
      <c r="AJ23" s="63">
        <f t="shared" si="17"/>
        <v>146500</v>
      </c>
      <c r="AK23" s="63">
        <f t="shared" si="17"/>
        <v>146500</v>
      </c>
      <c r="AL23" s="63">
        <f t="shared" si="17"/>
        <v>89500</v>
      </c>
      <c r="AM23" s="63">
        <f t="shared" si="17"/>
        <v>95000</v>
      </c>
      <c r="AN23" s="63">
        <f t="shared" si="17"/>
        <v>157500</v>
      </c>
      <c r="AO23" s="63">
        <f t="shared" si="17"/>
        <v>176500</v>
      </c>
      <c r="AP23" s="63">
        <f t="shared" si="17"/>
        <v>176500</v>
      </c>
      <c r="AQ23" s="63">
        <f t="shared" si="17"/>
        <v>195500</v>
      </c>
      <c r="AR23" s="63">
        <f t="shared" si="17"/>
        <v>214500</v>
      </c>
      <c r="AS23" s="63">
        <f t="shared" si="17"/>
        <v>176500</v>
      </c>
      <c r="AT23" s="63">
        <f t="shared" si="17"/>
        <v>195500</v>
      </c>
      <c r="AU23" s="63">
        <f t="shared" si="17"/>
        <v>157500</v>
      </c>
      <c r="AV23" s="63">
        <f t="shared" si="17"/>
        <v>157500</v>
      </c>
      <c r="AW23" s="63">
        <f t="shared" si="17"/>
        <v>157500</v>
      </c>
      <c r="AX23" s="63">
        <f t="shared" si="17"/>
        <v>95000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0.33837429111531192</v>
      </c>
      <c r="AB24" s="96">
        <f t="shared" si="18"/>
        <v>0.33755760368663595</v>
      </c>
      <c r="AC24" s="96">
        <f t="shared" si="18"/>
        <v>0.33741080530071355</v>
      </c>
      <c r="AD24" s="96">
        <f t="shared" si="18"/>
        <v>0.33741080530071355</v>
      </c>
      <c r="AE24" s="96">
        <f t="shared" si="18"/>
        <v>0.33425160697887968</v>
      </c>
      <c r="AF24" s="96">
        <f t="shared" si="18"/>
        <v>0.33444259567387685</v>
      </c>
      <c r="AG24" s="96">
        <f t="shared" si="18"/>
        <v>0.33741080530071355</v>
      </c>
      <c r="AH24" s="96">
        <f t="shared" si="18"/>
        <v>0.33425160697887968</v>
      </c>
      <c r="AI24" s="96">
        <f t="shared" si="18"/>
        <v>0.33755760368663595</v>
      </c>
      <c r="AJ24" s="96">
        <f t="shared" si="18"/>
        <v>0.33755760368663595</v>
      </c>
      <c r="AK24" s="96">
        <f t="shared" si="18"/>
        <v>0.33755760368663595</v>
      </c>
      <c r="AL24" s="96">
        <f t="shared" si="18"/>
        <v>0.33837429111531192</v>
      </c>
      <c r="AM24" s="96">
        <f t="shared" si="18"/>
        <v>0.33628318584070799</v>
      </c>
      <c r="AN24" s="96">
        <f t="shared" si="18"/>
        <v>0.33510638297872342</v>
      </c>
      <c r="AO24" s="96">
        <f t="shared" si="18"/>
        <v>0.33523266856600192</v>
      </c>
      <c r="AP24" s="96">
        <f t="shared" si="18"/>
        <v>0.33523266856600192</v>
      </c>
      <c r="AQ24" s="96">
        <f t="shared" si="18"/>
        <v>0.33533447684391082</v>
      </c>
      <c r="AR24" s="96">
        <f t="shared" si="18"/>
        <v>0.33541829554339325</v>
      </c>
      <c r="AS24" s="96">
        <f t="shared" si="18"/>
        <v>0.33523266856600192</v>
      </c>
      <c r="AT24" s="96">
        <f t="shared" si="18"/>
        <v>0.33533447684391082</v>
      </c>
      <c r="AU24" s="96">
        <f t="shared" si="18"/>
        <v>0.33510638297872342</v>
      </c>
      <c r="AV24" s="96">
        <f t="shared" si="18"/>
        <v>0.33510638297872342</v>
      </c>
      <c r="AW24" s="96">
        <f t="shared" si="18"/>
        <v>0.33510638297872342</v>
      </c>
      <c r="AX24" s="96">
        <f t="shared" si="18"/>
        <v>0.33628318584070799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70">
        <f>C47</f>
        <v>0</v>
      </c>
      <c r="D27" s="370">
        <f t="shared" ref="D27:BJ27" si="19">D47</f>
        <v>0</v>
      </c>
      <c r="E27" s="370">
        <f t="shared" si="19"/>
        <v>0</v>
      </c>
      <c r="F27" s="370">
        <f t="shared" si="19"/>
        <v>3</v>
      </c>
      <c r="G27" s="370">
        <f t="shared" si="19"/>
        <v>3</v>
      </c>
      <c r="H27" s="370">
        <f t="shared" si="19"/>
        <v>3</v>
      </c>
      <c r="I27" s="370">
        <f t="shared" si="19"/>
        <v>3</v>
      </c>
      <c r="J27" s="370">
        <f t="shared" si="19"/>
        <v>3</v>
      </c>
      <c r="K27" s="370">
        <f t="shared" si="19"/>
        <v>3</v>
      </c>
      <c r="L27" s="370">
        <f t="shared" si="19"/>
        <v>3</v>
      </c>
      <c r="M27" s="370">
        <f t="shared" si="19"/>
        <v>3</v>
      </c>
      <c r="N27" s="370">
        <f t="shared" si="19"/>
        <v>2</v>
      </c>
      <c r="O27" s="370">
        <f t="shared" si="19"/>
        <v>5</v>
      </c>
      <c r="P27" s="370">
        <f t="shared" si="19"/>
        <v>9</v>
      </c>
      <c r="Q27" s="370">
        <f t="shared" si="19"/>
        <v>9</v>
      </c>
      <c r="R27" s="370">
        <f t="shared" si="19"/>
        <v>9</v>
      </c>
      <c r="S27" s="370">
        <f t="shared" si="19"/>
        <v>10</v>
      </c>
      <c r="T27" s="370">
        <f t="shared" si="19"/>
        <v>11</v>
      </c>
      <c r="U27" s="370">
        <f t="shared" si="19"/>
        <v>9</v>
      </c>
      <c r="V27" s="370">
        <f t="shared" si="19"/>
        <v>10</v>
      </c>
      <c r="W27" s="370">
        <f t="shared" si="19"/>
        <v>9</v>
      </c>
      <c r="X27" s="370">
        <f t="shared" si="19"/>
        <v>9</v>
      </c>
      <c r="Y27" s="370">
        <f t="shared" si="19"/>
        <v>9</v>
      </c>
      <c r="Z27" s="370">
        <f t="shared" si="19"/>
        <v>5</v>
      </c>
      <c r="AA27" s="370">
        <f t="shared" si="19"/>
        <v>15</v>
      </c>
      <c r="AB27" s="370">
        <f t="shared" si="19"/>
        <v>24</v>
      </c>
      <c r="AC27" s="370">
        <f t="shared" si="19"/>
        <v>27</v>
      </c>
      <c r="AD27" s="370">
        <f t="shared" si="19"/>
        <v>27</v>
      </c>
      <c r="AE27" s="370">
        <f t="shared" si="19"/>
        <v>29</v>
      </c>
      <c r="AF27" s="370">
        <f t="shared" si="19"/>
        <v>32</v>
      </c>
      <c r="AG27" s="101">
        <f t="shared" si="19"/>
        <v>27</v>
      </c>
      <c r="AH27" s="101">
        <f t="shared" si="19"/>
        <v>29</v>
      </c>
      <c r="AI27" s="101">
        <f t="shared" si="19"/>
        <v>24</v>
      </c>
      <c r="AJ27" s="101">
        <f t="shared" si="19"/>
        <v>24</v>
      </c>
      <c r="AK27" s="101">
        <f t="shared" si="19"/>
        <v>24</v>
      </c>
      <c r="AL27" s="101">
        <f t="shared" si="19"/>
        <v>15</v>
      </c>
      <c r="AM27" s="101">
        <f t="shared" si="19"/>
        <v>16</v>
      </c>
      <c r="AN27" s="101">
        <f t="shared" si="19"/>
        <v>25</v>
      </c>
      <c r="AO27" s="101">
        <f t="shared" si="19"/>
        <v>28</v>
      </c>
      <c r="AP27" s="101">
        <f t="shared" si="19"/>
        <v>28</v>
      </c>
      <c r="AQ27" s="101">
        <f t="shared" si="19"/>
        <v>31</v>
      </c>
      <c r="AR27" s="101">
        <f t="shared" si="19"/>
        <v>34</v>
      </c>
      <c r="AS27" s="101">
        <f t="shared" si="19"/>
        <v>28</v>
      </c>
      <c r="AT27" s="101">
        <f t="shared" si="19"/>
        <v>31</v>
      </c>
      <c r="AU27" s="101">
        <f t="shared" si="19"/>
        <v>25</v>
      </c>
      <c r="AV27" s="101">
        <f t="shared" si="19"/>
        <v>25</v>
      </c>
      <c r="AW27" s="101">
        <f t="shared" si="19"/>
        <v>25</v>
      </c>
      <c r="AX27" s="101">
        <f t="shared" si="19"/>
        <v>16</v>
      </c>
      <c r="AY27" s="101">
        <f t="shared" si="19"/>
        <v>0</v>
      </c>
      <c r="AZ27" s="101">
        <f t="shared" si="19"/>
        <v>0</v>
      </c>
      <c r="BA27" s="101">
        <f t="shared" si="19"/>
        <v>0</v>
      </c>
      <c r="BB27" s="101">
        <f t="shared" si="19"/>
        <v>0</v>
      </c>
      <c r="BC27" s="101">
        <f t="shared" si="19"/>
        <v>0</v>
      </c>
      <c r="BD27" s="101">
        <f t="shared" si="19"/>
        <v>0</v>
      </c>
      <c r="BE27" s="101">
        <f t="shared" si="19"/>
        <v>0</v>
      </c>
      <c r="BF27" s="101">
        <f t="shared" si="19"/>
        <v>0</v>
      </c>
      <c r="BG27" s="101">
        <f t="shared" si="19"/>
        <v>0</v>
      </c>
      <c r="BH27" s="101">
        <f t="shared" si="19"/>
        <v>0</v>
      </c>
      <c r="BI27" s="101">
        <f t="shared" si="19"/>
        <v>0</v>
      </c>
      <c r="BJ27" s="101">
        <f t="shared" si="19"/>
        <v>0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>
        <f t="shared" si="20"/>
        <v>345000</v>
      </c>
      <c r="AB28" s="180">
        <f t="shared" si="20"/>
        <v>552000</v>
      </c>
      <c r="AC28" s="180">
        <f t="shared" si="20"/>
        <v>621000</v>
      </c>
      <c r="AD28" s="180">
        <f t="shared" si="20"/>
        <v>621000</v>
      </c>
      <c r="AE28" s="180">
        <f t="shared" si="20"/>
        <v>667000</v>
      </c>
      <c r="AF28" s="180">
        <f t="shared" si="20"/>
        <v>736000</v>
      </c>
      <c r="AG28" s="180">
        <f t="shared" si="20"/>
        <v>621000</v>
      </c>
      <c r="AH28" s="180">
        <f t="shared" si="20"/>
        <v>667000</v>
      </c>
      <c r="AI28" s="180">
        <f t="shared" si="20"/>
        <v>552000</v>
      </c>
      <c r="AJ28" s="180">
        <f t="shared" si="20"/>
        <v>552000</v>
      </c>
      <c r="AK28" s="180">
        <f t="shared" si="20"/>
        <v>552000</v>
      </c>
      <c r="AL28" s="180">
        <f t="shared" si="20"/>
        <v>345000</v>
      </c>
      <c r="AM28" s="180">
        <f t="shared" si="20"/>
        <v>368000</v>
      </c>
      <c r="AN28" s="180">
        <f t="shared" si="20"/>
        <v>575000</v>
      </c>
      <c r="AO28" s="180">
        <f t="shared" si="20"/>
        <v>644000</v>
      </c>
      <c r="AP28" s="180">
        <f t="shared" si="20"/>
        <v>644000</v>
      </c>
      <c r="AQ28" s="180">
        <f t="shared" si="20"/>
        <v>713000</v>
      </c>
      <c r="AR28" s="180">
        <f t="shared" si="20"/>
        <v>782000</v>
      </c>
      <c r="AS28" s="180">
        <f t="shared" si="20"/>
        <v>644000</v>
      </c>
      <c r="AT28" s="180">
        <f t="shared" si="20"/>
        <v>713000</v>
      </c>
      <c r="AU28" s="180">
        <f t="shared" si="20"/>
        <v>575000</v>
      </c>
      <c r="AV28" s="180">
        <f t="shared" si="20"/>
        <v>575000</v>
      </c>
      <c r="AW28" s="180">
        <f t="shared" si="20"/>
        <v>575000</v>
      </c>
      <c r="AX28" s="180">
        <f t="shared" si="20"/>
        <v>368000</v>
      </c>
      <c r="AY28" s="180">
        <f t="shared" si="20"/>
        <v>0</v>
      </c>
      <c r="AZ28" s="180">
        <f t="shared" si="20"/>
        <v>0</v>
      </c>
      <c r="BA28" s="180">
        <f t="shared" si="20"/>
        <v>0</v>
      </c>
      <c r="BB28" s="180">
        <f t="shared" si="20"/>
        <v>0</v>
      </c>
      <c r="BC28" s="180">
        <f t="shared" si="20"/>
        <v>0</v>
      </c>
      <c r="BD28" s="180">
        <f t="shared" si="20"/>
        <v>0</v>
      </c>
      <c r="BE28" s="180">
        <f t="shared" si="20"/>
        <v>0</v>
      </c>
      <c r="BF28" s="180">
        <f t="shared" si="20"/>
        <v>0</v>
      </c>
      <c r="BG28" s="180">
        <f t="shared" si="20"/>
        <v>0</v>
      </c>
      <c r="BH28" s="180">
        <f t="shared" si="20"/>
        <v>0</v>
      </c>
      <c r="BI28" s="180">
        <f t="shared" si="20"/>
        <v>0</v>
      </c>
      <c r="BJ28" s="180">
        <f t="shared" si="20"/>
        <v>0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>
        <f t="shared" si="21"/>
        <v>142500</v>
      </c>
      <c r="AB29" s="63">
        <f t="shared" si="21"/>
        <v>228000</v>
      </c>
      <c r="AC29" s="63">
        <f t="shared" si="21"/>
        <v>256500</v>
      </c>
      <c r="AD29" s="63">
        <f t="shared" si="21"/>
        <v>256500</v>
      </c>
      <c r="AE29" s="63">
        <f t="shared" si="21"/>
        <v>275500</v>
      </c>
      <c r="AF29" s="63">
        <f t="shared" si="21"/>
        <v>304000</v>
      </c>
      <c r="AG29" s="63">
        <f t="shared" si="21"/>
        <v>256500</v>
      </c>
      <c r="AH29" s="63">
        <f t="shared" si="21"/>
        <v>275500</v>
      </c>
      <c r="AI29" s="63">
        <f t="shared" si="21"/>
        <v>228000</v>
      </c>
      <c r="AJ29" s="63">
        <f t="shared" si="21"/>
        <v>228000</v>
      </c>
      <c r="AK29" s="63">
        <f t="shared" si="21"/>
        <v>228000</v>
      </c>
      <c r="AL29" s="63">
        <f t="shared" si="21"/>
        <v>142500</v>
      </c>
      <c r="AM29" s="63">
        <f t="shared" si="21"/>
        <v>152000</v>
      </c>
      <c r="AN29" s="63">
        <f t="shared" si="21"/>
        <v>237500</v>
      </c>
      <c r="AO29" s="63">
        <f t="shared" si="21"/>
        <v>266000</v>
      </c>
      <c r="AP29" s="63">
        <f t="shared" si="21"/>
        <v>266000</v>
      </c>
      <c r="AQ29" s="63">
        <f t="shared" si="21"/>
        <v>294500</v>
      </c>
      <c r="AR29" s="63">
        <f t="shared" si="21"/>
        <v>323000</v>
      </c>
      <c r="AS29" s="63">
        <f t="shared" si="21"/>
        <v>266000</v>
      </c>
      <c r="AT29" s="63">
        <f t="shared" si="21"/>
        <v>294500</v>
      </c>
      <c r="AU29" s="63">
        <f t="shared" si="21"/>
        <v>237500</v>
      </c>
      <c r="AV29" s="63">
        <f t="shared" si="21"/>
        <v>237500</v>
      </c>
      <c r="AW29" s="63">
        <f t="shared" si="21"/>
        <v>237500</v>
      </c>
      <c r="AX29" s="63">
        <f t="shared" si="21"/>
        <v>152000</v>
      </c>
      <c r="AY29" s="63">
        <f t="shared" si="21"/>
        <v>0</v>
      </c>
      <c r="AZ29" s="63">
        <f t="shared" si="21"/>
        <v>0</v>
      </c>
      <c r="BA29" s="63">
        <f t="shared" si="21"/>
        <v>0</v>
      </c>
      <c r="BB29" s="63">
        <f t="shared" si="21"/>
        <v>0</v>
      </c>
      <c r="BC29" s="63">
        <f t="shared" si="21"/>
        <v>0</v>
      </c>
      <c r="BD29" s="63">
        <f t="shared" si="21"/>
        <v>0</v>
      </c>
      <c r="BE29" s="63">
        <f t="shared" si="21"/>
        <v>0</v>
      </c>
      <c r="BF29" s="63">
        <f t="shared" si="21"/>
        <v>0</v>
      </c>
      <c r="BG29" s="63">
        <f t="shared" si="21"/>
        <v>0</v>
      </c>
      <c r="BH29" s="63">
        <f t="shared" si="21"/>
        <v>0</v>
      </c>
      <c r="BI29" s="63">
        <f t="shared" si="21"/>
        <v>0</v>
      </c>
      <c r="BJ29" s="63">
        <f t="shared" si="21"/>
        <v>0</v>
      </c>
      <c r="BL29" s="104" t="e">
        <f>BJ28+BJ30</f>
        <v>#VALUE!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>
        <f t="shared" si="22"/>
        <v>12500</v>
      </c>
      <c r="AB30" s="63">
        <f t="shared" si="22"/>
        <v>20000</v>
      </c>
      <c r="AC30" s="63">
        <f t="shared" si="22"/>
        <v>22500</v>
      </c>
      <c r="AD30" s="63">
        <f t="shared" si="22"/>
        <v>22500</v>
      </c>
      <c r="AE30" s="63">
        <f t="shared" si="22"/>
        <v>22500</v>
      </c>
      <c r="AF30" s="63">
        <f t="shared" si="22"/>
        <v>25000</v>
      </c>
      <c r="AG30" s="63">
        <f t="shared" si="22"/>
        <v>22500</v>
      </c>
      <c r="AH30" s="63">
        <f t="shared" si="22"/>
        <v>22500</v>
      </c>
      <c r="AI30" s="63">
        <f t="shared" si="22"/>
        <v>20000</v>
      </c>
      <c r="AJ30" s="63">
        <f t="shared" si="22"/>
        <v>20000</v>
      </c>
      <c r="AK30" s="63">
        <f t="shared" si="22"/>
        <v>20000</v>
      </c>
      <c r="AL30" s="63">
        <f t="shared" si="22"/>
        <v>12500</v>
      </c>
      <c r="AM30" s="63">
        <f t="shared" si="22"/>
        <v>12500</v>
      </c>
      <c r="AN30" s="63">
        <f t="shared" si="22"/>
        <v>20000</v>
      </c>
      <c r="AO30" s="63">
        <f t="shared" si="22"/>
        <v>22500</v>
      </c>
      <c r="AP30" s="63">
        <f t="shared" si="22"/>
        <v>22500</v>
      </c>
      <c r="AQ30" s="63">
        <f t="shared" si="22"/>
        <v>25000</v>
      </c>
      <c r="AR30" s="63">
        <f t="shared" si="22"/>
        <v>27500</v>
      </c>
      <c r="AS30" s="63">
        <f t="shared" si="22"/>
        <v>22500</v>
      </c>
      <c r="AT30" s="63">
        <f t="shared" si="22"/>
        <v>25000</v>
      </c>
      <c r="AU30" s="63">
        <f t="shared" si="22"/>
        <v>20000</v>
      </c>
      <c r="AV30" s="63">
        <f t="shared" si="22"/>
        <v>20000</v>
      </c>
      <c r="AW30" s="63">
        <f t="shared" si="22"/>
        <v>20000</v>
      </c>
      <c r="AX30" s="63">
        <f t="shared" si="22"/>
        <v>12500</v>
      </c>
      <c r="AY30" s="63" t="e">
        <f t="shared" si="22"/>
        <v>#VALUE!</v>
      </c>
      <c r="AZ30" s="63" t="e">
        <f t="shared" si="22"/>
        <v>#VALUE!</v>
      </c>
      <c r="BA30" s="63" t="e">
        <f t="shared" si="22"/>
        <v>#VALUE!</v>
      </c>
      <c r="BB30" s="63" t="e">
        <f t="shared" si="22"/>
        <v>#VALUE!</v>
      </c>
      <c r="BC30" s="63" t="e">
        <f t="shared" si="22"/>
        <v>#VALUE!</v>
      </c>
      <c r="BD30" s="63" t="e">
        <f t="shared" si="22"/>
        <v>#VALUE!</v>
      </c>
      <c r="BE30" s="63" t="e">
        <f t="shared" si="22"/>
        <v>#VALUE!</v>
      </c>
      <c r="BF30" s="63" t="e">
        <f t="shared" si="22"/>
        <v>#VALUE!</v>
      </c>
      <c r="BG30" s="63" t="e">
        <f t="shared" si="22"/>
        <v>#VALUE!</v>
      </c>
      <c r="BH30" s="63" t="e">
        <f t="shared" si="22"/>
        <v>#VALUE!</v>
      </c>
      <c r="BI30" s="63" t="e">
        <f t="shared" si="22"/>
        <v>#VALUE!</v>
      </c>
      <c r="BJ30" s="63" t="e">
        <f t="shared" si="22"/>
        <v>#VALUE!</v>
      </c>
      <c r="BL30" s="104" t="e">
        <f>BJ29+BJ30</f>
        <v>#VALUE!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>
        <f t="shared" si="23"/>
        <v>155000</v>
      </c>
      <c r="AB31" s="63">
        <f t="shared" si="23"/>
        <v>248000</v>
      </c>
      <c r="AC31" s="63">
        <f t="shared" si="23"/>
        <v>279000</v>
      </c>
      <c r="AD31" s="63">
        <f t="shared" si="23"/>
        <v>279000</v>
      </c>
      <c r="AE31" s="63">
        <f t="shared" si="23"/>
        <v>298000</v>
      </c>
      <c r="AF31" s="63">
        <f t="shared" si="23"/>
        <v>329000</v>
      </c>
      <c r="AG31" s="63">
        <f t="shared" si="23"/>
        <v>279000</v>
      </c>
      <c r="AH31" s="63">
        <f t="shared" si="23"/>
        <v>298000</v>
      </c>
      <c r="AI31" s="63">
        <f t="shared" si="23"/>
        <v>248000</v>
      </c>
      <c r="AJ31" s="63">
        <f t="shared" si="23"/>
        <v>248000</v>
      </c>
      <c r="AK31" s="63">
        <f t="shared" si="23"/>
        <v>248000</v>
      </c>
      <c r="AL31" s="63">
        <f t="shared" si="23"/>
        <v>155000</v>
      </c>
      <c r="AM31" s="63">
        <f t="shared" si="23"/>
        <v>164500</v>
      </c>
      <c r="AN31" s="63">
        <f t="shared" si="23"/>
        <v>257500</v>
      </c>
      <c r="AO31" s="63">
        <f t="shared" si="23"/>
        <v>288500</v>
      </c>
      <c r="AP31" s="63">
        <f t="shared" si="23"/>
        <v>288500</v>
      </c>
      <c r="AQ31" s="63">
        <f t="shared" si="23"/>
        <v>319500</v>
      </c>
      <c r="AR31" s="63">
        <f t="shared" si="23"/>
        <v>350500</v>
      </c>
      <c r="AS31" s="63">
        <f t="shared" si="23"/>
        <v>288500</v>
      </c>
      <c r="AT31" s="63">
        <f t="shared" si="23"/>
        <v>319500</v>
      </c>
      <c r="AU31" s="63">
        <f t="shared" si="23"/>
        <v>257500</v>
      </c>
      <c r="AV31" s="63">
        <f t="shared" si="23"/>
        <v>257500</v>
      </c>
      <c r="AW31" s="63">
        <f t="shared" si="23"/>
        <v>257500</v>
      </c>
      <c r="AX31" s="63">
        <f t="shared" si="23"/>
        <v>164500</v>
      </c>
      <c r="AY31" s="63" t="e">
        <f t="shared" si="23"/>
        <v>#VALUE!</v>
      </c>
      <c r="AZ31" s="63" t="e">
        <f t="shared" si="23"/>
        <v>#VALUE!</v>
      </c>
      <c r="BA31" s="63" t="e">
        <f t="shared" si="23"/>
        <v>#VALUE!</v>
      </c>
      <c r="BB31" s="63" t="e">
        <f t="shared" si="23"/>
        <v>#VALUE!</v>
      </c>
      <c r="BC31" s="63" t="e">
        <f t="shared" si="23"/>
        <v>#VALUE!</v>
      </c>
      <c r="BD31" s="63" t="e">
        <f t="shared" si="23"/>
        <v>#VALUE!</v>
      </c>
      <c r="BE31" s="63" t="e">
        <f t="shared" si="23"/>
        <v>#VALUE!</v>
      </c>
      <c r="BF31" s="63" t="e">
        <f t="shared" si="23"/>
        <v>#VALUE!</v>
      </c>
      <c r="BG31" s="63" t="e">
        <f t="shared" si="23"/>
        <v>#VALUE!</v>
      </c>
      <c r="BH31" s="63" t="e">
        <f t="shared" si="23"/>
        <v>#VALUE!</v>
      </c>
      <c r="BI31" s="63" t="e">
        <f t="shared" si="23"/>
        <v>#VALUE!</v>
      </c>
      <c r="BJ31" s="63" t="e">
        <f t="shared" si="23"/>
        <v>#VALUE!</v>
      </c>
      <c r="BL31" s="178" t="e">
        <f>BL30/BL29</f>
        <v>#VALUE!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>
        <f t="shared" si="24"/>
        <v>0.43356643356643354</v>
      </c>
      <c r="AB32" s="96">
        <f t="shared" si="24"/>
        <v>0.43356643356643354</v>
      </c>
      <c r="AC32" s="96">
        <f t="shared" si="24"/>
        <v>0.43356643356643354</v>
      </c>
      <c r="AD32" s="96">
        <f t="shared" si="24"/>
        <v>0.43356643356643354</v>
      </c>
      <c r="AE32" s="96">
        <f t="shared" si="24"/>
        <v>0.43219724437998552</v>
      </c>
      <c r="AF32" s="96">
        <f t="shared" si="24"/>
        <v>0.4323258869908016</v>
      </c>
      <c r="AG32" s="96">
        <f t="shared" si="24"/>
        <v>0.43356643356643354</v>
      </c>
      <c r="AH32" s="96">
        <f t="shared" si="24"/>
        <v>0.43219724437998552</v>
      </c>
      <c r="AI32" s="96">
        <f t="shared" ref="AI32:BJ32" si="25">IF(AI30+AI28&gt;0,(+AI31/(AI30+AI28)),0)</f>
        <v>0.43356643356643354</v>
      </c>
      <c r="AJ32" s="96">
        <f t="shared" si="25"/>
        <v>0.43356643356643354</v>
      </c>
      <c r="AK32" s="96">
        <f t="shared" si="25"/>
        <v>0.43356643356643354</v>
      </c>
      <c r="AL32" s="96">
        <f t="shared" si="25"/>
        <v>0.43356643356643354</v>
      </c>
      <c r="AM32" s="96">
        <f t="shared" si="25"/>
        <v>0.4323258869908016</v>
      </c>
      <c r="AN32" s="96">
        <f t="shared" si="25"/>
        <v>0.4327731092436975</v>
      </c>
      <c r="AO32" s="96">
        <f t="shared" si="25"/>
        <v>0.43285821455363843</v>
      </c>
      <c r="AP32" s="96">
        <f t="shared" si="25"/>
        <v>0.43285821455363843</v>
      </c>
      <c r="AQ32" s="96">
        <f t="shared" si="25"/>
        <v>0.43292682926829268</v>
      </c>
      <c r="AR32" s="96">
        <f t="shared" si="25"/>
        <v>0.4329833230389129</v>
      </c>
      <c r="AS32" s="96">
        <f t="shared" si="25"/>
        <v>0.43285821455363843</v>
      </c>
      <c r="AT32" s="96">
        <f t="shared" si="25"/>
        <v>0.43292682926829268</v>
      </c>
      <c r="AU32" s="96">
        <f t="shared" si="25"/>
        <v>0.4327731092436975</v>
      </c>
      <c r="AV32" s="96">
        <f t="shared" si="25"/>
        <v>0.4327731092436975</v>
      </c>
      <c r="AW32" s="96">
        <f t="shared" si="25"/>
        <v>0.4327731092436975</v>
      </c>
      <c r="AX32" s="96">
        <f t="shared" si="25"/>
        <v>0.4323258869908016</v>
      </c>
      <c r="AY32" s="96" t="e">
        <f t="shared" si="25"/>
        <v>#VALUE!</v>
      </c>
      <c r="AZ32" s="96" t="e">
        <f t="shared" si="25"/>
        <v>#VALUE!</v>
      </c>
      <c r="BA32" s="96" t="e">
        <f t="shared" si="25"/>
        <v>#VALUE!</v>
      </c>
      <c r="BB32" s="96" t="e">
        <f t="shared" si="25"/>
        <v>#VALUE!</v>
      </c>
      <c r="BC32" s="96" t="e">
        <f t="shared" si="25"/>
        <v>#VALUE!</v>
      </c>
      <c r="BD32" s="96" t="e">
        <f t="shared" si="25"/>
        <v>#VALUE!</v>
      </c>
      <c r="BE32" s="96" t="e">
        <f t="shared" si="25"/>
        <v>#VALUE!</v>
      </c>
      <c r="BF32" s="96" t="e">
        <f t="shared" si="25"/>
        <v>#VALUE!</v>
      </c>
      <c r="BG32" s="96" t="e">
        <f t="shared" si="25"/>
        <v>#VALUE!</v>
      </c>
      <c r="BH32" s="96" t="e">
        <f t="shared" si="25"/>
        <v>#VALUE!</v>
      </c>
      <c r="BI32" s="96" t="e">
        <f t="shared" si="25"/>
        <v>#VALUE!</v>
      </c>
      <c r="BJ32" s="96" t="e">
        <f t="shared" si="25"/>
        <v>#VALUE!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70">
        <f t="shared" ref="C35:AH35" si="26">C19+C27</f>
        <v>0</v>
      </c>
      <c r="D35" s="370">
        <f t="shared" si="26"/>
        <v>0</v>
      </c>
      <c r="E35" s="370">
        <f t="shared" si="26"/>
        <v>0</v>
      </c>
      <c r="F35" s="370">
        <f t="shared" si="26"/>
        <v>8</v>
      </c>
      <c r="G35" s="370">
        <f t="shared" si="26"/>
        <v>9</v>
      </c>
      <c r="H35" s="370">
        <f t="shared" si="26"/>
        <v>10</v>
      </c>
      <c r="I35" s="370">
        <f t="shared" si="26"/>
        <v>8</v>
      </c>
      <c r="J35" s="370">
        <f t="shared" si="26"/>
        <v>9</v>
      </c>
      <c r="K35" s="370">
        <f t="shared" si="26"/>
        <v>7</v>
      </c>
      <c r="L35" s="370">
        <f t="shared" si="26"/>
        <v>7</v>
      </c>
      <c r="M35" s="370">
        <f t="shared" si="26"/>
        <v>7</v>
      </c>
      <c r="N35" s="370">
        <f t="shared" si="26"/>
        <v>4</v>
      </c>
      <c r="O35" s="370">
        <f t="shared" si="26"/>
        <v>16</v>
      </c>
      <c r="P35" s="370">
        <f t="shared" si="26"/>
        <v>26</v>
      </c>
      <c r="Q35" s="370">
        <f t="shared" si="26"/>
        <v>29</v>
      </c>
      <c r="R35" s="370">
        <f t="shared" si="26"/>
        <v>29</v>
      </c>
      <c r="S35" s="370">
        <f t="shared" si="26"/>
        <v>32</v>
      </c>
      <c r="T35" s="370">
        <f t="shared" si="26"/>
        <v>35</v>
      </c>
      <c r="U35" s="370">
        <f t="shared" si="26"/>
        <v>29</v>
      </c>
      <c r="V35" s="370">
        <f t="shared" si="26"/>
        <v>32</v>
      </c>
      <c r="W35" s="370">
        <f t="shared" si="26"/>
        <v>26</v>
      </c>
      <c r="X35" s="370">
        <f t="shared" si="26"/>
        <v>26</v>
      </c>
      <c r="Y35" s="370">
        <f t="shared" si="26"/>
        <v>26</v>
      </c>
      <c r="Z35" s="370">
        <f t="shared" si="26"/>
        <v>16</v>
      </c>
      <c r="AA35" s="370">
        <f t="shared" si="26"/>
        <v>29</v>
      </c>
      <c r="AB35" s="370">
        <f t="shared" si="26"/>
        <v>47</v>
      </c>
      <c r="AC35" s="370">
        <f t="shared" si="26"/>
        <v>53</v>
      </c>
      <c r="AD35" s="370">
        <f t="shared" si="26"/>
        <v>53</v>
      </c>
      <c r="AE35" s="370">
        <f t="shared" si="26"/>
        <v>58</v>
      </c>
      <c r="AF35" s="370">
        <f t="shared" si="26"/>
        <v>64</v>
      </c>
      <c r="AG35" s="370">
        <f t="shared" si="26"/>
        <v>53</v>
      </c>
      <c r="AH35" s="370">
        <f t="shared" si="26"/>
        <v>58</v>
      </c>
      <c r="AI35" s="370">
        <f t="shared" ref="AI35:BJ35" si="27">AI19+AI27</f>
        <v>47</v>
      </c>
      <c r="AJ35" s="370">
        <f t="shared" si="27"/>
        <v>47</v>
      </c>
      <c r="AK35" s="370">
        <f t="shared" si="27"/>
        <v>47</v>
      </c>
      <c r="AL35" s="370">
        <f t="shared" si="27"/>
        <v>29</v>
      </c>
      <c r="AM35" s="370">
        <f t="shared" si="27"/>
        <v>31</v>
      </c>
      <c r="AN35" s="370">
        <f t="shared" si="27"/>
        <v>50</v>
      </c>
      <c r="AO35" s="370">
        <f t="shared" si="27"/>
        <v>56</v>
      </c>
      <c r="AP35" s="370">
        <f t="shared" si="27"/>
        <v>56</v>
      </c>
      <c r="AQ35" s="370">
        <f t="shared" si="27"/>
        <v>62</v>
      </c>
      <c r="AR35" s="370">
        <f t="shared" si="27"/>
        <v>68</v>
      </c>
      <c r="AS35" s="370">
        <f t="shared" si="27"/>
        <v>56</v>
      </c>
      <c r="AT35" s="370">
        <f t="shared" si="27"/>
        <v>62</v>
      </c>
      <c r="AU35" s="370">
        <f t="shared" si="27"/>
        <v>50</v>
      </c>
      <c r="AV35" s="370">
        <f t="shared" si="27"/>
        <v>50</v>
      </c>
      <c r="AW35" s="370">
        <f t="shared" si="27"/>
        <v>50</v>
      </c>
      <c r="AX35" s="370">
        <f t="shared" si="27"/>
        <v>31</v>
      </c>
      <c r="AY35" s="370">
        <f t="shared" si="27"/>
        <v>0</v>
      </c>
      <c r="AZ35" s="370">
        <f t="shared" si="27"/>
        <v>0</v>
      </c>
      <c r="BA35" s="370">
        <f t="shared" si="27"/>
        <v>0</v>
      </c>
      <c r="BB35" s="370">
        <f t="shared" si="27"/>
        <v>0</v>
      </c>
      <c r="BC35" s="370">
        <f t="shared" si="27"/>
        <v>0</v>
      </c>
      <c r="BD35" s="370">
        <f t="shared" si="27"/>
        <v>0</v>
      </c>
      <c r="BE35" s="370">
        <f t="shared" si="27"/>
        <v>0</v>
      </c>
      <c r="BF35" s="370">
        <f t="shared" si="27"/>
        <v>0</v>
      </c>
      <c r="BG35" s="370">
        <f t="shared" si="27"/>
        <v>0</v>
      </c>
      <c r="BH35" s="370">
        <f t="shared" si="27"/>
        <v>0</v>
      </c>
      <c r="BI35" s="370">
        <f t="shared" si="27"/>
        <v>0</v>
      </c>
      <c r="BJ35" s="370">
        <f t="shared" si="27"/>
        <v>0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>
        <f t="shared" si="28"/>
        <v>597000</v>
      </c>
      <c r="AB36" s="63">
        <f t="shared" si="28"/>
        <v>966000</v>
      </c>
      <c r="AC36" s="63">
        <f t="shared" si="28"/>
        <v>1089000</v>
      </c>
      <c r="AD36" s="63">
        <f t="shared" si="28"/>
        <v>1089000</v>
      </c>
      <c r="AE36" s="63">
        <f t="shared" si="28"/>
        <v>1189000</v>
      </c>
      <c r="AF36" s="63">
        <f t="shared" si="28"/>
        <v>1312000</v>
      </c>
      <c r="AG36" s="63">
        <f t="shared" si="28"/>
        <v>1089000</v>
      </c>
      <c r="AH36" s="63">
        <f t="shared" si="28"/>
        <v>1189000</v>
      </c>
      <c r="AI36" s="63">
        <f t="shared" ref="AI36:BJ36" si="29">AI28+AI20</f>
        <v>966000</v>
      </c>
      <c r="AJ36" s="63">
        <f t="shared" si="29"/>
        <v>966000</v>
      </c>
      <c r="AK36" s="63">
        <f t="shared" si="29"/>
        <v>966000</v>
      </c>
      <c r="AL36" s="63">
        <f t="shared" si="29"/>
        <v>597000</v>
      </c>
      <c r="AM36" s="63">
        <f t="shared" si="29"/>
        <v>638000</v>
      </c>
      <c r="AN36" s="63">
        <f t="shared" si="29"/>
        <v>1025000</v>
      </c>
      <c r="AO36" s="63">
        <f t="shared" si="29"/>
        <v>1148000</v>
      </c>
      <c r="AP36" s="63">
        <f t="shared" si="29"/>
        <v>1148000</v>
      </c>
      <c r="AQ36" s="63">
        <f t="shared" si="29"/>
        <v>1271000</v>
      </c>
      <c r="AR36" s="63">
        <f t="shared" si="29"/>
        <v>1394000</v>
      </c>
      <c r="AS36" s="63">
        <f t="shared" si="29"/>
        <v>1148000</v>
      </c>
      <c r="AT36" s="63">
        <f t="shared" si="29"/>
        <v>1271000</v>
      </c>
      <c r="AU36" s="63">
        <f t="shared" si="29"/>
        <v>1025000</v>
      </c>
      <c r="AV36" s="63">
        <f t="shared" si="29"/>
        <v>1025000</v>
      </c>
      <c r="AW36" s="63">
        <f t="shared" si="29"/>
        <v>1025000</v>
      </c>
      <c r="AX36" s="63">
        <f t="shared" si="29"/>
        <v>638000</v>
      </c>
      <c r="AY36" s="63">
        <f t="shared" si="29"/>
        <v>0</v>
      </c>
      <c r="AZ36" s="63">
        <f t="shared" si="29"/>
        <v>0</v>
      </c>
      <c r="BA36" s="63">
        <f t="shared" si="29"/>
        <v>0</v>
      </c>
      <c r="BB36" s="63">
        <f t="shared" si="29"/>
        <v>0</v>
      </c>
      <c r="BC36" s="63">
        <f t="shared" si="29"/>
        <v>0</v>
      </c>
      <c r="BD36" s="63">
        <f t="shared" si="29"/>
        <v>0</v>
      </c>
      <c r="BE36" s="63">
        <f t="shared" si="29"/>
        <v>0</v>
      </c>
      <c r="BF36" s="63">
        <f t="shared" si="29"/>
        <v>0</v>
      </c>
      <c r="BG36" s="63">
        <f t="shared" si="29"/>
        <v>0</v>
      </c>
      <c r="BH36" s="63">
        <f t="shared" si="29"/>
        <v>0</v>
      </c>
      <c r="BI36" s="63">
        <f t="shared" si="29"/>
        <v>0</v>
      </c>
      <c r="BJ36" s="63">
        <f t="shared" si="29"/>
        <v>0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>
        <f t="shared" si="30"/>
        <v>219500</v>
      </c>
      <c r="AB37" s="63">
        <f t="shared" si="30"/>
        <v>354500</v>
      </c>
      <c r="AC37" s="63">
        <f t="shared" si="30"/>
        <v>399500</v>
      </c>
      <c r="AD37" s="63">
        <f t="shared" si="30"/>
        <v>399500</v>
      </c>
      <c r="AE37" s="63">
        <f t="shared" si="30"/>
        <v>435000</v>
      </c>
      <c r="AF37" s="63">
        <f t="shared" si="30"/>
        <v>480000</v>
      </c>
      <c r="AG37" s="63">
        <f t="shared" si="30"/>
        <v>399500</v>
      </c>
      <c r="AH37" s="63">
        <f t="shared" si="30"/>
        <v>435000</v>
      </c>
      <c r="AI37" s="63">
        <f t="shared" ref="AI37:BJ37" si="31">AI21+AI29</f>
        <v>354500</v>
      </c>
      <c r="AJ37" s="63">
        <f t="shared" si="31"/>
        <v>354500</v>
      </c>
      <c r="AK37" s="63">
        <f t="shared" si="31"/>
        <v>354500</v>
      </c>
      <c r="AL37" s="63">
        <f t="shared" si="31"/>
        <v>219500</v>
      </c>
      <c r="AM37" s="63">
        <f t="shared" si="31"/>
        <v>234500</v>
      </c>
      <c r="AN37" s="63">
        <f t="shared" si="31"/>
        <v>375000</v>
      </c>
      <c r="AO37" s="63">
        <f t="shared" si="31"/>
        <v>420000</v>
      </c>
      <c r="AP37" s="63">
        <f t="shared" si="31"/>
        <v>420000</v>
      </c>
      <c r="AQ37" s="63">
        <f t="shared" si="31"/>
        <v>465000</v>
      </c>
      <c r="AR37" s="63">
        <f t="shared" si="31"/>
        <v>510000</v>
      </c>
      <c r="AS37" s="63">
        <f t="shared" si="31"/>
        <v>420000</v>
      </c>
      <c r="AT37" s="63">
        <f t="shared" si="31"/>
        <v>465000</v>
      </c>
      <c r="AU37" s="63">
        <f t="shared" si="31"/>
        <v>375000</v>
      </c>
      <c r="AV37" s="63">
        <f t="shared" si="31"/>
        <v>375000</v>
      </c>
      <c r="AW37" s="63">
        <f t="shared" si="31"/>
        <v>375000</v>
      </c>
      <c r="AX37" s="63">
        <f t="shared" si="31"/>
        <v>234500</v>
      </c>
      <c r="AY37" s="63">
        <f t="shared" si="31"/>
        <v>0</v>
      </c>
      <c r="AZ37" s="63">
        <f t="shared" si="31"/>
        <v>0</v>
      </c>
      <c r="BA37" s="63">
        <f t="shared" si="31"/>
        <v>0</v>
      </c>
      <c r="BB37" s="63">
        <f t="shared" si="31"/>
        <v>0</v>
      </c>
      <c r="BC37" s="63">
        <f t="shared" si="31"/>
        <v>0</v>
      </c>
      <c r="BD37" s="63">
        <f t="shared" si="31"/>
        <v>0</v>
      </c>
      <c r="BE37" s="63">
        <f t="shared" si="31"/>
        <v>0</v>
      </c>
      <c r="BF37" s="63">
        <f t="shared" si="31"/>
        <v>0</v>
      </c>
      <c r="BG37" s="63">
        <f t="shared" si="31"/>
        <v>0</v>
      </c>
      <c r="BH37" s="63">
        <f t="shared" si="31"/>
        <v>0</v>
      </c>
      <c r="BI37" s="63">
        <f t="shared" si="31"/>
        <v>0</v>
      </c>
      <c r="BJ37" s="63">
        <f t="shared" si="31"/>
        <v>0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>
        <f t="shared" si="32"/>
        <v>25000</v>
      </c>
      <c r="AB38" s="63">
        <f t="shared" si="32"/>
        <v>40000</v>
      </c>
      <c r="AC38" s="63">
        <f t="shared" si="32"/>
        <v>45000</v>
      </c>
      <c r="AD38" s="63">
        <f t="shared" si="32"/>
        <v>45000</v>
      </c>
      <c r="AE38" s="63">
        <f t="shared" si="32"/>
        <v>45000</v>
      </c>
      <c r="AF38" s="63">
        <f t="shared" si="32"/>
        <v>50000</v>
      </c>
      <c r="AG38" s="63">
        <f t="shared" si="32"/>
        <v>45000</v>
      </c>
      <c r="AH38" s="63">
        <f t="shared" si="32"/>
        <v>45000</v>
      </c>
      <c r="AI38" s="63">
        <f t="shared" ref="AI38:BJ38" si="33">AI22+AI30</f>
        <v>40000</v>
      </c>
      <c r="AJ38" s="63">
        <f t="shared" si="33"/>
        <v>40000</v>
      </c>
      <c r="AK38" s="63">
        <f t="shared" si="33"/>
        <v>40000</v>
      </c>
      <c r="AL38" s="63">
        <f t="shared" si="33"/>
        <v>25000</v>
      </c>
      <c r="AM38" s="63">
        <f t="shared" si="33"/>
        <v>25000</v>
      </c>
      <c r="AN38" s="63">
        <f t="shared" si="33"/>
        <v>40000</v>
      </c>
      <c r="AO38" s="63">
        <f t="shared" si="33"/>
        <v>45000</v>
      </c>
      <c r="AP38" s="63">
        <f t="shared" si="33"/>
        <v>45000</v>
      </c>
      <c r="AQ38" s="63">
        <f t="shared" si="33"/>
        <v>50000</v>
      </c>
      <c r="AR38" s="63">
        <f t="shared" si="33"/>
        <v>55000</v>
      </c>
      <c r="AS38" s="63">
        <f t="shared" si="33"/>
        <v>45000</v>
      </c>
      <c r="AT38" s="63">
        <f t="shared" si="33"/>
        <v>50000</v>
      </c>
      <c r="AU38" s="63">
        <f t="shared" si="33"/>
        <v>40000</v>
      </c>
      <c r="AV38" s="63">
        <f t="shared" si="33"/>
        <v>40000</v>
      </c>
      <c r="AW38" s="63">
        <f t="shared" si="33"/>
        <v>40000</v>
      </c>
      <c r="AX38" s="63">
        <f t="shared" si="33"/>
        <v>25000</v>
      </c>
      <c r="AY38" s="63" t="e">
        <f t="shared" si="33"/>
        <v>#REF!</v>
      </c>
      <c r="AZ38" s="63" t="e">
        <f t="shared" si="33"/>
        <v>#REF!</v>
      </c>
      <c r="BA38" s="63" t="e">
        <f t="shared" si="33"/>
        <v>#REF!</v>
      </c>
      <c r="BB38" s="63" t="e">
        <f t="shared" si="33"/>
        <v>#REF!</v>
      </c>
      <c r="BC38" s="63" t="e">
        <f t="shared" si="33"/>
        <v>#REF!</v>
      </c>
      <c r="BD38" s="63" t="e">
        <f t="shared" si="33"/>
        <v>#REF!</v>
      </c>
      <c r="BE38" s="63" t="e">
        <f t="shared" si="33"/>
        <v>#REF!</v>
      </c>
      <c r="BF38" s="63" t="e">
        <f t="shared" si="33"/>
        <v>#REF!</v>
      </c>
      <c r="BG38" s="63" t="e">
        <f t="shared" si="33"/>
        <v>#REF!</v>
      </c>
      <c r="BH38" s="63" t="e">
        <f t="shared" si="33"/>
        <v>#REF!</v>
      </c>
      <c r="BI38" s="63" t="e">
        <f t="shared" si="33"/>
        <v>#REF!</v>
      </c>
      <c r="BJ38" s="63" t="e">
        <f t="shared" si="33"/>
        <v>#REF!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>
        <f t="shared" si="34"/>
        <v>244500</v>
      </c>
      <c r="AB39" s="63">
        <f t="shared" si="34"/>
        <v>394500</v>
      </c>
      <c r="AC39" s="63">
        <f t="shared" si="34"/>
        <v>444500</v>
      </c>
      <c r="AD39" s="63">
        <f t="shared" si="34"/>
        <v>444500</v>
      </c>
      <c r="AE39" s="63">
        <f t="shared" si="34"/>
        <v>480000</v>
      </c>
      <c r="AF39" s="63">
        <f t="shared" si="34"/>
        <v>530000</v>
      </c>
      <c r="AG39" s="63">
        <f t="shared" si="34"/>
        <v>444500</v>
      </c>
      <c r="AH39" s="63">
        <f t="shared" si="34"/>
        <v>480000</v>
      </c>
      <c r="AI39" s="63">
        <f t="shared" ref="AI39:BJ39" si="35">AI23+AI31</f>
        <v>394500</v>
      </c>
      <c r="AJ39" s="63">
        <f t="shared" si="35"/>
        <v>394500</v>
      </c>
      <c r="AK39" s="63">
        <f t="shared" si="35"/>
        <v>394500</v>
      </c>
      <c r="AL39" s="63">
        <f t="shared" si="35"/>
        <v>244500</v>
      </c>
      <c r="AM39" s="63">
        <f t="shared" si="35"/>
        <v>259500</v>
      </c>
      <c r="AN39" s="63">
        <f t="shared" si="35"/>
        <v>415000</v>
      </c>
      <c r="AO39" s="63">
        <f t="shared" si="35"/>
        <v>465000</v>
      </c>
      <c r="AP39" s="63">
        <f t="shared" si="35"/>
        <v>465000</v>
      </c>
      <c r="AQ39" s="63">
        <f t="shared" si="35"/>
        <v>515000</v>
      </c>
      <c r="AR39" s="63">
        <f t="shared" si="35"/>
        <v>565000</v>
      </c>
      <c r="AS39" s="63">
        <f t="shared" si="35"/>
        <v>465000</v>
      </c>
      <c r="AT39" s="63">
        <f t="shared" si="35"/>
        <v>515000</v>
      </c>
      <c r="AU39" s="63">
        <f t="shared" si="35"/>
        <v>415000</v>
      </c>
      <c r="AV39" s="63">
        <f t="shared" si="35"/>
        <v>415000</v>
      </c>
      <c r="AW39" s="63">
        <f t="shared" si="35"/>
        <v>415000</v>
      </c>
      <c r="AX39" s="63">
        <f t="shared" si="35"/>
        <v>259500</v>
      </c>
      <c r="AY39" s="63" t="e">
        <f t="shared" si="35"/>
        <v>#REF!</v>
      </c>
      <c r="AZ39" s="63" t="e">
        <f t="shared" si="35"/>
        <v>#REF!</v>
      </c>
      <c r="BA39" s="63" t="e">
        <f t="shared" si="35"/>
        <v>#REF!</v>
      </c>
      <c r="BB39" s="63" t="e">
        <f t="shared" si="35"/>
        <v>#REF!</v>
      </c>
      <c r="BC39" s="63" t="e">
        <f t="shared" si="35"/>
        <v>#REF!</v>
      </c>
      <c r="BD39" s="63" t="e">
        <f t="shared" si="35"/>
        <v>#REF!</v>
      </c>
      <c r="BE39" s="63" t="e">
        <f t="shared" si="35"/>
        <v>#REF!</v>
      </c>
      <c r="BF39" s="63" t="e">
        <f t="shared" si="35"/>
        <v>#REF!</v>
      </c>
      <c r="BG39" s="63" t="e">
        <f t="shared" si="35"/>
        <v>#REF!</v>
      </c>
      <c r="BH39" s="63" t="e">
        <f t="shared" si="35"/>
        <v>#REF!</v>
      </c>
      <c r="BI39" s="63" t="e">
        <f t="shared" si="35"/>
        <v>#REF!</v>
      </c>
      <c r="BJ39" s="63" t="e">
        <f t="shared" si="35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169">
        <v>29</v>
      </c>
      <c r="AM44" s="169" cm="1">
        <f t="array" ref="AM44:AX44">PronosticoVentaAñ4</f>
        <v>31</v>
      </c>
      <c r="AN44" s="169">
        <v>50</v>
      </c>
      <c r="AO44" s="169">
        <v>56</v>
      </c>
      <c r="AP44" s="169">
        <v>56</v>
      </c>
      <c r="AQ44" s="169">
        <v>62</v>
      </c>
      <c r="AR44" s="169">
        <v>68</v>
      </c>
      <c r="AS44" s="169">
        <v>56</v>
      </c>
      <c r="AT44" s="34">
        <v>62</v>
      </c>
      <c r="AU44" s="34">
        <v>50</v>
      </c>
      <c r="AV44" s="34">
        <v>50</v>
      </c>
      <c r="AW44" s="34">
        <v>50</v>
      </c>
      <c r="AX44" s="34">
        <v>31</v>
      </c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 t="shared" ref="C45:O45" si="36">PorcAceptacionFusionAñ1</f>
        <v>0.3</v>
      </c>
      <c r="D45" s="367">
        <f t="shared" si="36"/>
        <v>0.3</v>
      </c>
      <c r="E45" s="367">
        <f t="shared" si="36"/>
        <v>0.3</v>
      </c>
      <c r="F45" s="367">
        <f t="shared" si="36"/>
        <v>0.3</v>
      </c>
      <c r="G45" s="367">
        <f t="shared" si="36"/>
        <v>0.3</v>
      </c>
      <c r="H45" s="367">
        <f t="shared" si="36"/>
        <v>0.3</v>
      </c>
      <c r="I45" s="367">
        <f t="shared" si="36"/>
        <v>0.3</v>
      </c>
      <c r="J45" s="367">
        <f t="shared" si="36"/>
        <v>0.3</v>
      </c>
      <c r="K45" s="367">
        <f t="shared" si="36"/>
        <v>0.3</v>
      </c>
      <c r="L45" s="367">
        <f t="shared" si="36"/>
        <v>0.3</v>
      </c>
      <c r="M45" s="367">
        <f t="shared" si="36"/>
        <v>0.3</v>
      </c>
      <c r="N45" s="367">
        <f t="shared" si="36"/>
        <v>0.3</v>
      </c>
      <c r="O45" s="367">
        <f t="shared" si="36"/>
        <v>0.3</v>
      </c>
      <c r="P45" s="367">
        <f t="shared" ref="P45:Z45" si="37">PorcAceptacionFusionAñ2</f>
        <v>0.31</v>
      </c>
      <c r="Q45" s="367">
        <f t="shared" si="37"/>
        <v>0.31</v>
      </c>
      <c r="R45" s="367">
        <f t="shared" si="37"/>
        <v>0.31</v>
      </c>
      <c r="S45" s="367">
        <f t="shared" si="37"/>
        <v>0.31</v>
      </c>
      <c r="T45" s="367">
        <f t="shared" si="37"/>
        <v>0.31</v>
      </c>
      <c r="U45" s="367">
        <f t="shared" si="37"/>
        <v>0.31</v>
      </c>
      <c r="V45" s="367">
        <f t="shared" si="37"/>
        <v>0.31</v>
      </c>
      <c r="W45" s="367">
        <f t="shared" si="37"/>
        <v>0.31</v>
      </c>
      <c r="X45" s="367">
        <f t="shared" si="37"/>
        <v>0.31</v>
      </c>
      <c r="Y45" s="367">
        <f t="shared" si="37"/>
        <v>0.31</v>
      </c>
      <c r="Z45" s="367">
        <f t="shared" si="37"/>
        <v>0.31</v>
      </c>
      <c r="AA45" s="367">
        <f t="shared" ref="AA45:AL45" si="38">PorcAceptacionFusionAñ3</f>
        <v>0.5</v>
      </c>
      <c r="AB45" s="367">
        <f t="shared" si="38"/>
        <v>0.5</v>
      </c>
      <c r="AC45" s="367">
        <f t="shared" si="38"/>
        <v>0.5</v>
      </c>
      <c r="AD45" s="367">
        <f t="shared" si="38"/>
        <v>0.5</v>
      </c>
      <c r="AE45" s="367">
        <f t="shared" si="38"/>
        <v>0.5</v>
      </c>
      <c r="AF45" s="367">
        <f t="shared" si="38"/>
        <v>0.5</v>
      </c>
      <c r="AG45" s="367">
        <f t="shared" si="38"/>
        <v>0.5</v>
      </c>
      <c r="AH45" s="367">
        <f t="shared" si="38"/>
        <v>0.5</v>
      </c>
      <c r="AI45" s="367">
        <f t="shared" si="38"/>
        <v>0.5</v>
      </c>
      <c r="AJ45" s="367">
        <f t="shared" si="38"/>
        <v>0.5</v>
      </c>
      <c r="AK45" s="367">
        <f t="shared" si="38"/>
        <v>0.5</v>
      </c>
      <c r="AL45" s="367">
        <f>PorcAceptacionFusionAñ3</f>
        <v>0.5</v>
      </c>
      <c r="AM45" s="367">
        <f>PorcAceptacionFusionAñ4</f>
        <v>0.5</v>
      </c>
      <c r="AN45" s="367">
        <f>PorcAceptacionFusionAñ4</f>
        <v>0.5</v>
      </c>
      <c r="AO45" s="367">
        <f>PorcAceptacionFusionAñ4</f>
        <v>0.5</v>
      </c>
      <c r="AP45" s="367">
        <f>PorcAceptacionFusionAñ4</f>
        <v>0.5</v>
      </c>
      <c r="AQ45" s="367">
        <f>PorcAceptacionFusionAñ4</f>
        <v>0.5</v>
      </c>
      <c r="AR45" s="367">
        <f>PorcAceptacionFusionAñ4</f>
        <v>0.5</v>
      </c>
      <c r="AS45" s="367">
        <f>PorcAceptacionFusionAñ4</f>
        <v>0.5</v>
      </c>
      <c r="AT45" s="367">
        <f>PorcAceptacionFusionAñ4</f>
        <v>0.5</v>
      </c>
      <c r="AU45" s="367">
        <f>PorcAceptacionFusionAñ4</f>
        <v>0.5</v>
      </c>
      <c r="AV45" s="367">
        <f>PorcAceptacionFusionAñ4</f>
        <v>0.5</v>
      </c>
      <c r="AW45" s="367">
        <f>PorcAceptacionFusionAñ4</f>
        <v>0.5</v>
      </c>
      <c r="AX45" s="367">
        <f>PorcAceptacionFusionAñ4</f>
        <v>0.5</v>
      </c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AX46" si="39">D$44-D$47</f>
        <v>0</v>
      </c>
      <c r="E46" s="169">
        <f t="shared" si="39"/>
        <v>0</v>
      </c>
      <c r="F46" s="169">
        <f t="shared" si="39"/>
        <v>5</v>
      </c>
      <c r="G46" s="169">
        <f t="shared" si="39"/>
        <v>6</v>
      </c>
      <c r="H46" s="169">
        <f t="shared" si="39"/>
        <v>7</v>
      </c>
      <c r="I46" s="169">
        <f t="shared" si="39"/>
        <v>5</v>
      </c>
      <c r="J46" s="169">
        <f t="shared" si="39"/>
        <v>6</v>
      </c>
      <c r="K46" s="169">
        <f t="shared" si="39"/>
        <v>4</v>
      </c>
      <c r="L46" s="169">
        <f t="shared" si="39"/>
        <v>4</v>
      </c>
      <c r="M46" s="169">
        <f t="shared" si="39"/>
        <v>4</v>
      </c>
      <c r="N46" s="169">
        <f t="shared" si="39"/>
        <v>2</v>
      </c>
      <c r="O46" s="169">
        <f t="shared" si="39"/>
        <v>11</v>
      </c>
      <c r="P46" s="169">
        <f t="shared" si="39"/>
        <v>17</v>
      </c>
      <c r="Q46" s="169">
        <f t="shared" si="39"/>
        <v>20</v>
      </c>
      <c r="R46" s="169">
        <f t="shared" si="39"/>
        <v>20</v>
      </c>
      <c r="S46" s="169">
        <f t="shared" si="39"/>
        <v>22</v>
      </c>
      <c r="T46" s="169">
        <f t="shared" si="39"/>
        <v>24</v>
      </c>
      <c r="U46" s="169">
        <f t="shared" si="39"/>
        <v>20</v>
      </c>
      <c r="V46" s="169">
        <f t="shared" si="39"/>
        <v>22</v>
      </c>
      <c r="W46" s="169">
        <f t="shared" si="39"/>
        <v>17</v>
      </c>
      <c r="X46" s="169">
        <f t="shared" si="39"/>
        <v>17</v>
      </c>
      <c r="Y46" s="169">
        <f t="shared" si="39"/>
        <v>17</v>
      </c>
      <c r="Z46" s="169">
        <f t="shared" si="39"/>
        <v>11</v>
      </c>
      <c r="AA46" s="169">
        <f t="shared" si="39"/>
        <v>14</v>
      </c>
      <c r="AB46" s="169">
        <f t="shared" si="39"/>
        <v>23</v>
      </c>
      <c r="AC46" s="169">
        <f t="shared" si="39"/>
        <v>26</v>
      </c>
      <c r="AD46" s="169">
        <f t="shared" si="39"/>
        <v>26</v>
      </c>
      <c r="AE46" s="169">
        <f t="shared" si="39"/>
        <v>29</v>
      </c>
      <c r="AF46" s="169">
        <f t="shared" si="39"/>
        <v>32</v>
      </c>
      <c r="AG46" s="169">
        <f t="shared" si="39"/>
        <v>26</v>
      </c>
      <c r="AH46" s="169">
        <f t="shared" si="39"/>
        <v>29</v>
      </c>
      <c r="AI46" s="169">
        <f t="shared" si="39"/>
        <v>23</v>
      </c>
      <c r="AJ46" s="169">
        <f t="shared" si="39"/>
        <v>23</v>
      </c>
      <c r="AK46" s="169">
        <f t="shared" si="39"/>
        <v>23</v>
      </c>
      <c r="AL46" s="169">
        <f t="shared" si="39"/>
        <v>14</v>
      </c>
      <c r="AM46" s="169">
        <f t="shared" si="39"/>
        <v>15</v>
      </c>
      <c r="AN46" s="169">
        <f t="shared" si="39"/>
        <v>25</v>
      </c>
      <c r="AO46" s="169">
        <f t="shared" si="39"/>
        <v>28</v>
      </c>
      <c r="AP46" s="169">
        <f t="shared" si="39"/>
        <v>28</v>
      </c>
      <c r="AQ46" s="169">
        <f t="shared" si="39"/>
        <v>31</v>
      </c>
      <c r="AR46" s="169">
        <f t="shared" si="39"/>
        <v>34</v>
      </c>
      <c r="AS46" s="169">
        <f t="shared" si="39"/>
        <v>28</v>
      </c>
      <c r="AT46" s="169">
        <f t="shared" si="39"/>
        <v>31</v>
      </c>
      <c r="AU46" s="169">
        <f t="shared" si="39"/>
        <v>25</v>
      </c>
      <c r="AV46" s="169">
        <f t="shared" si="39"/>
        <v>25</v>
      </c>
      <c r="AW46" s="169">
        <f t="shared" si="39"/>
        <v>25</v>
      </c>
      <c r="AX46" s="169">
        <f t="shared" si="39"/>
        <v>15</v>
      </c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40">ROUNDUP(D45*D$44,0)</f>
        <v>0</v>
      </c>
      <c r="E47" s="169">
        <f t="shared" si="40"/>
        <v>0</v>
      </c>
      <c r="F47" s="169">
        <f t="shared" si="40"/>
        <v>3</v>
      </c>
      <c r="G47" s="169">
        <f t="shared" si="40"/>
        <v>3</v>
      </c>
      <c r="H47" s="169">
        <f t="shared" si="40"/>
        <v>3</v>
      </c>
      <c r="I47" s="169">
        <f t="shared" si="40"/>
        <v>3</v>
      </c>
      <c r="J47" s="169">
        <f t="shared" si="40"/>
        <v>3</v>
      </c>
      <c r="K47" s="169">
        <f t="shared" si="40"/>
        <v>3</v>
      </c>
      <c r="L47" s="169">
        <f t="shared" si="40"/>
        <v>3</v>
      </c>
      <c r="M47" s="169">
        <f t="shared" si="40"/>
        <v>3</v>
      </c>
      <c r="N47" s="169">
        <f t="shared" si="40"/>
        <v>2</v>
      </c>
      <c r="O47" s="169">
        <f t="shared" si="40"/>
        <v>5</v>
      </c>
      <c r="P47" s="169">
        <f t="shared" si="40"/>
        <v>9</v>
      </c>
      <c r="Q47" s="169">
        <f t="shared" si="40"/>
        <v>9</v>
      </c>
      <c r="R47" s="169">
        <f t="shared" si="40"/>
        <v>9</v>
      </c>
      <c r="S47" s="169">
        <f t="shared" si="40"/>
        <v>10</v>
      </c>
      <c r="T47" s="169">
        <f t="shared" si="40"/>
        <v>11</v>
      </c>
      <c r="U47" s="169">
        <f t="shared" si="40"/>
        <v>9</v>
      </c>
      <c r="V47" s="169">
        <f t="shared" si="40"/>
        <v>10</v>
      </c>
      <c r="W47" s="169">
        <f t="shared" si="40"/>
        <v>9</v>
      </c>
      <c r="X47" s="169">
        <f t="shared" si="40"/>
        <v>9</v>
      </c>
      <c r="Y47" s="169">
        <f t="shared" si="40"/>
        <v>9</v>
      </c>
      <c r="Z47" s="169">
        <f t="shared" si="40"/>
        <v>5</v>
      </c>
      <c r="AA47" s="169">
        <f t="shared" ref="AA47:AL47" si="41">ROUNDUP(AA45*AA$44,0)</f>
        <v>15</v>
      </c>
      <c r="AB47" s="169">
        <f t="shared" si="41"/>
        <v>24</v>
      </c>
      <c r="AC47" s="169">
        <f t="shared" si="41"/>
        <v>27</v>
      </c>
      <c r="AD47" s="169">
        <f t="shared" si="41"/>
        <v>27</v>
      </c>
      <c r="AE47" s="169">
        <f t="shared" si="41"/>
        <v>29</v>
      </c>
      <c r="AF47" s="169">
        <f t="shared" si="41"/>
        <v>32</v>
      </c>
      <c r="AG47" s="169">
        <f t="shared" si="41"/>
        <v>27</v>
      </c>
      <c r="AH47" s="169">
        <f t="shared" si="41"/>
        <v>29</v>
      </c>
      <c r="AI47" s="169">
        <f t="shared" si="41"/>
        <v>24</v>
      </c>
      <c r="AJ47" s="169">
        <f t="shared" si="41"/>
        <v>24</v>
      </c>
      <c r="AK47" s="169">
        <f t="shared" si="41"/>
        <v>24</v>
      </c>
      <c r="AL47" s="169">
        <f t="shared" si="41"/>
        <v>15</v>
      </c>
      <c r="AM47" s="169">
        <f t="shared" ref="AM47:AX47" si="42">ROUNDUP(AM45*AM$44,0)</f>
        <v>16</v>
      </c>
      <c r="AN47" s="169">
        <f t="shared" si="42"/>
        <v>25</v>
      </c>
      <c r="AO47" s="169">
        <f t="shared" si="42"/>
        <v>28</v>
      </c>
      <c r="AP47" s="169">
        <f t="shared" si="42"/>
        <v>28</v>
      </c>
      <c r="AQ47" s="169">
        <f t="shared" si="42"/>
        <v>31</v>
      </c>
      <c r="AR47" s="169">
        <f t="shared" si="42"/>
        <v>34</v>
      </c>
      <c r="AS47" s="169">
        <f t="shared" si="42"/>
        <v>28</v>
      </c>
      <c r="AT47" s="169">
        <f t="shared" si="42"/>
        <v>31</v>
      </c>
      <c r="AU47" s="169">
        <f t="shared" si="42"/>
        <v>25</v>
      </c>
      <c r="AV47" s="169">
        <f t="shared" si="42"/>
        <v>25</v>
      </c>
      <c r="AW47" s="169">
        <f t="shared" si="42"/>
        <v>25</v>
      </c>
      <c r="AX47" s="169">
        <f t="shared" si="42"/>
        <v>16</v>
      </c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AX51" si="43">D$46</f>
        <v>0</v>
      </c>
      <c r="E51" s="169">
        <f t="shared" si="43"/>
        <v>0</v>
      </c>
      <c r="F51" s="169">
        <f t="shared" si="43"/>
        <v>5</v>
      </c>
      <c r="G51" s="169">
        <f t="shared" si="43"/>
        <v>6</v>
      </c>
      <c r="H51" s="169">
        <f t="shared" si="43"/>
        <v>7</v>
      </c>
      <c r="I51" s="169">
        <f t="shared" si="43"/>
        <v>5</v>
      </c>
      <c r="J51" s="169">
        <f t="shared" si="43"/>
        <v>6</v>
      </c>
      <c r="K51" s="169">
        <f t="shared" si="43"/>
        <v>4</v>
      </c>
      <c r="L51" s="169">
        <f t="shared" si="43"/>
        <v>4</v>
      </c>
      <c r="M51" s="169">
        <f t="shared" si="43"/>
        <v>4</v>
      </c>
      <c r="N51" s="169">
        <f t="shared" si="43"/>
        <v>2</v>
      </c>
      <c r="O51" s="169">
        <f t="shared" si="43"/>
        <v>11</v>
      </c>
      <c r="P51" s="169">
        <f t="shared" si="43"/>
        <v>17</v>
      </c>
      <c r="Q51" s="169">
        <f t="shared" si="43"/>
        <v>20</v>
      </c>
      <c r="R51" s="169">
        <f t="shared" si="43"/>
        <v>20</v>
      </c>
      <c r="S51" s="169">
        <f t="shared" si="43"/>
        <v>22</v>
      </c>
      <c r="T51" s="169">
        <f t="shared" si="43"/>
        <v>24</v>
      </c>
      <c r="U51" s="169">
        <f t="shared" si="43"/>
        <v>20</v>
      </c>
      <c r="V51" s="169">
        <f t="shared" si="43"/>
        <v>22</v>
      </c>
      <c r="W51" s="169">
        <f t="shared" si="43"/>
        <v>17</v>
      </c>
      <c r="X51" s="169">
        <f t="shared" si="43"/>
        <v>17</v>
      </c>
      <c r="Y51" s="169">
        <f t="shared" si="43"/>
        <v>17</v>
      </c>
      <c r="Z51" s="169">
        <f t="shared" si="43"/>
        <v>11</v>
      </c>
      <c r="AA51" s="169">
        <f t="shared" si="43"/>
        <v>14</v>
      </c>
      <c r="AB51" s="169">
        <f t="shared" si="43"/>
        <v>23</v>
      </c>
      <c r="AC51" s="169">
        <f t="shared" si="43"/>
        <v>26</v>
      </c>
      <c r="AD51" s="169">
        <f t="shared" si="43"/>
        <v>26</v>
      </c>
      <c r="AE51" s="169">
        <f t="shared" si="43"/>
        <v>29</v>
      </c>
      <c r="AF51" s="169">
        <f t="shared" si="43"/>
        <v>32</v>
      </c>
      <c r="AG51" s="169">
        <f t="shared" si="43"/>
        <v>26</v>
      </c>
      <c r="AH51" s="169">
        <f t="shared" si="43"/>
        <v>29</v>
      </c>
      <c r="AI51" s="169">
        <f t="shared" si="43"/>
        <v>23</v>
      </c>
      <c r="AJ51" s="169">
        <f t="shared" si="43"/>
        <v>23</v>
      </c>
      <c r="AK51" s="169">
        <f t="shared" si="43"/>
        <v>23</v>
      </c>
      <c r="AL51" s="169">
        <f t="shared" si="43"/>
        <v>14</v>
      </c>
      <c r="AM51" s="169">
        <f t="shared" si="43"/>
        <v>15</v>
      </c>
      <c r="AN51" s="169">
        <f t="shared" si="43"/>
        <v>25</v>
      </c>
      <c r="AO51" s="169">
        <f t="shared" si="43"/>
        <v>28</v>
      </c>
      <c r="AP51" s="169">
        <f t="shared" si="43"/>
        <v>28</v>
      </c>
      <c r="AQ51" s="169">
        <f t="shared" si="43"/>
        <v>31</v>
      </c>
      <c r="AR51" s="169">
        <f t="shared" si="43"/>
        <v>34</v>
      </c>
      <c r="AS51" s="169">
        <f t="shared" si="43"/>
        <v>28</v>
      </c>
      <c r="AT51" s="169">
        <f t="shared" si="43"/>
        <v>31</v>
      </c>
      <c r="AU51" s="169">
        <f t="shared" si="43"/>
        <v>25</v>
      </c>
      <c r="AV51" s="169">
        <f t="shared" si="43"/>
        <v>25</v>
      </c>
      <c r="AW51" s="169">
        <f t="shared" si="43"/>
        <v>25</v>
      </c>
      <c r="AX51" s="169">
        <f t="shared" si="43"/>
        <v>15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1518</v>
      </c>
    </row>
    <row r="52" spans="1:63" outlineLevel="1" x14ac:dyDescent="0.15">
      <c r="A52" s="47" t="str">
        <f>'COGS-PRICE-MARGIN_CWS'!A104</f>
        <v>Plato servicio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'COGS-PRICE-MARGIN_CWS'!$B104*AA51</f>
        <v>252000</v>
      </c>
      <c r="AB52" s="63">
        <f>'COGS-PRICE-MARGIN_CWS'!$B104*AB51</f>
        <v>414000</v>
      </c>
      <c r="AC52" s="63">
        <f>'COGS-PRICE-MARGIN_CWS'!$B104*AC51</f>
        <v>468000</v>
      </c>
      <c r="AD52" s="63">
        <f>'COGS-PRICE-MARGIN_CWS'!$B104*AD51</f>
        <v>468000</v>
      </c>
      <c r="AE52" s="63">
        <f>'COGS-PRICE-MARGIN_CWS'!$B104*AE51</f>
        <v>522000</v>
      </c>
      <c r="AF52" s="63">
        <f>'COGS-PRICE-MARGIN_CWS'!$B104*AF51</f>
        <v>576000</v>
      </c>
      <c r="AG52" s="63">
        <f>'COGS-PRICE-MARGIN_CWS'!$B104*AG51</f>
        <v>468000</v>
      </c>
      <c r="AH52" s="63">
        <f>'COGS-PRICE-MARGIN_CWS'!$B104*AH51</f>
        <v>522000</v>
      </c>
      <c r="AI52" s="63">
        <f>'COGS-PRICE-MARGIN_CWS'!$B104*AI51</f>
        <v>414000</v>
      </c>
      <c r="AJ52" s="63">
        <f>'COGS-PRICE-MARGIN_CWS'!$B104*AJ51</f>
        <v>414000</v>
      </c>
      <c r="AK52" s="63">
        <f>'COGS-PRICE-MARGIN_CWS'!$B104*AK51</f>
        <v>414000</v>
      </c>
      <c r="AL52" s="63">
        <f>'COGS-PRICE-MARGIN_CWS'!$B104*AL51</f>
        <v>252000</v>
      </c>
      <c r="AM52" s="63">
        <f>'COGS-PRICE-MARGIN_CWS'!$B154*AM51</f>
        <v>270000</v>
      </c>
      <c r="AN52" s="63">
        <f>'COGS-PRICE-MARGIN_CWS'!$B154*AN51</f>
        <v>450000</v>
      </c>
      <c r="AO52" s="63">
        <f>'COGS-PRICE-MARGIN_CWS'!$B154*AO51</f>
        <v>504000</v>
      </c>
      <c r="AP52" s="63">
        <f>'COGS-PRICE-MARGIN_CWS'!$B154*AP51</f>
        <v>504000</v>
      </c>
      <c r="AQ52" s="63">
        <f>'COGS-PRICE-MARGIN_CWS'!$B154*AQ51</f>
        <v>558000</v>
      </c>
      <c r="AR52" s="63">
        <f>'COGS-PRICE-MARGIN_CWS'!$B154*AR51</f>
        <v>612000</v>
      </c>
      <c r="AS52" s="63">
        <f>'COGS-PRICE-MARGIN_CWS'!$B154*AS51</f>
        <v>504000</v>
      </c>
      <c r="AT52" s="63">
        <f>'COGS-PRICE-MARGIN_CWS'!$B154*AT51</f>
        <v>558000</v>
      </c>
      <c r="AU52" s="63">
        <f>'COGS-PRICE-MARGIN_CWS'!$B154*AU51</f>
        <v>450000</v>
      </c>
      <c r="AV52" s="63">
        <f>'COGS-PRICE-MARGIN_CWS'!$B154*AV51</f>
        <v>450000</v>
      </c>
      <c r="AW52" s="63">
        <f>'COGS-PRICE-MARGIN_CWS'!$B154*AW51</f>
        <v>450000</v>
      </c>
      <c r="AX52" s="63">
        <f>'COGS-PRICE-MARGIN_CWS'!$B154*AX51</f>
        <v>270000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>
        <f>SUM(C52:BJ52)</f>
        <v>27598680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'COGS-PRICE-MARGIN_CWS'!$C104</f>
        <v>0</v>
      </c>
      <c r="AB53" s="172">
        <f>'COGS-PRICE-MARGIN_CWS'!$C104</f>
        <v>0</v>
      </c>
      <c r="AC53" s="172">
        <f>'COGS-PRICE-MARGIN_CWS'!$C104</f>
        <v>0</v>
      </c>
      <c r="AD53" s="172">
        <f>'COGS-PRICE-MARGIN_CWS'!$C104</f>
        <v>0</v>
      </c>
      <c r="AE53" s="172">
        <f>'COGS-PRICE-MARGIN_CWS'!$C104</f>
        <v>0</v>
      </c>
      <c r="AF53" s="172">
        <f>'COGS-PRICE-MARGIN_CWS'!$C104</f>
        <v>0</v>
      </c>
      <c r="AG53" s="172">
        <f>'COGS-PRICE-MARGIN_CWS'!$C104</f>
        <v>0</v>
      </c>
      <c r="AH53" s="172">
        <f>'COGS-PRICE-MARGIN_CWS'!$C104</f>
        <v>0</v>
      </c>
      <c r="AI53" s="172">
        <f>'COGS-PRICE-MARGIN_CWS'!$C104</f>
        <v>0</v>
      </c>
      <c r="AJ53" s="172">
        <f>'COGS-PRICE-MARGIN_CWS'!$C104</f>
        <v>0</v>
      </c>
      <c r="AK53" s="172">
        <f>'COGS-PRICE-MARGIN_CWS'!$C104</f>
        <v>0</v>
      </c>
      <c r="AL53" s="172">
        <f>'COGS-PRICE-MARGIN_CWS'!$C104</f>
        <v>0</v>
      </c>
      <c r="AM53" s="172">
        <f>'COGS-PRICE-MARGIN_CWS'!$C154</f>
        <v>0</v>
      </c>
      <c r="AN53" s="172">
        <f>'COGS-PRICE-MARGIN_CWS'!$C154</f>
        <v>0</v>
      </c>
      <c r="AO53" s="172">
        <f>'COGS-PRICE-MARGIN_CWS'!$C154</f>
        <v>0</v>
      </c>
      <c r="AP53" s="172">
        <f>'COGS-PRICE-MARGIN_CWS'!$C154</f>
        <v>0</v>
      </c>
      <c r="AQ53" s="172">
        <f>'COGS-PRICE-MARGIN_CWS'!$C154</f>
        <v>0</v>
      </c>
      <c r="AR53" s="172">
        <f>'COGS-PRICE-MARGIN_CWS'!$C154</f>
        <v>0</v>
      </c>
      <c r="AS53" s="172">
        <f>'COGS-PRICE-MARGIN_CWS'!$C154</f>
        <v>0</v>
      </c>
      <c r="AT53" s="172">
        <f>'COGS-PRICE-MARGIN_CWS'!$C154</f>
        <v>0</v>
      </c>
      <c r="AU53" s="172">
        <f>'COGS-PRICE-MARGIN_CWS'!$C154</f>
        <v>0</v>
      </c>
      <c r="AV53" s="172">
        <f>'COGS-PRICE-MARGIN_CWS'!$C154</f>
        <v>0</v>
      </c>
      <c r="AW53" s="172">
        <f>'COGS-PRICE-MARGIN_CWS'!$C154</f>
        <v>0</v>
      </c>
      <c r="AX53" s="172">
        <f>'COGS-PRICE-MARGIN_CWS'!$C154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44">IF(D51&gt;0,D56/D51,0)</f>
        <v>0</v>
      </c>
      <c r="E55" s="70">
        <f t="shared" si="44"/>
        <v>0</v>
      </c>
      <c r="F55" s="70">
        <f t="shared" si="44"/>
        <v>16380</v>
      </c>
      <c r="G55" s="70">
        <f t="shared" si="44"/>
        <v>16380</v>
      </c>
      <c r="H55" s="70">
        <f t="shared" si="44"/>
        <v>16380</v>
      </c>
      <c r="I55" s="70">
        <f t="shared" si="44"/>
        <v>16380</v>
      </c>
      <c r="J55" s="70">
        <f t="shared" si="44"/>
        <v>16380</v>
      </c>
      <c r="K55" s="70">
        <f t="shared" si="44"/>
        <v>16380</v>
      </c>
      <c r="L55" s="70">
        <f t="shared" si="44"/>
        <v>16380</v>
      </c>
      <c r="M55" s="70">
        <f t="shared" si="44"/>
        <v>16380</v>
      </c>
      <c r="N55" s="70">
        <f t="shared" si="44"/>
        <v>16380</v>
      </c>
      <c r="O55" s="70">
        <f t="shared" si="44"/>
        <v>19260</v>
      </c>
      <c r="P55" s="70">
        <f t="shared" si="44"/>
        <v>19260</v>
      </c>
      <c r="Q55" s="70">
        <f t="shared" si="44"/>
        <v>19260</v>
      </c>
      <c r="R55" s="70">
        <f t="shared" si="44"/>
        <v>19260</v>
      </c>
      <c r="S55" s="70">
        <f t="shared" si="44"/>
        <v>19260</v>
      </c>
      <c r="T55" s="70">
        <f t="shared" si="44"/>
        <v>19260</v>
      </c>
      <c r="U55" s="70">
        <f t="shared" si="44"/>
        <v>19260</v>
      </c>
      <c r="V55" s="70">
        <f t="shared" si="44"/>
        <v>19260</v>
      </c>
      <c r="W55" s="70">
        <f t="shared" si="44"/>
        <v>19260</v>
      </c>
      <c r="X55" s="70">
        <f t="shared" si="44"/>
        <v>19260</v>
      </c>
      <c r="Y55" s="70">
        <f t="shared" si="44"/>
        <v>19260</v>
      </c>
      <c r="Z55" s="70">
        <f t="shared" si="44"/>
        <v>19260</v>
      </c>
      <c r="AA55" s="70">
        <f t="shared" si="44"/>
        <v>18000</v>
      </c>
      <c r="AB55" s="70">
        <f t="shared" si="44"/>
        <v>18000</v>
      </c>
      <c r="AC55" s="70">
        <f t="shared" si="44"/>
        <v>18000</v>
      </c>
      <c r="AD55" s="70">
        <f t="shared" si="44"/>
        <v>18000</v>
      </c>
      <c r="AE55" s="70">
        <f t="shared" si="44"/>
        <v>18000</v>
      </c>
      <c r="AF55" s="70">
        <f t="shared" si="44"/>
        <v>18000</v>
      </c>
      <c r="AG55" s="70">
        <f t="shared" si="44"/>
        <v>18000</v>
      </c>
      <c r="AH55" s="70">
        <f t="shared" si="44"/>
        <v>18000</v>
      </c>
      <c r="AI55" s="70">
        <f t="shared" si="44"/>
        <v>18000</v>
      </c>
      <c r="AJ55" s="70">
        <f t="shared" si="44"/>
        <v>18000</v>
      </c>
      <c r="AK55" s="70">
        <f t="shared" si="44"/>
        <v>18000</v>
      </c>
      <c r="AL55" s="70">
        <f t="shared" si="44"/>
        <v>18000</v>
      </c>
      <c r="AM55" s="70">
        <f t="shared" si="44"/>
        <v>18000</v>
      </c>
      <c r="AN55" s="70">
        <f t="shared" si="44"/>
        <v>18000</v>
      </c>
      <c r="AO55" s="70">
        <f t="shared" si="44"/>
        <v>18000</v>
      </c>
      <c r="AP55" s="70">
        <f t="shared" si="44"/>
        <v>18000</v>
      </c>
      <c r="AQ55" s="70">
        <f t="shared" si="44"/>
        <v>18000</v>
      </c>
      <c r="AR55" s="70">
        <f t="shared" si="44"/>
        <v>18000</v>
      </c>
      <c r="AS55" s="70">
        <f t="shared" si="44"/>
        <v>18000</v>
      </c>
      <c r="AT55" s="70">
        <f t="shared" si="44"/>
        <v>18000</v>
      </c>
      <c r="AU55" s="70">
        <f t="shared" si="44"/>
        <v>18000</v>
      </c>
      <c r="AV55" s="70">
        <f t="shared" si="44"/>
        <v>18000</v>
      </c>
      <c r="AW55" s="70">
        <f t="shared" si="44"/>
        <v>18000</v>
      </c>
      <c r="AX55" s="70">
        <f t="shared" si="44"/>
        <v>18000</v>
      </c>
      <c r="AY55" s="70">
        <f t="shared" si="44"/>
        <v>18000</v>
      </c>
      <c r="AZ55" s="70">
        <f t="shared" si="44"/>
        <v>18000</v>
      </c>
      <c r="BA55" s="70">
        <f t="shared" si="44"/>
        <v>18000</v>
      </c>
      <c r="BB55" s="70">
        <f t="shared" si="44"/>
        <v>18000</v>
      </c>
      <c r="BC55" s="70">
        <f t="shared" si="44"/>
        <v>18000</v>
      </c>
      <c r="BD55" s="70">
        <f t="shared" si="44"/>
        <v>18000</v>
      </c>
      <c r="BE55" s="70">
        <f t="shared" si="44"/>
        <v>18000</v>
      </c>
      <c r="BF55" s="70">
        <f t="shared" si="44"/>
        <v>18000</v>
      </c>
      <c r="BG55" s="70">
        <f t="shared" si="44"/>
        <v>18000</v>
      </c>
      <c r="BH55" s="70">
        <f t="shared" si="44"/>
        <v>18000</v>
      </c>
      <c r="BI55" s="70">
        <f t="shared" si="44"/>
        <v>18000</v>
      </c>
      <c r="BJ55" s="70">
        <f t="shared" si="44"/>
        <v>18000</v>
      </c>
    </row>
    <row r="56" spans="1:63" outlineLevel="1" x14ac:dyDescent="0.15">
      <c r="A56" s="44" t="s">
        <v>344</v>
      </c>
      <c r="C56" s="178">
        <f t="shared" ref="C56:AH56" si="45">C52*(1-C53)</f>
        <v>0</v>
      </c>
      <c r="D56" s="178">
        <f t="shared" si="45"/>
        <v>0</v>
      </c>
      <c r="E56" s="178">
        <f t="shared" si="45"/>
        <v>0</v>
      </c>
      <c r="F56" s="178">
        <f t="shared" si="45"/>
        <v>81900</v>
      </c>
      <c r="G56" s="178">
        <f t="shared" si="45"/>
        <v>98280</v>
      </c>
      <c r="H56" s="178">
        <f t="shared" si="45"/>
        <v>114660</v>
      </c>
      <c r="I56" s="178">
        <f t="shared" si="45"/>
        <v>81900</v>
      </c>
      <c r="J56" s="178">
        <f t="shared" si="45"/>
        <v>98280</v>
      </c>
      <c r="K56" s="178">
        <f t="shared" si="45"/>
        <v>65520</v>
      </c>
      <c r="L56" s="178">
        <f t="shared" si="45"/>
        <v>65520</v>
      </c>
      <c r="M56" s="178">
        <f t="shared" si="45"/>
        <v>65520</v>
      </c>
      <c r="N56" s="178">
        <f t="shared" si="45"/>
        <v>32760</v>
      </c>
      <c r="O56" s="178">
        <f t="shared" si="45"/>
        <v>211860</v>
      </c>
      <c r="P56" s="178">
        <f t="shared" si="45"/>
        <v>327420</v>
      </c>
      <c r="Q56" s="178">
        <f t="shared" si="45"/>
        <v>385200</v>
      </c>
      <c r="R56" s="178">
        <f t="shared" si="45"/>
        <v>385200</v>
      </c>
      <c r="S56" s="178">
        <f t="shared" si="45"/>
        <v>423720</v>
      </c>
      <c r="T56" s="178">
        <f t="shared" si="45"/>
        <v>462240</v>
      </c>
      <c r="U56" s="178">
        <f t="shared" si="45"/>
        <v>385200</v>
      </c>
      <c r="V56" s="178">
        <f t="shared" si="45"/>
        <v>423720</v>
      </c>
      <c r="W56" s="178">
        <f t="shared" si="45"/>
        <v>327420</v>
      </c>
      <c r="X56" s="178">
        <f t="shared" si="45"/>
        <v>327420</v>
      </c>
      <c r="Y56" s="178">
        <f t="shared" si="45"/>
        <v>327420</v>
      </c>
      <c r="Z56" s="178">
        <f t="shared" si="45"/>
        <v>211860</v>
      </c>
      <c r="AA56" s="178">
        <f t="shared" si="45"/>
        <v>252000</v>
      </c>
      <c r="AB56" s="178">
        <f t="shared" si="45"/>
        <v>414000</v>
      </c>
      <c r="AC56" s="178">
        <f t="shared" si="45"/>
        <v>468000</v>
      </c>
      <c r="AD56" s="178">
        <f t="shared" si="45"/>
        <v>468000</v>
      </c>
      <c r="AE56" s="178">
        <f t="shared" si="45"/>
        <v>522000</v>
      </c>
      <c r="AF56" s="178">
        <f t="shared" si="45"/>
        <v>576000</v>
      </c>
      <c r="AG56" s="178">
        <f t="shared" si="45"/>
        <v>468000</v>
      </c>
      <c r="AH56" s="178">
        <f t="shared" si="45"/>
        <v>522000</v>
      </c>
      <c r="AI56" s="178">
        <f t="shared" ref="AI56:BJ56" si="46">AI52*(1-AI53)</f>
        <v>414000</v>
      </c>
      <c r="AJ56" s="178">
        <f t="shared" si="46"/>
        <v>414000</v>
      </c>
      <c r="AK56" s="178">
        <f t="shared" si="46"/>
        <v>414000</v>
      </c>
      <c r="AL56" s="178">
        <f t="shared" si="46"/>
        <v>252000</v>
      </c>
      <c r="AM56" s="178">
        <f t="shared" si="46"/>
        <v>270000</v>
      </c>
      <c r="AN56" s="178">
        <f t="shared" si="46"/>
        <v>450000</v>
      </c>
      <c r="AO56" s="178">
        <f t="shared" si="46"/>
        <v>504000</v>
      </c>
      <c r="AP56" s="178">
        <f t="shared" si="46"/>
        <v>504000</v>
      </c>
      <c r="AQ56" s="178">
        <f t="shared" si="46"/>
        <v>558000</v>
      </c>
      <c r="AR56" s="178">
        <f t="shared" si="46"/>
        <v>612000</v>
      </c>
      <c r="AS56" s="178">
        <f t="shared" si="46"/>
        <v>504000</v>
      </c>
      <c r="AT56" s="178">
        <f t="shared" si="46"/>
        <v>558000</v>
      </c>
      <c r="AU56" s="178">
        <f t="shared" si="46"/>
        <v>450000</v>
      </c>
      <c r="AV56" s="178">
        <f t="shared" si="46"/>
        <v>450000</v>
      </c>
      <c r="AW56" s="178">
        <f t="shared" si="46"/>
        <v>450000</v>
      </c>
      <c r="AX56" s="178">
        <f t="shared" si="46"/>
        <v>270000</v>
      </c>
      <c r="AY56" s="178">
        <f t="shared" si="46"/>
        <v>594000</v>
      </c>
      <c r="AZ56" s="178">
        <f t="shared" si="46"/>
        <v>954000</v>
      </c>
      <c r="BA56" s="178">
        <f t="shared" si="46"/>
        <v>1062000</v>
      </c>
      <c r="BB56" s="178">
        <f t="shared" si="46"/>
        <v>1062000</v>
      </c>
      <c r="BC56" s="178">
        <f t="shared" si="46"/>
        <v>1188000</v>
      </c>
      <c r="BD56" s="178">
        <f t="shared" si="46"/>
        <v>1296000</v>
      </c>
      <c r="BE56" s="178">
        <f t="shared" si="46"/>
        <v>1062000</v>
      </c>
      <c r="BF56" s="178">
        <f t="shared" si="46"/>
        <v>1188000</v>
      </c>
      <c r="BG56" s="178">
        <f t="shared" si="46"/>
        <v>954000</v>
      </c>
      <c r="BH56" s="178">
        <f t="shared" si="46"/>
        <v>954000</v>
      </c>
      <c r="BI56" s="178">
        <f t="shared" si="46"/>
        <v>954000</v>
      </c>
      <c r="BJ56" s="178">
        <f t="shared" si="46"/>
        <v>594000</v>
      </c>
      <c r="BK56" s="118">
        <f>SUM(C56:BJ56)</f>
        <v>27529020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'COGS-PRICE-MARGIN_CWS'!$E104*AA$51</f>
        <v>168000</v>
      </c>
      <c r="AB60" s="63">
        <f>'COGS-PRICE-MARGIN_CWS'!$E104*AB$51</f>
        <v>276000</v>
      </c>
      <c r="AC60" s="63">
        <f>'COGS-PRICE-MARGIN_CWS'!$E104*AC$51</f>
        <v>312000</v>
      </c>
      <c r="AD60" s="63">
        <f>'COGS-PRICE-MARGIN_CWS'!$E104*AD$51</f>
        <v>312000</v>
      </c>
      <c r="AE60" s="63">
        <f>'COGS-PRICE-MARGIN_CWS'!$E104*AE$51</f>
        <v>348000</v>
      </c>
      <c r="AF60" s="63">
        <f>'COGS-PRICE-MARGIN_CWS'!$E104*AF$51</f>
        <v>384000</v>
      </c>
      <c r="AG60" s="63">
        <f>'COGS-PRICE-MARGIN_CWS'!$E104*AG$51</f>
        <v>312000</v>
      </c>
      <c r="AH60" s="63">
        <f>'COGS-PRICE-MARGIN_CWS'!$E104*AH$51</f>
        <v>348000</v>
      </c>
      <c r="AI60" s="63">
        <f>'COGS-PRICE-MARGIN_CWS'!$E104*AI$51</f>
        <v>276000</v>
      </c>
      <c r="AJ60" s="63">
        <f>'COGS-PRICE-MARGIN_CWS'!$E104*AJ$51</f>
        <v>276000</v>
      </c>
      <c r="AK60" s="63">
        <f>'COGS-PRICE-MARGIN_CWS'!$E104*AK$51</f>
        <v>276000</v>
      </c>
      <c r="AL60" s="63">
        <f>'COGS-PRICE-MARGIN_CWS'!$E104*AL$51</f>
        <v>168000</v>
      </c>
      <c r="AM60" s="63">
        <f>'COGS-PRICE-MARGIN_CWS'!$E154*AM$51</f>
        <v>180000</v>
      </c>
      <c r="AN60" s="63">
        <f>'COGS-PRICE-MARGIN_CWS'!$E154*AN$51</f>
        <v>300000</v>
      </c>
      <c r="AO60" s="63">
        <f>'COGS-PRICE-MARGIN_CWS'!$E154*AO$51</f>
        <v>336000</v>
      </c>
      <c r="AP60" s="63">
        <f>'COGS-PRICE-MARGIN_CWS'!$E154*AP$51</f>
        <v>336000</v>
      </c>
      <c r="AQ60" s="63">
        <f>'COGS-PRICE-MARGIN_CWS'!$E154*AQ$51</f>
        <v>372000</v>
      </c>
      <c r="AR60" s="63">
        <f>'COGS-PRICE-MARGIN_CWS'!$E154*AR$51</f>
        <v>408000</v>
      </c>
      <c r="AS60" s="63">
        <f>'COGS-PRICE-MARGIN_CWS'!$E154*AS$51</f>
        <v>336000</v>
      </c>
      <c r="AT60" s="63">
        <f>'COGS-PRICE-MARGIN_CWS'!$E154*AT$51</f>
        <v>372000</v>
      </c>
      <c r="AU60" s="63">
        <f>'COGS-PRICE-MARGIN_CWS'!$E154*AU$51</f>
        <v>300000</v>
      </c>
      <c r="AV60" s="63">
        <f>'COGS-PRICE-MARGIN_CWS'!$E154*AV$51</f>
        <v>300000</v>
      </c>
      <c r="AW60" s="63">
        <f>'COGS-PRICE-MARGIN_CWS'!$E154*AW$51</f>
        <v>300000</v>
      </c>
      <c r="AX60" s="63">
        <f>'COGS-PRICE-MARGIN_CWS'!$E154*AX$51</f>
        <v>180000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18399120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'COGS-PRICE-MARGIN_CWS'!$E105*AA$51</f>
        <v>7000</v>
      </c>
      <c r="AB61" s="63">
        <f>'COGS-PRICE-MARGIN_CWS'!$E105*AB$51</f>
        <v>11500</v>
      </c>
      <c r="AC61" s="63">
        <f>'COGS-PRICE-MARGIN_CWS'!$E105*AC$51</f>
        <v>13000</v>
      </c>
      <c r="AD61" s="63">
        <f>'COGS-PRICE-MARGIN_CWS'!$E105*AD$51</f>
        <v>13000</v>
      </c>
      <c r="AE61" s="63">
        <f>'COGS-PRICE-MARGIN_CWS'!$E105*AE$51</f>
        <v>14500</v>
      </c>
      <c r="AF61" s="63">
        <f>'COGS-PRICE-MARGIN_CWS'!$E105*AF$51</f>
        <v>16000</v>
      </c>
      <c r="AG61" s="63">
        <f>'COGS-PRICE-MARGIN_CWS'!$E105*AG$51</f>
        <v>13000</v>
      </c>
      <c r="AH61" s="63">
        <f>'COGS-PRICE-MARGIN_CWS'!$E105*AH$51</f>
        <v>14500</v>
      </c>
      <c r="AI61" s="63">
        <f>'COGS-PRICE-MARGIN_CWS'!$E105*AI$51</f>
        <v>11500</v>
      </c>
      <c r="AJ61" s="63">
        <f>'COGS-PRICE-MARGIN_CWS'!$E105*AJ$51</f>
        <v>11500</v>
      </c>
      <c r="AK61" s="63">
        <f>'COGS-PRICE-MARGIN_CWS'!$E105*AK$51</f>
        <v>11500</v>
      </c>
      <c r="AL61" s="63">
        <f>'COGS-PRICE-MARGIN_CWS'!$E105*AL$51</f>
        <v>7000</v>
      </c>
      <c r="AM61" s="63">
        <f>'COGS-PRICE-MARGIN_CWS'!$E155*AM$51</f>
        <v>7500</v>
      </c>
      <c r="AN61" s="63">
        <f>'COGS-PRICE-MARGIN_CWS'!$E155*AN$51</f>
        <v>12500</v>
      </c>
      <c r="AO61" s="63">
        <f>'COGS-PRICE-MARGIN_CWS'!$E155*AO$51</f>
        <v>14000</v>
      </c>
      <c r="AP61" s="63">
        <f>'COGS-PRICE-MARGIN_CWS'!$E155*AP$51</f>
        <v>14000</v>
      </c>
      <c r="AQ61" s="63">
        <f>'COGS-PRICE-MARGIN_CWS'!$E155*AQ$51</f>
        <v>15500</v>
      </c>
      <c r="AR61" s="63">
        <f>'COGS-PRICE-MARGIN_CWS'!$E155*AR$51</f>
        <v>17000</v>
      </c>
      <c r="AS61" s="63">
        <f>'COGS-PRICE-MARGIN_CWS'!$E155*AS$51</f>
        <v>14000</v>
      </c>
      <c r="AT61" s="63">
        <f>'COGS-PRICE-MARGIN_CWS'!$E155*AT$51</f>
        <v>15500</v>
      </c>
      <c r="AU61" s="63">
        <f>'COGS-PRICE-MARGIN_CWS'!$E155*AU$51</f>
        <v>12500</v>
      </c>
      <c r="AV61" s="63">
        <f>'COGS-PRICE-MARGIN_CWS'!$E155*AV$51</f>
        <v>12500</v>
      </c>
      <c r="AW61" s="63">
        <f>'COGS-PRICE-MARGIN_CWS'!$E155*AW$51</f>
        <v>12500</v>
      </c>
      <c r="AX61" s="63">
        <f>'COGS-PRICE-MARGIN_CWS'!$E155*AX$51</f>
        <v>7500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766630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'COGS-PRICE-MARGIN_CWS'!$E106*AA$51</f>
        <v>0</v>
      </c>
      <c r="AB62" s="63">
        <f>'COGS-PRICE-MARGIN_CWS'!$E106*AB$51</f>
        <v>0</v>
      </c>
      <c r="AC62" s="63">
        <f>'COGS-PRICE-MARGIN_CWS'!$E106*AC$51</f>
        <v>0</v>
      </c>
      <c r="AD62" s="63">
        <f>'COGS-PRICE-MARGIN_CWS'!$E106*AD$51</f>
        <v>0</v>
      </c>
      <c r="AE62" s="63">
        <f>'COGS-PRICE-MARGIN_CWS'!$E106*AE$51</f>
        <v>0</v>
      </c>
      <c r="AF62" s="63">
        <f>'COGS-PRICE-MARGIN_CWS'!$E106*AF$51</f>
        <v>0</v>
      </c>
      <c r="AG62" s="63">
        <f>'COGS-PRICE-MARGIN_CWS'!$E106*AG$51</f>
        <v>0</v>
      </c>
      <c r="AH62" s="63">
        <f>'COGS-PRICE-MARGIN_CWS'!$E106*AH$51</f>
        <v>0</v>
      </c>
      <c r="AI62" s="63">
        <f>'COGS-PRICE-MARGIN_CWS'!$E106*AI$51</f>
        <v>0</v>
      </c>
      <c r="AJ62" s="63">
        <f>'COGS-PRICE-MARGIN_CWS'!$E106*AJ$51</f>
        <v>0</v>
      </c>
      <c r="AK62" s="63">
        <f>'COGS-PRICE-MARGIN_CWS'!$E106*AK$51</f>
        <v>0</v>
      </c>
      <c r="AL62" s="63">
        <f>'COGS-PRICE-MARGIN_CWS'!$E106*AL$51</f>
        <v>0</v>
      </c>
      <c r="AM62" s="63">
        <f>'COGS-PRICE-MARGIN_CWS'!$E156*AM$51</f>
        <v>0</v>
      </c>
      <c r="AN62" s="63">
        <f>'COGS-PRICE-MARGIN_CWS'!$E156*AN$51</f>
        <v>0</v>
      </c>
      <c r="AO62" s="63">
        <f>'COGS-PRICE-MARGIN_CWS'!$E156*AO$51</f>
        <v>0</v>
      </c>
      <c r="AP62" s="63">
        <f>'COGS-PRICE-MARGIN_CWS'!$E156*AP$51</f>
        <v>0</v>
      </c>
      <c r="AQ62" s="63">
        <f>'COGS-PRICE-MARGIN_CWS'!$E156*AQ$51</f>
        <v>0</v>
      </c>
      <c r="AR62" s="63">
        <f>'COGS-PRICE-MARGIN_CWS'!$E156*AR$51</f>
        <v>0</v>
      </c>
      <c r="AS62" s="63">
        <f>'COGS-PRICE-MARGIN_CWS'!$E156*AS$51</f>
        <v>0</v>
      </c>
      <c r="AT62" s="63">
        <f>'COGS-PRICE-MARGIN_CWS'!$E156*AT$51</f>
        <v>0</v>
      </c>
      <c r="AU62" s="63">
        <f>'COGS-PRICE-MARGIN_CWS'!$E156*AU$51</f>
        <v>0</v>
      </c>
      <c r="AV62" s="63">
        <f>'COGS-PRICE-MARGIN_CWS'!$E156*AV$51</f>
        <v>0</v>
      </c>
      <c r="AW62" s="63">
        <f>'COGS-PRICE-MARGIN_CWS'!$E156*AW$51</f>
        <v>0</v>
      </c>
      <c r="AX62" s="63">
        <f>'COGS-PRICE-MARGIN_CWS'!$E156*AX$51</f>
        <v>0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'COGS-PRICE-MARGIN_CWS'!$E107*AA$51</f>
        <v>0</v>
      </c>
      <c r="AB63" s="63">
        <f>'COGS-PRICE-MARGIN_CWS'!$E107*AB$51</f>
        <v>0</v>
      </c>
      <c r="AC63" s="63">
        <f>'COGS-PRICE-MARGIN_CWS'!$E107*AC$51</f>
        <v>0</v>
      </c>
      <c r="AD63" s="63">
        <f>'COGS-PRICE-MARGIN_CWS'!$E107*AD$51</f>
        <v>0</v>
      </c>
      <c r="AE63" s="63">
        <f>'COGS-PRICE-MARGIN_CWS'!$E107*AE$51</f>
        <v>0</v>
      </c>
      <c r="AF63" s="63">
        <f>'COGS-PRICE-MARGIN_CWS'!$E107*AF$51</f>
        <v>0</v>
      </c>
      <c r="AG63" s="63">
        <f>'COGS-PRICE-MARGIN_CWS'!$E107*AG$51</f>
        <v>0</v>
      </c>
      <c r="AH63" s="63">
        <f>'COGS-PRICE-MARGIN_CWS'!$E107*AH$51</f>
        <v>0</v>
      </c>
      <c r="AI63" s="63">
        <f>'COGS-PRICE-MARGIN_CWS'!$E107*AI$51</f>
        <v>0</v>
      </c>
      <c r="AJ63" s="63">
        <f>'COGS-PRICE-MARGIN_CWS'!$E107*AJ$51</f>
        <v>0</v>
      </c>
      <c r="AK63" s="63">
        <f>'COGS-PRICE-MARGIN_CWS'!$E107*AK$51</f>
        <v>0</v>
      </c>
      <c r="AL63" s="63">
        <f>'COGS-PRICE-MARGIN_CWS'!$E107*AL$51</f>
        <v>0</v>
      </c>
      <c r="AM63" s="63">
        <f>'COGS-PRICE-MARGIN_CWS'!$E157*AM$51</f>
        <v>0</v>
      </c>
      <c r="AN63" s="63">
        <f>'COGS-PRICE-MARGIN_CWS'!$E157*AN$51</f>
        <v>0</v>
      </c>
      <c r="AO63" s="63">
        <f>'COGS-PRICE-MARGIN_CWS'!$E157*AO$51</f>
        <v>0</v>
      </c>
      <c r="AP63" s="63">
        <f>'COGS-PRICE-MARGIN_CWS'!$E157*AP$51</f>
        <v>0</v>
      </c>
      <c r="AQ63" s="63">
        <f>'COGS-PRICE-MARGIN_CWS'!$E157*AQ$51</f>
        <v>0</v>
      </c>
      <c r="AR63" s="63">
        <f>'COGS-PRICE-MARGIN_CWS'!$E157*AR$51</f>
        <v>0</v>
      </c>
      <c r="AS63" s="63">
        <f>'COGS-PRICE-MARGIN_CWS'!$E157*AS$51</f>
        <v>0</v>
      </c>
      <c r="AT63" s="63">
        <f>'COGS-PRICE-MARGIN_CWS'!$E157*AT$51</f>
        <v>0</v>
      </c>
      <c r="AU63" s="63">
        <f>'COGS-PRICE-MARGIN_CWS'!$E157*AU$51</f>
        <v>0</v>
      </c>
      <c r="AV63" s="63">
        <f>'COGS-PRICE-MARGIN_CWS'!$E157*AV$51</f>
        <v>0</v>
      </c>
      <c r="AW63" s="63">
        <f>'COGS-PRICE-MARGIN_CWS'!$E157*AW$51</f>
        <v>0</v>
      </c>
      <c r="AX63" s="63">
        <f>'COGS-PRICE-MARGIN_CWS'!$E157*AX$51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47">SUM(D60:D63)</f>
        <v>0</v>
      </c>
      <c r="E65" s="63">
        <f t="shared" si="47"/>
        <v>0</v>
      </c>
      <c r="F65" s="63">
        <f t="shared" si="47"/>
        <v>62500</v>
      </c>
      <c r="G65" s="63">
        <f t="shared" si="47"/>
        <v>75000</v>
      </c>
      <c r="H65" s="63">
        <f t="shared" si="47"/>
        <v>87500</v>
      </c>
      <c r="I65" s="63">
        <f t="shared" si="47"/>
        <v>62500</v>
      </c>
      <c r="J65" s="63">
        <f t="shared" si="47"/>
        <v>75000</v>
      </c>
      <c r="K65" s="63">
        <f t="shared" si="47"/>
        <v>50000</v>
      </c>
      <c r="L65" s="63">
        <f t="shared" si="47"/>
        <v>50000</v>
      </c>
      <c r="M65" s="63">
        <f t="shared" si="47"/>
        <v>50000</v>
      </c>
      <c r="N65" s="63">
        <f t="shared" si="47"/>
        <v>25000</v>
      </c>
      <c r="O65" s="63">
        <f>SUM(O60:O63)</f>
        <v>147125</v>
      </c>
      <c r="P65" s="63">
        <f t="shared" ref="P65:BJ65" si="48">SUM(P60:P63)</f>
        <v>227375</v>
      </c>
      <c r="Q65" s="63">
        <f t="shared" si="48"/>
        <v>267500</v>
      </c>
      <c r="R65" s="63">
        <f t="shared" si="48"/>
        <v>267500</v>
      </c>
      <c r="S65" s="63">
        <f t="shared" si="48"/>
        <v>294250</v>
      </c>
      <c r="T65" s="63">
        <f t="shared" si="48"/>
        <v>321000</v>
      </c>
      <c r="U65" s="63">
        <f t="shared" si="48"/>
        <v>267500</v>
      </c>
      <c r="V65" s="63">
        <f t="shared" si="48"/>
        <v>294250</v>
      </c>
      <c r="W65" s="63">
        <f t="shared" si="48"/>
        <v>227375</v>
      </c>
      <c r="X65" s="63">
        <f t="shared" si="48"/>
        <v>227375</v>
      </c>
      <c r="Y65" s="63">
        <f t="shared" si="48"/>
        <v>227375</v>
      </c>
      <c r="Z65" s="63">
        <f t="shared" si="48"/>
        <v>147125</v>
      </c>
      <c r="AA65" s="63">
        <f t="shared" si="48"/>
        <v>175000</v>
      </c>
      <c r="AB65" s="63">
        <f t="shared" si="48"/>
        <v>287500</v>
      </c>
      <c r="AC65" s="63">
        <f t="shared" si="48"/>
        <v>325000</v>
      </c>
      <c r="AD65" s="63">
        <f t="shared" si="48"/>
        <v>325000</v>
      </c>
      <c r="AE65" s="63">
        <f t="shared" si="48"/>
        <v>362500</v>
      </c>
      <c r="AF65" s="63">
        <f t="shared" si="48"/>
        <v>400000</v>
      </c>
      <c r="AG65" s="63">
        <f t="shared" si="48"/>
        <v>325000</v>
      </c>
      <c r="AH65" s="63">
        <f t="shared" si="48"/>
        <v>362500</v>
      </c>
      <c r="AI65" s="63">
        <f t="shared" si="48"/>
        <v>287500</v>
      </c>
      <c r="AJ65" s="63">
        <f t="shared" si="48"/>
        <v>287500</v>
      </c>
      <c r="AK65" s="63">
        <f t="shared" si="48"/>
        <v>287500</v>
      </c>
      <c r="AL65" s="63">
        <f t="shared" si="48"/>
        <v>175000</v>
      </c>
      <c r="AM65" s="63">
        <f t="shared" si="48"/>
        <v>187500</v>
      </c>
      <c r="AN65" s="63">
        <f t="shared" si="48"/>
        <v>312500</v>
      </c>
      <c r="AO65" s="63">
        <f t="shared" si="48"/>
        <v>350000</v>
      </c>
      <c r="AP65" s="63">
        <f t="shared" si="48"/>
        <v>350000</v>
      </c>
      <c r="AQ65" s="63">
        <f t="shared" si="48"/>
        <v>387500</v>
      </c>
      <c r="AR65" s="63">
        <f t="shared" si="48"/>
        <v>425000</v>
      </c>
      <c r="AS65" s="63">
        <f t="shared" si="48"/>
        <v>350000</v>
      </c>
      <c r="AT65" s="63">
        <f t="shared" si="48"/>
        <v>387500</v>
      </c>
      <c r="AU65" s="63">
        <f t="shared" si="48"/>
        <v>312500</v>
      </c>
      <c r="AV65" s="63">
        <f t="shared" si="48"/>
        <v>312500</v>
      </c>
      <c r="AW65" s="63">
        <f t="shared" si="48"/>
        <v>312500</v>
      </c>
      <c r="AX65" s="63">
        <f t="shared" si="48"/>
        <v>187500</v>
      </c>
      <c r="AY65" s="63">
        <f t="shared" si="48"/>
        <v>412500</v>
      </c>
      <c r="AZ65" s="63">
        <f t="shared" si="48"/>
        <v>662500</v>
      </c>
      <c r="BA65" s="63">
        <f t="shared" si="48"/>
        <v>737500</v>
      </c>
      <c r="BB65" s="63">
        <f t="shared" si="48"/>
        <v>737500</v>
      </c>
      <c r="BC65" s="63">
        <f t="shared" si="48"/>
        <v>825000</v>
      </c>
      <c r="BD65" s="63">
        <f t="shared" si="48"/>
        <v>900000</v>
      </c>
      <c r="BE65" s="63">
        <f t="shared" si="48"/>
        <v>737500</v>
      </c>
      <c r="BF65" s="63">
        <f t="shared" si="48"/>
        <v>825000</v>
      </c>
      <c r="BG65" s="63">
        <f t="shared" si="48"/>
        <v>662500</v>
      </c>
      <c r="BH65" s="63">
        <f t="shared" si="48"/>
        <v>662500</v>
      </c>
      <c r="BI65" s="63">
        <f t="shared" si="48"/>
        <v>662500</v>
      </c>
      <c r="BJ65" s="63">
        <f t="shared" si="48"/>
        <v>412500</v>
      </c>
      <c r="BK65" s="118">
        <f>SUM(C65:BJ65)</f>
        <v>19165750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49">IF(C51&gt;0,(C56-C65)/C51,0)</f>
        <v>0</v>
      </c>
      <c r="D67" s="63">
        <f t="shared" si="49"/>
        <v>0</v>
      </c>
      <c r="E67" s="63">
        <f t="shared" si="49"/>
        <v>0</v>
      </c>
      <c r="F67" s="63">
        <f t="shared" si="49"/>
        <v>3880</v>
      </c>
      <c r="G67" s="63">
        <f t="shared" si="49"/>
        <v>3880</v>
      </c>
      <c r="H67" s="63">
        <f t="shared" si="49"/>
        <v>3880</v>
      </c>
      <c r="I67" s="63">
        <f t="shared" si="49"/>
        <v>3880</v>
      </c>
      <c r="J67" s="63">
        <f t="shared" si="49"/>
        <v>3880</v>
      </c>
      <c r="K67" s="63">
        <f t="shared" si="49"/>
        <v>3880</v>
      </c>
      <c r="L67" s="63">
        <f t="shared" si="49"/>
        <v>3880</v>
      </c>
      <c r="M67" s="63">
        <f t="shared" si="49"/>
        <v>3880</v>
      </c>
      <c r="N67" s="63">
        <f t="shared" si="49"/>
        <v>3880</v>
      </c>
      <c r="O67" s="63">
        <f t="shared" si="49"/>
        <v>5885</v>
      </c>
      <c r="P67" s="63">
        <f t="shared" si="49"/>
        <v>5885</v>
      </c>
      <c r="Q67" s="63">
        <f t="shared" si="49"/>
        <v>5885</v>
      </c>
      <c r="R67" s="63">
        <f t="shared" si="49"/>
        <v>5885</v>
      </c>
      <c r="S67" s="63">
        <f t="shared" si="49"/>
        <v>5885</v>
      </c>
      <c r="T67" s="63">
        <f t="shared" si="49"/>
        <v>5885</v>
      </c>
      <c r="U67" s="63">
        <f t="shared" si="49"/>
        <v>5885</v>
      </c>
      <c r="V67" s="63">
        <f t="shared" si="49"/>
        <v>5885</v>
      </c>
      <c r="W67" s="63">
        <f t="shared" si="49"/>
        <v>5885</v>
      </c>
      <c r="X67" s="63">
        <f t="shared" si="49"/>
        <v>5885</v>
      </c>
      <c r="Y67" s="63">
        <f t="shared" si="49"/>
        <v>5885</v>
      </c>
      <c r="Z67" s="63">
        <f t="shared" si="49"/>
        <v>5885</v>
      </c>
      <c r="AA67" s="63">
        <f t="shared" si="49"/>
        <v>5500</v>
      </c>
      <c r="AB67" s="63">
        <f t="shared" si="49"/>
        <v>5500</v>
      </c>
      <c r="AC67" s="63">
        <f t="shared" si="49"/>
        <v>5500</v>
      </c>
      <c r="AD67" s="63">
        <f t="shared" si="49"/>
        <v>5500</v>
      </c>
      <c r="AE67" s="63">
        <f t="shared" si="49"/>
        <v>5500</v>
      </c>
      <c r="AF67" s="63">
        <f t="shared" si="49"/>
        <v>5500</v>
      </c>
      <c r="AG67" s="63">
        <f t="shared" si="49"/>
        <v>5500</v>
      </c>
      <c r="AH67" s="63">
        <f t="shared" si="49"/>
        <v>5500</v>
      </c>
      <c r="AI67" s="63">
        <f t="shared" ref="AI67:BJ67" si="50">IF(AI51&gt;0,(AI56-AI65)/AI51,0)</f>
        <v>5500</v>
      </c>
      <c r="AJ67" s="63">
        <f t="shared" si="50"/>
        <v>5500</v>
      </c>
      <c r="AK67" s="63">
        <f t="shared" si="50"/>
        <v>5500</v>
      </c>
      <c r="AL67" s="63">
        <f t="shared" si="50"/>
        <v>5500</v>
      </c>
      <c r="AM67" s="63">
        <f t="shared" si="50"/>
        <v>5500</v>
      </c>
      <c r="AN67" s="63">
        <f t="shared" si="50"/>
        <v>5500</v>
      </c>
      <c r="AO67" s="63">
        <f t="shared" si="50"/>
        <v>5500</v>
      </c>
      <c r="AP67" s="63">
        <f t="shared" si="50"/>
        <v>5500</v>
      </c>
      <c r="AQ67" s="63">
        <f t="shared" si="50"/>
        <v>5500</v>
      </c>
      <c r="AR67" s="63">
        <f t="shared" si="50"/>
        <v>5500</v>
      </c>
      <c r="AS67" s="63">
        <f t="shared" si="50"/>
        <v>5500</v>
      </c>
      <c r="AT67" s="63">
        <f t="shared" si="50"/>
        <v>5500</v>
      </c>
      <c r="AU67" s="63">
        <f t="shared" si="50"/>
        <v>5500</v>
      </c>
      <c r="AV67" s="63">
        <f t="shared" si="50"/>
        <v>5500</v>
      </c>
      <c r="AW67" s="63">
        <f t="shared" si="50"/>
        <v>5500</v>
      </c>
      <c r="AX67" s="63">
        <f t="shared" si="50"/>
        <v>5500</v>
      </c>
      <c r="AY67" s="63">
        <f t="shared" si="50"/>
        <v>5500</v>
      </c>
      <c r="AZ67" s="63">
        <f t="shared" si="50"/>
        <v>5500</v>
      </c>
      <c r="BA67" s="63">
        <f t="shared" si="50"/>
        <v>5500</v>
      </c>
      <c r="BB67" s="63">
        <f t="shared" si="50"/>
        <v>5500</v>
      </c>
      <c r="BC67" s="63">
        <f t="shared" si="50"/>
        <v>5500</v>
      </c>
      <c r="BD67" s="63">
        <f t="shared" si="50"/>
        <v>5500</v>
      </c>
      <c r="BE67" s="63">
        <f t="shared" si="50"/>
        <v>5500</v>
      </c>
      <c r="BF67" s="63">
        <f t="shared" si="50"/>
        <v>5500</v>
      </c>
      <c r="BG67" s="63">
        <f t="shared" si="50"/>
        <v>5500</v>
      </c>
      <c r="BH67" s="63">
        <f t="shared" si="50"/>
        <v>5500</v>
      </c>
      <c r="BI67" s="63">
        <f t="shared" si="50"/>
        <v>5500</v>
      </c>
      <c r="BJ67" s="63">
        <f t="shared" si="50"/>
        <v>5500</v>
      </c>
    </row>
    <row r="68" spans="1:63" outlineLevel="1" x14ac:dyDescent="0.15">
      <c r="A68" s="47" t="s">
        <v>648</v>
      </c>
      <c r="C68" s="63">
        <f t="shared" ref="C68:AH68" si="51">C56-C65</f>
        <v>0</v>
      </c>
      <c r="D68" s="63">
        <f t="shared" si="51"/>
        <v>0</v>
      </c>
      <c r="E68" s="63">
        <f t="shared" si="51"/>
        <v>0</v>
      </c>
      <c r="F68" s="63">
        <f t="shared" si="51"/>
        <v>19400</v>
      </c>
      <c r="G68" s="63">
        <f t="shared" si="51"/>
        <v>23280</v>
      </c>
      <c r="H68" s="63">
        <f t="shared" si="51"/>
        <v>27160</v>
      </c>
      <c r="I68" s="63">
        <f t="shared" si="51"/>
        <v>19400</v>
      </c>
      <c r="J68" s="63">
        <f t="shared" si="51"/>
        <v>23280</v>
      </c>
      <c r="K68" s="63">
        <f t="shared" si="51"/>
        <v>15520</v>
      </c>
      <c r="L68" s="63">
        <f t="shared" si="51"/>
        <v>15520</v>
      </c>
      <c r="M68" s="63">
        <f t="shared" si="51"/>
        <v>15520</v>
      </c>
      <c r="N68" s="63">
        <f t="shared" si="51"/>
        <v>7760</v>
      </c>
      <c r="O68" s="63">
        <f t="shared" si="51"/>
        <v>64735</v>
      </c>
      <c r="P68" s="63">
        <f t="shared" si="51"/>
        <v>100045</v>
      </c>
      <c r="Q68" s="63">
        <f t="shared" si="51"/>
        <v>117700</v>
      </c>
      <c r="R68" s="63">
        <f t="shared" si="51"/>
        <v>117700</v>
      </c>
      <c r="S68" s="63">
        <f t="shared" si="51"/>
        <v>129470</v>
      </c>
      <c r="T68" s="63">
        <f t="shared" si="51"/>
        <v>141240</v>
      </c>
      <c r="U68" s="63">
        <f t="shared" si="51"/>
        <v>117700</v>
      </c>
      <c r="V68" s="63">
        <f t="shared" si="51"/>
        <v>129470</v>
      </c>
      <c r="W68" s="63">
        <f t="shared" si="51"/>
        <v>100045</v>
      </c>
      <c r="X68" s="63">
        <f t="shared" si="51"/>
        <v>100045</v>
      </c>
      <c r="Y68" s="63">
        <f t="shared" si="51"/>
        <v>100045</v>
      </c>
      <c r="Z68" s="63">
        <f t="shared" si="51"/>
        <v>64735</v>
      </c>
      <c r="AA68" s="63">
        <f t="shared" si="51"/>
        <v>77000</v>
      </c>
      <c r="AB68" s="63">
        <f t="shared" si="51"/>
        <v>126500</v>
      </c>
      <c r="AC68" s="63">
        <f t="shared" si="51"/>
        <v>143000</v>
      </c>
      <c r="AD68" s="63">
        <f t="shared" si="51"/>
        <v>143000</v>
      </c>
      <c r="AE68" s="63">
        <f t="shared" si="51"/>
        <v>159500</v>
      </c>
      <c r="AF68" s="63">
        <f t="shared" si="51"/>
        <v>176000</v>
      </c>
      <c r="AG68" s="63">
        <f t="shared" si="51"/>
        <v>143000</v>
      </c>
      <c r="AH68" s="63">
        <f t="shared" si="51"/>
        <v>159500</v>
      </c>
      <c r="AI68" s="63">
        <f t="shared" ref="AI68:BJ68" si="52">AI56-AI65</f>
        <v>126500</v>
      </c>
      <c r="AJ68" s="63">
        <f t="shared" si="52"/>
        <v>126500</v>
      </c>
      <c r="AK68" s="63">
        <f t="shared" si="52"/>
        <v>126500</v>
      </c>
      <c r="AL68" s="63">
        <f t="shared" si="52"/>
        <v>77000</v>
      </c>
      <c r="AM68" s="63">
        <f t="shared" si="52"/>
        <v>82500</v>
      </c>
      <c r="AN68" s="63">
        <f t="shared" si="52"/>
        <v>137500</v>
      </c>
      <c r="AO68" s="63">
        <f t="shared" si="52"/>
        <v>154000</v>
      </c>
      <c r="AP68" s="63">
        <f t="shared" si="52"/>
        <v>154000</v>
      </c>
      <c r="AQ68" s="63">
        <f t="shared" si="52"/>
        <v>170500</v>
      </c>
      <c r="AR68" s="63">
        <f t="shared" si="52"/>
        <v>187000</v>
      </c>
      <c r="AS68" s="63">
        <f t="shared" si="52"/>
        <v>154000</v>
      </c>
      <c r="AT68" s="63">
        <f t="shared" si="52"/>
        <v>170500</v>
      </c>
      <c r="AU68" s="63">
        <f t="shared" si="52"/>
        <v>137500</v>
      </c>
      <c r="AV68" s="63">
        <f t="shared" si="52"/>
        <v>137500</v>
      </c>
      <c r="AW68" s="63">
        <f t="shared" si="52"/>
        <v>137500</v>
      </c>
      <c r="AX68" s="63">
        <f t="shared" si="52"/>
        <v>82500</v>
      </c>
      <c r="AY68" s="63">
        <f t="shared" si="52"/>
        <v>181500</v>
      </c>
      <c r="AZ68" s="63">
        <f t="shared" si="52"/>
        <v>291500</v>
      </c>
      <c r="BA68" s="63">
        <f t="shared" si="52"/>
        <v>324500</v>
      </c>
      <c r="BB68" s="63">
        <f t="shared" si="52"/>
        <v>324500</v>
      </c>
      <c r="BC68" s="63">
        <f t="shared" si="52"/>
        <v>363000</v>
      </c>
      <c r="BD68" s="63">
        <f t="shared" si="52"/>
        <v>396000</v>
      </c>
      <c r="BE68" s="63">
        <f t="shared" si="52"/>
        <v>324500</v>
      </c>
      <c r="BF68" s="63">
        <f t="shared" si="52"/>
        <v>363000</v>
      </c>
      <c r="BG68" s="63">
        <f t="shared" si="52"/>
        <v>291500</v>
      </c>
      <c r="BH68" s="63">
        <f t="shared" si="52"/>
        <v>291500</v>
      </c>
      <c r="BI68" s="63">
        <f t="shared" si="52"/>
        <v>291500</v>
      </c>
      <c r="BJ68" s="63">
        <f t="shared" si="52"/>
        <v>181500</v>
      </c>
      <c r="BK68" s="118">
        <f>SUM(C68:BJ68)</f>
        <v>8363270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53">IF(D68&gt;0,(D68/D56),0)</f>
        <v>0</v>
      </c>
      <c r="E69" s="46">
        <f t="shared" si="53"/>
        <v>0</v>
      </c>
      <c r="F69" s="46">
        <f t="shared" si="53"/>
        <v>0.23687423687423687</v>
      </c>
      <c r="G69" s="46">
        <f t="shared" si="53"/>
        <v>0.23687423687423687</v>
      </c>
      <c r="H69" s="46">
        <f t="shared" si="53"/>
        <v>0.23687423687423687</v>
      </c>
      <c r="I69" s="46">
        <f t="shared" si="53"/>
        <v>0.23687423687423687</v>
      </c>
      <c r="J69" s="46">
        <f t="shared" si="53"/>
        <v>0.23687423687423687</v>
      </c>
      <c r="K69" s="46">
        <f t="shared" si="53"/>
        <v>0.23687423687423687</v>
      </c>
      <c r="L69" s="46">
        <f t="shared" si="53"/>
        <v>0.23687423687423687</v>
      </c>
      <c r="M69" s="46">
        <f t="shared" si="53"/>
        <v>0.23687423687423687</v>
      </c>
      <c r="N69" s="46">
        <f t="shared" si="53"/>
        <v>0.23687423687423687</v>
      </c>
      <c r="O69" s="46">
        <f t="shared" si="53"/>
        <v>0.30555555555555558</v>
      </c>
      <c r="P69" s="46">
        <f t="shared" si="53"/>
        <v>0.30555555555555558</v>
      </c>
      <c r="Q69" s="46">
        <f t="shared" si="53"/>
        <v>0.30555555555555558</v>
      </c>
      <c r="R69" s="46">
        <f t="shared" si="53"/>
        <v>0.30555555555555558</v>
      </c>
      <c r="S69" s="46">
        <f t="shared" si="53"/>
        <v>0.30555555555555558</v>
      </c>
      <c r="T69" s="46">
        <f t="shared" si="53"/>
        <v>0.30555555555555558</v>
      </c>
      <c r="U69" s="46">
        <f t="shared" si="53"/>
        <v>0.30555555555555558</v>
      </c>
      <c r="V69" s="46">
        <f t="shared" si="53"/>
        <v>0.30555555555555558</v>
      </c>
      <c r="W69" s="46">
        <f t="shared" si="53"/>
        <v>0.30555555555555558</v>
      </c>
      <c r="X69" s="46">
        <f t="shared" si="53"/>
        <v>0.30555555555555558</v>
      </c>
      <c r="Y69" s="46">
        <f t="shared" si="53"/>
        <v>0.30555555555555558</v>
      </c>
      <c r="Z69" s="46">
        <f t="shared" si="53"/>
        <v>0.30555555555555558</v>
      </c>
      <c r="AA69" s="46">
        <f t="shared" si="53"/>
        <v>0.30555555555555558</v>
      </c>
      <c r="AB69" s="46">
        <f t="shared" si="53"/>
        <v>0.30555555555555558</v>
      </c>
      <c r="AC69" s="46">
        <f t="shared" si="53"/>
        <v>0.30555555555555558</v>
      </c>
      <c r="AD69" s="46">
        <f t="shared" si="53"/>
        <v>0.30555555555555558</v>
      </c>
      <c r="AE69" s="46">
        <f t="shared" si="53"/>
        <v>0.30555555555555558</v>
      </c>
      <c r="AF69" s="46">
        <f t="shared" si="53"/>
        <v>0.30555555555555558</v>
      </c>
      <c r="AG69" s="46">
        <f t="shared" si="53"/>
        <v>0.30555555555555558</v>
      </c>
      <c r="AH69" s="46">
        <f t="shared" si="53"/>
        <v>0.30555555555555558</v>
      </c>
      <c r="AI69" s="46">
        <f t="shared" si="53"/>
        <v>0.30555555555555558</v>
      </c>
      <c r="AJ69" s="46">
        <f t="shared" si="53"/>
        <v>0.30555555555555558</v>
      </c>
      <c r="AK69" s="46">
        <f t="shared" si="53"/>
        <v>0.30555555555555558</v>
      </c>
      <c r="AL69" s="46">
        <f t="shared" si="53"/>
        <v>0.30555555555555558</v>
      </c>
      <c r="AM69" s="46">
        <f t="shared" si="53"/>
        <v>0.30555555555555558</v>
      </c>
      <c r="AN69" s="46">
        <f t="shared" si="53"/>
        <v>0.30555555555555558</v>
      </c>
      <c r="AO69" s="46">
        <f t="shared" si="53"/>
        <v>0.30555555555555558</v>
      </c>
      <c r="AP69" s="46">
        <f t="shared" si="53"/>
        <v>0.30555555555555558</v>
      </c>
      <c r="AQ69" s="46">
        <f t="shared" si="53"/>
        <v>0.30555555555555558</v>
      </c>
      <c r="AR69" s="46">
        <f t="shared" si="53"/>
        <v>0.30555555555555558</v>
      </c>
      <c r="AS69" s="46">
        <f t="shared" si="53"/>
        <v>0.30555555555555558</v>
      </c>
      <c r="AT69" s="46">
        <f t="shared" si="53"/>
        <v>0.30555555555555558</v>
      </c>
      <c r="AU69" s="46">
        <f t="shared" si="53"/>
        <v>0.30555555555555558</v>
      </c>
      <c r="AV69" s="46">
        <f t="shared" si="53"/>
        <v>0.30555555555555558</v>
      </c>
      <c r="AW69" s="46">
        <f t="shared" si="53"/>
        <v>0.30555555555555558</v>
      </c>
      <c r="AX69" s="46">
        <f t="shared" si="53"/>
        <v>0.30555555555555558</v>
      </c>
      <c r="AY69" s="46">
        <f t="shared" si="53"/>
        <v>0.30555555555555558</v>
      </c>
      <c r="AZ69" s="46">
        <f t="shared" si="53"/>
        <v>0.30555555555555558</v>
      </c>
      <c r="BA69" s="46">
        <f t="shared" si="53"/>
        <v>0.30555555555555558</v>
      </c>
      <c r="BB69" s="46">
        <f t="shared" si="53"/>
        <v>0.30555555555555558</v>
      </c>
      <c r="BC69" s="46">
        <f t="shared" si="53"/>
        <v>0.30555555555555558</v>
      </c>
      <c r="BD69" s="46">
        <f t="shared" si="53"/>
        <v>0.30555555555555558</v>
      </c>
      <c r="BE69" s="46">
        <f t="shared" si="53"/>
        <v>0.30555555555555558</v>
      </c>
      <c r="BF69" s="46">
        <f t="shared" si="53"/>
        <v>0.30555555555555558</v>
      </c>
      <c r="BG69" s="46">
        <f t="shared" si="53"/>
        <v>0.30555555555555558</v>
      </c>
      <c r="BH69" s="46">
        <f t="shared" si="53"/>
        <v>0.30555555555555558</v>
      </c>
      <c r="BI69" s="46">
        <f t="shared" si="53"/>
        <v>0.30555555555555558</v>
      </c>
      <c r="BJ69" s="46">
        <f t="shared" si="53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'COGS-PRICE-MARGIN_CWS'!$B122</f>
        <v>0.31</v>
      </c>
      <c r="AB73" s="172">
        <f>'COGS-PRICE-MARGIN_CWS'!$B122</f>
        <v>0.31</v>
      </c>
      <c r="AC73" s="172">
        <f>'COGS-PRICE-MARGIN_CWS'!$B122</f>
        <v>0.31</v>
      </c>
      <c r="AD73" s="172">
        <f>'COGS-PRICE-MARGIN_CWS'!$B122</f>
        <v>0.31</v>
      </c>
      <c r="AE73" s="172">
        <f>'COGS-PRICE-MARGIN_CWS'!$B122</f>
        <v>0.31</v>
      </c>
      <c r="AF73" s="172">
        <f>'COGS-PRICE-MARGIN_CWS'!$B122</f>
        <v>0.31</v>
      </c>
      <c r="AG73" s="172">
        <f>'COGS-PRICE-MARGIN_CWS'!$B122</f>
        <v>0.31</v>
      </c>
      <c r="AH73" s="172">
        <f>'COGS-PRICE-MARGIN_CWS'!$B122</f>
        <v>0.31</v>
      </c>
      <c r="AI73" s="172">
        <f>'COGS-PRICE-MARGIN_CWS'!$B122</f>
        <v>0.31</v>
      </c>
      <c r="AJ73" s="172">
        <f>'COGS-PRICE-MARGIN_CWS'!$B122</f>
        <v>0.31</v>
      </c>
      <c r="AK73" s="172">
        <f>'COGS-PRICE-MARGIN_CWS'!$B122</f>
        <v>0.31</v>
      </c>
      <c r="AL73" s="172">
        <f>'COGS-PRICE-MARGIN_CWS'!$B122</f>
        <v>0.31</v>
      </c>
      <c r="AM73" s="172">
        <f>'COGS-PRICE-MARGIN_CWS'!$B172</f>
        <v>0.3</v>
      </c>
      <c r="AN73" s="172">
        <f>'COGS-PRICE-MARGIN_CWS'!$B172</f>
        <v>0.3</v>
      </c>
      <c r="AO73" s="172">
        <f>'COGS-PRICE-MARGIN_CWS'!$B172</f>
        <v>0.3</v>
      </c>
      <c r="AP73" s="172">
        <f>'COGS-PRICE-MARGIN_CWS'!$B172</f>
        <v>0.3</v>
      </c>
      <c r="AQ73" s="172">
        <f>'COGS-PRICE-MARGIN_CWS'!$B172</f>
        <v>0.3</v>
      </c>
      <c r="AR73" s="172">
        <f>'COGS-PRICE-MARGIN_CWS'!$B172</f>
        <v>0.3</v>
      </c>
      <c r="AS73" s="172">
        <f>'COGS-PRICE-MARGIN_CWS'!$B172</f>
        <v>0.3</v>
      </c>
      <c r="AT73" s="172">
        <f>'COGS-PRICE-MARGIN_CWS'!$B172</f>
        <v>0.3</v>
      </c>
      <c r="AU73" s="172">
        <f>'COGS-PRICE-MARGIN_CWS'!$B172</f>
        <v>0.3</v>
      </c>
      <c r="AV73" s="172">
        <f>'COGS-PRICE-MARGIN_CWS'!$B172</f>
        <v>0.3</v>
      </c>
      <c r="AW73" s="172">
        <f>'COGS-PRICE-MARGIN_CWS'!$B172</f>
        <v>0.3</v>
      </c>
      <c r="AX73" s="172">
        <f>'COGS-PRICE-MARGIN_CWS'!$B172</f>
        <v>0.3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4">C51-C75</f>
        <v>0</v>
      </c>
      <c r="D74" s="169">
        <f t="shared" si="54"/>
        <v>0</v>
      </c>
      <c r="E74" s="169">
        <f t="shared" si="54"/>
        <v>0</v>
      </c>
      <c r="F74" s="169">
        <f t="shared" si="54"/>
        <v>3</v>
      </c>
      <c r="G74" s="169">
        <f t="shared" si="54"/>
        <v>4</v>
      </c>
      <c r="H74" s="169">
        <f t="shared" si="54"/>
        <v>5</v>
      </c>
      <c r="I74" s="169">
        <f t="shared" si="54"/>
        <v>3</v>
      </c>
      <c r="J74" s="169">
        <f t="shared" si="54"/>
        <v>4</v>
      </c>
      <c r="K74" s="169">
        <f t="shared" si="54"/>
        <v>3</v>
      </c>
      <c r="L74" s="169">
        <f t="shared" si="54"/>
        <v>3</v>
      </c>
      <c r="M74" s="169">
        <f t="shared" si="54"/>
        <v>3</v>
      </c>
      <c r="N74" s="169">
        <f t="shared" si="54"/>
        <v>1</v>
      </c>
      <c r="O74" s="169">
        <f t="shared" si="54"/>
        <v>8</v>
      </c>
      <c r="P74" s="169">
        <f t="shared" si="54"/>
        <v>12</v>
      </c>
      <c r="Q74" s="169">
        <f t="shared" si="54"/>
        <v>14</v>
      </c>
      <c r="R74" s="169">
        <f t="shared" si="54"/>
        <v>14</v>
      </c>
      <c r="S74" s="169">
        <f t="shared" si="54"/>
        <v>16</v>
      </c>
      <c r="T74" s="169">
        <f t="shared" si="54"/>
        <v>17</v>
      </c>
      <c r="U74" s="169">
        <f t="shared" si="54"/>
        <v>14</v>
      </c>
      <c r="V74" s="169">
        <f t="shared" si="54"/>
        <v>16</v>
      </c>
      <c r="W74" s="169">
        <f t="shared" si="54"/>
        <v>12</v>
      </c>
      <c r="X74" s="169">
        <f t="shared" si="54"/>
        <v>12</v>
      </c>
      <c r="Y74" s="169">
        <f t="shared" si="54"/>
        <v>12</v>
      </c>
      <c r="Z74" s="169">
        <f t="shared" si="54"/>
        <v>8</v>
      </c>
      <c r="AA74" s="169">
        <f t="shared" si="54"/>
        <v>9</v>
      </c>
      <c r="AB74" s="169">
        <f t="shared" si="54"/>
        <v>15</v>
      </c>
      <c r="AC74" s="169">
        <f t="shared" si="54"/>
        <v>17</v>
      </c>
      <c r="AD74" s="169">
        <f t="shared" si="54"/>
        <v>17</v>
      </c>
      <c r="AE74" s="169">
        <f t="shared" si="54"/>
        <v>20</v>
      </c>
      <c r="AF74" s="169">
        <f t="shared" si="54"/>
        <v>22</v>
      </c>
      <c r="AG74" s="169">
        <f t="shared" si="54"/>
        <v>17</v>
      </c>
      <c r="AH74" s="169">
        <f t="shared" si="54"/>
        <v>20</v>
      </c>
      <c r="AI74" s="169">
        <f t="shared" ref="AI74:BJ74" si="55">AI51-AI75</f>
        <v>15</v>
      </c>
      <c r="AJ74" s="169">
        <f t="shared" si="55"/>
        <v>15</v>
      </c>
      <c r="AK74" s="169">
        <f t="shared" si="55"/>
        <v>15</v>
      </c>
      <c r="AL74" s="169">
        <f t="shared" si="55"/>
        <v>9</v>
      </c>
      <c r="AM74" s="169">
        <f t="shared" si="55"/>
        <v>10</v>
      </c>
      <c r="AN74" s="169">
        <f t="shared" si="55"/>
        <v>17</v>
      </c>
      <c r="AO74" s="169">
        <f t="shared" si="55"/>
        <v>19</v>
      </c>
      <c r="AP74" s="169">
        <f t="shared" si="55"/>
        <v>19</v>
      </c>
      <c r="AQ74" s="169">
        <f t="shared" si="55"/>
        <v>21</v>
      </c>
      <c r="AR74" s="169">
        <f t="shared" si="55"/>
        <v>23</v>
      </c>
      <c r="AS74" s="33">
        <f t="shared" si="55"/>
        <v>19</v>
      </c>
      <c r="AT74" s="33">
        <f t="shared" si="55"/>
        <v>21</v>
      </c>
      <c r="AU74" s="33">
        <f t="shared" si="55"/>
        <v>17</v>
      </c>
      <c r="AV74" s="33">
        <f t="shared" si="55"/>
        <v>17</v>
      </c>
      <c r="AW74" s="33">
        <f t="shared" si="55"/>
        <v>17</v>
      </c>
      <c r="AX74" s="33">
        <f t="shared" si="55"/>
        <v>10</v>
      </c>
      <c r="AY74" s="33">
        <f t="shared" si="55"/>
        <v>-82467</v>
      </c>
      <c r="AZ74" s="33">
        <f t="shared" si="55"/>
        <v>-132447</v>
      </c>
      <c r="BA74" s="33">
        <f t="shared" si="55"/>
        <v>-147441</v>
      </c>
      <c r="BB74" s="33">
        <f t="shared" si="55"/>
        <v>-147441</v>
      </c>
      <c r="BC74" s="33">
        <f t="shared" si="55"/>
        <v>-164934</v>
      </c>
      <c r="BD74" s="33">
        <f t="shared" si="55"/>
        <v>-179928</v>
      </c>
      <c r="BE74" s="33">
        <f t="shared" si="55"/>
        <v>-147441</v>
      </c>
      <c r="BF74" s="33">
        <f t="shared" si="55"/>
        <v>-164934</v>
      </c>
      <c r="BG74" s="33">
        <f t="shared" si="55"/>
        <v>-132447</v>
      </c>
      <c r="BH74" s="33">
        <f t="shared" si="55"/>
        <v>-132447</v>
      </c>
      <c r="BI74" s="33">
        <f t="shared" si="55"/>
        <v>-132447</v>
      </c>
      <c r="BJ74" s="33">
        <f t="shared" si="55"/>
        <v>-82467</v>
      </c>
      <c r="BK74" s="118">
        <f>SUM(C74:BJ74)</f>
        <v>-1646256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6">ROUNDUP(+D51*D73,0)</f>
        <v>0</v>
      </c>
      <c r="E75" s="169">
        <f t="shared" si="56"/>
        <v>0</v>
      </c>
      <c r="F75" s="169">
        <f t="shared" si="56"/>
        <v>2</v>
      </c>
      <c r="G75" s="169">
        <f t="shared" si="56"/>
        <v>2</v>
      </c>
      <c r="H75" s="169">
        <f t="shared" si="56"/>
        <v>2</v>
      </c>
      <c r="I75" s="169">
        <f t="shared" si="56"/>
        <v>2</v>
      </c>
      <c r="J75" s="169">
        <f t="shared" si="56"/>
        <v>2</v>
      </c>
      <c r="K75" s="169">
        <f t="shared" si="56"/>
        <v>1</v>
      </c>
      <c r="L75" s="169">
        <f t="shared" si="56"/>
        <v>1</v>
      </c>
      <c r="M75" s="169">
        <f t="shared" si="56"/>
        <v>1</v>
      </c>
      <c r="N75" s="169">
        <f t="shared" si="56"/>
        <v>1</v>
      </c>
      <c r="O75" s="169">
        <f t="shared" si="56"/>
        <v>3</v>
      </c>
      <c r="P75" s="169">
        <f t="shared" si="56"/>
        <v>5</v>
      </c>
      <c r="Q75" s="169">
        <f t="shared" si="56"/>
        <v>6</v>
      </c>
      <c r="R75" s="169">
        <f t="shared" si="56"/>
        <v>6</v>
      </c>
      <c r="S75" s="169">
        <f t="shared" si="56"/>
        <v>6</v>
      </c>
      <c r="T75" s="169">
        <f t="shared" si="56"/>
        <v>7</v>
      </c>
      <c r="U75" s="169">
        <f t="shared" si="56"/>
        <v>6</v>
      </c>
      <c r="V75" s="169">
        <f t="shared" si="56"/>
        <v>6</v>
      </c>
      <c r="W75" s="169">
        <f t="shared" si="56"/>
        <v>5</v>
      </c>
      <c r="X75" s="169">
        <f t="shared" si="56"/>
        <v>5</v>
      </c>
      <c r="Y75" s="169">
        <f t="shared" si="56"/>
        <v>5</v>
      </c>
      <c r="Z75" s="169">
        <f t="shared" si="56"/>
        <v>3</v>
      </c>
      <c r="AA75" s="169">
        <f t="shared" si="56"/>
        <v>5</v>
      </c>
      <c r="AB75" s="169">
        <f t="shared" si="56"/>
        <v>8</v>
      </c>
      <c r="AC75" s="169">
        <f t="shared" si="56"/>
        <v>9</v>
      </c>
      <c r="AD75" s="169">
        <f t="shared" si="56"/>
        <v>9</v>
      </c>
      <c r="AE75" s="169">
        <f t="shared" si="56"/>
        <v>9</v>
      </c>
      <c r="AF75" s="169">
        <f t="shared" si="56"/>
        <v>10</v>
      </c>
      <c r="AG75" s="169">
        <f t="shared" si="56"/>
        <v>9</v>
      </c>
      <c r="AH75" s="169">
        <f t="shared" si="56"/>
        <v>9</v>
      </c>
      <c r="AI75" s="169">
        <f t="shared" si="56"/>
        <v>8</v>
      </c>
      <c r="AJ75" s="169">
        <f t="shared" si="56"/>
        <v>8</v>
      </c>
      <c r="AK75" s="169">
        <f t="shared" si="56"/>
        <v>8</v>
      </c>
      <c r="AL75" s="169">
        <f t="shared" si="56"/>
        <v>5</v>
      </c>
      <c r="AM75" s="169">
        <f t="shared" si="56"/>
        <v>5</v>
      </c>
      <c r="AN75" s="169">
        <f t="shared" si="56"/>
        <v>8</v>
      </c>
      <c r="AO75" s="169">
        <f t="shared" si="56"/>
        <v>9</v>
      </c>
      <c r="AP75" s="169">
        <f t="shared" si="56"/>
        <v>9</v>
      </c>
      <c r="AQ75" s="169">
        <f t="shared" si="56"/>
        <v>10</v>
      </c>
      <c r="AR75" s="169">
        <f t="shared" si="56"/>
        <v>11</v>
      </c>
      <c r="AS75" s="33">
        <f t="shared" si="56"/>
        <v>9</v>
      </c>
      <c r="AT75" s="33">
        <f t="shared" si="56"/>
        <v>10</v>
      </c>
      <c r="AU75" s="33">
        <f t="shared" si="56"/>
        <v>8</v>
      </c>
      <c r="AV75" s="33">
        <f t="shared" si="56"/>
        <v>8</v>
      </c>
      <c r="AW75" s="33">
        <f t="shared" si="56"/>
        <v>8</v>
      </c>
      <c r="AX75" s="33">
        <f t="shared" si="56"/>
        <v>5</v>
      </c>
      <c r="AY75" s="33">
        <f t="shared" si="56"/>
        <v>82500</v>
      </c>
      <c r="AZ75" s="33">
        <f t="shared" si="56"/>
        <v>132500</v>
      </c>
      <c r="BA75" s="33">
        <f t="shared" si="56"/>
        <v>147500</v>
      </c>
      <c r="BB75" s="33">
        <f t="shared" si="56"/>
        <v>147500</v>
      </c>
      <c r="BC75" s="33">
        <f t="shared" si="56"/>
        <v>165000</v>
      </c>
      <c r="BD75" s="33">
        <f t="shared" si="56"/>
        <v>180000</v>
      </c>
      <c r="BE75" s="33">
        <f t="shared" si="56"/>
        <v>147500</v>
      </c>
      <c r="BF75" s="33">
        <f t="shared" si="56"/>
        <v>165000</v>
      </c>
      <c r="BG75" s="33">
        <f t="shared" si="56"/>
        <v>132500</v>
      </c>
      <c r="BH75" s="33">
        <f t="shared" si="56"/>
        <v>132500</v>
      </c>
      <c r="BI75" s="33">
        <f t="shared" si="56"/>
        <v>132500</v>
      </c>
      <c r="BJ75" s="33">
        <f t="shared" si="56"/>
        <v>82500</v>
      </c>
      <c r="BK75" s="118">
        <f>SUM(C75:BJ75)</f>
        <v>1647774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'COGS-PRICE-MARGIN_CWS'!$B111*AA74</f>
        <v>0</v>
      </c>
      <c r="AB79" s="108">
        <f>'COGS-PRICE-MARGIN_CWS'!$B111*AB74</f>
        <v>0</v>
      </c>
      <c r="AC79" s="108">
        <f>'COGS-PRICE-MARGIN_CWS'!$B111*AC74</f>
        <v>0</v>
      </c>
      <c r="AD79" s="108">
        <f>'COGS-PRICE-MARGIN_CWS'!$B111*AD74</f>
        <v>0</v>
      </c>
      <c r="AE79" s="108">
        <f>'COGS-PRICE-MARGIN_CWS'!$B111*AE74</f>
        <v>0</v>
      </c>
      <c r="AF79" s="108">
        <f>'COGS-PRICE-MARGIN_CWS'!$B111*AF74</f>
        <v>0</v>
      </c>
      <c r="AG79" s="108">
        <f>'COGS-PRICE-MARGIN_CWS'!$B111*AG74</f>
        <v>0</v>
      </c>
      <c r="AH79" s="108">
        <f>'COGS-PRICE-MARGIN_CWS'!$B111*AH74</f>
        <v>0</v>
      </c>
      <c r="AI79" s="108">
        <f>'COGS-PRICE-MARGIN_CWS'!$B111*AI74</f>
        <v>0</v>
      </c>
      <c r="AJ79" s="108">
        <f>'COGS-PRICE-MARGIN_CWS'!$B111*AJ74</f>
        <v>0</v>
      </c>
      <c r="AK79" s="108">
        <f>'COGS-PRICE-MARGIN_CWS'!$B111*AK74</f>
        <v>0</v>
      </c>
      <c r="AL79" s="108">
        <f>'COGS-PRICE-MARGIN_CWS'!$B111*AL74</f>
        <v>0</v>
      </c>
      <c r="AM79" s="108">
        <f>'COGS-PRICE-MARGIN_CWS'!$B161*AM74</f>
        <v>0</v>
      </c>
      <c r="AN79" s="108">
        <f>'COGS-PRICE-MARGIN_CWS'!$B161*AN74</f>
        <v>0</v>
      </c>
      <c r="AO79" s="108">
        <f>'COGS-PRICE-MARGIN_CWS'!$B161*AO74</f>
        <v>0</v>
      </c>
      <c r="AP79" s="108">
        <f>'COGS-PRICE-MARGIN_CWS'!$B161*AP74</f>
        <v>0</v>
      </c>
      <c r="AQ79" s="108">
        <f>'COGS-PRICE-MARGIN_CWS'!$B161*AQ74</f>
        <v>0</v>
      </c>
      <c r="AR79" s="108">
        <f>'COGS-PRICE-MARGIN_CWS'!$B161*AR74</f>
        <v>0</v>
      </c>
      <c r="AS79" s="108">
        <f>'COGS-PRICE-MARGIN_CWS'!$B161*AS74</f>
        <v>0</v>
      </c>
      <c r="AT79" s="108">
        <f>'COGS-PRICE-MARGIN_CWS'!$B161*AT74</f>
        <v>0</v>
      </c>
      <c r="AU79" s="108">
        <f>'COGS-PRICE-MARGIN_CWS'!$B161*AU74</f>
        <v>0</v>
      </c>
      <c r="AV79" s="108">
        <f>'COGS-PRICE-MARGIN_CWS'!$B161*AV74</f>
        <v>0</v>
      </c>
      <c r="AW79" s="108">
        <f>'COGS-PRICE-MARGIN_CWS'!$B161*AW74</f>
        <v>0</v>
      </c>
      <c r="AX79" s="108">
        <f>'COGS-PRICE-MARGIN_CWS'!$B161*AX74</f>
        <v>0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'COGS-PRICE-MARGIN_CWS'!$C111</f>
        <v>0</v>
      </c>
      <c r="AB80" s="172">
        <f>'COGS-PRICE-MARGIN_CWS'!$C111</f>
        <v>0</v>
      </c>
      <c r="AC80" s="172">
        <f>'COGS-PRICE-MARGIN_CWS'!$C111</f>
        <v>0</v>
      </c>
      <c r="AD80" s="172">
        <f>'COGS-PRICE-MARGIN_CWS'!$C111</f>
        <v>0</v>
      </c>
      <c r="AE80" s="172">
        <f>'COGS-PRICE-MARGIN_CWS'!$C111</f>
        <v>0</v>
      </c>
      <c r="AF80" s="172">
        <f>'COGS-PRICE-MARGIN_CWS'!$C111</f>
        <v>0</v>
      </c>
      <c r="AG80" s="172">
        <f>'COGS-PRICE-MARGIN_CWS'!$C111</f>
        <v>0</v>
      </c>
      <c r="AH80" s="172">
        <f>'COGS-PRICE-MARGIN_CWS'!$C111</f>
        <v>0</v>
      </c>
      <c r="AI80" s="172">
        <f>'COGS-PRICE-MARGIN_CWS'!$C111</f>
        <v>0</v>
      </c>
      <c r="AJ80" s="172">
        <f>'COGS-PRICE-MARGIN_CWS'!$C111</f>
        <v>0</v>
      </c>
      <c r="AK80" s="172">
        <f>'COGS-PRICE-MARGIN_CWS'!$C111</f>
        <v>0</v>
      </c>
      <c r="AL80" s="172">
        <f>'COGS-PRICE-MARGIN_CWS'!$C111</f>
        <v>0</v>
      </c>
      <c r="AM80" s="172">
        <f>'COGS-PRICE-MARGIN_CWS'!$C161</f>
        <v>0</v>
      </c>
      <c r="AN80" s="172">
        <f>'COGS-PRICE-MARGIN_CWS'!$C161</f>
        <v>0</v>
      </c>
      <c r="AO80" s="172">
        <f>'COGS-PRICE-MARGIN_CWS'!$C161</f>
        <v>0</v>
      </c>
      <c r="AP80" s="172">
        <f>'COGS-PRICE-MARGIN_CWS'!$C161</f>
        <v>0</v>
      </c>
      <c r="AQ80" s="172">
        <f>'COGS-PRICE-MARGIN_CWS'!$C161</f>
        <v>0</v>
      </c>
      <c r="AR80" s="172">
        <f>'COGS-PRICE-MARGIN_CWS'!$C161</f>
        <v>0</v>
      </c>
      <c r="AS80" s="172">
        <f>'COGS-PRICE-MARGIN_CWS'!$C161</f>
        <v>0</v>
      </c>
      <c r="AT80" s="172">
        <f>'COGS-PRICE-MARGIN_CWS'!$C161</f>
        <v>0</v>
      </c>
      <c r="AU80" s="172">
        <f>'COGS-PRICE-MARGIN_CWS'!$C161</f>
        <v>0</v>
      </c>
      <c r="AV80" s="172">
        <f>'COGS-PRICE-MARGIN_CWS'!$C161</f>
        <v>0</v>
      </c>
      <c r="AW80" s="172">
        <f>'COGS-PRICE-MARGIN_CWS'!$C161</f>
        <v>0</v>
      </c>
      <c r="AX80" s="172">
        <f>'COGS-PRICE-MARGIN_CWS'!$C161</f>
        <v>0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57">C79*(1-C80)</f>
        <v>0</v>
      </c>
      <c r="D81" s="63">
        <f t="shared" ref="D81:N81" si="58">D79*(1-D80)</f>
        <v>0</v>
      </c>
      <c r="E81" s="63">
        <f t="shared" si="58"/>
        <v>0</v>
      </c>
      <c r="F81" s="63">
        <f t="shared" si="58"/>
        <v>0</v>
      </c>
      <c r="G81" s="63">
        <f t="shared" si="58"/>
        <v>0</v>
      </c>
      <c r="H81" s="63">
        <f t="shared" si="58"/>
        <v>0</v>
      </c>
      <c r="I81" s="63">
        <f t="shared" si="58"/>
        <v>0</v>
      </c>
      <c r="J81" s="63">
        <f t="shared" si="58"/>
        <v>0</v>
      </c>
      <c r="K81" s="63">
        <f t="shared" si="58"/>
        <v>0</v>
      </c>
      <c r="L81" s="63">
        <f t="shared" si="58"/>
        <v>0</v>
      </c>
      <c r="M81" s="63">
        <f t="shared" si="58"/>
        <v>0</v>
      </c>
      <c r="N81" s="63">
        <f t="shared" si="58"/>
        <v>0</v>
      </c>
      <c r="O81" s="63">
        <f t="shared" si="57"/>
        <v>0</v>
      </c>
      <c r="P81" s="63">
        <f t="shared" si="57"/>
        <v>0</v>
      </c>
      <c r="Q81" s="63">
        <f t="shared" si="57"/>
        <v>0</v>
      </c>
      <c r="R81" s="63">
        <f t="shared" si="57"/>
        <v>0</v>
      </c>
      <c r="S81" s="63">
        <f t="shared" si="57"/>
        <v>0</v>
      </c>
      <c r="T81" s="63">
        <f t="shared" si="57"/>
        <v>0</v>
      </c>
      <c r="U81" s="63">
        <f t="shared" si="57"/>
        <v>0</v>
      </c>
      <c r="V81" s="63">
        <f t="shared" si="57"/>
        <v>0</v>
      </c>
      <c r="W81" s="63">
        <f t="shared" si="57"/>
        <v>0</v>
      </c>
      <c r="X81" s="63">
        <f t="shared" si="57"/>
        <v>0</v>
      </c>
      <c r="Y81" s="63">
        <f t="shared" si="57"/>
        <v>0</v>
      </c>
      <c r="Z81" s="63">
        <f t="shared" si="57"/>
        <v>0</v>
      </c>
      <c r="AA81" s="63">
        <f t="shared" si="57"/>
        <v>0</v>
      </c>
      <c r="AB81" s="63">
        <f t="shared" si="57"/>
        <v>0</v>
      </c>
      <c r="AC81" s="63">
        <f t="shared" si="57"/>
        <v>0</v>
      </c>
      <c r="AD81" s="63">
        <f t="shared" si="57"/>
        <v>0</v>
      </c>
      <c r="AE81" s="63">
        <f t="shared" si="57"/>
        <v>0</v>
      </c>
      <c r="AF81" s="63">
        <f t="shared" si="57"/>
        <v>0</v>
      </c>
      <c r="AG81" s="63">
        <f t="shared" si="57"/>
        <v>0</v>
      </c>
      <c r="AH81" s="63">
        <f t="shared" si="57"/>
        <v>0</v>
      </c>
      <c r="AI81" s="63">
        <f t="shared" ref="AI81:BJ81" si="59">AI79*(1-AI80)</f>
        <v>0</v>
      </c>
      <c r="AJ81" s="63">
        <f t="shared" si="59"/>
        <v>0</v>
      </c>
      <c r="AK81" s="63">
        <f t="shared" si="59"/>
        <v>0</v>
      </c>
      <c r="AL81" s="63">
        <f t="shared" si="59"/>
        <v>0</v>
      </c>
      <c r="AM81" s="63">
        <f t="shared" si="59"/>
        <v>0</v>
      </c>
      <c r="AN81" s="63">
        <f t="shared" ref="AN81:AX81" si="60">AN79*(1-AN80)</f>
        <v>0</v>
      </c>
      <c r="AO81" s="63">
        <f t="shared" si="60"/>
        <v>0</v>
      </c>
      <c r="AP81" s="63">
        <f t="shared" si="60"/>
        <v>0</v>
      </c>
      <c r="AQ81" s="63">
        <f t="shared" si="60"/>
        <v>0</v>
      </c>
      <c r="AR81" s="63">
        <f t="shared" si="60"/>
        <v>0</v>
      </c>
      <c r="AS81" s="63">
        <f t="shared" si="60"/>
        <v>0</v>
      </c>
      <c r="AT81" s="63">
        <f t="shared" si="60"/>
        <v>0</v>
      </c>
      <c r="AU81" s="63">
        <f t="shared" si="60"/>
        <v>0</v>
      </c>
      <c r="AV81" s="63">
        <f t="shared" si="60"/>
        <v>0</v>
      </c>
      <c r="AW81" s="63">
        <f t="shared" si="60"/>
        <v>0</v>
      </c>
      <c r="AX81" s="63">
        <f t="shared" si="60"/>
        <v>0</v>
      </c>
      <c r="AY81" s="63">
        <f t="shared" si="59"/>
        <v>0</v>
      </c>
      <c r="AZ81" s="63">
        <f t="shared" si="59"/>
        <v>0</v>
      </c>
      <c r="BA81" s="63">
        <f t="shared" si="59"/>
        <v>0</v>
      </c>
      <c r="BB81" s="63">
        <f t="shared" si="59"/>
        <v>0</v>
      </c>
      <c r="BC81" s="63">
        <f t="shared" si="59"/>
        <v>0</v>
      </c>
      <c r="BD81" s="63">
        <f t="shared" si="59"/>
        <v>0</v>
      </c>
      <c r="BE81" s="63">
        <f t="shared" si="59"/>
        <v>0</v>
      </c>
      <c r="BF81" s="63">
        <f t="shared" si="59"/>
        <v>0</v>
      </c>
      <c r="BG81" s="63">
        <f t="shared" si="59"/>
        <v>0</v>
      </c>
      <c r="BH81" s="63">
        <f t="shared" si="59"/>
        <v>0</v>
      </c>
      <c r="BI81" s="63">
        <f t="shared" si="59"/>
        <v>0</v>
      </c>
      <c r="BJ81" s="63">
        <f t="shared" si="59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61">SUM(D81:D82)</f>
        <v>0</v>
      </c>
      <c r="E83" s="63">
        <f t="shared" si="61"/>
        <v>0</v>
      </c>
      <c r="F83" s="63">
        <f t="shared" si="61"/>
        <v>0</v>
      </c>
      <c r="G83" s="63">
        <f t="shared" si="61"/>
        <v>0</v>
      </c>
      <c r="H83" s="63">
        <f t="shared" si="61"/>
        <v>0</v>
      </c>
      <c r="I83" s="63">
        <f t="shared" si="61"/>
        <v>0</v>
      </c>
      <c r="J83" s="63">
        <f t="shared" si="61"/>
        <v>0</v>
      </c>
      <c r="K83" s="63">
        <f t="shared" si="61"/>
        <v>0</v>
      </c>
      <c r="L83" s="63">
        <f t="shared" si="61"/>
        <v>0</v>
      </c>
      <c r="M83" s="63">
        <f t="shared" si="61"/>
        <v>0</v>
      </c>
      <c r="N83" s="63">
        <f t="shared" si="61"/>
        <v>0</v>
      </c>
      <c r="O83" s="63">
        <f t="shared" si="61"/>
        <v>0</v>
      </c>
      <c r="P83" s="63">
        <f t="shared" si="61"/>
        <v>0</v>
      </c>
      <c r="Q83" s="63">
        <f t="shared" si="61"/>
        <v>0</v>
      </c>
      <c r="R83" s="63">
        <f t="shared" si="61"/>
        <v>0</v>
      </c>
      <c r="S83" s="63">
        <f t="shared" si="61"/>
        <v>0</v>
      </c>
      <c r="T83" s="63">
        <f t="shared" si="61"/>
        <v>0</v>
      </c>
      <c r="U83" s="63">
        <f t="shared" si="61"/>
        <v>0</v>
      </c>
      <c r="V83" s="63">
        <f t="shared" si="61"/>
        <v>0</v>
      </c>
      <c r="W83" s="63">
        <f t="shared" si="61"/>
        <v>0</v>
      </c>
      <c r="X83" s="63">
        <f t="shared" si="61"/>
        <v>0</v>
      </c>
      <c r="Y83" s="63">
        <f t="shared" si="61"/>
        <v>0</v>
      </c>
      <c r="Z83" s="63">
        <f t="shared" si="61"/>
        <v>0</v>
      </c>
      <c r="AA83" s="63">
        <f t="shared" si="61"/>
        <v>0</v>
      </c>
      <c r="AB83" s="63">
        <f t="shared" si="61"/>
        <v>0</v>
      </c>
      <c r="AC83" s="63">
        <f t="shared" si="61"/>
        <v>0</v>
      </c>
      <c r="AD83" s="63">
        <f t="shared" si="61"/>
        <v>0</v>
      </c>
      <c r="AE83" s="63">
        <f t="shared" si="61"/>
        <v>0</v>
      </c>
      <c r="AF83" s="63">
        <f t="shared" si="61"/>
        <v>0</v>
      </c>
      <c r="AG83" s="63">
        <f t="shared" si="61"/>
        <v>0</v>
      </c>
      <c r="AH83" s="63">
        <f t="shared" si="61"/>
        <v>0</v>
      </c>
      <c r="AI83" s="63">
        <f t="shared" si="61"/>
        <v>0</v>
      </c>
      <c r="AJ83" s="63">
        <f t="shared" si="61"/>
        <v>0</v>
      </c>
      <c r="AK83" s="63">
        <f t="shared" si="61"/>
        <v>0</v>
      </c>
      <c r="AL83" s="63">
        <f t="shared" si="61"/>
        <v>0</v>
      </c>
      <c r="AM83" s="63">
        <f t="shared" si="61"/>
        <v>0</v>
      </c>
      <c r="AN83" s="63">
        <f t="shared" si="61"/>
        <v>0</v>
      </c>
      <c r="AO83" s="63">
        <f t="shared" si="61"/>
        <v>0</v>
      </c>
      <c r="AP83" s="63">
        <f t="shared" si="61"/>
        <v>0</v>
      </c>
      <c r="AQ83" s="63">
        <f t="shared" si="61"/>
        <v>0</v>
      </c>
      <c r="AR83" s="63">
        <f t="shared" si="61"/>
        <v>0</v>
      </c>
      <c r="AS83" s="63">
        <f t="shared" si="61"/>
        <v>0</v>
      </c>
      <c r="AT83" s="63">
        <f t="shared" si="61"/>
        <v>0</v>
      </c>
      <c r="AU83" s="63">
        <f t="shared" si="61"/>
        <v>0</v>
      </c>
      <c r="AV83" s="63">
        <f t="shared" si="61"/>
        <v>0</v>
      </c>
      <c r="AW83" s="63">
        <f t="shared" si="61"/>
        <v>0</v>
      </c>
      <c r="AX83" s="63">
        <f t="shared" si="61"/>
        <v>0</v>
      </c>
      <c r="AY83" s="63">
        <f t="shared" si="61"/>
        <v>0</v>
      </c>
      <c r="AZ83" s="63">
        <f t="shared" si="61"/>
        <v>0</v>
      </c>
      <c r="BA83" s="63">
        <f t="shared" si="61"/>
        <v>0</v>
      </c>
      <c r="BB83" s="63">
        <f t="shared" si="61"/>
        <v>0</v>
      </c>
      <c r="BC83" s="63">
        <f t="shared" si="61"/>
        <v>0</v>
      </c>
      <c r="BD83" s="63">
        <f t="shared" si="61"/>
        <v>0</v>
      </c>
      <c r="BE83" s="63">
        <f t="shared" si="61"/>
        <v>0</v>
      </c>
      <c r="BF83" s="63">
        <f t="shared" si="61"/>
        <v>0</v>
      </c>
      <c r="BG83" s="63">
        <f t="shared" si="61"/>
        <v>0</v>
      </c>
      <c r="BH83" s="63">
        <f t="shared" si="61"/>
        <v>0</v>
      </c>
      <c r="BI83" s="63">
        <f t="shared" si="61"/>
        <v>0</v>
      </c>
      <c r="BJ83" s="63">
        <f t="shared" si="61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'COGS-PRICE-MARGIN_CWS'!$B119*AA75</f>
        <v>12500</v>
      </c>
      <c r="AB86" s="63">
        <f>'COGS-PRICE-MARGIN_CWS'!$B119*AB75</f>
        <v>20000</v>
      </c>
      <c r="AC86" s="63">
        <f>'COGS-PRICE-MARGIN_CWS'!$B119*AC75</f>
        <v>22500</v>
      </c>
      <c r="AD86" s="63">
        <f>'COGS-PRICE-MARGIN_CWS'!$B119*AD75</f>
        <v>22500</v>
      </c>
      <c r="AE86" s="63">
        <f>'COGS-PRICE-MARGIN_CWS'!$B119*AE75</f>
        <v>22500</v>
      </c>
      <c r="AF86" s="63">
        <f>'COGS-PRICE-MARGIN_CWS'!$B119*AF75</f>
        <v>25000</v>
      </c>
      <c r="AG86" s="63">
        <f>'COGS-PRICE-MARGIN_CWS'!$B119*AG75</f>
        <v>22500</v>
      </c>
      <c r="AH86" s="63">
        <f>'COGS-PRICE-MARGIN_CWS'!$B119*AH75</f>
        <v>22500</v>
      </c>
      <c r="AI86" s="63">
        <f>'COGS-PRICE-MARGIN_CWS'!$B119*AI75</f>
        <v>20000</v>
      </c>
      <c r="AJ86" s="63">
        <f>'COGS-PRICE-MARGIN_CWS'!$B119*AJ75</f>
        <v>20000</v>
      </c>
      <c r="AK86" s="63">
        <f>'COGS-PRICE-MARGIN_CWS'!$B119*AK75</f>
        <v>20000</v>
      </c>
      <c r="AL86" s="63">
        <f>'COGS-PRICE-MARGIN_CWS'!$B119*AL75</f>
        <v>12500</v>
      </c>
      <c r="AM86" s="63">
        <f>'COGS-PRICE-MARGIN_CWS'!$B169*AM75</f>
        <v>12500</v>
      </c>
      <c r="AN86" s="63">
        <f>'COGS-PRICE-MARGIN_CWS'!$B169*AN75</f>
        <v>20000</v>
      </c>
      <c r="AO86" s="63">
        <f>'COGS-PRICE-MARGIN_CWS'!$B169*AO75</f>
        <v>22500</v>
      </c>
      <c r="AP86" s="63">
        <f>'COGS-PRICE-MARGIN_CWS'!$B169*AP75</f>
        <v>22500</v>
      </c>
      <c r="AQ86" s="63">
        <f>'COGS-PRICE-MARGIN_CWS'!$B169*AQ75</f>
        <v>25000</v>
      </c>
      <c r="AR86" s="63">
        <f>'COGS-PRICE-MARGIN_CWS'!$B169*AR75</f>
        <v>27500</v>
      </c>
      <c r="AS86" s="63">
        <f>'COGS-PRICE-MARGIN_CWS'!$B169*AS75</f>
        <v>22500</v>
      </c>
      <c r="AT86" s="63">
        <f>'COGS-PRICE-MARGIN_CWS'!$B169*AT75</f>
        <v>25000</v>
      </c>
      <c r="AU86" s="63">
        <f>'COGS-PRICE-MARGIN_CWS'!$B169*AU75</f>
        <v>20000</v>
      </c>
      <c r="AV86" s="63">
        <f>'COGS-PRICE-MARGIN_CWS'!$B169*AV75</f>
        <v>20000</v>
      </c>
      <c r="AW86" s="63">
        <f>'COGS-PRICE-MARGIN_CWS'!$B169*AW75</f>
        <v>20000</v>
      </c>
      <c r="AX86" s="63">
        <f>'COGS-PRICE-MARGIN_CWS'!$B169*AX75</f>
        <v>12500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>
        <f>SUM(C86:BJ86)</f>
        <v>696025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62">SUM(D86:D87)</f>
        <v>0</v>
      </c>
      <c r="E88" s="63">
        <f t="shared" si="62"/>
        <v>0</v>
      </c>
      <c r="F88" s="63">
        <f t="shared" si="62"/>
        <v>5000</v>
      </c>
      <c r="G88" s="63">
        <f t="shared" si="62"/>
        <v>5000</v>
      </c>
      <c r="H88" s="63">
        <f t="shared" si="62"/>
        <v>5000</v>
      </c>
      <c r="I88" s="63">
        <f t="shared" si="62"/>
        <v>5000</v>
      </c>
      <c r="J88" s="63">
        <f t="shared" si="62"/>
        <v>5000</v>
      </c>
      <c r="K88" s="63">
        <f t="shared" si="62"/>
        <v>2500</v>
      </c>
      <c r="L88" s="63">
        <f t="shared" si="62"/>
        <v>2500</v>
      </c>
      <c r="M88" s="63">
        <f t="shared" si="62"/>
        <v>2500</v>
      </c>
      <c r="N88" s="63">
        <f t="shared" si="62"/>
        <v>2500</v>
      </c>
      <c r="O88" s="63">
        <f t="shared" si="62"/>
        <v>8025</v>
      </c>
      <c r="P88" s="63">
        <f t="shared" si="62"/>
        <v>13375</v>
      </c>
      <c r="Q88" s="63">
        <f t="shared" si="62"/>
        <v>16050</v>
      </c>
      <c r="R88" s="63">
        <f t="shared" si="62"/>
        <v>16050</v>
      </c>
      <c r="S88" s="63">
        <f t="shared" si="62"/>
        <v>16050</v>
      </c>
      <c r="T88" s="63">
        <f t="shared" si="62"/>
        <v>18725</v>
      </c>
      <c r="U88" s="63">
        <f t="shared" si="62"/>
        <v>16050</v>
      </c>
      <c r="V88" s="63">
        <f t="shared" si="62"/>
        <v>16050</v>
      </c>
      <c r="W88" s="63">
        <f t="shared" si="62"/>
        <v>13375</v>
      </c>
      <c r="X88" s="63">
        <f t="shared" si="62"/>
        <v>13375</v>
      </c>
      <c r="Y88" s="63">
        <f t="shared" si="62"/>
        <v>13375</v>
      </c>
      <c r="Z88" s="63">
        <f t="shared" si="62"/>
        <v>8025</v>
      </c>
      <c r="AA88" s="63">
        <f t="shared" si="62"/>
        <v>12500</v>
      </c>
      <c r="AB88" s="63">
        <f t="shared" si="62"/>
        <v>20000</v>
      </c>
      <c r="AC88" s="63">
        <f t="shared" si="62"/>
        <v>22500</v>
      </c>
      <c r="AD88" s="63">
        <f t="shared" si="62"/>
        <v>22500</v>
      </c>
      <c r="AE88" s="63">
        <f t="shared" si="62"/>
        <v>22500</v>
      </c>
      <c r="AF88" s="63">
        <f t="shared" si="62"/>
        <v>25000</v>
      </c>
      <c r="AG88" s="63">
        <f t="shared" si="62"/>
        <v>22500</v>
      </c>
      <c r="AH88" s="63">
        <f t="shared" si="62"/>
        <v>22500</v>
      </c>
      <c r="AI88" s="63">
        <f t="shared" si="62"/>
        <v>20000</v>
      </c>
      <c r="AJ88" s="63">
        <f t="shared" si="62"/>
        <v>20000</v>
      </c>
      <c r="AK88" s="63">
        <f t="shared" si="62"/>
        <v>20000</v>
      </c>
      <c r="AL88" s="63">
        <f t="shared" si="62"/>
        <v>12500</v>
      </c>
      <c r="AM88" s="63">
        <f t="shared" si="62"/>
        <v>12500</v>
      </c>
      <c r="AN88" s="63">
        <f t="shared" si="62"/>
        <v>20000</v>
      </c>
      <c r="AO88" s="63">
        <f t="shared" si="62"/>
        <v>22500</v>
      </c>
      <c r="AP88" s="63">
        <f t="shared" si="62"/>
        <v>22500</v>
      </c>
      <c r="AQ88" s="63">
        <f t="shared" si="62"/>
        <v>25000</v>
      </c>
      <c r="AR88" s="63">
        <f t="shared" si="62"/>
        <v>27500</v>
      </c>
      <c r="AS88" s="63">
        <f t="shared" si="62"/>
        <v>22500</v>
      </c>
      <c r="AT88" s="63">
        <f t="shared" si="62"/>
        <v>25000</v>
      </c>
      <c r="AU88" s="63">
        <f t="shared" si="62"/>
        <v>20000</v>
      </c>
      <c r="AV88" s="63">
        <f t="shared" si="62"/>
        <v>20000</v>
      </c>
      <c r="AW88" s="63">
        <f t="shared" si="62"/>
        <v>20000</v>
      </c>
      <c r="AX88" s="63">
        <f t="shared" si="62"/>
        <v>12500</v>
      </c>
      <c r="AY88" s="63" t="e">
        <f t="shared" si="62"/>
        <v>#REF!</v>
      </c>
      <c r="AZ88" s="63" t="e">
        <f t="shared" si="62"/>
        <v>#REF!</v>
      </c>
      <c r="BA88" s="63" t="e">
        <f t="shared" si="62"/>
        <v>#REF!</v>
      </c>
      <c r="BB88" s="63" t="e">
        <f t="shared" si="62"/>
        <v>#REF!</v>
      </c>
      <c r="BC88" s="63" t="e">
        <f t="shared" si="62"/>
        <v>#REF!</v>
      </c>
      <c r="BD88" s="63" t="e">
        <f t="shared" si="62"/>
        <v>#REF!</v>
      </c>
      <c r="BE88" s="63" t="e">
        <f t="shared" si="62"/>
        <v>#REF!</v>
      </c>
      <c r="BF88" s="63" t="e">
        <f t="shared" si="62"/>
        <v>#REF!</v>
      </c>
      <c r="BG88" s="63" t="e">
        <f t="shared" si="62"/>
        <v>#REF!</v>
      </c>
      <c r="BH88" s="63" t="e">
        <f t="shared" si="62"/>
        <v>#REF!</v>
      </c>
      <c r="BI88" s="63" t="e">
        <f t="shared" si="62"/>
        <v>#REF!</v>
      </c>
      <c r="BJ88" s="63" t="e">
        <f t="shared" si="62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1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AX92" si="63">D$47</f>
        <v>0</v>
      </c>
      <c r="E92" s="169">
        <f t="shared" si="63"/>
        <v>0</v>
      </c>
      <c r="F92" s="169">
        <f t="shared" si="63"/>
        <v>3</v>
      </c>
      <c r="G92" s="169">
        <f t="shared" si="63"/>
        <v>3</v>
      </c>
      <c r="H92" s="169">
        <f t="shared" si="63"/>
        <v>3</v>
      </c>
      <c r="I92" s="169">
        <f t="shared" si="63"/>
        <v>3</v>
      </c>
      <c r="J92" s="169">
        <f t="shared" si="63"/>
        <v>3</v>
      </c>
      <c r="K92" s="169">
        <f t="shared" si="63"/>
        <v>3</v>
      </c>
      <c r="L92" s="169">
        <f t="shared" si="63"/>
        <v>3</v>
      </c>
      <c r="M92" s="169">
        <f t="shared" si="63"/>
        <v>3</v>
      </c>
      <c r="N92" s="169">
        <f t="shared" si="63"/>
        <v>2</v>
      </c>
      <c r="O92" s="169">
        <f t="shared" si="63"/>
        <v>5</v>
      </c>
      <c r="P92" s="169">
        <f t="shared" si="63"/>
        <v>9</v>
      </c>
      <c r="Q92" s="169">
        <f t="shared" si="63"/>
        <v>9</v>
      </c>
      <c r="R92" s="169">
        <f t="shared" si="63"/>
        <v>9</v>
      </c>
      <c r="S92" s="169">
        <f t="shared" si="63"/>
        <v>10</v>
      </c>
      <c r="T92" s="169">
        <f t="shared" si="63"/>
        <v>11</v>
      </c>
      <c r="U92" s="169">
        <f t="shared" si="63"/>
        <v>9</v>
      </c>
      <c r="V92" s="169">
        <f t="shared" si="63"/>
        <v>10</v>
      </c>
      <c r="W92" s="169">
        <f t="shared" si="63"/>
        <v>9</v>
      </c>
      <c r="X92" s="169">
        <f t="shared" si="63"/>
        <v>9</v>
      </c>
      <c r="Y92" s="169">
        <f t="shared" si="63"/>
        <v>9</v>
      </c>
      <c r="Z92" s="169">
        <f t="shared" si="63"/>
        <v>5</v>
      </c>
      <c r="AA92" s="169">
        <f t="shared" si="63"/>
        <v>15</v>
      </c>
      <c r="AB92" s="169">
        <f t="shared" si="63"/>
        <v>24</v>
      </c>
      <c r="AC92" s="169">
        <f t="shared" si="63"/>
        <v>27</v>
      </c>
      <c r="AD92" s="169">
        <f t="shared" si="63"/>
        <v>27</v>
      </c>
      <c r="AE92" s="169">
        <f t="shared" si="63"/>
        <v>29</v>
      </c>
      <c r="AF92" s="169">
        <f t="shared" si="63"/>
        <v>32</v>
      </c>
      <c r="AG92" s="169">
        <f t="shared" si="63"/>
        <v>27</v>
      </c>
      <c r="AH92" s="169">
        <f t="shared" si="63"/>
        <v>29</v>
      </c>
      <c r="AI92" s="169">
        <f t="shared" si="63"/>
        <v>24</v>
      </c>
      <c r="AJ92" s="169">
        <f t="shared" si="63"/>
        <v>24</v>
      </c>
      <c r="AK92" s="169">
        <f t="shared" si="63"/>
        <v>24</v>
      </c>
      <c r="AL92" s="169">
        <f t="shared" si="63"/>
        <v>15</v>
      </c>
      <c r="AM92" s="169">
        <f t="shared" si="63"/>
        <v>16</v>
      </c>
      <c r="AN92" s="169">
        <f t="shared" si="63"/>
        <v>25</v>
      </c>
      <c r="AO92" s="169">
        <f t="shared" si="63"/>
        <v>28</v>
      </c>
      <c r="AP92" s="169">
        <f t="shared" si="63"/>
        <v>28</v>
      </c>
      <c r="AQ92" s="169">
        <f t="shared" si="63"/>
        <v>31</v>
      </c>
      <c r="AR92" s="169">
        <f t="shared" si="63"/>
        <v>34</v>
      </c>
      <c r="AS92" s="169">
        <f t="shared" si="63"/>
        <v>28</v>
      </c>
      <c r="AT92" s="169">
        <f t="shared" si="63"/>
        <v>31</v>
      </c>
      <c r="AU92" s="169">
        <f t="shared" si="63"/>
        <v>25</v>
      </c>
      <c r="AV92" s="169">
        <f t="shared" si="63"/>
        <v>25</v>
      </c>
      <c r="AW92" s="169">
        <f t="shared" si="63"/>
        <v>25</v>
      </c>
      <c r="AX92" s="169">
        <f t="shared" si="63"/>
        <v>16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739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>
        <f>'COGS-PRICE-MARGIN_CWS'!$B128*AA92</f>
        <v>345000</v>
      </c>
      <c r="AB93" s="97">
        <f>'COGS-PRICE-MARGIN_CWS'!$B128*AB92</f>
        <v>552000</v>
      </c>
      <c r="AC93" s="97">
        <f>'COGS-PRICE-MARGIN_CWS'!$B128*AC92</f>
        <v>621000</v>
      </c>
      <c r="AD93" s="97">
        <f>'COGS-PRICE-MARGIN_CWS'!$B128*AD92</f>
        <v>621000</v>
      </c>
      <c r="AE93" s="97">
        <f>'COGS-PRICE-MARGIN_CWS'!$B128*AE92</f>
        <v>667000</v>
      </c>
      <c r="AF93" s="97">
        <f>'COGS-PRICE-MARGIN_CWS'!$B128*AF92</f>
        <v>736000</v>
      </c>
      <c r="AG93" s="97">
        <f>'COGS-PRICE-MARGIN_CWS'!$B128*AG92</f>
        <v>621000</v>
      </c>
      <c r="AH93" s="97">
        <f>'COGS-PRICE-MARGIN_CWS'!$B128*AH92</f>
        <v>667000</v>
      </c>
      <c r="AI93" s="97">
        <f>'COGS-PRICE-MARGIN_CWS'!$B128*AI92</f>
        <v>552000</v>
      </c>
      <c r="AJ93" s="97">
        <f>'COGS-PRICE-MARGIN_CWS'!$B128*AJ92</f>
        <v>552000</v>
      </c>
      <c r="AK93" s="97">
        <f>'COGS-PRICE-MARGIN_CWS'!$B128*AK92</f>
        <v>552000</v>
      </c>
      <c r="AL93" s="97">
        <f>'COGS-PRICE-MARGIN_CWS'!$B128*AL92</f>
        <v>345000</v>
      </c>
      <c r="AM93" s="97">
        <f>'COGS-PRICE-MARGIN_CWS'!$B178*AM92</f>
        <v>368000</v>
      </c>
      <c r="AN93" s="97">
        <f>'COGS-PRICE-MARGIN_CWS'!$B178*AN92</f>
        <v>575000</v>
      </c>
      <c r="AO93" s="97">
        <f>'COGS-PRICE-MARGIN_CWS'!$B178*AO92</f>
        <v>644000</v>
      </c>
      <c r="AP93" s="97">
        <f>'COGS-PRICE-MARGIN_CWS'!$B178*AP92</f>
        <v>644000</v>
      </c>
      <c r="AQ93" s="97">
        <f>'COGS-PRICE-MARGIN_CWS'!$B178*AQ92</f>
        <v>713000</v>
      </c>
      <c r="AR93" s="97">
        <f>'COGS-PRICE-MARGIN_CWS'!$B178*AR92</f>
        <v>782000</v>
      </c>
      <c r="AS93" s="97">
        <f>'COGS-PRICE-MARGIN_CWS'!$B178*AS92</f>
        <v>644000</v>
      </c>
      <c r="AT93" s="97">
        <f>'COGS-PRICE-MARGIN_CWS'!$B178*AT92</f>
        <v>713000</v>
      </c>
      <c r="AU93" s="97">
        <f>'COGS-PRICE-MARGIN_CWS'!$B178*AU92</f>
        <v>575000</v>
      </c>
      <c r="AV93" s="97">
        <f>'COGS-PRICE-MARGIN_CWS'!$B178*AV92</f>
        <v>575000</v>
      </c>
      <c r="AW93" s="97">
        <f>'COGS-PRICE-MARGIN_CWS'!$B178*AW92</f>
        <v>575000</v>
      </c>
      <c r="AX93" s="97">
        <f>'COGS-PRICE-MARGIN_CWS'!$B178*AX92</f>
        <v>368000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>
        <f>SUM(C93:BJ93)</f>
        <v>17164440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'COGS-PRICE-MARGIN_CWS'!$C128</f>
        <v>0</v>
      </c>
      <c r="AB94" s="116">
        <f>'COGS-PRICE-MARGIN_CWS'!$C128</f>
        <v>0</v>
      </c>
      <c r="AC94" s="116">
        <f>'COGS-PRICE-MARGIN_CWS'!$C128</f>
        <v>0</v>
      </c>
      <c r="AD94" s="116">
        <f>'COGS-PRICE-MARGIN_CWS'!$C128</f>
        <v>0</v>
      </c>
      <c r="AE94" s="116">
        <f>'COGS-PRICE-MARGIN_CWS'!$C128</f>
        <v>0</v>
      </c>
      <c r="AF94" s="116">
        <f>'COGS-PRICE-MARGIN_CWS'!$C128</f>
        <v>0</v>
      </c>
      <c r="AG94" s="116">
        <f>'COGS-PRICE-MARGIN_CWS'!$C128</f>
        <v>0</v>
      </c>
      <c r="AH94" s="116">
        <f>'COGS-PRICE-MARGIN_CWS'!$C128</f>
        <v>0</v>
      </c>
      <c r="AI94" s="116">
        <f>'COGS-PRICE-MARGIN_CWS'!$C128</f>
        <v>0</v>
      </c>
      <c r="AJ94" s="116">
        <f>'COGS-PRICE-MARGIN_CWS'!$C128</f>
        <v>0</v>
      </c>
      <c r="AK94" s="116">
        <f>'COGS-PRICE-MARGIN_CWS'!$C128</f>
        <v>0</v>
      </c>
      <c r="AL94" s="116">
        <f>'COGS-PRICE-MARGIN_CWS'!$C128</f>
        <v>0</v>
      </c>
      <c r="AM94" s="116">
        <f>'COGS-PRICE-MARGIN_CWS'!$C178</f>
        <v>0</v>
      </c>
      <c r="AN94" s="116">
        <f>'COGS-PRICE-MARGIN_CWS'!$C178</f>
        <v>0</v>
      </c>
      <c r="AO94" s="116">
        <f>'COGS-PRICE-MARGIN_CWS'!$C178</f>
        <v>0</v>
      </c>
      <c r="AP94" s="116">
        <f>'COGS-PRICE-MARGIN_CWS'!$C178</f>
        <v>0</v>
      </c>
      <c r="AQ94" s="116">
        <f>'COGS-PRICE-MARGIN_CWS'!$C178</f>
        <v>0</v>
      </c>
      <c r="AR94" s="116">
        <f>'COGS-PRICE-MARGIN_CWS'!$C178</f>
        <v>0</v>
      </c>
      <c r="AS94" s="116">
        <f>'COGS-PRICE-MARGIN_CWS'!$C178</f>
        <v>0</v>
      </c>
      <c r="AT94" s="116">
        <f>'COGS-PRICE-MARGIN_CWS'!$C178</f>
        <v>0</v>
      </c>
      <c r="AU94" s="116">
        <f>'COGS-PRICE-MARGIN_CWS'!$C178</f>
        <v>0</v>
      </c>
      <c r="AV94" s="116">
        <f>'COGS-PRICE-MARGIN_CWS'!$C178</f>
        <v>0</v>
      </c>
      <c r="AW94" s="116">
        <f>'COGS-PRICE-MARGIN_CWS'!$C178</f>
        <v>0</v>
      </c>
      <c r="AX94" s="116">
        <f>'COGS-PRICE-MARGIN_CWS'!$C178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64">IF(D92&gt;0,D97/D92,0)</f>
        <v>0</v>
      </c>
      <c r="E96" s="70">
        <f t="shared" si="64"/>
        <v>0</v>
      </c>
      <c r="F96" s="70">
        <f t="shared" si="64"/>
        <v>20930</v>
      </c>
      <c r="G96" s="70">
        <f t="shared" si="64"/>
        <v>20930</v>
      </c>
      <c r="H96" s="70">
        <f t="shared" si="64"/>
        <v>20930</v>
      </c>
      <c r="I96" s="70">
        <f t="shared" si="64"/>
        <v>20930</v>
      </c>
      <c r="J96" s="70">
        <f t="shared" si="64"/>
        <v>20930</v>
      </c>
      <c r="K96" s="70">
        <f t="shared" si="64"/>
        <v>20930</v>
      </c>
      <c r="L96" s="70">
        <f t="shared" si="64"/>
        <v>20930</v>
      </c>
      <c r="M96" s="70">
        <f t="shared" si="64"/>
        <v>20930</v>
      </c>
      <c r="N96" s="70">
        <f t="shared" si="64"/>
        <v>20930</v>
      </c>
      <c r="O96" s="70">
        <f t="shared" si="64"/>
        <v>24610</v>
      </c>
      <c r="P96" s="70">
        <f t="shared" si="64"/>
        <v>24610</v>
      </c>
      <c r="Q96" s="70">
        <f t="shared" si="64"/>
        <v>24610</v>
      </c>
      <c r="R96" s="70">
        <f t="shared" si="64"/>
        <v>24610</v>
      </c>
      <c r="S96" s="70">
        <f t="shared" si="64"/>
        <v>24610</v>
      </c>
      <c r="T96" s="70">
        <f t="shared" si="64"/>
        <v>24610</v>
      </c>
      <c r="U96" s="70">
        <f t="shared" si="64"/>
        <v>24610</v>
      </c>
      <c r="V96" s="70">
        <f t="shared" si="64"/>
        <v>24610</v>
      </c>
      <c r="W96" s="70">
        <f t="shared" si="64"/>
        <v>24610</v>
      </c>
      <c r="X96" s="70">
        <f t="shared" si="64"/>
        <v>24610</v>
      </c>
      <c r="Y96" s="70">
        <f t="shared" si="64"/>
        <v>24610</v>
      </c>
      <c r="Z96" s="70">
        <f t="shared" si="64"/>
        <v>24610</v>
      </c>
      <c r="AA96" s="70">
        <f t="shared" si="64"/>
        <v>23000</v>
      </c>
      <c r="AB96" s="70">
        <f t="shared" si="64"/>
        <v>23000</v>
      </c>
      <c r="AC96" s="70">
        <f t="shared" si="64"/>
        <v>23000</v>
      </c>
      <c r="AD96" s="70">
        <f t="shared" si="64"/>
        <v>23000</v>
      </c>
      <c r="AE96" s="70">
        <f t="shared" si="64"/>
        <v>23000</v>
      </c>
      <c r="AF96" s="70">
        <f t="shared" si="64"/>
        <v>23000</v>
      </c>
      <c r="AG96" s="70">
        <f t="shared" si="64"/>
        <v>23000</v>
      </c>
      <c r="AH96" s="70">
        <f t="shared" si="64"/>
        <v>23000</v>
      </c>
      <c r="AI96" s="70">
        <f t="shared" si="64"/>
        <v>23000</v>
      </c>
      <c r="AJ96" s="70">
        <f t="shared" si="64"/>
        <v>23000</v>
      </c>
      <c r="AK96" s="70">
        <f t="shared" si="64"/>
        <v>23000</v>
      </c>
      <c r="AL96" s="70">
        <f t="shared" si="64"/>
        <v>23000</v>
      </c>
      <c r="AM96" s="70">
        <f t="shared" si="64"/>
        <v>23000</v>
      </c>
      <c r="AN96" s="70">
        <f t="shared" si="64"/>
        <v>23000</v>
      </c>
      <c r="AO96" s="70">
        <f t="shared" si="64"/>
        <v>23000</v>
      </c>
      <c r="AP96" s="70">
        <f t="shared" si="64"/>
        <v>23000</v>
      </c>
      <c r="AQ96" s="70">
        <f t="shared" si="64"/>
        <v>23000</v>
      </c>
      <c r="AR96" s="70">
        <f t="shared" si="64"/>
        <v>23000</v>
      </c>
      <c r="AS96" s="70">
        <f t="shared" si="64"/>
        <v>23000</v>
      </c>
      <c r="AT96" s="70">
        <f t="shared" si="64"/>
        <v>23000</v>
      </c>
      <c r="AU96" s="70">
        <f t="shared" si="64"/>
        <v>23000</v>
      </c>
      <c r="AV96" s="70">
        <f t="shared" si="64"/>
        <v>23000</v>
      </c>
      <c r="AW96" s="70">
        <f t="shared" si="64"/>
        <v>23000</v>
      </c>
      <c r="AX96" s="70">
        <f t="shared" si="64"/>
        <v>23000</v>
      </c>
      <c r="AY96" s="70">
        <f t="shared" si="64"/>
        <v>0</v>
      </c>
      <c r="AZ96" s="70">
        <f t="shared" si="64"/>
        <v>0</v>
      </c>
      <c r="BA96" s="70">
        <f t="shared" si="64"/>
        <v>0</v>
      </c>
      <c r="BB96" s="70">
        <f t="shared" si="64"/>
        <v>0</v>
      </c>
      <c r="BC96" s="70">
        <f t="shared" si="64"/>
        <v>0</v>
      </c>
      <c r="BD96" s="70">
        <f t="shared" si="64"/>
        <v>0</v>
      </c>
      <c r="BE96" s="70">
        <f t="shared" si="64"/>
        <v>0</v>
      </c>
      <c r="BF96" s="70">
        <f t="shared" si="64"/>
        <v>0</v>
      </c>
      <c r="BG96" s="70">
        <f t="shared" si="64"/>
        <v>0</v>
      </c>
      <c r="BH96" s="70">
        <f t="shared" si="64"/>
        <v>0</v>
      </c>
      <c r="BI96" s="70">
        <f t="shared" si="64"/>
        <v>0</v>
      </c>
      <c r="BJ96" s="70">
        <f t="shared" si="64"/>
        <v>0</v>
      </c>
    </row>
    <row r="97" spans="1:63" outlineLevel="1" x14ac:dyDescent="0.15">
      <c r="A97" s="44" t="s">
        <v>344</v>
      </c>
      <c r="C97" s="178">
        <f t="shared" ref="C97:BJ97" si="65">C93*(1-C94)</f>
        <v>0</v>
      </c>
      <c r="D97" s="178">
        <f t="shared" si="65"/>
        <v>0</v>
      </c>
      <c r="E97" s="178">
        <f t="shared" si="65"/>
        <v>0</v>
      </c>
      <c r="F97" s="178">
        <f t="shared" si="65"/>
        <v>62790</v>
      </c>
      <c r="G97" s="178">
        <f t="shared" si="65"/>
        <v>62790</v>
      </c>
      <c r="H97" s="178">
        <f t="shared" si="65"/>
        <v>62790</v>
      </c>
      <c r="I97" s="178">
        <f t="shared" si="65"/>
        <v>62790</v>
      </c>
      <c r="J97" s="178">
        <f t="shared" si="65"/>
        <v>62790</v>
      </c>
      <c r="K97" s="178">
        <f t="shared" si="65"/>
        <v>62790</v>
      </c>
      <c r="L97" s="178">
        <f t="shared" si="65"/>
        <v>62790</v>
      </c>
      <c r="M97" s="178">
        <f t="shared" si="65"/>
        <v>62790</v>
      </c>
      <c r="N97" s="178">
        <f t="shared" si="65"/>
        <v>41860</v>
      </c>
      <c r="O97" s="178">
        <f t="shared" si="65"/>
        <v>123050</v>
      </c>
      <c r="P97" s="178">
        <f t="shared" si="65"/>
        <v>221490</v>
      </c>
      <c r="Q97" s="178">
        <f t="shared" si="65"/>
        <v>221490</v>
      </c>
      <c r="R97" s="178">
        <f t="shared" si="65"/>
        <v>221490</v>
      </c>
      <c r="S97" s="178">
        <f t="shared" si="65"/>
        <v>246100</v>
      </c>
      <c r="T97" s="178">
        <f t="shared" si="65"/>
        <v>270710</v>
      </c>
      <c r="U97" s="178">
        <f t="shared" si="65"/>
        <v>221490</v>
      </c>
      <c r="V97" s="178">
        <f t="shared" si="65"/>
        <v>246100</v>
      </c>
      <c r="W97" s="178">
        <f t="shared" si="65"/>
        <v>221490</v>
      </c>
      <c r="X97" s="178">
        <f t="shared" si="65"/>
        <v>221490</v>
      </c>
      <c r="Y97" s="178">
        <f t="shared" si="65"/>
        <v>221490</v>
      </c>
      <c r="Z97" s="178">
        <f t="shared" si="65"/>
        <v>123050</v>
      </c>
      <c r="AA97" s="178">
        <f t="shared" si="65"/>
        <v>345000</v>
      </c>
      <c r="AB97" s="178">
        <f t="shared" si="65"/>
        <v>552000</v>
      </c>
      <c r="AC97" s="178">
        <f t="shared" si="65"/>
        <v>621000</v>
      </c>
      <c r="AD97" s="178">
        <f t="shared" si="65"/>
        <v>621000</v>
      </c>
      <c r="AE97" s="178">
        <f t="shared" si="65"/>
        <v>667000</v>
      </c>
      <c r="AF97" s="178">
        <f t="shared" si="65"/>
        <v>736000</v>
      </c>
      <c r="AG97" s="178">
        <f t="shared" si="65"/>
        <v>621000</v>
      </c>
      <c r="AH97" s="178">
        <f t="shared" si="65"/>
        <v>667000</v>
      </c>
      <c r="AI97" s="178">
        <f t="shared" si="65"/>
        <v>552000</v>
      </c>
      <c r="AJ97" s="178">
        <f t="shared" si="65"/>
        <v>552000</v>
      </c>
      <c r="AK97" s="178">
        <f t="shared" si="65"/>
        <v>552000</v>
      </c>
      <c r="AL97" s="178">
        <f t="shared" si="65"/>
        <v>345000</v>
      </c>
      <c r="AM97" s="178">
        <f t="shared" si="65"/>
        <v>368000</v>
      </c>
      <c r="AN97" s="178">
        <f t="shared" si="65"/>
        <v>575000</v>
      </c>
      <c r="AO97" s="178">
        <f t="shared" si="65"/>
        <v>644000</v>
      </c>
      <c r="AP97" s="178">
        <f t="shared" si="65"/>
        <v>644000</v>
      </c>
      <c r="AQ97" s="178">
        <f t="shared" si="65"/>
        <v>713000</v>
      </c>
      <c r="AR97" s="178">
        <f t="shared" si="65"/>
        <v>782000</v>
      </c>
      <c r="AS97" s="178">
        <f t="shared" si="65"/>
        <v>644000</v>
      </c>
      <c r="AT97" s="178">
        <f t="shared" si="65"/>
        <v>713000</v>
      </c>
      <c r="AU97" s="178">
        <f t="shared" si="65"/>
        <v>575000</v>
      </c>
      <c r="AV97" s="178">
        <f t="shared" si="65"/>
        <v>575000</v>
      </c>
      <c r="AW97" s="178">
        <f t="shared" si="65"/>
        <v>575000</v>
      </c>
      <c r="AX97" s="178">
        <f t="shared" si="65"/>
        <v>368000</v>
      </c>
      <c r="AY97" s="178">
        <f t="shared" si="65"/>
        <v>0</v>
      </c>
      <c r="AZ97" s="178">
        <f t="shared" si="65"/>
        <v>0</v>
      </c>
      <c r="BA97" s="178">
        <f t="shared" si="65"/>
        <v>0</v>
      </c>
      <c r="BB97" s="178">
        <f t="shared" si="65"/>
        <v>0</v>
      </c>
      <c r="BC97" s="178">
        <f t="shared" si="65"/>
        <v>0</v>
      </c>
      <c r="BD97" s="178">
        <f t="shared" si="65"/>
        <v>0</v>
      </c>
      <c r="BE97" s="178">
        <f t="shared" si="65"/>
        <v>0</v>
      </c>
      <c r="BF97" s="178">
        <f t="shared" si="65"/>
        <v>0</v>
      </c>
      <c r="BG97" s="178">
        <f t="shared" si="65"/>
        <v>0</v>
      </c>
      <c r="BH97" s="178">
        <f t="shared" si="65"/>
        <v>0</v>
      </c>
      <c r="BI97" s="178">
        <f t="shared" si="65"/>
        <v>0</v>
      </c>
      <c r="BJ97" s="178">
        <f t="shared" si="65"/>
        <v>0</v>
      </c>
      <c r="BK97" s="118">
        <f>SUM(C97:BJ97)</f>
        <v>17110620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97">
        <f>'COGS-PRICE-MARGIN_CWS'!$E78*O$92</f>
        <v>69550</v>
      </c>
      <c r="P101" s="97">
        <f>'COGS-PRICE-MARGIN_CWS'!$E78*P$92</f>
        <v>125190</v>
      </c>
      <c r="Q101" s="97">
        <f>'COGS-PRICE-MARGIN_CWS'!$E78*Q$92</f>
        <v>125190</v>
      </c>
      <c r="R101" s="97">
        <f>'COGS-PRICE-MARGIN_CWS'!$E78*R$92</f>
        <v>125190</v>
      </c>
      <c r="S101" s="97">
        <f>'COGS-PRICE-MARGIN_CWS'!$E78*S$92</f>
        <v>139100</v>
      </c>
      <c r="T101" s="97">
        <f>'COGS-PRICE-MARGIN_CWS'!$E78*T$92</f>
        <v>153010</v>
      </c>
      <c r="U101" s="97">
        <f>'COGS-PRICE-MARGIN_CWS'!$E78*U$92</f>
        <v>125190</v>
      </c>
      <c r="V101" s="97">
        <f>'COGS-PRICE-MARGIN_CWS'!$E78*V$92</f>
        <v>139100</v>
      </c>
      <c r="W101" s="97">
        <f>'COGS-PRICE-MARGIN_CWS'!$E78*W$92</f>
        <v>125190</v>
      </c>
      <c r="X101" s="97">
        <f>'COGS-PRICE-MARGIN_CWS'!$E78*X$92</f>
        <v>125190</v>
      </c>
      <c r="Y101" s="97">
        <f>'COGS-PRICE-MARGIN_CWS'!$E78*Y$92</f>
        <v>125190</v>
      </c>
      <c r="Z101" s="97">
        <f>'COGS-PRICE-MARGIN_CWS'!$E78*Z$92</f>
        <v>69550</v>
      </c>
      <c r="AA101" s="97">
        <f>'COGS-PRICE-MARGIN_CWS'!$E128*AA$92</f>
        <v>195000</v>
      </c>
      <c r="AB101" s="97">
        <f>'COGS-PRICE-MARGIN_CWS'!$E128*AB$92</f>
        <v>312000</v>
      </c>
      <c r="AC101" s="97">
        <f>'COGS-PRICE-MARGIN_CWS'!$E128*AC$92</f>
        <v>351000</v>
      </c>
      <c r="AD101" s="97">
        <f>'COGS-PRICE-MARGIN_CWS'!$E128*AD$92</f>
        <v>351000</v>
      </c>
      <c r="AE101" s="97">
        <f>'COGS-PRICE-MARGIN_CWS'!$E128*AE$92</f>
        <v>377000</v>
      </c>
      <c r="AF101" s="97">
        <f>'COGS-PRICE-MARGIN_CWS'!$E128*AF$92</f>
        <v>416000</v>
      </c>
      <c r="AG101" s="97">
        <f>'COGS-PRICE-MARGIN_CWS'!$E128*AG$92</f>
        <v>351000</v>
      </c>
      <c r="AH101" s="97">
        <f>'COGS-PRICE-MARGIN_CWS'!$E128*AH$92</f>
        <v>377000</v>
      </c>
      <c r="AI101" s="97">
        <f>'COGS-PRICE-MARGIN_CWS'!$E128*AI$92</f>
        <v>312000</v>
      </c>
      <c r="AJ101" s="97">
        <f>'COGS-PRICE-MARGIN_CWS'!$E128*AJ$92</f>
        <v>312000</v>
      </c>
      <c r="AK101" s="97">
        <f>'COGS-PRICE-MARGIN_CWS'!$E128*AK$92</f>
        <v>312000</v>
      </c>
      <c r="AL101" s="97">
        <f>'COGS-PRICE-MARGIN_CWS'!$E128*AL$92</f>
        <v>195000</v>
      </c>
      <c r="AM101" s="97">
        <f>'COGS-PRICE-MARGIN_CWS'!$E178*AM$92</f>
        <v>208000</v>
      </c>
      <c r="AN101" s="97">
        <f>'COGS-PRICE-MARGIN_CWS'!$E178*AN$92</f>
        <v>325000</v>
      </c>
      <c r="AO101" s="97">
        <f>'COGS-PRICE-MARGIN_CWS'!$E178*AO$92</f>
        <v>364000</v>
      </c>
      <c r="AP101" s="97">
        <f>'COGS-PRICE-MARGIN_CWS'!$E178*AP$92</f>
        <v>364000</v>
      </c>
      <c r="AQ101" s="97">
        <f>'COGS-PRICE-MARGIN_CWS'!$E178*AQ$92</f>
        <v>403000</v>
      </c>
      <c r="AR101" s="97">
        <f>'COGS-PRICE-MARGIN_CWS'!$E178*AR$92</f>
        <v>442000</v>
      </c>
      <c r="AS101" s="97">
        <f>'COGS-PRICE-MARGIN_CWS'!$E178*AS$92</f>
        <v>364000</v>
      </c>
      <c r="AT101" s="97">
        <f>'COGS-PRICE-MARGIN_CWS'!$E178*AT$92</f>
        <v>403000</v>
      </c>
      <c r="AU101" s="97">
        <f>'COGS-PRICE-MARGIN_CWS'!$E178*AU$92</f>
        <v>325000</v>
      </c>
      <c r="AV101" s="97">
        <f>'COGS-PRICE-MARGIN_CWS'!$E178*AV$92</f>
        <v>325000</v>
      </c>
      <c r="AW101" s="97">
        <f>'COGS-PRICE-MARGIN_CWS'!$E178*AW$92</f>
        <v>325000</v>
      </c>
      <c r="AX101" s="97">
        <f>'COGS-PRICE-MARGIN_CWS'!$E178*AX$92</f>
        <v>208000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9701640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97">
        <f>'COGS-PRICE-MARGIN_CWS'!$E79*O$92</f>
        <v>2675</v>
      </c>
      <c r="P102" s="97">
        <f>'COGS-PRICE-MARGIN_CWS'!$E79*P$92</f>
        <v>4815</v>
      </c>
      <c r="Q102" s="97">
        <f>'COGS-PRICE-MARGIN_CWS'!$E79*Q$92</f>
        <v>4815</v>
      </c>
      <c r="R102" s="97">
        <f>'COGS-PRICE-MARGIN_CWS'!$E79*R$92</f>
        <v>4815</v>
      </c>
      <c r="S102" s="97">
        <f>'COGS-PRICE-MARGIN_CWS'!$E79*S$92</f>
        <v>5350</v>
      </c>
      <c r="T102" s="97">
        <f>'COGS-PRICE-MARGIN_CWS'!$E79*T$92</f>
        <v>5885</v>
      </c>
      <c r="U102" s="97">
        <f>'COGS-PRICE-MARGIN_CWS'!$E79*U$92</f>
        <v>4815</v>
      </c>
      <c r="V102" s="97">
        <f>'COGS-PRICE-MARGIN_CWS'!$E79*V$92</f>
        <v>5350</v>
      </c>
      <c r="W102" s="97">
        <f>'COGS-PRICE-MARGIN_CWS'!$E79*W$92</f>
        <v>4815</v>
      </c>
      <c r="X102" s="97">
        <f>'COGS-PRICE-MARGIN_CWS'!$E79*X$92</f>
        <v>4815</v>
      </c>
      <c r="Y102" s="97">
        <f>'COGS-PRICE-MARGIN_CWS'!$E79*Y$92</f>
        <v>4815</v>
      </c>
      <c r="Z102" s="97">
        <f>'COGS-PRICE-MARGIN_CWS'!$E79*Z$92</f>
        <v>2675</v>
      </c>
      <c r="AA102" s="97">
        <f>'COGS-PRICE-MARGIN_CWS'!$E29*AA$92</f>
        <v>7500</v>
      </c>
      <c r="AB102" s="97">
        <f>'COGS-PRICE-MARGIN_CWS'!$E29*AB$92</f>
        <v>12000</v>
      </c>
      <c r="AC102" s="97">
        <f>'COGS-PRICE-MARGIN_CWS'!$E29*AC$92</f>
        <v>13500</v>
      </c>
      <c r="AD102" s="97">
        <f>'COGS-PRICE-MARGIN_CWS'!$E29*AD$92</f>
        <v>13500</v>
      </c>
      <c r="AE102" s="97">
        <f>'COGS-PRICE-MARGIN_CWS'!$E29*AE$92</f>
        <v>14500</v>
      </c>
      <c r="AF102" s="97">
        <f>'COGS-PRICE-MARGIN_CWS'!$E29*AF$92</f>
        <v>16000</v>
      </c>
      <c r="AG102" s="97">
        <f>'COGS-PRICE-MARGIN_CWS'!$E29*AG$92</f>
        <v>13500</v>
      </c>
      <c r="AH102" s="97">
        <f>'COGS-PRICE-MARGIN_CWS'!$E29*AH$92</f>
        <v>14500</v>
      </c>
      <c r="AI102" s="97">
        <f>'COGS-PRICE-MARGIN_CWS'!$E29*AI$92</f>
        <v>12000</v>
      </c>
      <c r="AJ102" s="97">
        <f>'COGS-PRICE-MARGIN_CWS'!$E29*AJ$92</f>
        <v>12000</v>
      </c>
      <c r="AK102" s="97">
        <f>'COGS-PRICE-MARGIN_CWS'!$E29*AK$92</f>
        <v>12000</v>
      </c>
      <c r="AL102" s="97">
        <f>'COGS-PRICE-MARGIN_CWS'!$E29*AL$92</f>
        <v>7500</v>
      </c>
      <c r="AM102" s="97">
        <f>'COGS-PRICE-MARGIN_CWS'!$E179*AM$92</f>
        <v>8000</v>
      </c>
      <c r="AN102" s="97">
        <f>'COGS-PRICE-MARGIN_CWS'!$E179*AN$92</f>
        <v>12500</v>
      </c>
      <c r="AO102" s="97">
        <f>'COGS-PRICE-MARGIN_CWS'!$E179*AO$92</f>
        <v>14000</v>
      </c>
      <c r="AP102" s="97">
        <f>'COGS-PRICE-MARGIN_CWS'!$E179*AP$92</f>
        <v>14000</v>
      </c>
      <c r="AQ102" s="97">
        <f>'COGS-PRICE-MARGIN_CWS'!$E179*AQ$92</f>
        <v>15500</v>
      </c>
      <c r="AR102" s="97">
        <f>'COGS-PRICE-MARGIN_CWS'!$E179*AR$92</f>
        <v>17000</v>
      </c>
      <c r="AS102" s="97">
        <f>'COGS-PRICE-MARGIN_CWS'!$E179*AS$92</f>
        <v>14000</v>
      </c>
      <c r="AT102" s="97">
        <f>'COGS-PRICE-MARGIN_CWS'!$E179*AT$92</f>
        <v>15500</v>
      </c>
      <c r="AU102" s="97">
        <f>'COGS-PRICE-MARGIN_CWS'!$E179*AU$92</f>
        <v>12500</v>
      </c>
      <c r="AV102" s="97">
        <f>'COGS-PRICE-MARGIN_CWS'!$E179*AV$92</f>
        <v>12500</v>
      </c>
      <c r="AW102" s="97">
        <f>'COGS-PRICE-MARGIN_CWS'!$E179*AW$92</f>
        <v>12500</v>
      </c>
      <c r="AX102" s="97">
        <f>'COGS-PRICE-MARGIN_CWS'!$E179*AX$92</f>
        <v>8000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373140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97">
        <f>'COGS-PRICE-MARGIN_CWS'!$E80*O$92</f>
        <v>0</v>
      </c>
      <c r="P103" s="97">
        <f>'COGS-PRICE-MARGIN_CWS'!$E80*P$92</f>
        <v>0</v>
      </c>
      <c r="Q103" s="97">
        <f>'COGS-PRICE-MARGIN_CWS'!$E80*Q$92</f>
        <v>0</v>
      </c>
      <c r="R103" s="97">
        <f>'COGS-PRICE-MARGIN_CWS'!$E80*R$92</f>
        <v>0</v>
      </c>
      <c r="S103" s="97">
        <f>'COGS-PRICE-MARGIN_CWS'!$E80*S$92</f>
        <v>0</v>
      </c>
      <c r="T103" s="97">
        <f>'COGS-PRICE-MARGIN_CWS'!$E80*T$92</f>
        <v>0</v>
      </c>
      <c r="U103" s="97">
        <f>'COGS-PRICE-MARGIN_CWS'!$E80*U$92</f>
        <v>0</v>
      </c>
      <c r="V103" s="97">
        <f>'COGS-PRICE-MARGIN_CWS'!$E80*V$92</f>
        <v>0</v>
      </c>
      <c r="W103" s="97">
        <f>'COGS-PRICE-MARGIN_CWS'!$E80*W$92</f>
        <v>0</v>
      </c>
      <c r="X103" s="97">
        <f>'COGS-PRICE-MARGIN_CWS'!$E80*X$92</f>
        <v>0</v>
      </c>
      <c r="Y103" s="97">
        <f>'COGS-PRICE-MARGIN_CWS'!$E80*Y$92</f>
        <v>0</v>
      </c>
      <c r="Z103" s="97">
        <f>'COGS-PRICE-MARGIN_CWS'!$E80*Z$92</f>
        <v>0</v>
      </c>
      <c r="AA103" s="97">
        <f>'COGS-PRICE-MARGIN_CWS'!$E30*AA$92</f>
        <v>0</v>
      </c>
      <c r="AB103" s="97">
        <f>'COGS-PRICE-MARGIN_CWS'!$E30*AB$92</f>
        <v>0</v>
      </c>
      <c r="AC103" s="97">
        <f>'COGS-PRICE-MARGIN_CWS'!$E30*AC$92</f>
        <v>0</v>
      </c>
      <c r="AD103" s="97">
        <f>'COGS-PRICE-MARGIN_CWS'!$E30*AD$92</f>
        <v>0</v>
      </c>
      <c r="AE103" s="97">
        <f>'COGS-PRICE-MARGIN_CWS'!$E30*AE$92</f>
        <v>0</v>
      </c>
      <c r="AF103" s="97">
        <f>'COGS-PRICE-MARGIN_CWS'!$E30*AF$92</f>
        <v>0</v>
      </c>
      <c r="AG103" s="97">
        <f>'COGS-PRICE-MARGIN_CWS'!$E30*AG$92</f>
        <v>0</v>
      </c>
      <c r="AH103" s="97">
        <f>'COGS-PRICE-MARGIN_CWS'!$E30*AH$92</f>
        <v>0</v>
      </c>
      <c r="AI103" s="97">
        <f>'COGS-PRICE-MARGIN_CWS'!$E30*AI$92</f>
        <v>0</v>
      </c>
      <c r="AJ103" s="97">
        <f>'COGS-PRICE-MARGIN_CWS'!$E30*AJ$92</f>
        <v>0</v>
      </c>
      <c r="AK103" s="97">
        <f>'COGS-PRICE-MARGIN_CWS'!$E30*AK$92</f>
        <v>0</v>
      </c>
      <c r="AL103" s="97">
        <f>'COGS-PRICE-MARGIN_CWS'!$E30*AL$92</f>
        <v>0</v>
      </c>
      <c r="AM103" s="97">
        <f>'COGS-PRICE-MARGIN_CWS'!$E180*AM$92</f>
        <v>0</v>
      </c>
      <c r="AN103" s="97">
        <f>'COGS-PRICE-MARGIN_CWS'!$E180*AN$92</f>
        <v>0</v>
      </c>
      <c r="AO103" s="97">
        <f>'COGS-PRICE-MARGIN_CWS'!$E180*AO$92</f>
        <v>0</v>
      </c>
      <c r="AP103" s="97">
        <f>'COGS-PRICE-MARGIN_CWS'!$E180*AP$92</f>
        <v>0</v>
      </c>
      <c r="AQ103" s="97">
        <f>'COGS-PRICE-MARGIN_CWS'!$E180*AQ$92</f>
        <v>0</v>
      </c>
      <c r="AR103" s="97">
        <f>'COGS-PRICE-MARGIN_CWS'!$E180*AR$92</f>
        <v>0</v>
      </c>
      <c r="AS103" s="97">
        <f>'COGS-PRICE-MARGIN_CWS'!$E180*AS$92</f>
        <v>0</v>
      </c>
      <c r="AT103" s="97">
        <f>'COGS-PRICE-MARGIN_CWS'!$E180*AT$92</f>
        <v>0</v>
      </c>
      <c r="AU103" s="97">
        <f>'COGS-PRICE-MARGIN_CWS'!$E180*AU$92</f>
        <v>0</v>
      </c>
      <c r="AV103" s="97">
        <f>'COGS-PRICE-MARGIN_CWS'!$E180*AV$92</f>
        <v>0</v>
      </c>
      <c r="AW103" s="97">
        <f>'COGS-PRICE-MARGIN_CWS'!$E180*AW$92</f>
        <v>0</v>
      </c>
      <c r="AX103" s="97">
        <f>'COGS-PRICE-MARGIN_CWS'!$E180*AX$92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97">
        <f>'COGS-PRICE-MARGIN_CWS'!$E81*O$92</f>
        <v>0</v>
      </c>
      <c r="P104" s="97">
        <f>'COGS-PRICE-MARGIN_CWS'!$E81*P$92</f>
        <v>0</v>
      </c>
      <c r="Q104" s="97">
        <f>'COGS-PRICE-MARGIN_CWS'!$E81*Q$92</f>
        <v>0</v>
      </c>
      <c r="R104" s="97">
        <f>'COGS-PRICE-MARGIN_CWS'!$E81*R$92</f>
        <v>0</v>
      </c>
      <c r="S104" s="97">
        <f>'COGS-PRICE-MARGIN_CWS'!$E81*S$92</f>
        <v>0</v>
      </c>
      <c r="T104" s="97">
        <f>'COGS-PRICE-MARGIN_CWS'!$E81*T$92</f>
        <v>0</v>
      </c>
      <c r="U104" s="97">
        <f>'COGS-PRICE-MARGIN_CWS'!$E81*U$92</f>
        <v>0</v>
      </c>
      <c r="V104" s="97">
        <f>'COGS-PRICE-MARGIN_CWS'!$E81*V$92</f>
        <v>0</v>
      </c>
      <c r="W104" s="97">
        <f>'COGS-PRICE-MARGIN_CWS'!$E81*W$92</f>
        <v>0</v>
      </c>
      <c r="X104" s="97">
        <f>'COGS-PRICE-MARGIN_CWS'!$E81*X$92</f>
        <v>0</v>
      </c>
      <c r="Y104" s="97">
        <f>'COGS-PRICE-MARGIN_CWS'!$E81*Y$92</f>
        <v>0</v>
      </c>
      <c r="Z104" s="97">
        <f>'COGS-PRICE-MARGIN_CWS'!$E81*Z$92</f>
        <v>0</v>
      </c>
      <c r="AA104" s="97">
        <f>'COGS-PRICE-MARGIN_CWS'!$E31*AA$92</f>
        <v>0</v>
      </c>
      <c r="AB104" s="97">
        <f>'COGS-PRICE-MARGIN_CWS'!$E31*AB$92</f>
        <v>0</v>
      </c>
      <c r="AC104" s="97">
        <f>'COGS-PRICE-MARGIN_CWS'!$E31*AC$92</f>
        <v>0</v>
      </c>
      <c r="AD104" s="97">
        <f>'COGS-PRICE-MARGIN_CWS'!$E31*AD$92</f>
        <v>0</v>
      </c>
      <c r="AE104" s="97">
        <f>'COGS-PRICE-MARGIN_CWS'!$E31*AE$92</f>
        <v>0</v>
      </c>
      <c r="AF104" s="97">
        <f>'COGS-PRICE-MARGIN_CWS'!$E31*AF$92</f>
        <v>0</v>
      </c>
      <c r="AG104" s="97">
        <f>'COGS-PRICE-MARGIN_CWS'!$E31*AG$92</f>
        <v>0</v>
      </c>
      <c r="AH104" s="97">
        <f>'COGS-PRICE-MARGIN_CWS'!$E31*AH$92</f>
        <v>0</v>
      </c>
      <c r="AI104" s="97">
        <f>'COGS-PRICE-MARGIN_CWS'!$E31*AI$92</f>
        <v>0</v>
      </c>
      <c r="AJ104" s="97">
        <f>'COGS-PRICE-MARGIN_CWS'!$E31*AJ$92</f>
        <v>0</v>
      </c>
      <c r="AK104" s="97">
        <f>'COGS-PRICE-MARGIN_CWS'!$E31*AK$92</f>
        <v>0</v>
      </c>
      <c r="AL104" s="97">
        <f>'COGS-PRICE-MARGIN_CWS'!$E31*AL$92</f>
        <v>0</v>
      </c>
      <c r="AM104" s="97">
        <f>'COGS-PRICE-MARGIN_CWS'!$E181*AM$92</f>
        <v>0</v>
      </c>
      <c r="AN104" s="97">
        <f>'COGS-PRICE-MARGIN_CWS'!$E181*AN$92</f>
        <v>0</v>
      </c>
      <c r="AO104" s="97">
        <f>'COGS-PRICE-MARGIN_CWS'!$E181*AO$92</f>
        <v>0</v>
      </c>
      <c r="AP104" s="97">
        <f>'COGS-PRICE-MARGIN_CWS'!$E181*AP$92</f>
        <v>0</v>
      </c>
      <c r="AQ104" s="97">
        <f>'COGS-PRICE-MARGIN_CWS'!$E181*AQ$92</f>
        <v>0</v>
      </c>
      <c r="AR104" s="97">
        <f>'COGS-PRICE-MARGIN_CWS'!$E181*AR$92</f>
        <v>0</v>
      </c>
      <c r="AS104" s="97">
        <f>'COGS-PRICE-MARGIN_CWS'!$E181*AS$92</f>
        <v>0</v>
      </c>
      <c r="AT104" s="97">
        <f>'COGS-PRICE-MARGIN_CWS'!$E181*AT$92</f>
        <v>0</v>
      </c>
      <c r="AU104" s="97">
        <f>'COGS-PRICE-MARGIN_CWS'!$E181*AU$92</f>
        <v>0</v>
      </c>
      <c r="AV104" s="97">
        <f>'COGS-PRICE-MARGIN_CWS'!$E181*AV$92</f>
        <v>0</v>
      </c>
      <c r="AW104" s="97">
        <f>'COGS-PRICE-MARGIN_CWS'!$E181*AW$92</f>
        <v>0</v>
      </c>
      <c r="AX104" s="97">
        <f>'COGS-PRICE-MARGIN_CWS'!$E181*AX$92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6">SUM(D101:D104)</f>
        <v>0</v>
      </c>
      <c r="E106" s="63">
        <f t="shared" si="66"/>
        <v>0</v>
      </c>
      <c r="F106" s="63">
        <f t="shared" si="66"/>
        <v>40500</v>
      </c>
      <c r="G106" s="63">
        <f t="shared" si="66"/>
        <v>40500</v>
      </c>
      <c r="H106" s="63">
        <f t="shared" si="66"/>
        <v>40500</v>
      </c>
      <c r="I106" s="63">
        <f t="shared" si="66"/>
        <v>40500</v>
      </c>
      <c r="J106" s="63">
        <f t="shared" si="66"/>
        <v>40500</v>
      </c>
      <c r="K106" s="63">
        <f t="shared" si="66"/>
        <v>40500</v>
      </c>
      <c r="L106" s="63">
        <f t="shared" si="66"/>
        <v>40500</v>
      </c>
      <c r="M106" s="63">
        <f t="shared" si="66"/>
        <v>40500</v>
      </c>
      <c r="N106" s="63">
        <f t="shared" si="66"/>
        <v>27000</v>
      </c>
      <c r="O106" s="63">
        <f t="shared" si="66"/>
        <v>72225</v>
      </c>
      <c r="P106" s="63">
        <f t="shared" si="66"/>
        <v>130005</v>
      </c>
      <c r="Q106" s="63">
        <f t="shared" si="66"/>
        <v>130005</v>
      </c>
      <c r="R106" s="63">
        <f t="shared" si="66"/>
        <v>130005</v>
      </c>
      <c r="S106" s="63">
        <f t="shared" si="66"/>
        <v>144450</v>
      </c>
      <c r="T106" s="63">
        <f t="shared" si="66"/>
        <v>158895</v>
      </c>
      <c r="U106" s="63">
        <f t="shared" si="66"/>
        <v>130005</v>
      </c>
      <c r="V106" s="63">
        <f t="shared" si="66"/>
        <v>144450</v>
      </c>
      <c r="W106" s="63">
        <f t="shared" si="66"/>
        <v>130005</v>
      </c>
      <c r="X106" s="63">
        <f t="shared" si="66"/>
        <v>130005</v>
      </c>
      <c r="Y106" s="63">
        <f t="shared" si="66"/>
        <v>130005</v>
      </c>
      <c r="Z106" s="63">
        <f t="shared" si="66"/>
        <v>72225</v>
      </c>
      <c r="AA106" s="63">
        <f t="shared" si="66"/>
        <v>202500</v>
      </c>
      <c r="AB106" s="63">
        <f t="shared" si="66"/>
        <v>324000</v>
      </c>
      <c r="AC106" s="63">
        <f t="shared" si="66"/>
        <v>364500</v>
      </c>
      <c r="AD106" s="63">
        <f t="shared" si="66"/>
        <v>364500</v>
      </c>
      <c r="AE106" s="63">
        <f t="shared" si="66"/>
        <v>391500</v>
      </c>
      <c r="AF106" s="63">
        <f t="shared" si="66"/>
        <v>432000</v>
      </c>
      <c r="AG106" s="63">
        <f t="shared" si="66"/>
        <v>364500</v>
      </c>
      <c r="AH106" s="63">
        <f t="shared" si="66"/>
        <v>391500</v>
      </c>
      <c r="AI106" s="63">
        <f t="shared" si="66"/>
        <v>324000</v>
      </c>
      <c r="AJ106" s="63">
        <f t="shared" si="66"/>
        <v>324000</v>
      </c>
      <c r="AK106" s="63">
        <f t="shared" si="66"/>
        <v>324000</v>
      </c>
      <c r="AL106" s="63">
        <f t="shared" si="66"/>
        <v>202500</v>
      </c>
      <c r="AM106" s="63">
        <f t="shared" si="66"/>
        <v>216000</v>
      </c>
      <c r="AN106" s="63">
        <f t="shared" si="66"/>
        <v>337500</v>
      </c>
      <c r="AO106" s="63">
        <f t="shared" si="66"/>
        <v>378000</v>
      </c>
      <c r="AP106" s="63">
        <f t="shared" si="66"/>
        <v>378000</v>
      </c>
      <c r="AQ106" s="63">
        <f t="shared" si="66"/>
        <v>418500</v>
      </c>
      <c r="AR106" s="63">
        <f t="shared" si="66"/>
        <v>459000</v>
      </c>
      <c r="AS106" s="63">
        <f t="shared" si="66"/>
        <v>378000</v>
      </c>
      <c r="AT106" s="63">
        <f t="shared" si="66"/>
        <v>418500</v>
      </c>
      <c r="AU106" s="63">
        <f t="shared" si="66"/>
        <v>337500</v>
      </c>
      <c r="AV106" s="63">
        <f t="shared" si="66"/>
        <v>337500</v>
      </c>
      <c r="AW106" s="63">
        <f t="shared" si="66"/>
        <v>337500</v>
      </c>
      <c r="AX106" s="63">
        <f t="shared" si="66"/>
        <v>216000</v>
      </c>
      <c r="AY106" s="63">
        <f t="shared" si="66"/>
        <v>0</v>
      </c>
      <c r="AZ106" s="63">
        <f t="shared" si="66"/>
        <v>0</v>
      </c>
      <c r="BA106" s="63">
        <f t="shared" si="66"/>
        <v>0</v>
      </c>
      <c r="BB106" s="63">
        <f t="shared" si="66"/>
        <v>0</v>
      </c>
      <c r="BC106" s="63">
        <f t="shared" si="66"/>
        <v>0</v>
      </c>
      <c r="BD106" s="63">
        <f t="shared" si="66"/>
        <v>0</v>
      </c>
      <c r="BE106" s="63">
        <f t="shared" si="66"/>
        <v>0</v>
      </c>
      <c r="BF106" s="63">
        <f t="shared" si="66"/>
        <v>0</v>
      </c>
      <c r="BG106" s="63">
        <f t="shared" si="66"/>
        <v>0</v>
      </c>
      <c r="BH106" s="63">
        <f t="shared" si="66"/>
        <v>0</v>
      </c>
      <c r="BI106" s="63">
        <f t="shared" si="66"/>
        <v>0</v>
      </c>
      <c r="BJ106" s="63">
        <f t="shared" si="66"/>
        <v>0</v>
      </c>
      <c r="BK106" s="118">
        <f>SUM(C106:BJ106)</f>
        <v>10074780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67">IF(D92&gt;0,(D97-D106)/D92,0)</f>
        <v>0</v>
      </c>
      <c r="E108" s="63">
        <f t="shared" si="67"/>
        <v>0</v>
      </c>
      <c r="F108" s="63">
        <f t="shared" si="67"/>
        <v>7430</v>
      </c>
      <c r="G108" s="63">
        <f t="shared" si="67"/>
        <v>7430</v>
      </c>
      <c r="H108" s="63">
        <f t="shared" si="67"/>
        <v>7430</v>
      </c>
      <c r="I108" s="63">
        <f t="shared" si="67"/>
        <v>7430</v>
      </c>
      <c r="J108" s="63">
        <f t="shared" si="67"/>
        <v>7430</v>
      </c>
      <c r="K108" s="63">
        <f t="shared" si="67"/>
        <v>7430</v>
      </c>
      <c r="L108" s="63">
        <f t="shared" si="67"/>
        <v>7430</v>
      </c>
      <c r="M108" s="63">
        <f t="shared" si="67"/>
        <v>7430</v>
      </c>
      <c r="N108" s="63">
        <f t="shared" si="67"/>
        <v>7430</v>
      </c>
      <c r="O108" s="63">
        <f t="shared" si="67"/>
        <v>10165</v>
      </c>
      <c r="P108" s="63">
        <f t="shared" si="67"/>
        <v>10165</v>
      </c>
      <c r="Q108" s="63">
        <f t="shared" si="67"/>
        <v>10165</v>
      </c>
      <c r="R108" s="63">
        <f t="shared" si="67"/>
        <v>10165</v>
      </c>
      <c r="S108" s="63">
        <f t="shared" si="67"/>
        <v>10165</v>
      </c>
      <c r="T108" s="63">
        <f t="shared" si="67"/>
        <v>10165</v>
      </c>
      <c r="U108" s="63">
        <f t="shared" si="67"/>
        <v>10165</v>
      </c>
      <c r="V108" s="63">
        <f t="shared" si="67"/>
        <v>10165</v>
      </c>
      <c r="W108" s="63">
        <f t="shared" si="67"/>
        <v>10165</v>
      </c>
      <c r="X108" s="63">
        <f t="shared" si="67"/>
        <v>10165</v>
      </c>
      <c r="Y108" s="63">
        <f t="shared" si="67"/>
        <v>10165</v>
      </c>
      <c r="Z108" s="63">
        <f t="shared" si="67"/>
        <v>10165</v>
      </c>
      <c r="AA108" s="63">
        <f t="shared" si="67"/>
        <v>9500</v>
      </c>
      <c r="AB108" s="63">
        <f t="shared" si="67"/>
        <v>9500</v>
      </c>
      <c r="AC108" s="63">
        <f t="shared" si="67"/>
        <v>9500</v>
      </c>
      <c r="AD108" s="63">
        <f t="shared" si="67"/>
        <v>9500</v>
      </c>
      <c r="AE108" s="63">
        <f t="shared" si="67"/>
        <v>9500</v>
      </c>
      <c r="AF108" s="63">
        <f t="shared" si="67"/>
        <v>9500</v>
      </c>
      <c r="AG108" s="63">
        <f t="shared" si="67"/>
        <v>9500</v>
      </c>
      <c r="AH108" s="63">
        <f t="shared" si="67"/>
        <v>9500</v>
      </c>
      <c r="AI108" s="63">
        <f t="shared" si="67"/>
        <v>9500</v>
      </c>
      <c r="AJ108" s="63">
        <f t="shared" si="67"/>
        <v>9500</v>
      </c>
      <c r="AK108" s="63">
        <f t="shared" si="67"/>
        <v>9500</v>
      </c>
      <c r="AL108" s="63">
        <f t="shared" si="67"/>
        <v>9500</v>
      </c>
      <c r="AM108" s="63">
        <f t="shared" si="67"/>
        <v>9500</v>
      </c>
      <c r="AN108" s="63">
        <f t="shared" si="67"/>
        <v>9500</v>
      </c>
      <c r="AO108" s="63">
        <f t="shared" si="67"/>
        <v>9500</v>
      </c>
      <c r="AP108" s="63">
        <f t="shared" si="67"/>
        <v>9500</v>
      </c>
      <c r="AQ108" s="63">
        <f t="shared" si="67"/>
        <v>9500</v>
      </c>
      <c r="AR108" s="63">
        <f t="shared" si="67"/>
        <v>9500</v>
      </c>
      <c r="AS108" s="63">
        <f t="shared" si="67"/>
        <v>9500</v>
      </c>
      <c r="AT108" s="63">
        <f t="shared" si="67"/>
        <v>9500</v>
      </c>
      <c r="AU108" s="63">
        <f t="shared" si="67"/>
        <v>9500</v>
      </c>
      <c r="AV108" s="63">
        <f t="shared" si="67"/>
        <v>9500</v>
      </c>
      <c r="AW108" s="63">
        <f t="shared" si="67"/>
        <v>9500</v>
      </c>
      <c r="AX108" s="63">
        <f t="shared" si="67"/>
        <v>9500</v>
      </c>
      <c r="AY108" s="63">
        <f t="shared" si="67"/>
        <v>0</v>
      </c>
      <c r="AZ108" s="63">
        <f t="shared" si="67"/>
        <v>0</v>
      </c>
      <c r="BA108" s="63">
        <f t="shared" si="67"/>
        <v>0</v>
      </c>
      <c r="BB108" s="63">
        <f t="shared" si="67"/>
        <v>0</v>
      </c>
      <c r="BC108" s="63">
        <f t="shared" si="67"/>
        <v>0</v>
      </c>
      <c r="BD108" s="63">
        <f t="shared" si="67"/>
        <v>0</v>
      </c>
      <c r="BE108" s="63">
        <f t="shared" si="67"/>
        <v>0</v>
      </c>
      <c r="BF108" s="63">
        <f t="shared" si="67"/>
        <v>0</v>
      </c>
      <c r="BG108" s="63">
        <f t="shared" si="67"/>
        <v>0</v>
      </c>
      <c r="BH108" s="63">
        <f t="shared" si="67"/>
        <v>0</v>
      </c>
      <c r="BI108" s="63">
        <f t="shared" si="67"/>
        <v>0</v>
      </c>
      <c r="BJ108" s="63">
        <f t="shared" si="67"/>
        <v>0</v>
      </c>
    </row>
    <row r="109" spans="1:63" outlineLevel="1" x14ac:dyDescent="0.15">
      <c r="A109" s="47" t="s">
        <v>648</v>
      </c>
      <c r="C109" s="63">
        <f t="shared" ref="C109:E109" si="68">C97-C106</f>
        <v>0</v>
      </c>
      <c r="D109" s="63">
        <f t="shared" si="68"/>
        <v>0</v>
      </c>
      <c r="E109" s="63">
        <f t="shared" si="68"/>
        <v>0</v>
      </c>
      <c r="F109" s="63">
        <f>F97-F106</f>
        <v>22290</v>
      </c>
      <c r="G109" s="63">
        <f t="shared" ref="G109:BJ109" si="69">G97-G106</f>
        <v>22290</v>
      </c>
      <c r="H109" s="63">
        <f t="shared" si="69"/>
        <v>22290</v>
      </c>
      <c r="I109" s="63">
        <f t="shared" si="69"/>
        <v>22290</v>
      </c>
      <c r="J109" s="63">
        <f t="shared" si="69"/>
        <v>22290</v>
      </c>
      <c r="K109" s="63">
        <f t="shared" si="69"/>
        <v>22290</v>
      </c>
      <c r="L109" s="63">
        <f t="shared" si="69"/>
        <v>22290</v>
      </c>
      <c r="M109" s="63">
        <f t="shared" si="69"/>
        <v>22290</v>
      </c>
      <c r="N109" s="63">
        <f t="shared" si="69"/>
        <v>14860</v>
      </c>
      <c r="O109" s="63">
        <f t="shared" si="69"/>
        <v>50825</v>
      </c>
      <c r="P109" s="63">
        <f t="shared" si="69"/>
        <v>91485</v>
      </c>
      <c r="Q109" s="63">
        <f t="shared" si="69"/>
        <v>91485</v>
      </c>
      <c r="R109" s="63">
        <f t="shared" si="69"/>
        <v>91485</v>
      </c>
      <c r="S109" s="63">
        <f t="shared" si="69"/>
        <v>101650</v>
      </c>
      <c r="T109" s="63">
        <f t="shared" si="69"/>
        <v>111815</v>
      </c>
      <c r="U109" s="63">
        <f t="shared" si="69"/>
        <v>91485</v>
      </c>
      <c r="V109" s="63">
        <f t="shared" si="69"/>
        <v>101650</v>
      </c>
      <c r="W109" s="63">
        <f t="shared" si="69"/>
        <v>91485</v>
      </c>
      <c r="X109" s="63">
        <f t="shared" si="69"/>
        <v>91485</v>
      </c>
      <c r="Y109" s="63">
        <f t="shared" si="69"/>
        <v>91485</v>
      </c>
      <c r="Z109" s="63">
        <f t="shared" si="69"/>
        <v>50825</v>
      </c>
      <c r="AA109" s="63">
        <f t="shared" si="69"/>
        <v>142500</v>
      </c>
      <c r="AB109" s="63">
        <f t="shared" si="69"/>
        <v>228000</v>
      </c>
      <c r="AC109" s="63">
        <f t="shared" si="69"/>
        <v>256500</v>
      </c>
      <c r="AD109" s="63">
        <f t="shared" si="69"/>
        <v>256500</v>
      </c>
      <c r="AE109" s="63">
        <f t="shared" si="69"/>
        <v>275500</v>
      </c>
      <c r="AF109" s="63">
        <f t="shared" si="69"/>
        <v>304000</v>
      </c>
      <c r="AG109" s="63">
        <f t="shared" si="69"/>
        <v>256500</v>
      </c>
      <c r="AH109" s="63">
        <f t="shared" si="69"/>
        <v>275500</v>
      </c>
      <c r="AI109" s="63">
        <f t="shared" si="69"/>
        <v>228000</v>
      </c>
      <c r="AJ109" s="63">
        <f t="shared" si="69"/>
        <v>228000</v>
      </c>
      <c r="AK109" s="63">
        <f t="shared" si="69"/>
        <v>228000</v>
      </c>
      <c r="AL109" s="63">
        <f t="shared" si="69"/>
        <v>142500</v>
      </c>
      <c r="AM109" s="63">
        <f t="shared" si="69"/>
        <v>152000</v>
      </c>
      <c r="AN109" s="63">
        <f t="shared" si="69"/>
        <v>237500</v>
      </c>
      <c r="AO109" s="63">
        <f t="shared" si="69"/>
        <v>266000</v>
      </c>
      <c r="AP109" s="63">
        <f t="shared" si="69"/>
        <v>266000</v>
      </c>
      <c r="AQ109" s="63">
        <f t="shared" si="69"/>
        <v>294500</v>
      </c>
      <c r="AR109" s="63">
        <f t="shared" si="69"/>
        <v>323000</v>
      </c>
      <c r="AS109" s="63">
        <f t="shared" si="69"/>
        <v>266000</v>
      </c>
      <c r="AT109" s="63">
        <f t="shared" si="69"/>
        <v>294500</v>
      </c>
      <c r="AU109" s="63">
        <f t="shared" si="69"/>
        <v>237500</v>
      </c>
      <c r="AV109" s="63">
        <f t="shared" si="69"/>
        <v>237500</v>
      </c>
      <c r="AW109" s="63">
        <f t="shared" si="69"/>
        <v>237500</v>
      </c>
      <c r="AX109" s="63">
        <f t="shared" si="69"/>
        <v>152000</v>
      </c>
      <c r="AY109" s="63">
        <f t="shared" si="69"/>
        <v>0</v>
      </c>
      <c r="AZ109" s="63">
        <f t="shared" si="69"/>
        <v>0</v>
      </c>
      <c r="BA109" s="63">
        <f t="shared" si="69"/>
        <v>0</v>
      </c>
      <c r="BB109" s="63">
        <f t="shared" si="69"/>
        <v>0</v>
      </c>
      <c r="BC109" s="63">
        <f t="shared" si="69"/>
        <v>0</v>
      </c>
      <c r="BD109" s="63">
        <f t="shared" si="69"/>
        <v>0</v>
      </c>
      <c r="BE109" s="63">
        <f t="shared" si="69"/>
        <v>0</v>
      </c>
      <c r="BF109" s="63">
        <f t="shared" si="69"/>
        <v>0</v>
      </c>
      <c r="BG109" s="63">
        <f t="shared" si="69"/>
        <v>0</v>
      </c>
      <c r="BH109" s="63">
        <f t="shared" si="69"/>
        <v>0</v>
      </c>
      <c r="BI109" s="63">
        <f t="shared" si="69"/>
        <v>0</v>
      </c>
      <c r="BJ109" s="63">
        <f t="shared" si="69"/>
        <v>0</v>
      </c>
      <c r="BK109" s="118">
        <f>SUM(C109:BJ109)</f>
        <v>7035840</v>
      </c>
    </row>
    <row r="110" spans="1:63" outlineLevel="1" x14ac:dyDescent="0.15">
      <c r="A110" s="47" t="s">
        <v>326</v>
      </c>
      <c r="C110" s="46">
        <f t="shared" ref="C110:AH110" si="70">IF(C109&gt;0,(C109/C97),0)</f>
        <v>0</v>
      </c>
      <c r="D110" s="46">
        <f t="shared" si="70"/>
        <v>0</v>
      </c>
      <c r="E110" s="46">
        <f t="shared" si="70"/>
        <v>0</v>
      </c>
      <c r="F110" s="46">
        <f t="shared" si="70"/>
        <v>0.35499283325370284</v>
      </c>
      <c r="G110" s="46">
        <f t="shared" si="70"/>
        <v>0.35499283325370284</v>
      </c>
      <c r="H110" s="46">
        <f t="shared" si="70"/>
        <v>0.35499283325370284</v>
      </c>
      <c r="I110" s="46">
        <f t="shared" si="70"/>
        <v>0.35499283325370284</v>
      </c>
      <c r="J110" s="46">
        <f t="shared" si="70"/>
        <v>0.35499283325370284</v>
      </c>
      <c r="K110" s="46">
        <f t="shared" si="70"/>
        <v>0.35499283325370284</v>
      </c>
      <c r="L110" s="46">
        <f t="shared" si="70"/>
        <v>0.35499283325370284</v>
      </c>
      <c r="M110" s="46">
        <f t="shared" si="70"/>
        <v>0.35499283325370284</v>
      </c>
      <c r="N110" s="46">
        <f t="shared" si="70"/>
        <v>0.35499283325370284</v>
      </c>
      <c r="O110" s="46">
        <f t="shared" si="70"/>
        <v>0.41304347826086957</v>
      </c>
      <c r="P110" s="46">
        <f t="shared" si="70"/>
        <v>0.41304347826086957</v>
      </c>
      <c r="Q110" s="46">
        <f t="shared" si="70"/>
        <v>0.41304347826086957</v>
      </c>
      <c r="R110" s="46">
        <f t="shared" si="70"/>
        <v>0.41304347826086957</v>
      </c>
      <c r="S110" s="46">
        <f t="shared" si="70"/>
        <v>0.41304347826086957</v>
      </c>
      <c r="T110" s="46">
        <f t="shared" si="70"/>
        <v>0.41304347826086957</v>
      </c>
      <c r="U110" s="46">
        <f t="shared" si="70"/>
        <v>0.41304347826086957</v>
      </c>
      <c r="V110" s="46">
        <f t="shared" si="70"/>
        <v>0.41304347826086957</v>
      </c>
      <c r="W110" s="46">
        <f t="shared" si="70"/>
        <v>0.41304347826086957</v>
      </c>
      <c r="X110" s="46">
        <f t="shared" si="70"/>
        <v>0.41304347826086957</v>
      </c>
      <c r="Y110" s="46">
        <f t="shared" si="70"/>
        <v>0.41304347826086957</v>
      </c>
      <c r="Z110" s="46">
        <f t="shared" si="70"/>
        <v>0.41304347826086957</v>
      </c>
      <c r="AA110" s="46">
        <f t="shared" si="70"/>
        <v>0.41304347826086957</v>
      </c>
      <c r="AB110" s="46">
        <f t="shared" si="70"/>
        <v>0.41304347826086957</v>
      </c>
      <c r="AC110" s="46">
        <f t="shared" si="70"/>
        <v>0.41304347826086957</v>
      </c>
      <c r="AD110" s="46">
        <f t="shared" si="70"/>
        <v>0.41304347826086957</v>
      </c>
      <c r="AE110" s="46">
        <f t="shared" si="70"/>
        <v>0.41304347826086957</v>
      </c>
      <c r="AF110" s="46">
        <f t="shared" si="70"/>
        <v>0.41304347826086957</v>
      </c>
      <c r="AG110" s="46">
        <f t="shared" si="70"/>
        <v>0.41304347826086957</v>
      </c>
      <c r="AH110" s="46">
        <f t="shared" si="70"/>
        <v>0.41304347826086957</v>
      </c>
      <c r="AI110" s="46">
        <f t="shared" ref="AI110:BJ110" si="71">IF(AI109&gt;0,(AI109/AI97),0)</f>
        <v>0.41304347826086957</v>
      </c>
      <c r="AJ110" s="46">
        <f t="shared" si="71"/>
        <v>0.41304347826086957</v>
      </c>
      <c r="AK110" s="46">
        <f t="shared" si="71"/>
        <v>0.41304347826086957</v>
      </c>
      <c r="AL110" s="46">
        <f t="shared" si="71"/>
        <v>0.41304347826086957</v>
      </c>
      <c r="AM110" s="46">
        <f t="shared" si="71"/>
        <v>0.41304347826086957</v>
      </c>
      <c r="AN110" s="46">
        <f t="shared" si="71"/>
        <v>0.41304347826086957</v>
      </c>
      <c r="AO110" s="46">
        <f t="shared" si="71"/>
        <v>0.41304347826086957</v>
      </c>
      <c r="AP110" s="46">
        <f t="shared" si="71"/>
        <v>0.41304347826086957</v>
      </c>
      <c r="AQ110" s="46">
        <f t="shared" si="71"/>
        <v>0.41304347826086957</v>
      </c>
      <c r="AR110" s="46">
        <f t="shared" si="71"/>
        <v>0.41304347826086957</v>
      </c>
      <c r="AS110" s="46">
        <f t="shared" si="71"/>
        <v>0.41304347826086957</v>
      </c>
      <c r="AT110" s="46">
        <f t="shared" si="71"/>
        <v>0.41304347826086957</v>
      </c>
      <c r="AU110" s="46">
        <f t="shared" si="71"/>
        <v>0.41304347826086957</v>
      </c>
      <c r="AV110" s="46">
        <f t="shared" si="71"/>
        <v>0.41304347826086957</v>
      </c>
      <c r="AW110" s="46">
        <f t="shared" si="71"/>
        <v>0.41304347826086957</v>
      </c>
      <c r="AX110" s="46">
        <f t="shared" si="71"/>
        <v>0.41304347826086957</v>
      </c>
      <c r="AY110" s="46">
        <f t="shared" si="71"/>
        <v>0</v>
      </c>
      <c r="AZ110" s="46">
        <f t="shared" si="71"/>
        <v>0</v>
      </c>
      <c r="BA110" s="46">
        <f t="shared" si="71"/>
        <v>0</v>
      </c>
      <c r="BB110" s="46">
        <f t="shared" si="71"/>
        <v>0</v>
      </c>
      <c r="BC110" s="46">
        <f t="shared" si="71"/>
        <v>0</v>
      </c>
      <c r="BD110" s="46">
        <f t="shared" si="71"/>
        <v>0</v>
      </c>
      <c r="BE110" s="46">
        <f t="shared" si="71"/>
        <v>0</v>
      </c>
      <c r="BF110" s="46">
        <f t="shared" si="71"/>
        <v>0</v>
      </c>
      <c r="BG110" s="46">
        <f t="shared" si="71"/>
        <v>0</v>
      </c>
      <c r="BH110" s="46">
        <f t="shared" si="71"/>
        <v>0</v>
      </c>
      <c r="BI110" s="46">
        <f t="shared" si="71"/>
        <v>0</v>
      </c>
      <c r="BJ110" s="46">
        <f t="shared" si="71"/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'COGS-PRICE-MARGIN_CWS'!$B97</f>
        <v>0.25</v>
      </c>
      <c r="P114" s="98">
        <f>'COGS-PRICE-MARGIN_CWS'!$B97</f>
        <v>0.25</v>
      </c>
      <c r="Q114" s="98">
        <f>'COGS-PRICE-MARGIN_CWS'!$B97</f>
        <v>0.25</v>
      </c>
      <c r="R114" s="98">
        <f>'COGS-PRICE-MARGIN_CWS'!$B97</f>
        <v>0.25</v>
      </c>
      <c r="S114" s="98">
        <f>'COGS-PRICE-MARGIN_CWS'!$B97</f>
        <v>0.25</v>
      </c>
      <c r="T114" s="98">
        <f>'COGS-PRICE-MARGIN_CWS'!$B97</f>
        <v>0.25</v>
      </c>
      <c r="U114" s="98">
        <f>'COGS-PRICE-MARGIN_CWS'!$B97</f>
        <v>0.25</v>
      </c>
      <c r="V114" s="98">
        <f>'COGS-PRICE-MARGIN_CWS'!$B97</f>
        <v>0.25</v>
      </c>
      <c r="W114" s="98">
        <f>'COGS-PRICE-MARGIN_CWS'!$B97</f>
        <v>0.25</v>
      </c>
      <c r="X114" s="98">
        <f>'COGS-PRICE-MARGIN_CWS'!$B97</f>
        <v>0.25</v>
      </c>
      <c r="Y114" s="98">
        <f>'COGS-PRICE-MARGIN_CWS'!$B97</f>
        <v>0.25</v>
      </c>
      <c r="Z114" s="98">
        <f>'COGS-PRICE-MARGIN_CWS'!$B97</f>
        <v>0.25</v>
      </c>
      <c r="AA114" s="98">
        <f>'COGS-PRICE-MARGIN_CWS'!$B147</f>
        <v>0.3</v>
      </c>
      <c r="AB114" s="98">
        <f>'COGS-PRICE-MARGIN_CWS'!$B147</f>
        <v>0.3</v>
      </c>
      <c r="AC114" s="98">
        <f>'COGS-PRICE-MARGIN_CWS'!$B147</f>
        <v>0.3</v>
      </c>
      <c r="AD114" s="98">
        <f>'COGS-PRICE-MARGIN_CWS'!$B147</f>
        <v>0.3</v>
      </c>
      <c r="AE114" s="98">
        <f>'COGS-PRICE-MARGIN_CWS'!$B147</f>
        <v>0.3</v>
      </c>
      <c r="AF114" s="98">
        <f>'COGS-PRICE-MARGIN_CWS'!$B147</f>
        <v>0.3</v>
      </c>
      <c r="AG114" s="98">
        <f>'COGS-PRICE-MARGIN_CWS'!$B147</f>
        <v>0.3</v>
      </c>
      <c r="AH114" s="98">
        <f>'COGS-PRICE-MARGIN_CWS'!$B147</f>
        <v>0.3</v>
      </c>
      <c r="AI114" s="98">
        <f>'COGS-PRICE-MARGIN_CWS'!$B147</f>
        <v>0.3</v>
      </c>
      <c r="AJ114" s="98">
        <f>'COGS-PRICE-MARGIN_CWS'!$B147</f>
        <v>0.3</v>
      </c>
      <c r="AK114" s="98">
        <f>'COGS-PRICE-MARGIN_CWS'!$B147</f>
        <v>0.3</v>
      </c>
      <c r="AL114" s="98">
        <f>'COGS-PRICE-MARGIN_CWS'!$B147</f>
        <v>0.3</v>
      </c>
      <c r="AM114" s="98">
        <f>'COGS-PRICE-MARGIN_CWS'!$B197</f>
        <v>0.3</v>
      </c>
      <c r="AN114" s="98">
        <f>'COGS-PRICE-MARGIN_CWS'!$B197</f>
        <v>0.3</v>
      </c>
      <c r="AO114" s="98">
        <f>'COGS-PRICE-MARGIN_CWS'!$B197</f>
        <v>0.3</v>
      </c>
      <c r="AP114" s="98">
        <f>'COGS-PRICE-MARGIN_CWS'!$B197</f>
        <v>0.3</v>
      </c>
      <c r="AQ114" s="98">
        <f>'COGS-PRICE-MARGIN_CWS'!$B197</f>
        <v>0.3</v>
      </c>
      <c r="AR114" s="98">
        <f>'COGS-PRICE-MARGIN_CWS'!$B197</f>
        <v>0.3</v>
      </c>
      <c r="AS114" s="98">
        <f>'COGS-PRICE-MARGIN_CWS'!$B197</f>
        <v>0.3</v>
      </c>
      <c r="AT114" s="98">
        <f>'COGS-PRICE-MARGIN_CWS'!$B197</f>
        <v>0.3</v>
      </c>
      <c r="AU114" s="98">
        <f>'COGS-PRICE-MARGIN_CWS'!$B197</f>
        <v>0.3</v>
      </c>
      <c r="AV114" s="98">
        <f>'COGS-PRICE-MARGIN_CWS'!$B197</f>
        <v>0.3</v>
      </c>
      <c r="AW114" s="98">
        <f>'COGS-PRICE-MARGIN_CWS'!$B197</f>
        <v>0.3</v>
      </c>
      <c r="AX114" s="98">
        <f>'COGS-PRICE-MARGIN_CWS'!$B197</f>
        <v>0.3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2">C92-C116</f>
        <v>0</v>
      </c>
      <c r="D115" s="169">
        <f t="shared" si="72"/>
        <v>0</v>
      </c>
      <c r="E115" s="169">
        <f t="shared" si="72"/>
        <v>0</v>
      </c>
      <c r="F115" s="169">
        <f t="shared" si="72"/>
        <v>2</v>
      </c>
      <c r="G115" s="169">
        <f t="shared" si="72"/>
        <v>2</v>
      </c>
      <c r="H115" s="169">
        <f t="shared" si="72"/>
        <v>2</v>
      </c>
      <c r="I115" s="169">
        <f t="shared" si="72"/>
        <v>2</v>
      </c>
      <c r="J115" s="169">
        <f t="shared" si="72"/>
        <v>2</v>
      </c>
      <c r="K115" s="169">
        <f t="shared" si="72"/>
        <v>2</v>
      </c>
      <c r="L115" s="169">
        <f t="shared" si="72"/>
        <v>2</v>
      </c>
      <c r="M115" s="169">
        <f t="shared" si="72"/>
        <v>2</v>
      </c>
      <c r="N115" s="169">
        <f t="shared" si="72"/>
        <v>1</v>
      </c>
      <c r="O115" s="102">
        <f t="shared" si="72"/>
        <v>3</v>
      </c>
      <c r="P115" s="102">
        <f t="shared" si="72"/>
        <v>6</v>
      </c>
      <c r="Q115" s="102">
        <f t="shared" si="72"/>
        <v>6</v>
      </c>
      <c r="R115" s="102">
        <f t="shared" si="72"/>
        <v>6</v>
      </c>
      <c r="S115" s="102">
        <f t="shared" si="72"/>
        <v>7</v>
      </c>
      <c r="T115" s="102">
        <f t="shared" si="72"/>
        <v>8</v>
      </c>
      <c r="U115" s="102">
        <f t="shared" si="72"/>
        <v>6</v>
      </c>
      <c r="V115" s="102">
        <f t="shared" si="72"/>
        <v>7</v>
      </c>
      <c r="W115" s="102">
        <f t="shared" si="72"/>
        <v>6</v>
      </c>
      <c r="X115" s="102">
        <f t="shared" si="72"/>
        <v>6</v>
      </c>
      <c r="Y115" s="102">
        <f t="shared" si="72"/>
        <v>6</v>
      </c>
      <c r="Z115" s="102">
        <f t="shared" si="72"/>
        <v>3</v>
      </c>
      <c r="AA115" s="102">
        <f t="shared" si="72"/>
        <v>10</v>
      </c>
      <c r="AB115" s="102">
        <f t="shared" si="72"/>
        <v>16</v>
      </c>
      <c r="AC115" s="102">
        <f t="shared" si="72"/>
        <v>18</v>
      </c>
      <c r="AD115" s="102">
        <f t="shared" si="72"/>
        <v>18</v>
      </c>
      <c r="AE115" s="102">
        <f t="shared" si="72"/>
        <v>20</v>
      </c>
      <c r="AF115" s="102">
        <f t="shared" si="72"/>
        <v>22</v>
      </c>
      <c r="AG115" s="102">
        <f t="shared" si="72"/>
        <v>18</v>
      </c>
      <c r="AH115" s="102">
        <f t="shared" si="72"/>
        <v>20</v>
      </c>
      <c r="AI115" s="102">
        <f t="shared" ref="AI115:BJ115" si="73">AI92-AI116</f>
        <v>16</v>
      </c>
      <c r="AJ115" s="102">
        <f t="shared" si="73"/>
        <v>16</v>
      </c>
      <c r="AK115" s="102">
        <f t="shared" si="73"/>
        <v>16</v>
      </c>
      <c r="AL115" s="102">
        <f t="shared" si="73"/>
        <v>10</v>
      </c>
      <c r="AM115" s="102">
        <f t="shared" si="73"/>
        <v>11</v>
      </c>
      <c r="AN115" s="102">
        <f t="shared" si="73"/>
        <v>17</v>
      </c>
      <c r="AO115" s="102">
        <f t="shared" si="73"/>
        <v>19</v>
      </c>
      <c r="AP115" s="102">
        <f t="shared" si="73"/>
        <v>19</v>
      </c>
      <c r="AQ115" s="102">
        <f t="shared" si="73"/>
        <v>21</v>
      </c>
      <c r="AR115" s="102">
        <f t="shared" si="73"/>
        <v>23</v>
      </c>
      <c r="AS115" s="102">
        <f t="shared" si="73"/>
        <v>19</v>
      </c>
      <c r="AT115" s="102">
        <f t="shared" si="73"/>
        <v>21</v>
      </c>
      <c r="AU115" s="102">
        <f t="shared" si="73"/>
        <v>17</v>
      </c>
      <c r="AV115" s="102">
        <f t="shared" si="73"/>
        <v>17</v>
      </c>
      <c r="AW115" s="102">
        <f t="shared" si="73"/>
        <v>17</v>
      </c>
      <c r="AX115" s="102">
        <f t="shared" si="73"/>
        <v>11</v>
      </c>
      <c r="AY115" s="102">
        <f t="shared" si="73"/>
        <v>0</v>
      </c>
      <c r="AZ115" s="102">
        <f t="shared" si="73"/>
        <v>0</v>
      </c>
      <c r="BA115" s="102">
        <f t="shared" si="73"/>
        <v>0</v>
      </c>
      <c r="BB115" s="102">
        <f t="shared" si="73"/>
        <v>0</v>
      </c>
      <c r="BC115" s="102">
        <f t="shared" si="73"/>
        <v>0</v>
      </c>
      <c r="BD115" s="102">
        <f t="shared" si="73"/>
        <v>0</v>
      </c>
      <c r="BE115" s="102">
        <f t="shared" si="73"/>
        <v>0</v>
      </c>
      <c r="BF115" s="102">
        <f t="shared" si="73"/>
        <v>0</v>
      </c>
      <c r="BG115" s="102">
        <f t="shared" si="73"/>
        <v>0</v>
      </c>
      <c r="BH115" s="102">
        <f t="shared" si="73"/>
        <v>0</v>
      </c>
      <c r="BI115" s="102">
        <f t="shared" si="73"/>
        <v>0</v>
      </c>
      <c r="BJ115" s="102">
        <f t="shared" si="73"/>
        <v>0</v>
      </c>
      <c r="BK115" s="103">
        <f>SUM(C115:BJ115)</f>
        <v>499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4">ROUNDUP(+C92*C114,0)</f>
        <v>0</v>
      </c>
      <c r="D116" s="169">
        <f t="shared" si="74"/>
        <v>0</v>
      </c>
      <c r="E116" s="169">
        <f t="shared" si="74"/>
        <v>0</v>
      </c>
      <c r="F116" s="169">
        <f t="shared" si="74"/>
        <v>1</v>
      </c>
      <c r="G116" s="169">
        <f t="shared" si="74"/>
        <v>1</v>
      </c>
      <c r="H116" s="169">
        <f t="shared" si="74"/>
        <v>1</v>
      </c>
      <c r="I116" s="169">
        <f t="shared" si="74"/>
        <v>1</v>
      </c>
      <c r="J116" s="169">
        <f t="shared" si="74"/>
        <v>1</v>
      </c>
      <c r="K116" s="169">
        <f t="shared" si="74"/>
        <v>1</v>
      </c>
      <c r="L116" s="169">
        <f t="shared" si="74"/>
        <v>1</v>
      </c>
      <c r="M116" s="169">
        <f t="shared" si="74"/>
        <v>1</v>
      </c>
      <c r="N116" s="169">
        <f t="shared" si="74"/>
        <v>1</v>
      </c>
      <c r="O116" s="102">
        <f t="shared" si="74"/>
        <v>2</v>
      </c>
      <c r="P116" s="102">
        <f t="shared" si="74"/>
        <v>3</v>
      </c>
      <c r="Q116" s="102">
        <f t="shared" si="74"/>
        <v>3</v>
      </c>
      <c r="R116" s="102">
        <f t="shared" si="74"/>
        <v>3</v>
      </c>
      <c r="S116" s="102">
        <f t="shared" si="74"/>
        <v>3</v>
      </c>
      <c r="T116" s="102">
        <f t="shared" si="74"/>
        <v>3</v>
      </c>
      <c r="U116" s="102">
        <f t="shared" si="74"/>
        <v>3</v>
      </c>
      <c r="V116" s="102">
        <f t="shared" si="74"/>
        <v>3</v>
      </c>
      <c r="W116" s="102">
        <f t="shared" si="74"/>
        <v>3</v>
      </c>
      <c r="X116" s="102">
        <f t="shared" si="74"/>
        <v>3</v>
      </c>
      <c r="Y116" s="102">
        <f t="shared" si="74"/>
        <v>3</v>
      </c>
      <c r="Z116" s="102">
        <f t="shared" si="74"/>
        <v>2</v>
      </c>
      <c r="AA116" s="102">
        <f t="shared" si="74"/>
        <v>5</v>
      </c>
      <c r="AB116" s="102">
        <f t="shared" si="74"/>
        <v>8</v>
      </c>
      <c r="AC116" s="102">
        <f t="shared" si="74"/>
        <v>9</v>
      </c>
      <c r="AD116" s="102">
        <f t="shared" si="74"/>
        <v>9</v>
      </c>
      <c r="AE116" s="102">
        <f t="shared" si="74"/>
        <v>9</v>
      </c>
      <c r="AF116" s="102">
        <f t="shared" si="74"/>
        <v>10</v>
      </c>
      <c r="AG116" s="102">
        <f t="shared" si="74"/>
        <v>9</v>
      </c>
      <c r="AH116" s="102">
        <f t="shared" si="74"/>
        <v>9</v>
      </c>
      <c r="AI116" s="102">
        <f t="shared" ref="AI116:BJ116" si="75">ROUNDUP(+AI92*AI114,0)</f>
        <v>8</v>
      </c>
      <c r="AJ116" s="102">
        <f t="shared" si="75"/>
        <v>8</v>
      </c>
      <c r="AK116" s="102">
        <f t="shared" si="75"/>
        <v>8</v>
      </c>
      <c r="AL116" s="102">
        <f t="shared" si="75"/>
        <v>5</v>
      </c>
      <c r="AM116" s="102">
        <f t="shared" si="75"/>
        <v>5</v>
      </c>
      <c r="AN116" s="102">
        <f t="shared" si="75"/>
        <v>8</v>
      </c>
      <c r="AO116" s="102">
        <f t="shared" si="75"/>
        <v>9</v>
      </c>
      <c r="AP116" s="102">
        <f t="shared" si="75"/>
        <v>9</v>
      </c>
      <c r="AQ116" s="102">
        <f t="shared" si="75"/>
        <v>10</v>
      </c>
      <c r="AR116" s="102">
        <f t="shared" si="75"/>
        <v>11</v>
      </c>
      <c r="AS116" s="102">
        <f t="shared" si="75"/>
        <v>9</v>
      </c>
      <c r="AT116" s="102">
        <f t="shared" si="75"/>
        <v>10</v>
      </c>
      <c r="AU116" s="102">
        <f t="shared" si="75"/>
        <v>8</v>
      </c>
      <c r="AV116" s="102">
        <f t="shared" si="75"/>
        <v>8</v>
      </c>
      <c r="AW116" s="102">
        <f t="shared" si="75"/>
        <v>8</v>
      </c>
      <c r="AX116" s="102">
        <f t="shared" si="75"/>
        <v>5</v>
      </c>
      <c r="AY116" s="102">
        <f t="shared" si="75"/>
        <v>0</v>
      </c>
      <c r="AZ116" s="102">
        <f t="shared" si="75"/>
        <v>0</v>
      </c>
      <c r="BA116" s="102">
        <f t="shared" si="75"/>
        <v>0</v>
      </c>
      <c r="BB116" s="102">
        <f t="shared" si="75"/>
        <v>0</v>
      </c>
      <c r="BC116" s="102">
        <f t="shared" si="75"/>
        <v>0</v>
      </c>
      <c r="BD116" s="102">
        <f t="shared" si="75"/>
        <v>0</v>
      </c>
      <c r="BE116" s="102">
        <f t="shared" si="75"/>
        <v>0</v>
      </c>
      <c r="BF116" s="102">
        <f t="shared" si="75"/>
        <v>0</v>
      </c>
      <c r="BG116" s="102">
        <f t="shared" si="75"/>
        <v>0</v>
      </c>
      <c r="BH116" s="102">
        <f t="shared" si="75"/>
        <v>0</v>
      </c>
      <c r="BI116" s="102">
        <f t="shared" si="75"/>
        <v>0</v>
      </c>
      <c r="BJ116" s="102">
        <f t="shared" si="75"/>
        <v>0</v>
      </c>
      <c r="BK116" s="103">
        <f>SUM(C116:BJ116)</f>
        <v>240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'COGS-PRICE-MARGIN_CWS'!$B36*C115</f>
        <v>0</v>
      </c>
      <c r="D119" s="90">
        <f>'COGS-PRICE-MARGIN_CWS'!$B36*D115</f>
        <v>0</v>
      </c>
      <c r="E119" s="90">
        <f>'COGS-PRICE-MARGIN_CWS'!$B36*E115</f>
        <v>0</v>
      </c>
      <c r="F119" s="90">
        <f>'COGS-PRICE-MARGIN_CWS'!$B36*F115</f>
        <v>0</v>
      </c>
      <c r="G119" s="90">
        <f>'COGS-PRICE-MARGIN_CWS'!$B36*G115</f>
        <v>0</v>
      </c>
      <c r="H119" s="90">
        <f>'COGS-PRICE-MARGIN_CWS'!$B36*H115</f>
        <v>0</v>
      </c>
      <c r="I119" s="90">
        <f>'COGS-PRICE-MARGIN_CWS'!$B36*I115</f>
        <v>0</v>
      </c>
      <c r="J119" s="90">
        <f>'COGS-PRICE-MARGIN_CWS'!$B36*J115</f>
        <v>0</v>
      </c>
      <c r="K119" s="90">
        <f>'COGS-PRICE-MARGIN_CWS'!$B36*K115</f>
        <v>0</v>
      </c>
      <c r="L119" s="90">
        <f>'COGS-PRICE-MARGIN_CWS'!$B36*L115</f>
        <v>0</v>
      </c>
      <c r="M119" s="90">
        <f>'COGS-PRICE-MARGIN_CWS'!$B36*M115</f>
        <v>0</v>
      </c>
      <c r="N119" s="90">
        <f>'COGS-PRICE-MARGIN_CWS'!$B36*N115</f>
        <v>0</v>
      </c>
      <c r="O119" s="90">
        <f>'COGS-PRICE-MARGIN_CWS'!$B86*O115</f>
        <v>0</v>
      </c>
      <c r="P119" s="90">
        <f>'COGS-PRICE-MARGIN_CWS'!$B86*P115</f>
        <v>0</v>
      </c>
      <c r="Q119" s="90">
        <f>'COGS-PRICE-MARGIN_CWS'!$B86*Q115</f>
        <v>0</v>
      </c>
      <c r="R119" s="90">
        <f>'COGS-PRICE-MARGIN_CWS'!$B86*R115</f>
        <v>0</v>
      </c>
      <c r="S119" s="90">
        <f>'COGS-PRICE-MARGIN_CWS'!$B86*S115</f>
        <v>0</v>
      </c>
      <c r="T119" s="90">
        <f>'COGS-PRICE-MARGIN_CWS'!$B86*T115</f>
        <v>0</v>
      </c>
      <c r="U119" s="90">
        <f>'COGS-PRICE-MARGIN_CWS'!$B86*U115</f>
        <v>0</v>
      </c>
      <c r="V119" s="90">
        <f>'COGS-PRICE-MARGIN_CWS'!$B86*V115</f>
        <v>0</v>
      </c>
      <c r="W119" s="90">
        <f>'COGS-PRICE-MARGIN_CWS'!$B86*W115</f>
        <v>0</v>
      </c>
      <c r="X119" s="90">
        <f>'COGS-PRICE-MARGIN_CWS'!$B86*X115</f>
        <v>0</v>
      </c>
      <c r="Y119" s="90">
        <f>'COGS-PRICE-MARGIN_CWS'!$B86*Y115</f>
        <v>0</v>
      </c>
      <c r="Z119" s="90">
        <f>'COGS-PRICE-MARGIN_CWS'!$B86*Z115</f>
        <v>0</v>
      </c>
      <c r="AA119" s="90">
        <f>'COGS-PRICE-MARGIN_CWS'!$B136*AA115</f>
        <v>0</v>
      </c>
      <c r="AB119" s="90">
        <f>'COGS-PRICE-MARGIN_CWS'!$B136*AB115</f>
        <v>0</v>
      </c>
      <c r="AC119" s="90">
        <f>'COGS-PRICE-MARGIN_CWS'!$B136*AC115</f>
        <v>0</v>
      </c>
      <c r="AD119" s="90">
        <f>'COGS-PRICE-MARGIN_CWS'!$B136*AD115</f>
        <v>0</v>
      </c>
      <c r="AE119" s="90">
        <f>'COGS-PRICE-MARGIN_CWS'!$B136*AE115</f>
        <v>0</v>
      </c>
      <c r="AF119" s="90">
        <f>'COGS-PRICE-MARGIN_CWS'!$B136*AF115</f>
        <v>0</v>
      </c>
      <c r="AG119" s="90">
        <f>'COGS-PRICE-MARGIN_CWS'!$B136*AG115</f>
        <v>0</v>
      </c>
      <c r="AH119" s="90">
        <f>'COGS-PRICE-MARGIN_CWS'!$B136*AH115</f>
        <v>0</v>
      </c>
      <c r="AI119" s="90">
        <f>'COGS-PRICE-MARGIN_CWS'!$B136*AI115</f>
        <v>0</v>
      </c>
      <c r="AJ119" s="90">
        <f>'COGS-PRICE-MARGIN_CWS'!$B136*AJ115</f>
        <v>0</v>
      </c>
      <c r="AK119" s="90">
        <f>'COGS-PRICE-MARGIN_CWS'!$B136*AK115</f>
        <v>0</v>
      </c>
      <c r="AL119" s="90">
        <f>'COGS-PRICE-MARGIN_CWS'!$B136*AL115</f>
        <v>0</v>
      </c>
      <c r="AM119" s="90">
        <f>'COGS-PRICE-MARGIN_CWS'!$B186*AM115</f>
        <v>0</v>
      </c>
      <c r="AN119" s="90">
        <f>'COGS-PRICE-MARGIN_CWS'!$B186*AN115</f>
        <v>0</v>
      </c>
      <c r="AO119" s="90">
        <f>'COGS-PRICE-MARGIN_CWS'!$B186*AO115</f>
        <v>0</v>
      </c>
      <c r="AP119" s="90">
        <f>'COGS-PRICE-MARGIN_CWS'!$B186*AP115</f>
        <v>0</v>
      </c>
      <c r="AQ119" s="90">
        <f>'COGS-PRICE-MARGIN_CWS'!$B186*AQ115</f>
        <v>0</v>
      </c>
      <c r="AR119" s="90">
        <f>'COGS-PRICE-MARGIN_CWS'!$B186*AR115</f>
        <v>0</v>
      </c>
      <c r="AS119" s="90">
        <f>'COGS-PRICE-MARGIN_CWS'!$B186*AS115</f>
        <v>0</v>
      </c>
      <c r="AT119" s="90">
        <f>'COGS-PRICE-MARGIN_CWS'!$B186*AT115</f>
        <v>0</v>
      </c>
      <c r="AU119" s="90">
        <f>'COGS-PRICE-MARGIN_CWS'!$B186*AU115</f>
        <v>0</v>
      </c>
      <c r="AV119" s="90">
        <f>'COGS-PRICE-MARGIN_CWS'!$B186*AV115</f>
        <v>0</v>
      </c>
      <c r="AW119" s="90">
        <f>'COGS-PRICE-MARGIN_CWS'!$B186*AW115</f>
        <v>0</v>
      </c>
      <c r="AX119" s="90">
        <f>'COGS-PRICE-MARGIN_CWS'!$B186*AX115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'COGS-PRICE-MARGIN_CWS'!$C$86</f>
        <v>0</v>
      </c>
      <c r="P120" s="98">
        <f>'COGS-PRICE-MARGIN_CWS'!$C$86</f>
        <v>0</v>
      </c>
      <c r="Q120" s="98">
        <f>'COGS-PRICE-MARGIN_CWS'!$C$86</f>
        <v>0</v>
      </c>
      <c r="R120" s="98">
        <f>'COGS-PRICE-MARGIN_CWS'!$C$86</f>
        <v>0</v>
      </c>
      <c r="S120" s="98">
        <f>'COGS-PRICE-MARGIN_CWS'!$C$86</f>
        <v>0</v>
      </c>
      <c r="T120" s="98">
        <f>'COGS-PRICE-MARGIN_CWS'!$C$86</f>
        <v>0</v>
      </c>
      <c r="U120" s="98">
        <f>'COGS-PRICE-MARGIN_CWS'!$C$86</f>
        <v>0</v>
      </c>
      <c r="V120" s="98">
        <f>'COGS-PRICE-MARGIN_CWS'!$C$86</f>
        <v>0</v>
      </c>
      <c r="W120" s="98">
        <f>'COGS-PRICE-MARGIN_CWS'!$C$86</f>
        <v>0</v>
      </c>
      <c r="X120" s="98">
        <f>'COGS-PRICE-MARGIN_CWS'!$C$86</f>
        <v>0</v>
      </c>
      <c r="Y120" s="98">
        <f>'COGS-PRICE-MARGIN_CWS'!$C$86</f>
        <v>0</v>
      </c>
      <c r="Z120" s="98">
        <f>'COGS-PRICE-MARGIN_CWS'!$C$86</f>
        <v>0</v>
      </c>
      <c r="AA120" s="98">
        <f>'COGS-PRICE-MARGIN_CWS'!$C136</f>
        <v>0</v>
      </c>
      <c r="AB120" s="98">
        <f>'COGS-PRICE-MARGIN_CWS'!$C136</f>
        <v>0</v>
      </c>
      <c r="AC120" s="98">
        <f>'COGS-PRICE-MARGIN_CWS'!$C136</f>
        <v>0</v>
      </c>
      <c r="AD120" s="98">
        <f>'COGS-PRICE-MARGIN_CWS'!$C136</f>
        <v>0</v>
      </c>
      <c r="AE120" s="98">
        <f>'COGS-PRICE-MARGIN_CWS'!$C136</f>
        <v>0</v>
      </c>
      <c r="AF120" s="98">
        <f>'COGS-PRICE-MARGIN_CWS'!$C136</f>
        <v>0</v>
      </c>
      <c r="AG120" s="98">
        <f>'COGS-PRICE-MARGIN_CWS'!$C136</f>
        <v>0</v>
      </c>
      <c r="AH120" s="98">
        <f>'COGS-PRICE-MARGIN_CWS'!$C136</f>
        <v>0</v>
      </c>
      <c r="AI120" s="98">
        <f>'COGS-PRICE-MARGIN_CWS'!$C136</f>
        <v>0</v>
      </c>
      <c r="AJ120" s="98">
        <f>'COGS-PRICE-MARGIN_CWS'!$C136</f>
        <v>0</v>
      </c>
      <c r="AK120" s="98">
        <f>'COGS-PRICE-MARGIN_CWS'!$C136</f>
        <v>0</v>
      </c>
      <c r="AL120" s="98">
        <f>'COGS-PRICE-MARGIN_CWS'!$C136</f>
        <v>0</v>
      </c>
      <c r="AM120" s="98">
        <f>'COGS-PRICE-MARGIN_CWS'!$C186</f>
        <v>0</v>
      </c>
      <c r="AN120" s="98">
        <f>'COGS-PRICE-MARGIN_CWS'!$C186</f>
        <v>0</v>
      </c>
      <c r="AO120" s="98">
        <f>'COGS-PRICE-MARGIN_CWS'!$C186</f>
        <v>0</v>
      </c>
      <c r="AP120" s="98">
        <f>'COGS-PRICE-MARGIN_CWS'!$C186</f>
        <v>0</v>
      </c>
      <c r="AQ120" s="98">
        <f>'COGS-PRICE-MARGIN_CWS'!$C186</f>
        <v>0</v>
      </c>
      <c r="AR120" s="98">
        <f>'COGS-PRICE-MARGIN_CWS'!$C186</f>
        <v>0</v>
      </c>
      <c r="AS120" s="98">
        <f>'COGS-PRICE-MARGIN_CWS'!$C186</f>
        <v>0</v>
      </c>
      <c r="AT120" s="98">
        <f>'COGS-PRICE-MARGIN_CWS'!$C186</f>
        <v>0</v>
      </c>
      <c r="AU120" s="98">
        <f>'COGS-PRICE-MARGIN_CWS'!$C186</f>
        <v>0</v>
      </c>
      <c r="AV120" s="98">
        <f>'COGS-PRICE-MARGIN_CWS'!$C186</f>
        <v>0</v>
      </c>
      <c r="AW120" s="98">
        <f>'COGS-PRICE-MARGIN_CWS'!$C186</f>
        <v>0</v>
      </c>
      <c r="AX120" s="98">
        <f>'COGS-PRICE-MARGIN_CWS'!$C186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6">C119*(1-C120)</f>
        <v>0</v>
      </c>
      <c r="D121" s="169">
        <f t="shared" si="76"/>
        <v>0</v>
      </c>
      <c r="E121" s="169">
        <f t="shared" si="76"/>
        <v>0</v>
      </c>
      <c r="F121" s="169">
        <f t="shared" si="76"/>
        <v>0</v>
      </c>
      <c r="G121" s="169">
        <f t="shared" si="76"/>
        <v>0</v>
      </c>
      <c r="H121" s="169">
        <f t="shared" si="76"/>
        <v>0</v>
      </c>
      <c r="I121" s="169">
        <f t="shared" si="76"/>
        <v>0</v>
      </c>
      <c r="J121" s="169">
        <f t="shared" si="76"/>
        <v>0</v>
      </c>
      <c r="K121" s="169">
        <f t="shared" si="76"/>
        <v>0</v>
      </c>
      <c r="L121" s="169">
        <f t="shared" si="76"/>
        <v>0</v>
      </c>
      <c r="M121" s="169">
        <f t="shared" si="76"/>
        <v>0</v>
      </c>
      <c r="N121" s="169">
        <f t="shared" si="76"/>
        <v>0</v>
      </c>
      <c r="O121" s="169">
        <f t="shared" si="76"/>
        <v>0</v>
      </c>
      <c r="P121" s="169">
        <f t="shared" si="76"/>
        <v>0</v>
      </c>
      <c r="Q121" s="169">
        <f t="shared" si="76"/>
        <v>0</v>
      </c>
      <c r="R121" s="169">
        <f t="shared" si="76"/>
        <v>0</v>
      </c>
      <c r="S121" s="169">
        <f t="shared" si="76"/>
        <v>0</v>
      </c>
      <c r="T121" s="169">
        <f t="shared" si="76"/>
        <v>0</v>
      </c>
      <c r="U121" s="169">
        <f t="shared" si="76"/>
        <v>0</v>
      </c>
      <c r="V121" s="169">
        <f t="shared" si="76"/>
        <v>0</v>
      </c>
      <c r="W121" s="169">
        <f t="shared" si="76"/>
        <v>0</v>
      </c>
      <c r="X121" s="169">
        <f t="shared" si="76"/>
        <v>0</v>
      </c>
      <c r="Y121" s="169">
        <f t="shared" si="76"/>
        <v>0</v>
      </c>
      <c r="Z121" s="169">
        <f t="shared" si="76"/>
        <v>0</v>
      </c>
      <c r="AA121" s="169">
        <f t="shared" si="76"/>
        <v>0</v>
      </c>
      <c r="AB121" s="169">
        <f t="shared" si="76"/>
        <v>0</v>
      </c>
      <c r="AC121" s="169">
        <f t="shared" si="76"/>
        <v>0</v>
      </c>
      <c r="AD121" s="169">
        <f t="shared" si="76"/>
        <v>0</v>
      </c>
      <c r="AE121" s="169">
        <f t="shared" si="76"/>
        <v>0</v>
      </c>
      <c r="AF121" s="169">
        <f t="shared" si="76"/>
        <v>0</v>
      </c>
      <c r="AG121" s="169">
        <f t="shared" si="76"/>
        <v>0</v>
      </c>
      <c r="AH121" s="169">
        <f t="shared" si="76"/>
        <v>0</v>
      </c>
      <c r="AI121" s="169">
        <f t="shared" si="76"/>
        <v>0</v>
      </c>
      <c r="AJ121" s="169">
        <f t="shared" si="76"/>
        <v>0</v>
      </c>
      <c r="AK121" s="169">
        <f t="shared" si="76"/>
        <v>0</v>
      </c>
      <c r="AL121" s="169">
        <f t="shared" si="76"/>
        <v>0</v>
      </c>
      <c r="AM121" s="90">
        <f t="shared" si="76"/>
        <v>0</v>
      </c>
      <c r="AN121" s="90">
        <f t="shared" si="76"/>
        <v>0</v>
      </c>
      <c r="AO121" s="90">
        <f t="shared" si="76"/>
        <v>0</v>
      </c>
      <c r="AP121" s="90">
        <f t="shared" si="76"/>
        <v>0</v>
      </c>
      <c r="AQ121" s="90">
        <f t="shared" si="76"/>
        <v>0</v>
      </c>
      <c r="AR121" s="90">
        <f t="shared" si="76"/>
        <v>0</v>
      </c>
      <c r="AS121" s="90">
        <f t="shared" si="76"/>
        <v>0</v>
      </c>
      <c r="AT121" s="90">
        <f t="shared" si="76"/>
        <v>0</v>
      </c>
      <c r="AU121" s="90">
        <f t="shared" si="76"/>
        <v>0</v>
      </c>
      <c r="AV121" s="90">
        <f t="shared" si="76"/>
        <v>0</v>
      </c>
      <c r="AW121" s="90">
        <f t="shared" si="76"/>
        <v>0</v>
      </c>
      <c r="AX121" s="90">
        <f t="shared" si="76"/>
        <v>0</v>
      </c>
      <c r="AY121" s="90">
        <f t="shared" si="76"/>
        <v>0</v>
      </c>
      <c r="AZ121" s="90">
        <f t="shared" si="76"/>
        <v>0</v>
      </c>
      <c r="BA121" s="90">
        <f t="shared" si="76"/>
        <v>0</v>
      </c>
      <c r="BB121" s="90">
        <f t="shared" si="76"/>
        <v>0</v>
      </c>
      <c r="BC121" s="90">
        <f t="shared" si="76"/>
        <v>0</v>
      </c>
      <c r="BD121" s="90">
        <f t="shared" si="76"/>
        <v>0</v>
      </c>
      <c r="BE121" s="90">
        <f t="shared" si="76"/>
        <v>0</v>
      </c>
      <c r="BF121" s="90">
        <f t="shared" si="76"/>
        <v>0</v>
      </c>
      <c r="BG121" s="90">
        <f t="shared" si="76"/>
        <v>0</v>
      </c>
      <c r="BH121" s="90">
        <f t="shared" si="76"/>
        <v>0</v>
      </c>
      <c r="BI121" s="90">
        <f t="shared" si="76"/>
        <v>0</v>
      </c>
      <c r="BJ121" s="90">
        <f t="shared" si="76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77">SUM(D121:D122)</f>
        <v>0</v>
      </c>
      <c r="E123" s="63">
        <f t="shared" si="77"/>
        <v>0</v>
      </c>
      <c r="F123" s="63">
        <f t="shared" si="77"/>
        <v>0</v>
      </c>
      <c r="G123" s="63">
        <f t="shared" si="77"/>
        <v>0</v>
      </c>
      <c r="H123" s="63">
        <f t="shared" si="77"/>
        <v>0</v>
      </c>
      <c r="I123" s="63">
        <f t="shared" si="77"/>
        <v>0</v>
      </c>
      <c r="J123" s="63">
        <f t="shared" si="77"/>
        <v>0</v>
      </c>
      <c r="K123" s="63">
        <f t="shared" si="77"/>
        <v>0</v>
      </c>
      <c r="L123" s="63">
        <f t="shared" si="77"/>
        <v>0</v>
      </c>
      <c r="M123" s="63">
        <f t="shared" si="77"/>
        <v>0</v>
      </c>
      <c r="N123" s="63">
        <f t="shared" si="77"/>
        <v>0</v>
      </c>
      <c r="O123" s="63">
        <f t="shared" si="77"/>
        <v>0</v>
      </c>
      <c r="P123" s="63">
        <f t="shared" si="77"/>
        <v>0</v>
      </c>
      <c r="Q123" s="63">
        <f t="shared" si="77"/>
        <v>0</v>
      </c>
      <c r="R123" s="63">
        <f t="shared" si="77"/>
        <v>0</v>
      </c>
      <c r="S123" s="63">
        <f t="shared" si="77"/>
        <v>0</v>
      </c>
      <c r="T123" s="63">
        <f t="shared" si="77"/>
        <v>0</v>
      </c>
      <c r="U123" s="63">
        <f t="shared" si="77"/>
        <v>0</v>
      </c>
      <c r="V123" s="63">
        <f t="shared" si="77"/>
        <v>0</v>
      </c>
      <c r="W123" s="63">
        <f t="shared" si="77"/>
        <v>0</v>
      </c>
      <c r="X123" s="63">
        <f t="shared" si="77"/>
        <v>0</v>
      </c>
      <c r="Y123" s="63">
        <f t="shared" si="77"/>
        <v>0</v>
      </c>
      <c r="Z123" s="63">
        <f t="shared" si="77"/>
        <v>0</v>
      </c>
      <c r="AA123" s="63">
        <f t="shared" si="77"/>
        <v>0</v>
      </c>
      <c r="AB123" s="63">
        <f t="shared" si="77"/>
        <v>0</v>
      </c>
      <c r="AC123" s="63">
        <f t="shared" si="77"/>
        <v>0</v>
      </c>
      <c r="AD123" s="63">
        <f t="shared" si="77"/>
        <v>0</v>
      </c>
      <c r="AE123" s="63">
        <f t="shared" si="77"/>
        <v>0</v>
      </c>
      <c r="AF123" s="63">
        <f t="shared" si="77"/>
        <v>0</v>
      </c>
      <c r="AG123" s="63">
        <f t="shared" si="77"/>
        <v>0</v>
      </c>
      <c r="AH123" s="63">
        <f t="shared" si="77"/>
        <v>0</v>
      </c>
      <c r="AI123" s="63">
        <f t="shared" si="77"/>
        <v>0</v>
      </c>
      <c r="AJ123" s="63">
        <f t="shared" si="77"/>
        <v>0</v>
      </c>
      <c r="AK123" s="63">
        <f t="shared" si="77"/>
        <v>0</v>
      </c>
      <c r="AL123" s="63">
        <f t="shared" si="77"/>
        <v>0</v>
      </c>
      <c r="AM123" s="63">
        <f t="shared" si="77"/>
        <v>0</v>
      </c>
      <c r="AN123" s="63">
        <f t="shared" si="77"/>
        <v>0</v>
      </c>
      <c r="AO123" s="63">
        <f t="shared" si="77"/>
        <v>0</v>
      </c>
      <c r="AP123" s="63">
        <f t="shared" si="77"/>
        <v>0</v>
      </c>
      <c r="AQ123" s="63">
        <f t="shared" si="77"/>
        <v>0</v>
      </c>
      <c r="AR123" s="63">
        <f t="shared" si="77"/>
        <v>0</v>
      </c>
      <c r="AS123" s="63">
        <f t="shared" si="77"/>
        <v>0</v>
      </c>
      <c r="AT123" s="63">
        <f t="shared" si="77"/>
        <v>0</v>
      </c>
      <c r="AU123" s="63">
        <f t="shared" si="77"/>
        <v>0</v>
      </c>
      <c r="AV123" s="63">
        <f t="shared" si="77"/>
        <v>0</v>
      </c>
      <c r="AW123" s="63">
        <f t="shared" si="77"/>
        <v>0</v>
      </c>
      <c r="AX123" s="63">
        <f t="shared" si="77"/>
        <v>0</v>
      </c>
      <c r="AY123" s="63">
        <f t="shared" si="77"/>
        <v>0</v>
      </c>
      <c r="AZ123" s="63">
        <f t="shared" si="77"/>
        <v>0</v>
      </c>
      <c r="BA123" s="63">
        <f t="shared" si="77"/>
        <v>0</v>
      </c>
      <c r="BB123" s="63">
        <f t="shared" si="77"/>
        <v>0</v>
      </c>
      <c r="BC123" s="63">
        <f t="shared" si="77"/>
        <v>0</v>
      </c>
      <c r="BD123" s="63">
        <f t="shared" si="77"/>
        <v>0</v>
      </c>
      <c r="BE123" s="63">
        <f t="shared" si="77"/>
        <v>0</v>
      </c>
      <c r="BF123" s="63">
        <f t="shared" si="77"/>
        <v>0</v>
      </c>
      <c r="BG123" s="63">
        <f t="shared" si="77"/>
        <v>0</v>
      </c>
      <c r="BH123" s="63">
        <f t="shared" si="77"/>
        <v>0</v>
      </c>
      <c r="BI123" s="63">
        <f t="shared" si="77"/>
        <v>0</v>
      </c>
      <c r="BJ123" s="63">
        <f t="shared" si="77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63">
        <f>'COGS-PRICE-MARGIN_CWS'!$B48*C116</f>
        <v>0</v>
      </c>
      <c r="D126" s="63">
        <f>'COGS-PRICE-MARGIN_CWS'!$B48*D116</f>
        <v>0</v>
      </c>
      <c r="E126" s="63">
        <f>'COGS-PRICE-MARGIN_CWS'!$B48*E116</f>
        <v>0</v>
      </c>
      <c r="F126" s="63">
        <f>'COGS-PRICE-MARGIN_CWS'!$B48*F116</f>
        <v>2500</v>
      </c>
      <c r="G126" s="63">
        <f>'COGS-PRICE-MARGIN_CWS'!$B48*G116</f>
        <v>2500</v>
      </c>
      <c r="H126" s="63">
        <f>'COGS-PRICE-MARGIN_CWS'!$B48*H116</f>
        <v>2500</v>
      </c>
      <c r="I126" s="63">
        <f>'COGS-PRICE-MARGIN_CWS'!$B48*I116</f>
        <v>2500</v>
      </c>
      <c r="J126" s="63">
        <f>'COGS-PRICE-MARGIN_CWS'!$B48*J116</f>
        <v>2500</v>
      </c>
      <c r="K126" s="63">
        <f>'COGS-PRICE-MARGIN_CWS'!$B48*K116</f>
        <v>2500</v>
      </c>
      <c r="L126" s="63">
        <f>'COGS-PRICE-MARGIN_CWS'!$B48*L116</f>
        <v>2500</v>
      </c>
      <c r="M126" s="63">
        <f>'COGS-PRICE-MARGIN_CWS'!$B48*M116</f>
        <v>2500</v>
      </c>
      <c r="N126" s="63">
        <f>'COGS-PRICE-MARGIN_CWS'!$B48*N116</f>
        <v>2500</v>
      </c>
      <c r="O126" s="63">
        <f>'COGS-PRICE-MARGIN_CWS'!$B98*O116</f>
        <v>5350</v>
      </c>
      <c r="P126" s="63">
        <f>'COGS-PRICE-MARGIN_CWS'!$B98*P116</f>
        <v>8025</v>
      </c>
      <c r="Q126" s="63">
        <f>'COGS-PRICE-MARGIN_CWS'!$B98*Q116</f>
        <v>8025</v>
      </c>
      <c r="R126" s="63">
        <f>'COGS-PRICE-MARGIN_CWS'!$B98*R116</f>
        <v>8025</v>
      </c>
      <c r="S126" s="63">
        <f>'COGS-PRICE-MARGIN_CWS'!$B98*S116</f>
        <v>8025</v>
      </c>
      <c r="T126" s="63">
        <f>'COGS-PRICE-MARGIN_CWS'!$B98*T116</f>
        <v>8025</v>
      </c>
      <c r="U126" s="63">
        <f>'COGS-PRICE-MARGIN_CWS'!$B98*U116</f>
        <v>8025</v>
      </c>
      <c r="V126" s="63">
        <f>'COGS-PRICE-MARGIN_CWS'!$B98*V116</f>
        <v>8025</v>
      </c>
      <c r="W126" s="63">
        <f>'COGS-PRICE-MARGIN_CWS'!$B98*W116</f>
        <v>8025</v>
      </c>
      <c r="X126" s="63">
        <f>'COGS-PRICE-MARGIN_CWS'!$B98*X116</f>
        <v>8025</v>
      </c>
      <c r="Y126" s="63">
        <f>'COGS-PRICE-MARGIN_CWS'!$B98*Y116</f>
        <v>8025</v>
      </c>
      <c r="Z126" s="63">
        <f>'COGS-PRICE-MARGIN_CWS'!$B98*Z116</f>
        <v>5350</v>
      </c>
      <c r="AA126" s="90">
        <f>'COGS-PRICE-MARGIN_CWS'!$B148*AA116</f>
        <v>12500</v>
      </c>
      <c r="AB126" s="90">
        <f>'COGS-PRICE-MARGIN_CWS'!$B148*AB116</f>
        <v>20000</v>
      </c>
      <c r="AC126" s="90">
        <f>'COGS-PRICE-MARGIN_CWS'!$B148*AC116</f>
        <v>22500</v>
      </c>
      <c r="AD126" s="90">
        <f>'COGS-PRICE-MARGIN_CWS'!$B148*AD116</f>
        <v>22500</v>
      </c>
      <c r="AE126" s="90">
        <f>'COGS-PRICE-MARGIN_CWS'!$B148*AE116</f>
        <v>22500</v>
      </c>
      <c r="AF126" s="90">
        <f>'COGS-PRICE-MARGIN_CWS'!$B148*AF116</f>
        <v>25000</v>
      </c>
      <c r="AG126" s="90">
        <f>'COGS-PRICE-MARGIN_CWS'!$B148*AG116</f>
        <v>22500</v>
      </c>
      <c r="AH126" s="90">
        <f>'COGS-PRICE-MARGIN_CWS'!$B148*AH116</f>
        <v>22500</v>
      </c>
      <c r="AI126" s="90">
        <f>'COGS-PRICE-MARGIN_CWS'!$B148*AI116</f>
        <v>20000</v>
      </c>
      <c r="AJ126" s="90">
        <f>'COGS-PRICE-MARGIN_CWS'!$B148*AJ116</f>
        <v>20000</v>
      </c>
      <c r="AK126" s="90">
        <f>'COGS-PRICE-MARGIN_CWS'!$B148*AK116</f>
        <v>20000</v>
      </c>
      <c r="AL126" s="90">
        <f>'COGS-PRICE-MARGIN_CWS'!$B148*AL116</f>
        <v>12500</v>
      </c>
      <c r="AM126" s="90">
        <f>'COGS-PRICE-MARGIN_CWS'!$B198*AM116</f>
        <v>12500</v>
      </c>
      <c r="AN126" s="90">
        <f>'COGS-PRICE-MARGIN_CWS'!$B198*AN116</f>
        <v>20000</v>
      </c>
      <c r="AO126" s="90">
        <f>'COGS-PRICE-MARGIN_CWS'!$B198*AO116</f>
        <v>22500</v>
      </c>
      <c r="AP126" s="90">
        <f>'COGS-PRICE-MARGIN_CWS'!$B198*AP116</f>
        <v>22500</v>
      </c>
      <c r="AQ126" s="90">
        <f>'COGS-PRICE-MARGIN_CWS'!$B198*AQ116</f>
        <v>25000</v>
      </c>
      <c r="AR126" s="90">
        <f>'COGS-PRICE-MARGIN_CWS'!$B198*AR116</f>
        <v>27500</v>
      </c>
      <c r="AS126" s="90">
        <f>'COGS-PRICE-MARGIN_CWS'!$B198*AS116</f>
        <v>22500</v>
      </c>
      <c r="AT126" s="90">
        <f>'COGS-PRICE-MARGIN_CWS'!$B198*AT116</f>
        <v>25000</v>
      </c>
      <c r="AU126" s="90">
        <f>'COGS-PRICE-MARGIN_CWS'!$B198*AU116</f>
        <v>20000</v>
      </c>
      <c r="AV126" s="90">
        <f>'COGS-PRICE-MARGIN_CWS'!$B198*AV116</f>
        <v>20000</v>
      </c>
      <c r="AW126" s="90">
        <f>'COGS-PRICE-MARGIN_CWS'!$B198*AW116</f>
        <v>20000</v>
      </c>
      <c r="AX126" s="90">
        <f>'COGS-PRICE-MARGIN_CWS'!$B198*AX116</f>
        <v>12500</v>
      </c>
      <c r="AY126" s="90" t="e">
        <f>'COGS-PRICE-MARGIN_CWS'!$B195*AY116</f>
        <v>#VALUE!</v>
      </c>
      <c r="AZ126" s="90" t="e">
        <f>'COGS-PRICE-MARGIN_CWS'!$B195*AZ116</f>
        <v>#VALUE!</v>
      </c>
      <c r="BA126" s="90" t="e">
        <f>'COGS-PRICE-MARGIN_CWS'!$B195*BA116</f>
        <v>#VALUE!</v>
      </c>
      <c r="BB126" s="90" t="e">
        <f>'COGS-PRICE-MARGIN_CWS'!$B195*BB116</f>
        <v>#VALUE!</v>
      </c>
      <c r="BC126" s="90" t="e">
        <f>'COGS-PRICE-MARGIN_CWS'!$B195*BC116</f>
        <v>#VALUE!</v>
      </c>
      <c r="BD126" s="90" t="e">
        <f>'COGS-PRICE-MARGIN_CWS'!$B195*BD116</f>
        <v>#VALUE!</v>
      </c>
      <c r="BE126" s="90" t="e">
        <f>'COGS-PRICE-MARGIN_CWS'!$B195*BE116</f>
        <v>#VALUE!</v>
      </c>
      <c r="BF126" s="90" t="e">
        <f>'COGS-PRICE-MARGIN_CWS'!$B195*BF116</f>
        <v>#VALUE!</v>
      </c>
      <c r="BG126" s="90" t="e">
        <f>'COGS-PRICE-MARGIN_CWS'!$B195*BG116</f>
        <v>#VALUE!</v>
      </c>
      <c r="BH126" s="90" t="e">
        <f>'COGS-PRICE-MARGIN_CWS'!$B195*BH116</f>
        <v>#VALUE!</v>
      </c>
      <c r="BI126" s="90" t="e">
        <f>'COGS-PRICE-MARGIN_CWS'!$B195*BI116</f>
        <v>#VALUE!</v>
      </c>
      <c r="BJ126" s="90" t="e">
        <f>'COGS-PRICE-MARGIN_CWS'!$B195*BJ116</f>
        <v>#VALUE!</v>
      </c>
      <c r="BK126" s="118" t="e">
        <f>SUM(C126:BJ126)</f>
        <v>#VALUE!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78">SUM(D126:D127)</f>
        <v>0</v>
      </c>
      <c r="E128" s="63">
        <f t="shared" si="78"/>
        <v>0</v>
      </c>
      <c r="F128" s="63">
        <f t="shared" si="78"/>
        <v>2500</v>
      </c>
      <c r="G128" s="63">
        <f t="shared" si="78"/>
        <v>2500</v>
      </c>
      <c r="H128" s="63">
        <f t="shared" si="78"/>
        <v>2500</v>
      </c>
      <c r="I128" s="63">
        <f t="shared" si="78"/>
        <v>2500</v>
      </c>
      <c r="J128" s="63">
        <f t="shared" si="78"/>
        <v>2500</v>
      </c>
      <c r="K128" s="63">
        <f t="shared" si="78"/>
        <v>2500</v>
      </c>
      <c r="L128" s="63">
        <f t="shared" si="78"/>
        <v>2500</v>
      </c>
      <c r="M128" s="63">
        <f t="shared" si="78"/>
        <v>2500</v>
      </c>
      <c r="N128" s="63">
        <f t="shared" si="78"/>
        <v>2500</v>
      </c>
      <c r="O128" s="63">
        <f t="shared" si="78"/>
        <v>5350</v>
      </c>
      <c r="P128" s="63">
        <f t="shared" si="78"/>
        <v>8025</v>
      </c>
      <c r="Q128" s="63">
        <f t="shared" si="78"/>
        <v>8025</v>
      </c>
      <c r="R128" s="63">
        <f t="shared" si="78"/>
        <v>8025</v>
      </c>
      <c r="S128" s="63">
        <f t="shared" si="78"/>
        <v>8025</v>
      </c>
      <c r="T128" s="63">
        <f t="shared" si="78"/>
        <v>8025</v>
      </c>
      <c r="U128" s="63">
        <f t="shared" si="78"/>
        <v>8025</v>
      </c>
      <c r="V128" s="63">
        <f t="shared" si="78"/>
        <v>8025</v>
      </c>
      <c r="W128" s="63">
        <f t="shared" si="78"/>
        <v>8025</v>
      </c>
      <c r="X128" s="63">
        <f t="shared" si="78"/>
        <v>8025</v>
      </c>
      <c r="Y128" s="63">
        <f t="shared" si="78"/>
        <v>8025</v>
      </c>
      <c r="Z128" s="63">
        <f t="shared" si="78"/>
        <v>5350</v>
      </c>
      <c r="AA128" s="63">
        <f t="shared" si="78"/>
        <v>12500</v>
      </c>
      <c r="AB128" s="63">
        <f t="shared" si="78"/>
        <v>20000</v>
      </c>
      <c r="AC128" s="63">
        <f t="shared" si="78"/>
        <v>22500</v>
      </c>
      <c r="AD128" s="63">
        <f t="shared" si="78"/>
        <v>22500</v>
      </c>
      <c r="AE128" s="63">
        <f t="shared" si="78"/>
        <v>22500</v>
      </c>
      <c r="AF128" s="63">
        <f t="shared" si="78"/>
        <v>25000</v>
      </c>
      <c r="AG128" s="63">
        <f t="shared" si="78"/>
        <v>22500</v>
      </c>
      <c r="AH128" s="63">
        <f t="shared" si="78"/>
        <v>22500</v>
      </c>
      <c r="AI128" s="63">
        <f t="shared" si="78"/>
        <v>20000</v>
      </c>
      <c r="AJ128" s="63">
        <f t="shared" si="78"/>
        <v>20000</v>
      </c>
      <c r="AK128" s="63">
        <f t="shared" si="78"/>
        <v>20000</v>
      </c>
      <c r="AL128" s="63">
        <f t="shared" si="78"/>
        <v>12500</v>
      </c>
      <c r="AM128" s="63">
        <f t="shared" si="78"/>
        <v>12500</v>
      </c>
      <c r="AN128" s="63">
        <f t="shared" si="78"/>
        <v>20000</v>
      </c>
      <c r="AO128" s="63">
        <f t="shared" si="78"/>
        <v>22500</v>
      </c>
      <c r="AP128" s="63">
        <f t="shared" si="78"/>
        <v>22500</v>
      </c>
      <c r="AQ128" s="63">
        <f t="shared" si="78"/>
        <v>25000</v>
      </c>
      <c r="AR128" s="63">
        <f t="shared" si="78"/>
        <v>27500</v>
      </c>
      <c r="AS128" s="63">
        <f t="shared" si="78"/>
        <v>22500</v>
      </c>
      <c r="AT128" s="63">
        <f t="shared" si="78"/>
        <v>25000</v>
      </c>
      <c r="AU128" s="63">
        <f t="shared" si="78"/>
        <v>20000</v>
      </c>
      <c r="AV128" s="63">
        <f t="shared" si="78"/>
        <v>20000</v>
      </c>
      <c r="AW128" s="63">
        <f t="shared" si="78"/>
        <v>20000</v>
      </c>
      <c r="AX128" s="63">
        <f t="shared" si="78"/>
        <v>12500</v>
      </c>
      <c r="AY128" s="63" t="e">
        <f t="shared" si="78"/>
        <v>#VALUE!</v>
      </c>
      <c r="AZ128" s="63" t="e">
        <f t="shared" si="78"/>
        <v>#VALUE!</v>
      </c>
      <c r="BA128" s="63" t="e">
        <f t="shared" si="78"/>
        <v>#VALUE!</v>
      </c>
      <c r="BB128" s="63" t="e">
        <f t="shared" si="78"/>
        <v>#VALUE!</v>
      </c>
      <c r="BC128" s="63" t="e">
        <f t="shared" si="78"/>
        <v>#VALUE!</v>
      </c>
      <c r="BD128" s="63" t="e">
        <f t="shared" si="78"/>
        <v>#VALUE!</v>
      </c>
      <c r="BE128" s="63" t="e">
        <f t="shared" si="78"/>
        <v>#VALUE!</v>
      </c>
      <c r="BF128" s="63" t="e">
        <f t="shared" si="78"/>
        <v>#VALUE!</v>
      </c>
      <c r="BG128" s="63" t="e">
        <f t="shared" si="78"/>
        <v>#VALUE!</v>
      </c>
      <c r="BH128" s="63" t="e">
        <f t="shared" si="78"/>
        <v>#VALUE!</v>
      </c>
      <c r="BI128" s="63" t="e">
        <f t="shared" si="78"/>
        <v>#VALUE!</v>
      </c>
      <c r="BJ128" s="63" t="e">
        <f t="shared" si="78"/>
        <v>#VALUE!</v>
      </c>
      <c r="BL128" s="178" t="e">
        <f>BJ128+BJ123</f>
        <v>#VALUE!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79">D88+D83+D56+D97+D123+D128</f>
        <v>0</v>
      </c>
      <c r="E132" s="63">
        <f t="shared" si="79"/>
        <v>0</v>
      </c>
      <c r="F132" s="63">
        <f t="shared" si="79"/>
        <v>152190</v>
      </c>
      <c r="G132" s="63">
        <f t="shared" si="79"/>
        <v>168570</v>
      </c>
      <c r="H132" s="63">
        <f t="shared" si="79"/>
        <v>184950</v>
      </c>
      <c r="I132" s="63">
        <f t="shared" si="79"/>
        <v>152190</v>
      </c>
      <c r="J132" s="63">
        <f t="shared" si="79"/>
        <v>168570</v>
      </c>
      <c r="K132" s="63">
        <f t="shared" si="79"/>
        <v>133310</v>
      </c>
      <c r="L132" s="63">
        <f t="shared" si="79"/>
        <v>133310</v>
      </c>
      <c r="M132" s="63">
        <f t="shared" si="79"/>
        <v>133310</v>
      </c>
      <c r="N132" s="63">
        <f t="shared" si="79"/>
        <v>79620</v>
      </c>
      <c r="O132" s="63">
        <f t="shared" si="79"/>
        <v>348285</v>
      </c>
      <c r="P132" s="63">
        <f t="shared" si="79"/>
        <v>570310</v>
      </c>
      <c r="Q132" s="63">
        <f t="shared" si="79"/>
        <v>630765</v>
      </c>
      <c r="R132" s="63">
        <f t="shared" si="79"/>
        <v>630765</v>
      </c>
      <c r="S132" s="63">
        <f t="shared" si="79"/>
        <v>693895</v>
      </c>
      <c r="T132" s="63">
        <f t="shared" si="79"/>
        <v>759700</v>
      </c>
      <c r="U132" s="63">
        <f t="shared" si="79"/>
        <v>630765</v>
      </c>
      <c r="V132" s="63">
        <f t="shared" si="79"/>
        <v>693895</v>
      </c>
      <c r="W132" s="63">
        <f t="shared" si="79"/>
        <v>570310</v>
      </c>
      <c r="X132" s="63">
        <f t="shared" si="79"/>
        <v>570310</v>
      </c>
      <c r="Y132" s="63">
        <f t="shared" si="79"/>
        <v>570310</v>
      </c>
      <c r="Z132" s="63">
        <f t="shared" si="79"/>
        <v>348285</v>
      </c>
      <c r="AA132" s="63">
        <f t="shared" si="79"/>
        <v>622000</v>
      </c>
      <c r="AB132" s="63">
        <f t="shared" si="79"/>
        <v>1006000</v>
      </c>
      <c r="AC132" s="63">
        <f t="shared" si="79"/>
        <v>1134000</v>
      </c>
      <c r="AD132" s="63">
        <f t="shared" si="79"/>
        <v>1134000</v>
      </c>
      <c r="AE132" s="63">
        <f t="shared" si="79"/>
        <v>1234000</v>
      </c>
      <c r="AF132" s="63">
        <f t="shared" si="79"/>
        <v>1362000</v>
      </c>
      <c r="AG132" s="63">
        <f t="shared" si="79"/>
        <v>1134000</v>
      </c>
      <c r="AH132" s="63">
        <f t="shared" si="79"/>
        <v>1234000</v>
      </c>
      <c r="AI132" s="63">
        <f t="shared" si="79"/>
        <v>1006000</v>
      </c>
      <c r="AJ132" s="63">
        <f t="shared" si="79"/>
        <v>1006000</v>
      </c>
      <c r="AK132" s="63">
        <f t="shared" si="79"/>
        <v>1006000</v>
      </c>
      <c r="AL132" s="63">
        <f t="shared" si="79"/>
        <v>622000</v>
      </c>
      <c r="AM132" s="63">
        <f t="shared" si="79"/>
        <v>663000</v>
      </c>
      <c r="AN132" s="63">
        <f t="shared" si="79"/>
        <v>1065000</v>
      </c>
      <c r="AO132" s="63">
        <f t="shared" si="79"/>
        <v>1193000</v>
      </c>
      <c r="AP132" s="63">
        <f t="shared" si="79"/>
        <v>1193000</v>
      </c>
      <c r="AQ132" s="63">
        <f t="shared" si="79"/>
        <v>1321000</v>
      </c>
      <c r="AR132" s="63">
        <f t="shared" si="79"/>
        <v>1449000</v>
      </c>
      <c r="AS132" s="63">
        <f t="shared" si="79"/>
        <v>1193000</v>
      </c>
      <c r="AT132" s="63">
        <f t="shared" si="79"/>
        <v>1321000</v>
      </c>
      <c r="AU132" s="63">
        <f t="shared" si="79"/>
        <v>1065000</v>
      </c>
      <c r="AV132" s="63">
        <f t="shared" si="79"/>
        <v>1065000</v>
      </c>
      <c r="AW132" s="63">
        <f t="shared" si="79"/>
        <v>1065000</v>
      </c>
      <c r="AX132" s="63">
        <f t="shared" si="79"/>
        <v>663000</v>
      </c>
      <c r="AY132" s="63" t="e">
        <f t="shared" si="79"/>
        <v>#REF!</v>
      </c>
      <c r="AZ132" s="63" t="e">
        <f t="shared" si="79"/>
        <v>#REF!</v>
      </c>
      <c r="BA132" s="63" t="e">
        <f t="shared" si="79"/>
        <v>#REF!</v>
      </c>
      <c r="BB132" s="63" t="e">
        <f t="shared" si="79"/>
        <v>#REF!</v>
      </c>
      <c r="BC132" s="63" t="e">
        <f t="shared" si="79"/>
        <v>#REF!</v>
      </c>
      <c r="BD132" s="63" t="e">
        <f t="shared" si="79"/>
        <v>#REF!</v>
      </c>
      <c r="BE132" s="63" t="e">
        <f t="shared" si="79"/>
        <v>#REF!</v>
      </c>
      <c r="BF132" s="63" t="e">
        <f t="shared" si="79"/>
        <v>#REF!</v>
      </c>
      <c r="BG132" s="63" t="e">
        <f t="shared" si="79"/>
        <v>#REF!</v>
      </c>
      <c r="BH132" s="63" t="e">
        <f t="shared" si="79"/>
        <v>#REF!</v>
      </c>
      <c r="BI132" s="63" t="e">
        <f t="shared" si="79"/>
        <v>#REF!</v>
      </c>
      <c r="BJ132" s="63" t="e">
        <f t="shared" si="79"/>
        <v>#REF!</v>
      </c>
      <c r="BK132" s="118" t="e">
        <f>SUM(C132:BJ132)</f>
        <v>#REF!</v>
      </c>
      <c r="BL132" s="178" t="e">
        <f>BK87+BK86+BK82+BK81+BK56</f>
        <v>#REF!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80">D68+D83+D88+D109+D123+D128</f>
        <v>0</v>
      </c>
      <c r="E133" s="63">
        <f t="shared" si="80"/>
        <v>0</v>
      </c>
      <c r="F133" s="63">
        <f t="shared" si="80"/>
        <v>49190</v>
      </c>
      <c r="G133" s="63">
        <f t="shared" si="80"/>
        <v>53070</v>
      </c>
      <c r="H133" s="63">
        <f t="shared" si="80"/>
        <v>56950</v>
      </c>
      <c r="I133" s="63">
        <f t="shared" si="80"/>
        <v>49190</v>
      </c>
      <c r="J133" s="63">
        <f t="shared" si="80"/>
        <v>53070</v>
      </c>
      <c r="K133" s="63">
        <f t="shared" si="80"/>
        <v>42810</v>
      </c>
      <c r="L133" s="63">
        <f t="shared" si="80"/>
        <v>42810</v>
      </c>
      <c r="M133" s="63">
        <f t="shared" si="80"/>
        <v>42810</v>
      </c>
      <c r="N133" s="63">
        <f t="shared" si="80"/>
        <v>27620</v>
      </c>
      <c r="O133" s="63">
        <f t="shared" si="80"/>
        <v>128935</v>
      </c>
      <c r="P133" s="63">
        <f t="shared" si="80"/>
        <v>212930</v>
      </c>
      <c r="Q133" s="63">
        <f t="shared" si="80"/>
        <v>233260</v>
      </c>
      <c r="R133" s="63">
        <f t="shared" si="80"/>
        <v>233260</v>
      </c>
      <c r="S133" s="63">
        <f t="shared" si="80"/>
        <v>255195</v>
      </c>
      <c r="T133" s="63">
        <f t="shared" si="80"/>
        <v>279805</v>
      </c>
      <c r="U133" s="63">
        <f t="shared" si="80"/>
        <v>233260</v>
      </c>
      <c r="V133" s="63">
        <f t="shared" si="80"/>
        <v>255195</v>
      </c>
      <c r="W133" s="63">
        <f t="shared" si="80"/>
        <v>212930</v>
      </c>
      <c r="X133" s="63">
        <f t="shared" si="80"/>
        <v>212930</v>
      </c>
      <c r="Y133" s="63">
        <f t="shared" si="80"/>
        <v>212930</v>
      </c>
      <c r="Z133" s="63">
        <f t="shared" si="80"/>
        <v>128935</v>
      </c>
      <c r="AA133" s="63">
        <f t="shared" si="80"/>
        <v>244500</v>
      </c>
      <c r="AB133" s="63">
        <f t="shared" si="80"/>
        <v>394500</v>
      </c>
      <c r="AC133" s="63">
        <f t="shared" si="80"/>
        <v>444500</v>
      </c>
      <c r="AD133" s="63">
        <f t="shared" si="80"/>
        <v>444500</v>
      </c>
      <c r="AE133" s="63">
        <f t="shared" si="80"/>
        <v>480000</v>
      </c>
      <c r="AF133" s="63">
        <f t="shared" si="80"/>
        <v>530000</v>
      </c>
      <c r="AG133" s="63">
        <f t="shared" si="80"/>
        <v>444500</v>
      </c>
      <c r="AH133" s="63">
        <f t="shared" si="80"/>
        <v>480000</v>
      </c>
      <c r="AI133" s="63">
        <f t="shared" si="80"/>
        <v>394500</v>
      </c>
      <c r="AJ133" s="63">
        <f t="shared" si="80"/>
        <v>394500</v>
      </c>
      <c r="AK133" s="63">
        <f t="shared" si="80"/>
        <v>394500</v>
      </c>
      <c r="AL133" s="63">
        <f t="shared" si="80"/>
        <v>244500</v>
      </c>
      <c r="AM133" s="63">
        <f t="shared" si="80"/>
        <v>259500</v>
      </c>
      <c r="AN133" s="63">
        <f t="shared" si="80"/>
        <v>415000</v>
      </c>
      <c r="AO133" s="63">
        <f t="shared" si="80"/>
        <v>465000</v>
      </c>
      <c r="AP133" s="63">
        <f t="shared" si="80"/>
        <v>465000</v>
      </c>
      <c r="AQ133" s="63">
        <f t="shared" si="80"/>
        <v>515000</v>
      </c>
      <c r="AR133" s="63">
        <f t="shared" si="80"/>
        <v>565000</v>
      </c>
      <c r="AS133" s="63">
        <f t="shared" si="80"/>
        <v>465000</v>
      </c>
      <c r="AT133" s="63">
        <f t="shared" si="80"/>
        <v>515000</v>
      </c>
      <c r="AU133" s="63">
        <f t="shared" si="80"/>
        <v>415000</v>
      </c>
      <c r="AV133" s="63">
        <f t="shared" si="80"/>
        <v>415000</v>
      </c>
      <c r="AW133" s="63">
        <f t="shared" si="80"/>
        <v>415000</v>
      </c>
      <c r="AX133" s="63">
        <f t="shared" si="80"/>
        <v>259500</v>
      </c>
      <c r="AY133" s="63" t="e">
        <f t="shared" si="80"/>
        <v>#REF!</v>
      </c>
      <c r="AZ133" s="63" t="e">
        <f t="shared" si="80"/>
        <v>#REF!</v>
      </c>
      <c r="BA133" s="63" t="e">
        <f t="shared" si="80"/>
        <v>#REF!</v>
      </c>
      <c r="BB133" s="63" t="e">
        <f t="shared" si="80"/>
        <v>#REF!</v>
      </c>
      <c r="BC133" s="63" t="e">
        <f t="shared" si="80"/>
        <v>#REF!</v>
      </c>
      <c r="BD133" s="63" t="e">
        <f t="shared" si="80"/>
        <v>#REF!</v>
      </c>
      <c r="BE133" s="63" t="e">
        <f t="shared" si="80"/>
        <v>#REF!</v>
      </c>
      <c r="BF133" s="63" t="e">
        <f t="shared" si="80"/>
        <v>#REF!</v>
      </c>
      <c r="BG133" s="63" t="e">
        <f t="shared" si="80"/>
        <v>#REF!</v>
      </c>
      <c r="BH133" s="63" t="e">
        <f t="shared" si="80"/>
        <v>#REF!</v>
      </c>
      <c r="BI133" s="63" t="e">
        <f t="shared" si="80"/>
        <v>#REF!</v>
      </c>
      <c r="BJ133" s="63" t="e">
        <f t="shared" si="80"/>
        <v>#REF!</v>
      </c>
      <c r="BK133" s="118" t="e">
        <f>SUM(C133:BJ133)</f>
        <v>#REF!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375" t="s">
        <v>356</v>
      </c>
      <c r="B4" s="375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5" t="s">
        <v>35</v>
      </c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 t="s">
        <v>36</v>
      </c>
      <c r="P17" s="375"/>
      <c r="Q17" s="375"/>
      <c r="R17" s="375"/>
      <c r="S17" s="375"/>
      <c r="T17" s="375"/>
      <c r="U17" s="375"/>
      <c r="V17" s="375"/>
      <c r="W17" s="375"/>
      <c r="X17" s="375"/>
      <c r="Y17" s="375"/>
      <c r="Z17" s="375"/>
      <c r="AA17" s="375" t="s">
        <v>37</v>
      </c>
      <c r="AB17" s="375"/>
      <c r="AC17" s="375"/>
      <c r="AD17" s="375"/>
      <c r="AE17" s="375"/>
      <c r="AF17" s="375"/>
      <c r="AG17" s="375"/>
      <c r="AH17" s="375"/>
      <c r="AI17" s="375"/>
      <c r="AJ17" s="375"/>
      <c r="AK17" s="375"/>
      <c r="AL17" s="375"/>
      <c r="AM17" s="375" t="s">
        <v>38</v>
      </c>
      <c r="AN17" s="375"/>
      <c r="AO17" s="375"/>
      <c r="AP17" s="375"/>
      <c r="AQ17" s="375"/>
      <c r="AR17" s="375"/>
      <c r="AS17" s="375"/>
      <c r="AT17" s="375"/>
      <c r="AU17" s="375"/>
      <c r="AV17" s="375"/>
      <c r="AW17" s="375"/>
      <c r="AX17" s="375"/>
      <c r="AY17" s="375" t="s">
        <v>39</v>
      </c>
      <c r="AZ17" s="375"/>
      <c r="BA17" s="375"/>
      <c r="BB17" s="375"/>
      <c r="BC17" s="375"/>
      <c r="BD17" s="375"/>
      <c r="BE17" s="375"/>
      <c r="BF17" s="375"/>
      <c r="BG17" s="375"/>
      <c r="BH17" s="375"/>
      <c r="BI17" s="375"/>
      <c r="BJ17" s="375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658</v>
      </c>
    </row>
    <row r="26" spans="2:62" x14ac:dyDescent="0.15"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>
        <f>COGS_DB!AA13</f>
        <v>244500</v>
      </c>
      <c r="AB28" s="9">
        <f>COGS_DB!AB13</f>
        <v>394500</v>
      </c>
      <c r="AC28" s="9">
        <f>COGS_DB!AC13</f>
        <v>444500</v>
      </c>
      <c r="AD28" s="9">
        <f>COGS_DB!AD13</f>
        <v>444500</v>
      </c>
      <c r="AE28" s="9">
        <f>COGS_DB!AE13</f>
        <v>480000</v>
      </c>
      <c r="AF28" s="9">
        <f>COGS_DB!AF13</f>
        <v>530000</v>
      </c>
      <c r="AG28" s="9">
        <f>COGS_DB!AG13</f>
        <v>444500</v>
      </c>
      <c r="AH28" s="9">
        <f>COGS_DB!AH13</f>
        <v>480000</v>
      </c>
      <c r="AI28" s="9">
        <f>COGS_DB!AI13</f>
        <v>394500</v>
      </c>
      <c r="AJ28" s="9">
        <f>COGS_DB!AJ13</f>
        <v>394500</v>
      </c>
      <c r="AK28" s="9">
        <f>COGS_DB!AK13</f>
        <v>394500</v>
      </c>
      <c r="AL28" s="9">
        <f>COGS_DB!AL13</f>
        <v>244500</v>
      </c>
      <c r="AM28" s="9">
        <f>COGS_DB!AM13</f>
        <v>259500</v>
      </c>
      <c r="AN28" s="9">
        <f>COGS_DB!AN13</f>
        <v>415000</v>
      </c>
      <c r="AO28" s="9">
        <f>COGS_DB!AO13</f>
        <v>465000</v>
      </c>
      <c r="AP28" s="9">
        <f>COGS_DB!AP13</f>
        <v>465000</v>
      </c>
      <c r="AQ28" s="9">
        <f>COGS_DB!AQ13</f>
        <v>515000</v>
      </c>
      <c r="AR28" s="9">
        <f>COGS_DB!AR13</f>
        <v>565000</v>
      </c>
      <c r="AS28" s="9">
        <f>COGS_DB!AS13</f>
        <v>465000</v>
      </c>
      <c r="AT28" s="9">
        <f>COGS_DB!AT13</f>
        <v>515000</v>
      </c>
      <c r="AU28" s="9">
        <f>COGS_DB!AU13</f>
        <v>415000</v>
      </c>
      <c r="AV28" s="9">
        <f>COGS_DB!AV13</f>
        <v>415000</v>
      </c>
      <c r="AW28" s="9">
        <f>COGS_DB!AW13</f>
        <v>415000</v>
      </c>
      <c r="AX28" s="9">
        <f>COGS_DB!AX13</f>
        <v>259500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89500</v>
      </c>
      <c r="AB29" s="9">
        <f>COGS_DB!AB15</f>
        <v>146500</v>
      </c>
      <c r="AC29" s="9">
        <f>COGS_DB!AC15</f>
        <v>165500</v>
      </c>
      <c r="AD29" s="9">
        <f>COGS_DB!AD15</f>
        <v>165500</v>
      </c>
      <c r="AE29" s="9">
        <f>COGS_DB!AE15</f>
        <v>182000</v>
      </c>
      <c r="AF29" s="9">
        <f>COGS_DB!AF15</f>
        <v>201000</v>
      </c>
      <c r="AG29" s="9">
        <f>COGS_DB!AG15</f>
        <v>165500</v>
      </c>
      <c r="AH29" s="9">
        <f>COGS_DB!AH15</f>
        <v>182000</v>
      </c>
      <c r="AI29" s="9">
        <f>COGS_DB!AI15</f>
        <v>146500</v>
      </c>
      <c r="AJ29" s="9">
        <f>COGS_DB!AJ15</f>
        <v>146500</v>
      </c>
      <c r="AK29" s="9">
        <f>COGS_DB!AK15</f>
        <v>146500</v>
      </c>
      <c r="AL29" s="9">
        <f>COGS_DB!AL15</f>
        <v>89500</v>
      </c>
      <c r="AM29" s="9">
        <f>COGS_DB!AM15</f>
        <v>95000</v>
      </c>
      <c r="AN29" s="9">
        <f>COGS_DB!AN15</f>
        <v>157500</v>
      </c>
      <c r="AO29" s="9">
        <f>COGS_DB!AO15</f>
        <v>176500</v>
      </c>
      <c r="AP29" s="9">
        <f>COGS_DB!AP15</f>
        <v>176500</v>
      </c>
      <c r="AQ29" s="9">
        <f>COGS_DB!AQ15</f>
        <v>195500</v>
      </c>
      <c r="AR29" s="9">
        <f>COGS_DB!AR15</f>
        <v>214500</v>
      </c>
      <c r="AS29" s="9">
        <f>COGS_DB!AS15</f>
        <v>176500</v>
      </c>
      <c r="AT29" s="9">
        <f>COGS_DB!AT15</f>
        <v>195500</v>
      </c>
      <c r="AU29" s="9">
        <f>COGS_DB!AU15</f>
        <v>157500</v>
      </c>
      <c r="AV29" s="9">
        <f>COGS_DB!AV15</f>
        <v>157500</v>
      </c>
      <c r="AW29" s="9">
        <f>COGS_DB!AW15</f>
        <v>157500</v>
      </c>
      <c r="AX29" s="9">
        <f>COGS_DB!AX15</f>
        <v>95000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>
        <f>COGS_DB!AA16</f>
        <v>155000</v>
      </c>
      <c r="AB30" s="9">
        <f>COGS_DB!AB16</f>
        <v>248000</v>
      </c>
      <c r="AC30" s="9">
        <f>COGS_DB!AC16</f>
        <v>279000</v>
      </c>
      <c r="AD30" s="9">
        <f>COGS_DB!AD16</f>
        <v>279000</v>
      </c>
      <c r="AE30" s="9">
        <f>COGS_DB!AE16</f>
        <v>298000</v>
      </c>
      <c r="AF30" s="9">
        <f>COGS_DB!AF16</f>
        <v>329000</v>
      </c>
      <c r="AG30" s="9">
        <f>COGS_DB!AG16</f>
        <v>279000</v>
      </c>
      <c r="AH30" s="9">
        <f>COGS_DB!AH16</f>
        <v>298000</v>
      </c>
      <c r="AI30" s="9">
        <f>COGS_DB!AI16</f>
        <v>248000</v>
      </c>
      <c r="AJ30" s="9">
        <f>COGS_DB!AJ16</f>
        <v>248000</v>
      </c>
      <c r="AK30" s="9">
        <f>COGS_DB!AK16</f>
        <v>248000</v>
      </c>
      <c r="AL30" s="9">
        <f>COGS_DB!AL16</f>
        <v>155000</v>
      </c>
      <c r="AM30" s="9">
        <f>COGS_DB!AM16</f>
        <v>164500</v>
      </c>
      <c r="AN30" s="9">
        <f>COGS_DB!AN16</f>
        <v>257500</v>
      </c>
      <c r="AO30" s="9">
        <f>COGS_DB!AO16</f>
        <v>288500</v>
      </c>
      <c r="AP30" s="9">
        <f>COGS_DB!AP16</f>
        <v>288500</v>
      </c>
      <c r="AQ30" s="9">
        <f>COGS_DB!AQ16</f>
        <v>319500</v>
      </c>
      <c r="AR30" s="9">
        <f>COGS_DB!AR16</f>
        <v>350500</v>
      </c>
      <c r="AS30" s="9">
        <f>COGS_DB!AS16</f>
        <v>288500</v>
      </c>
      <c r="AT30" s="9">
        <f>COGS_DB!AT16</f>
        <v>319500</v>
      </c>
      <c r="AU30" s="9">
        <f>COGS_DB!AU16</f>
        <v>257500</v>
      </c>
      <c r="AV30" s="9">
        <f>COGS_DB!AV16</f>
        <v>257500</v>
      </c>
      <c r="AW30" s="9">
        <f>COGS_DB!AW16</f>
        <v>257500</v>
      </c>
      <c r="AX30" s="9">
        <f>COGS_DB!AX16</f>
        <v>164500</v>
      </c>
      <c r="AY30" s="9" t="e">
        <f>COGS_DB!AY16</f>
        <v>#VALUE!</v>
      </c>
      <c r="AZ30" s="9" t="e">
        <f>COGS_DB!AZ16</f>
        <v>#VALUE!</v>
      </c>
      <c r="BA30" s="9" t="e">
        <f>COGS_DB!BA16</f>
        <v>#VALUE!</v>
      </c>
      <c r="BB30" s="9" t="e">
        <f>COGS_DB!BB16</f>
        <v>#VALUE!</v>
      </c>
      <c r="BC30" s="9" t="e">
        <f>COGS_DB!BC16</f>
        <v>#VALUE!</v>
      </c>
      <c r="BD30" s="9" t="e">
        <f>COGS_DB!BD16</f>
        <v>#VALUE!</v>
      </c>
      <c r="BE30" s="9" t="e">
        <f>COGS_DB!BE16</f>
        <v>#VALUE!</v>
      </c>
      <c r="BF30" s="9" t="e">
        <f>COGS_DB!BF16</f>
        <v>#VALUE!</v>
      </c>
      <c r="BG30" s="9" t="e">
        <f>COGS_DB!BG16</f>
        <v>#VALUE!</v>
      </c>
      <c r="BH30" s="9" t="e">
        <f>COGS_DB!BH16</f>
        <v>#VALUE!</v>
      </c>
      <c r="BI30" s="9" t="e">
        <f>COGS_DB!BI16</f>
        <v>#VALUE!</v>
      </c>
      <c r="BJ30" s="9" t="e">
        <f>COGS_DB!BJ16</f>
        <v>#VALUE!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>
        <f>COGS_DB!AA14</f>
        <v>0.39308681672025725</v>
      </c>
      <c r="AB31" s="98">
        <f>COGS_DB!AB14</f>
        <v>0.39214711729622265</v>
      </c>
      <c r="AC31" s="98">
        <f>COGS_DB!AC14</f>
        <v>0.39197530864197533</v>
      </c>
      <c r="AD31" s="98">
        <f>COGS_DB!AD14</f>
        <v>0.39197530864197533</v>
      </c>
      <c r="AE31" s="98">
        <f>COGS_DB!AE14</f>
        <v>0.38897893030794167</v>
      </c>
      <c r="AF31" s="98">
        <f>COGS_DB!AF14</f>
        <v>0.3891336270190896</v>
      </c>
      <c r="AG31" s="98">
        <f>COGS_DB!AG14</f>
        <v>0.39197530864197533</v>
      </c>
      <c r="AH31" s="98">
        <f>COGS_DB!AH14</f>
        <v>0.38897893030794167</v>
      </c>
      <c r="AI31" s="98">
        <f>COGS_DB!AI14</f>
        <v>0.39214711729622265</v>
      </c>
      <c r="AJ31" s="98">
        <f>COGS_DB!AJ14</f>
        <v>0.39214711729622265</v>
      </c>
      <c r="AK31" s="98">
        <f>COGS_DB!AK14</f>
        <v>0.39214711729622265</v>
      </c>
      <c r="AL31" s="98">
        <f>COGS_DB!AL14</f>
        <v>0.39308681672025725</v>
      </c>
      <c r="AM31" s="98">
        <f>COGS_DB!AM14</f>
        <v>0.39140271493212669</v>
      </c>
      <c r="AN31" s="98">
        <f>COGS_DB!AN14</f>
        <v>0.38967136150234744</v>
      </c>
      <c r="AO31" s="98">
        <f>COGS_DB!AO14</f>
        <v>0.38977367979882649</v>
      </c>
      <c r="AP31" s="98">
        <f>COGS_DB!AP14</f>
        <v>0.38977367979882649</v>
      </c>
      <c r="AQ31" s="98">
        <f>COGS_DB!AQ14</f>
        <v>0.38985616956850871</v>
      </c>
      <c r="AR31" s="98">
        <f>COGS_DB!AR14</f>
        <v>0.38992408557625952</v>
      </c>
      <c r="AS31" s="98">
        <f>COGS_DB!AS14</f>
        <v>0.38977367979882649</v>
      </c>
      <c r="AT31" s="98">
        <f>COGS_DB!AT14</f>
        <v>0.38985616956850871</v>
      </c>
      <c r="AU31" s="98">
        <f>COGS_DB!AU14</f>
        <v>0.38967136150234744</v>
      </c>
      <c r="AV31" s="98">
        <f>COGS_DB!AV14</f>
        <v>0.38967136150234744</v>
      </c>
      <c r="AW31" s="98">
        <f>COGS_DB!AW14</f>
        <v>0.38967136150234744</v>
      </c>
      <c r="AX31" s="98">
        <f>COGS_DB!AX14</f>
        <v>0.39140271493212669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>
        <f>COGS_DB!AA12</f>
        <v>622000</v>
      </c>
      <c r="AB32" s="9">
        <f>COGS_DB!AB12</f>
        <v>1006000</v>
      </c>
      <c r="AC32" s="9">
        <f>COGS_DB!AC12</f>
        <v>1134000</v>
      </c>
      <c r="AD32" s="9">
        <f>COGS_DB!AD12</f>
        <v>1134000</v>
      </c>
      <c r="AE32" s="9">
        <f>COGS_DB!AE12</f>
        <v>1234000</v>
      </c>
      <c r="AF32" s="9">
        <f>COGS_DB!AF12</f>
        <v>1362000</v>
      </c>
      <c r="AG32" s="9">
        <f>COGS_DB!AG12</f>
        <v>1134000</v>
      </c>
      <c r="AH32" s="9">
        <f>COGS_DB!AH12</f>
        <v>1234000</v>
      </c>
      <c r="AI32" s="9">
        <f>COGS_DB!AI12</f>
        <v>1006000</v>
      </c>
      <c r="AJ32" s="9">
        <f>COGS_DB!AJ12</f>
        <v>1006000</v>
      </c>
      <c r="AK32" s="9">
        <f>COGS_DB!AK12</f>
        <v>1006000</v>
      </c>
      <c r="AL32" s="9">
        <f>COGS_DB!AL12</f>
        <v>622000</v>
      </c>
      <c r="AM32" s="9">
        <f>COGS_DB!AM12</f>
        <v>663000</v>
      </c>
      <c r="AN32" s="9">
        <f>COGS_DB!AN12</f>
        <v>1065000</v>
      </c>
      <c r="AO32" s="9">
        <f>COGS_DB!AO12</f>
        <v>1193000</v>
      </c>
      <c r="AP32" s="9">
        <f>COGS_DB!AP12</f>
        <v>1193000</v>
      </c>
      <c r="AQ32" s="9">
        <f>COGS_DB!AQ12</f>
        <v>1321000</v>
      </c>
      <c r="AR32" s="9">
        <f>COGS_DB!AR12</f>
        <v>1449000</v>
      </c>
      <c r="AS32" s="9">
        <f>COGS_DB!AS12</f>
        <v>1193000</v>
      </c>
      <c r="AT32" s="9">
        <f>COGS_DB!AT12</f>
        <v>1321000</v>
      </c>
      <c r="AU32" s="9">
        <f>COGS_DB!AU12</f>
        <v>1065000</v>
      </c>
      <c r="AV32" s="9">
        <f>COGS_DB!AV12</f>
        <v>1065000</v>
      </c>
      <c r="AW32" s="9">
        <f>COGS_DB!AW12</f>
        <v>1065000</v>
      </c>
      <c r="AX32" s="9">
        <f>COGS_DB!AX12</f>
        <v>663000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659</v>
      </c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 t="s">
        <v>36</v>
      </c>
      <c r="P34" s="375"/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 t="s">
        <v>37</v>
      </c>
      <c r="AB34" s="375"/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 t="s">
        <v>38</v>
      </c>
      <c r="AN34" s="375"/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 t="s">
        <v>39</v>
      </c>
      <c r="AZ34" s="375"/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>
        <f>COGS_DB!E3</f>
        <v>7017595</v>
      </c>
      <c r="E36" s="9">
        <f>COGS_DB!G3</f>
        <v>12500000</v>
      </c>
      <c r="F36" s="9">
        <f>COGS_DB!I3</f>
        <v>13256000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252000</v>
      </c>
      <c r="AB36" s="9">
        <f>COGS_DB!AB20</f>
        <v>414000</v>
      </c>
      <c r="AC36" s="9">
        <f>COGS_DB!AC20</f>
        <v>468000</v>
      </c>
      <c r="AD36" s="9">
        <f>COGS_DB!AD20</f>
        <v>468000</v>
      </c>
      <c r="AE36" s="9">
        <f>COGS_DB!AE20</f>
        <v>522000</v>
      </c>
      <c r="AF36" s="9">
        <f>COGS_DB!AF20</f>
        <v>576000</v>
      </c>
      <c r="AG36" s="9">
        <f>COGS_DB!AG20</f>
        <v>468000</v>
      </c>
      <c r="AH36" s="9">
        <f>COGS_DB!AH20</f>
        <v>522000</v>
      </c>
      <c r="AI36" s="9">
        <f>COGS_DB!AI20</f>
        <v>414000</v>
      </c>
      <c r="AJ36" s="9">
        <f>COGS_DB!AJ20</f>
        <v>414000</v>
      </c>
      <c r="AK36" s="9">
        <f>COGS_DB!AK20</f>
        <v>414000</v>
      </c>
      <c r="AL36" s="9">
        <f>COGS_DB!AL20</f>
        <v>252000</v>
      </c>
      <c r="AM36" s="9">
        <f>COGS_DB!AM20</f>
        <v>270000</v>
      </c>
      <c r="AN36" s="9">
        <f>COGS_DB!AN20</f>
        <v>450000</v>
      </c>
      <c r="AO36" s="9">
        <f>COGS_DB!AO20</f>
        <v>504000</v>
      </c>
      <c r="AP36" s="9">
        <f>COGS_DB!AP20</f>
        <v>504000</v>
      </c>
      <c r="AQ36" s="9">
        <f>COGS_DB!AQ20</f>
        <v>558000</v>
      </c>
      <c r="AR36" s="9">
        <f>COGS_DB!AR20</f>
        <v>612000</v>
      </c>
      <c r="AS36" s="9">
        <f>COGS_DB!AS20</f>
        <v>504000</v>
      </c>
      <c r="AT36" s="9">
        <f>COGS_DB!AT20</f>
        <v>558000</v>
      </c>
      <c r="AU36" s="9">
        <f>COGS_DB!AU20</f>
        <v>450000</v>
      </c>
      <c r="AV36" s="9">
        <f>COGS_DB!AV20</f>
        <v>450000</v>
      </c>
      <c r="AW36" s="9">
        <f>COGS_DB!AW20</f>
        <v>450000</v>
      </c>
      <c r="AX36" s="9">
        <f>COGS_DB!AX20</f>
        <v>270000</v>
      </c>
      <c r="AY36" s="9">
        <f>COGS_DB!AY20</f>
        <v>0</v>
      </c>
      <c r="AZ36" s="9">
        <f>COGS_DB!AZ20</f>
        <v>0</v>
      </c>
      <c r="BA36" s="9">
        <f>COGS_DB!BA20</f>
        <v>0</v>
      </c>
      <c r="BB36" s="9">
        <f>COGS_DB!BB20</f>
        <v>0</v>
      </c>
      <c r="BC36" s="9">
        <f>COGS_DB!BC20</f>
        <v>0</v>
      </c>
      <c r="BD36" s="9">
        <f>COGS_DB!BD20</f>
        <v>0</v>
      </c>
      <c r="BE36" s="9">
        <f>COGS_DB!BE20</f>
        <v>0</v>
      </c>
      <c r="BF36" s="9">
        <f>COGS_DB!BF20</f>
        <v>0</v>
      </c>
      <c r="BG36" s="9">
        <f>COGS_DB!BG20</f>
        <v>0</v>
      </c>
      <c r="BH36" s="9">
        <f>COGS_DB!BH20</f>
        <v>0</v>
      </c>
      <c r="BI36" s="9">
        <f>COGS_DB!BI20</f>
        <v>0</v>
      </c>
      <c r="BJ36" s="9">
        <f>COGS_DB!BJ20</f>
        <v>0</v>
      </c>
    </row>
    <row r="37" spans="2:66" x14ac:dyDescent="0.15">
      <c r="B37" s="14" t="s">
        <v>646</v>
      </c>
      <c r="C37" s="9">
        <f>COGS_DB!C4</f>
        <v>417520</v>
      </c>
      <c r="D37" s="9">
        <f>COGS_DB!E4</f>
        <v>2599565</v>
      </c>
      <c r="E37" s="9">
        <f>COGS_DB!G4</f>
        <v>4890500</v>
      </c>
      <c r="F37" s="9">
        <f>COGS_DB!I4</f>
        <v>5169000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77000</v>
      </c>
      <c r="AB37" s="9">
        <f>COGS_DB!AB21</f>
        <v>126500</v>
      </c>
      <c r="AC37" s="9">
        <f>COGS_DB!AC21</f>
        <v>143000</v>
      </c>
      <c r="AD37" s="9">
        <f>COGS_DB!AD21</f>
        <v>143000</v>
      </c>
      <c r="AE37" s="9">
        <f>COGS_DB!AE21</f>
        <v>159500</v>
      </c>
      <c r="AF37" s="9">
        <f>COGS_DB!AF21</f>
        <v>176000</v>
      </c>
      <c r="AG37" s="9">
        <f>COGS_DB!AG21</f>
        <v>143000</v>
      </c>
      <c r="AH37" s="9">
        <f>COGS_DB!AH21</f>
        <v>159500</v>
      </c>
      <c r="AI37" s="9">
        <f>COGS_DB!AI21</f>
        <v>126500</v>
      </c>
      <c r="AJ37" s="9">
        <f>COGS_DB!AJ21</f>
        <v>126500</v>
      </c>
      <c r="AK37" s="9">
        <f>COGS_DB!AK21</f>
        <v>126500</v>
      </c>
      <c r="AL37" s="9">
        <f>COGS_DB!AL21</f>
        <v>77000</v>
      </c>
      <c r="AM37" s="9">
        <f>COGS_DB!AM21</f>
        <v>82500</v>
      </c>
      <c r="AN37" s="9">
        <f>COGS_DB!AN21</f>
        <v>137500</v>
      </c>
      <c r="AO37" s="9">
        <f>COGS_DB!AO21</f>
        <v>154000</v>
      </c>
      <c r="AP37" s="9">
        <f>COGS_DB!AP21</f>
        <v>154000</v>
      </c>
      <c r="AQ37" s="9">
        <f>COGS_DB!AQ21</f>
        <v>170500</v>
      </c>
      <c r="AR37" s="9">
        <f>COGS_DB!AR21</f>
        <v>187000</v>
      </c>
      <c r="AS37" s="9">
        <f>COGS_DB!AS21</f>
        <v>154000</v>
      </c>
      <c r="AT37" s="9">
        <f>COGS_DB!AT21</f>
        <v>170500</v>
      </c>
      <c r="AU37" s="9">
        <f>COGS_DB!AU21</f>
        <v>137500</v>
      </c>
      <c r="AV37" s="9">
        <f>COGS_DB!AV21</f>
        <v>137500</v>
      </c>
      <c r="AW37" s="9">
        <f>COGS_DB!AW21</f>
        <v>137500</v>
      </c>
      <c r="AX37" s="9">
        <f>COGS_DB!AX21</f>
        <v>82500</v>
      </c>
      <c r="AY37" s="9">
        <f>COGS_DB!AY21</f>
        <v>0</v>
      </c>
      <c r="AZ37" s="9">
        <f>COGS_DB!AZ21</f>
        <v>0</v>
      </c>
      <c r="BA37" s="9">
        <f>COGS_DB!BA21</f>
        <v>0</v>
      </c>
      <c r="BB37" s="9">
        <f>COGS_DB!BB21</f>
        <v>0</v>
      </c>
      <c r="BC37" s="9">
        <f>COGS_DB!BC21</f>
        <v>0</v>
      </c>
      <c r="BD37" s="9">
        <f>COGS_DB!BD21</f>
        <v>0</v>
      </c>
      <c r="BE37" s="9">
        <f>COGS_DB!BE21</f>
        <v>0</v>
      </c>
      <c r="BF37" s="9">
        <f>COGS_DB!BF21</f>
        <v>0</v>
      </c>
      <c r="BG37" s="9">
        <f>COGS_DB!BG21</f>
        <v>0</v>
      </c>
      <c r="BH37" s="9">
        <f>COGS_DB!BH21</f>
        <v>0</v>
      </c>
      <c r="BI37" s="9">
        <f>COGS_DB!BI21</f>
        <v>0</v>
      </c>
      <c r="BJ37" s="9">
        <f>COGS_DB!BJ21</f>
        <v>0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1451455</v>
      </c>
      <c r="E38" s="9">
        <f>COGS_DB!G6</f>
        <v>1826500</v>
      </c>
      <c r="F38" s="9">
        <f>COGS_DB!I6</f>
        <v>1955000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0.33837429111531192</v>
      </c>
      <c r="AB38" s="9">
        <f>COGS_DB!AB24</f>
        <v>0.33755760368663595</v>
      </c>
      <c r="AC38" s="9">
        <f>COGS_DB!AC24</f>
        <v>0.33741080530071355</v>
      </c>
      <c r="AD38" s="9">
        <f>COGS_DB!AD24</f>
        <v>0.33741080530071355</v>
      </c>
      <c r="AE38" s="9">
        <f>COGS_DB!AE24</f>
        <v>0.33425160697887968</v>
      </c>
      <c r="AF38" s="9">
        <f>COGS_DB!AF24</f>
        <v>0.33444259567387685</v>
      </c>
      <c r="AG38" s="9">
        <f>COGS_DB!AG24</f>
        <v>0.33741080530071355</v>
      </c>
      <c r="AH38" s="9">
        <f>COGS_DB!AH24</f>
        <v>0.33425160697887968</v>
      </c>
      <c r="AI38" s="9">
        <f>COGS_DB!AI24</f>
        <v>0.33755760368663595</v>
      </c>
      <c r="AJ38" s="9">
        <f>COGS_DB!AJ24</f>
        <v>0.33755760368663595</v>
      </c>
      <c r="AK38" s="9">
        <f>COGS_DB!AK24</f>
        <v>0.33755760368663595</v>
      </c>
      <c r="AL38" s="9">
        <f>COGS_DB!AL24</f>
        <v>0.33837429111531192</v>
      </c>
      <c r="AM38" s="9">
        <f>COGS_DB!AM24</f>
        <v>0.33628318584070799</v>
      </c>
      <c r="AN38" s="9">
        <f>COGS_DB!AN24</f>
        <v>0.33510638297872342</v>
      </c>
      <c r="AO38" s="9">
        <f>COGS_DB!AO24</f>
        <v>0.33523266856600192</v>
      </c>
      <c r="AP38" s="9">
        <f>COGS_DB!AP24</f>
        <v>0.33523266856600192</v>
      </c>
      <c r="AQ38" s="9">
        <f>COGS_DB!AQ24</f>
        <v>0.33533447684391082</v>
      </c>
      <c r="AR38" s="9">
        <f>COGS_DB!AR24</f>
        <v>0.33541829554339325</v>
      </c>
      <c r="AS38" s="9">
        <f>COGS_DB!AS24</f>
        <v>0.33523266856600192</v>
      </c>
      <c r="AT38" s="9">
        <f>COGS_DB!AT24</f>
        <v>0.33533447684391082</v>
      </c>
      <c r="AU38" s="9">
        <f>COGS_DB!AU24</f>
        <v>0.33510638297872342</v>
      </c>
      <c r="AV38" s="9">
        <f>COGS_DB!AV24</f>
        <v>0.33510638297872342</v>
      </c>
      <c r="AW38" s="9">
        <f>COGS_DB!AW24</f>
        <v>0.33510638297872342</v>
      </c>
      <c r="AX38" s="9">
        <f>COGS_DB!AX24</f>
        <v>0.33628318584070799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1148110</v>
      </c>
      <c r="E39" s="9">
        <f>COGS_DB!G7</f>
        <v>3064000</v>
      </c>
      <c r="F39" s="9">
        <f>COGS_DB!I7</f>
        <v>3214000</v>
      </c>
      <c r="G39" s="9" t="e">
        <f>COGS_DB!K7</f>
        <v>#VALUE!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12500</v>
      </c>
      <c r="AB39" s="98">
        <f>COGS_DB!AB22</f>
        <v>20000</v>
      </c>
      <c r="AC39" s="98">
        <f>COGS_DB!AC22</f>
        <v>22500</v>
      </c>
      <c r="AD39" s="98">
        <f>COGS_DB!AD22</f>
        <v>22500</v>
      </c>
      <c r="AE39" s="98">
        <f>COGS_DB!AE22</f>
        <v>22500</v>
      </c>
      <c r="AF39" s="98">
        <f>COGS_DB!AF22</f>
        <v>25000</v>
      </c>
      <c r="AG39" s="98">
        <f>COGS_DB!AG22</f>
        <v>22500</v>
      </c>
      <c r="AH39" s="98">
        <f>COGS_DB!AH22</f>
        <v>22500</v>
      </c>
      <c r="AI39" s="98">
        <f>COGS_DB!AI22</f>
        <v>20000</v>
      </c>
      <c r="AJ39" s="98">
        <f>COGS_DB!AJ22</f>
        <v>20000</v>
      </c>
      <c r="AK39" s="98">
        <f>COGS_DB!AK22</f>
        <v>20000</v>
      </c>
      <c r="AL39" s="98">
        <f>COGS_DB!AL22</f>
        <v>12500</v>
      </c>
      <c r="AM39" s="98">
        <f>COGS_DB!AM22</f>
        <v>12500</v>
      </c>
      <c r="AN39" s="98">
        <f>COGS_DB!AN22</f>
        <v>20000</v>
      </c>
      <c r="AO39" s="98">
        <f>COGS_DB!AO22</f>
        <v>22500</v>
      </c>
      <c r="AP39" s="98">
        <f>COGS_DB!AP22</f>
        <v>22500</v>
      </c>
      <c r="AQ39" s="98">
        <f>COGS_DB!AQ22</f>
        <v>25000</v>
      </c>
      <c r="AR39" s="98">
        <f>COGS_DB!AR22</f>
        <v>27500</v>
      </c>
      <c r="AS39" s="98">
        <f>COGS_DB!AS22</f>
        <v>22500</v>
      </c>
      <c r="AT39" s="98">
        <f>COGS_DB!AT22</f>
        <v>25000</v>
      </c>
      <c r="AU39" s="98">
        <f>COGS_DB!AU22</f>
        <v>20000</v>
      </c>
      <c r="AV39" s="98">
        <f>COGS_DB!AV22</f>
        <v>20000</v>
      </c>
      <c r="AW39" s="98">
        <f>COGS_DB!AW22</f>
        <v>20000</v>
      </c>
      <c r="AX39" s="98">
        <f>COGS_DB!AX22</f>
        <v>12500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>
        <f>COGS_DB!E5</f>
        <v>0.37043531295265686</v>
      </c>
      <c r="E42" s="116">
        <f>COGS_DB!G5</f>
        <v>0.39123999999999998</v>
      </c>
      <c r="F42" s="116">
        <f>COGS_DB!I5</f>
        <v>0.38993663246831622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89500</v>
      </c>
      <c r="AB42" s="9">
        <f>COGS_DB!AB23</f>
        <v>146500</v>
      </c>
      <c r="AC42" s="9">
        <f>COGS_DB!AC23</f>
        <v>165500</v>
      </c>
      <c r="AD42" s="9">
        <f>COGS_DB!AD23</f>
        <v>165500</v>
      </c>
      <c r="AE42" s="9">
        <f>COGS_DB!AE23</f>
        <v>182000</v>
      </c>
      <c r="AF42" s="9">
        <f>COGS_DB!AF23</f>
        <v>201000</v>
      </c>
      <c r="AG42" s="9">
        <f>COGS_DB!AG23</f>
        <v>165500</v>
      </c>
      <c r="AH42" s="9">
        <f>COGS_DB!AH23</f>
        <v>182000</v>
      </c>
      <c r="AI42" s="9">
        <f>COGS_DB!AI23</f>
        <v>146500</v>
      </c>
      <c r="AJ42" s="9">
        <f>COGS_DB!AJ23</f>
        <v>146500</v>
      </c>
      <c r="AK42" s="9">
        <f>COGS_DB!AK23</f>
        <v>146500</v>
      </c>
      <c r="AL42" s="9">
        <f>COGS_DB!AL23</f>
        <v>89500</v>
      </c>
      <c r="AM42" s="9">
        <f>COGS_DB!AM23</f>
        <v>95000</v>
      </c>
      <c r="AN42" s="9">
        <f>COGS_DB!AN23</f>
        <v>157500</v>
      </c>
      <c r="AO42" s="9">
        <f>COGS_DB!AO23</f>
        <v>176500</v>
      </c>
      <c r="AP42" s="9">
        <f>COGS_DB!AP23</f>
        <v>176500</v>
      </c>
      <c r="AQ42" s="9">
        <f>COGS_DB!AQ23</f>
        <v>195500</v>
      </c>
      <c r="AR42" s="9">
        <f>COGS_DB!AR23</f>
        <v>214500</v>
      </c>
      <c r="AS42" s="9">
        <f>COGS_DB!AS23</f>
        <v>176500</v>
      </c>
      <c r="AT42" s="9">
        <f>COGS_DB!AT23</f>
        <v>195500</v>
      </c>
      <c r="AU42" s="9">
        <f>COGS_DB!AU23</f>
        <v>157500</v>
      </c>
      <c r="AV42" s="9">
        <f>COGS_DB!AV23</f>
        <v>157500</v>
      </c>
      <c r="AW42" s="9">
        <f>COGS_DB!AW23</f>
        <v>157500</v>
      </c>
      <c r="AX42" s="9">
        <f>COGS_DB!AX23</f>
        <v>95000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657</v>
      </c>
      <c r="C43" s="116">
        <f>COGS_DB!D6</f>
        <v>0.15454587219185004</v>
      </c>
      <c r="D43" s="116">
        <f>COGS_DB!F6</f>
        <v>0.20683083022032478</v>
      </c>
      <c r="E43" s="116">
        <f>COGS_DB!H6</f>
        <v>0.14612</v>
      </c>
      <c r="F43" s="116">
        <f>COGS_DB!J6</f>
        <v>0.14748038624019311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>
        <f>COGS_DB!F7</f>
        <v>0.16360448273233208</v>
      </c>
      <c r="E44" s="98">
        <f>COGS_DB!H7</f>
        <v>0.24512</v>
      </c>
      <c r="F44" s="98">
        <f>COGS_DB!J7</f>
        <v>0.24245624622812312</v>
      </c>
      <c r="G44" s="98" t="e">
        <f>COGS_DB!L7</f>
        <v>#VALUE!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5" t="s">
        <v>35</v>
      </c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 t="s">
        <v>36</v>
      </c>
      <c r="Q55" s="375"/>
      <c r="R55" s="375"/>
      <c r="S55" s="375"/>
      <c r="T55" s="375"/>
      <c r="U55" s="375"/>
      <c r="V55" s="375"/>
      <c r="W55" s="375"/>
      <c r="X55" s="375"/>
      <c r="Y55" s="375"/>
      <c r="Z55" s="375"/>
      <c r="AA55" s="375"/>
      <c r="AB55" s="375" t="s">
        <v>37</v>
      </c>
      <c r="AC55" s="375"/>
      <c r="AD55" s="375"/>
      <c r="AE55" s="375"/>
      <c r="AF55" s="375"/>
      <c r="AG55" s="375"/>
      <c r="AH55" s="375"/>
      <c r="AI55" s="375"/>
      <c r="AJ55" s="375"/>
      <c r="AK55" s="375"/>
      <c r="AL55" s="375"/>
      <c r="AM55" s="375"/>
      <c r="AN55" s="375" t="s">
        <v>38</v>
      </c>
      <c r="AO55" s="375"/>
      <c r="AP55" s="375"/>
      <c r="AQ55" s="375"/>
      <c r="AR55" s="375"/>
      <c r="AS55" s="375"/>
      <c r="AT55" s="375"/>
      <c r="AU55" s="375"/>
      <c r="AV55" s="375"/>
      <c r="AW55" s="375"/>
      <c r="AX55" s="375"/>
      <c r="AY55" s="375"/>
      <c r="AZ55" s="375" t="s">
        <v>39</v>
      </c>
      <c r="BA55" s="375"/>
      <c r="BB55" s="375"/>
      <c r="BC55" s="375"/>
      <c r="BD55" s="375"/>
      <c r="BE55" s="375"/>
      <c r="BF55" s="375"/>
      <c r="BG55" s="375"/>
      <c r="BH55" s="375"/>
      <c r="BI55" s="375"/>
      <c r="BJ55" s="375"/>
      <c r="BK55" s="375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opLeftCell="X1" workbookViewId="0">
      <selection activeCell="AE27" sqref="AE27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5" t="s">
        <v>35</v>
      </c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 t="s">
        <v>36</v>
      </c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/>
      <c r="AA2" s="375" t="s">
        <v>37</v>
      </c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/>
      <c r="AM2" s="375" t="s">
        <v>38</v>
      </c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/>
      <c r="AY2" s="375" t="s">
        <v>39</v>
      </c>
      <c r="AZ2" s="375"/>
      <c r="BA2" s="375"/>
      <c r="BB2" s="375"/>
      <c r="BC2" s="375"/>
      <c r="BD2" s="375"/>
      <c r="BE2" s="375"/>
      <c r="BF2" s="375"/>
      <c r="BG2" s="375"/>
      <c r="BH2" s="375"/>
      <c r="BI2" s="375"/>
      <c r="BJ2" s="375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outlineLevel="1" x14ac:dyDescent="0.15">
      <c r="A18" s="33"/>
    </row>
    <row r="19" spans="1:63" outlineLevel="1" x14ac:dyDescent="0.15">
      <c r="A19" s="16" t="s">
        <v>312</v>
      </c>
    </row>
    <row r="20" spans="1:63" outlineLevel="1" x14ac:dyDescent="0.15">
      <c r="A20" s="16"/>
    </row>
    <row r="21" spans="1:63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outlineLevel="1" x14ac:dyDescent="0.15"/>
    <row r="31" spans="1:63" outlineLevel="1" x14ac:dyDescent="0.15">
      <c r="A31" s="16" t="s">
        <v>1224</v>
      </c>
    </row>
    <row r="32" spans="1:63" outlineLevel="1" x14ac:dyDescent="0.15">
      <c r="A32" s="16"/>
    </row>
    <row r="33" spans="1:63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hidden="1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idden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hidden="1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hidden="1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hidden="1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idden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hidden="1" outlineLevel="1" x14ac:dyDescent="0.15">
      <c r="A55" s="33"/>
    </row>
    <row r="56" spans="1:63" hidden="1" outlineLevel="1" x14ac:dyDescent="0.15">
      <c r="A56" s="16" t="s">
        <v>312</v>
      </c>
    </row>
    <row r="57" spans="1:63" hidden="1" outlineLevel="1" x14ac:dyDescent="0.15">
      <c r="A57" s="16"/>
    </row>
    <row r="58" spans="1:63" hidden="1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hidden="1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hidden="1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hidden="1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hidden="1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idden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hidden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idden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hidden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hidden="1" outlineLevel="1" x14ac:dyDescent="0.15"/>
    <row r="68" spans="1:63" hidden="1" outlineLevel="1" x14ac:dyDescent="0.15">
      <c r="A68" s="16" t="s">
        <v>1224</v>
      </c>
    </row>
    <row r="69" spans="1:63" hidden="1" outlineLevel="1" x14ac:dyDescent="0.15">
      <c r="A69" s="16"/>
    </row>
    <row r="70" spans="1:63" hidden="1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hidden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hidden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hidden="1" outlineLevel="1" x14ac:dyDescent="0.15">
      <c r="A73" s="47"/>
      <c r="C73" s="169"/>
    </row>
    <row r="74" spans="1:63" hidden="1" outlineLevel="1" x14ac:dyDescent="0.15">
      <c r="A74" s="14" t="str">
        <f>A71</f>
        <v>Local Services Units</v>
      </c>
    </row>
    <row r="75" spans="1:63" hidden="1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hidden="1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hidden="1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hidden="1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hidden="1" outlineLevel="1" x14ac:dyDescent="0.15"/>
    <row r="80" spans="1:63" hidden="1" outlineLevel="1" x14ac:dyDescent="0.15">
      <c r="A80" s="16" t="str">
        <f>A72</f>
        <v>Domicilio Services Units</v>
      </c>
    </row>
    <row r="81" spans="1:64" hidden="1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hidden="1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collapsed="1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5" t="s">
        <v>35</v>
      </c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5"/>
      <c r="R2" s="375" t="s">
        <v>36</v>
      </c>
      <c r="S2" s="375"/>
      <c r="T2" s="375"/>
      <c r="U2" s="375"/>
      <c r="V2" s="375"/>
      <c r="W2" s="375"/>
      <c r="X2" s="375"/>
      <c r="Y2" s="375"/>
      <c r="Z2" s="375"/>
      <c r="AA2" s="375"/>
      <c r="AB2" s="375"/>
      <c r="AC2" s="375"/>
      <c r="AD2" s="375" t="s">
        <v>37</v>
      </c>
      <c r="AE2" s="375"/>
      <c r="AF2" s="375"/>
      <c r="AG2" s="375"/>
      <c r="AH2" s="375"/>
      <c r="AI2" s="375"/>
      <c r="AJ2" s="375"/>
      <c r="AK2" s="375"/>
      <c r="AL2" s="375"/>
      <c r="AM2" s="375"/>
      <c r="AN2" s="375"/>
      <c r="AO2" s="375"/>
      <c r="AP2" s="375" t="s">
        <v>38</v>
      </c>
      <c r="AQ2" s="375"/>
      <c r="AR2" s="375"/>
      <c r="AS2" s="375"/>
      <c r="AT2" s="375"/>
      <c r="AU2" s="375"/>
      <c r="AV2" s="375"/>
      <c r="AW2" s="375"/>
      <c r="AX2" s="375"/>
      <c r="AY2" s="375"/>
      <c r="AZ2" s="375"/>
      <c r="BA2" s="375"/>
      <c r="BB2" s="375" t="s">
        <v>39</v>
      </c>
      <c r="BC2" s="375"/>
      <c r="BD2" s="375"/>
      <c r="BE2" s="375"/>
      <c r="BF2" s="375"/>
      <c r="BG2" s="375"/>
      <c r="BH2" s="375"/>
      <c r="BI2" s="375"/>
      <c r="BJ2" s="375"/>
      <c r="BK2" s="375"/>
      <c r="BL2" s="375"/>
      <c r="BM2" s="375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1" t="s">
        <v>635</v>
      </c>
      <c r="B66" s="381"/>
      <c r="C66" s="381"/>
      <c r="D66" s="381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81" t="s">
        <v>637</v>
      </c>
      <c r="B67" s="381"/>
      <c r="C67" s="381"/>
      <c r="D67" s="381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81" t="s">
        <v>636</v>
      </c>
      <c r="B68" s="381"/>
      <c r="C68" s="381"/>
      <c r="D68" s="381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5" t="s">
        <v>35</v>
      </c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10"/>
      <c r="S74" s="375" t="s">
        <v>36</v>
      </c>
      <c r="T74" s="375"/>
      <c r="U74" s="375"/>
      <c r="V74" s="375"/>
      <c r="W74" s="375"/>
      <c r="X74" s="375"/>
      <c r="Y74" s="375"/>
      <c r="Z74" s="375"/>
      <c r="AA74" s="375"/>
      <c r="AB74" s="375"/>
      <c r="AC74" s="375"/>
      <c r="AD74" s="375"/>
      <c r="AE74" s="10"/>
      <c r="AF74" s="375" t="s">
        <v>37</v>
      </c>
      <c r="AG74" s="375"/>
      <c r="AH74" s="375"/>
      <c r="AI74" s="375"/>
      <c r="AJ74" s="375"/>
      <c r="AK74" s="375"/>
      <c r="AL74" s="375"/>
      <c r="AM74" s="375"/>
      <c r="AN74" s="375"/>
      <c r="AO74" s="375"/>
      <c r="AP74" s="375"/>
      <c r="AQ74" s="375"/>
      <c r="AR74" s="10"/>
      <c r="AS74" s="375" t="s">
        <v>38</v>
      </c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  <c r="BD74" s="375"/>
      <c r="BE74" s="10"/>
      <c r="BF74" s="375" t="s">
        <v>39</v>
      </c>
      <c r="BG74" s="375"/>
      <c r="BH74" s="375"/>
      <c r="BI74" s="375"/>
      <c r="BJ74" s="375"/>
      <c r="BK74" s="375"/>
      <c r="BL74" s="375"/>
      <c r="BM74" s="375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1" t="s">
        <v>638</v>
      </c>
      <c r="B139" s="381"/>
      <c r="C139" s="381"/>
      <c r="D139" s="381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81" t="s">
        <v>352</v>
      </c>
      <c r="B140" s="381"/>
      <c r="C140" s="381"/>
      <c r="D140" s="381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81" t="s">
        <v>639</v>
      </c>
      <c r="B141" s="381"/>
      <c r="C141" s="381"/>
      <c r="D141" s="381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5" t="s">
        <v>35</v>
      </c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 t="s">
        <v>36</v>
      </c>
      <c r="Q11" s="375"/>
      <c r="R11" s="375"/>
      <c r="S11" s="375"/>
      <c r="T11" s="375"/>
      <c r="U11" s="375"/>
      <c r="V11" s="375"/>
      <c r="W11" s="375"/>
      <c r="X11" s="375"/>
      <c r="Y11" s="375"/>
      <c r="Z11" s="375"/>
      <c r="AA11" s="375"/>
      <c r="AB11" s="375" t="s">
        <v>37</v>
      </c>
      <c r="AC11" s="375"/>
      <c r="AD11" s="375"/>
      <c r="AE11" s="375"/>
      <c r="AF11" s="375"/>
      <c r="AG11" s="375"/>
      <c r="AH11" s="375"/>
      <c r="AI11" s="375"/>
      <c r="AJ11" s="375"/>
      <c r="AK11" s="375"/>
      <c r="AL11" s="375"/>
      <c r="AM11" s="375"/>
      <c r="AN11" s="375" t="s">
        <v>38</v>
      </c>
      <c r="AO11" s="375"/>
      <c r="AP11" s="375"/>
      <c r="AQ11" s="375"/>
      <c r="AR11" s="375"/>
      <c r="AS11" s="375"/>
      <c r="AT11" s="375"/>
      <c r="AU11" s="375"/>
      <c r="AV11" s="375"/>
      <c r="AW11" s="375"/>
      <c r="AX11" s="375"/>
      <c r="AY11" s="375"/>
      <c r="AZ11" s="375" t="s">
        <v>39</v>
      </c>
      <c r="BA11" s="375"/>
      <c r="BB11" s="375"/>
      <c r="BC11" s="375"/>
      <c r="BD11" s="375"/>
      <c r="BE11" s="375"/>
      <c r="BF11" s="375"/>
      <c r="BG11" s="375"/>
      <c r="BH11" s="375"/>
      <c r="BI11" s="375"/>
      <c r="BJ11" s="375"/>
      <c r="BK11" s="375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2" t="s">
        <v>292</v>
      </c>
      <c r="BO2" s="382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5"/>
      <c r="C2" s="375"/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 t="s">
        <v>36</v>
      </c>
      <c r="O2" s="375"/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 t="s">
        <v>37</v>
      </c>
      <c r="AA2" s="375"/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 t="s">
        <v>38</v>
      </c>
      <c r="AM2" s="375"/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 t="s">
        <v>39</v>
      </c>
      <c r="AY2" s="375"/>
      <c r="AZ2" s="375"/>
      <c r="BA2" s="375"/>
      <c r="BB2" s="375"/>
      <c r="BC2" s="375"/>
      <c r="BD2" s="375"/>
      <c r="BE2" s="375"/>
      <c r="BF2" s="375"/>
      <c r="BG2" s="375"/>
      <c r="BH2" s="375"/>
      <c r="BI2" s="375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5" t="s">
        <v>35</v>
      </c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 t="s">
        <v>36</v>
      </c>
      <c r="O14" s="375"/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 t="s">
        <v>37</v>
      </c>
      <c r="AA14" s="375"/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 t="s">
        <v>38</v>
      </c>
      <c r="AM14" s="375"/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 t="s">
        <v>39</v>
      </c>
      <c r="AY14" s="375"/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3" t="s">
        <v>287</v>
      </c>
      <c r="I1" s="383"/>
      <c r="J1" s="383"/>
      <c r="K1" s="383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10"/>
      <c r="S3" s="375" t="s">
        <v>36</v>
      </c>
      <c r="T3" s="375"/>
      <c r="U3" s="375"/>
      <c r="V3" s="375"/>
      <c r="W3" s="375"/>
      <c r="X3" s="375"/>
      <c r="Y3" s="375"/>
      <c r="Z3" s="375"/>
      <c r="AA3" s="375"/>
      <c r="AB3" s="375"/>
      <c r="AC3" s="375"/>
      <c r="AD3" s="375"/>
      <c r="AE3" s="10"/>
      <c r="AF3" s="375" t="s">
        <v>37</v>
      </c>
      <c r="AG3" s="375"/>
      <c r="AH3" s="375"/>
      <c r="AI3" s="375"/>
      <c r="AJ3" s="375"/>
      <c r="AK3" s="375"/>
      <c r="AL3" s="375"/>
      <c r="AM3" s="375"/>
      <c r="AN3" s="375"/>
      <c r="AO3" s="375"/>
      <c r="AP3" s="375"/>
      <c r="AQ3" s="375"/>
      <c r="AR3" s="10"/>
      <c r="AS3" s="375" t="s">
        <v>38</v>
      </c>
      <c r="AT3" s="375"/>
      <c r="AU3" s="375"/>
      <c r="AV3" s="375"/>
      <c r="AW3" s="375"/>
      <c r="AX3" s="375"/>
      <c r="AY3" s="375"/>
      <c r="AZ3" s="375"/>
      <c r="BA3" s="375"/>
      <c r="BB3" s="375"/>
      <c r="BC3" s="375"/>
      <c r="BD3" s="375"/>
      <c r="BE3" s="10"/>
      <c r="BF3" s="375" t="s">
        <v>39</v>
      </c>
      <c r="BG3" s="375"/>
      <c r="BH3" s="375"/>
      <c r="BI3" s="375"/>
      <c r="BJ3" s="375"/>
      <c r="BK3" s="375"/>
      <c r="BL3" s="375"/>
      <c r="BM3" s="375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5" t="s">
        <v>35</v>
      </c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 t="s">
        <v>36</v>
      </c>
      <c r="P5" s="375"/>
      <c r="Q5" s="375"/>
      <c r="R5" s="375"/>
      <c r="S5" s="375"/>
      <c r="T5" s="375"/>
      <c r="U5" s="375"/>
      <c r="V5" s="375"/>
      <c r="W5" s="375"/>
      <c r="X5" s="375"/>
      <c r="Y5" s="375"/>
      <c r="Z5" s="375"/>
      <c r="AA5" s="375" t="s">
        <v>37</v>
      </c>
      <c r="AB5" s="375"/>
      <c r="AC5" s="375"/>
      <c r="AD5" s="375"/>
      <c r="AE5" s="375"/>
      <c r="AF5" s="375"/>
      <c r="AG5" s="375"/>
      <c r="AH5" s="375"/>
      <c r="AI5" s="375"/>
      <c r="AJ5" s="375"/>
      <c r="AK5" s="375"/>
      <c r="AL5" s="375"/>
      <c r="AM5" s="375" t="s">
        <v>38</v>
      </c>
      <c r="AN5" s="375"/>
      <c r="AO5" s="375"/>
      <c r="AP5" s="375"/>
      <c r="AQ5" s="375"/>
      <c r="AR5" s="375"/>
      <c r="AS5" s="375"/>
      <c r="AT5" s="375"/>
      <c r="AU5" s="375"/>
      <c r="AV5" s="375"/>
      <c r="AW5" s="375"/>
      <c r="AX5" s="375"/>
      <c r="AY5" s="375" t="s">
        <v>39</v>
      </c>
      <c r="AZ5" s="375"/>
      <c r="BA5" s="375"/>
      <c r="BB5" s="375"/>
      <c r="BC5" s="375"/>
      <c r="BD5" s="375"/>
      <c r="BE5" s="375"/>
      <c r="BF5" s="375"/>
      <c r="BG5" s="375"/>
      <c r="BH5" s="375"/>
      <c r="BI5" s="375"/>
      <c r="BJ5" s="375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5" t="s">
        <v>35</v>
      </c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 t="s">
        <v>36</v>
      </c>
      <c r="P21" s="375"/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 t="s">
        <v>37</v>
      </c>
      <c r="AB21" s="375"/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 t="s">
        <v>38</v>
      </c>
      <c r="AN21" s="375"/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 t="s">
        <v>39</v>
      </c>
      <c r="AZ21" s="375"/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1098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5" t="s">
        <v>35</v>
      </c>
      <c r="I1" s="375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 t="s">
        <v>36</v>
      </c>
      <c r="U1" s="375"/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 t="s">
        <v>37</v>
      </c>
      <c r="AG1" s="375"/>
      <c r="AH1" s="375"/>
      <c r="AI1" s="375"/>
      <c r="AJ1" s="375"/>
      <c r="AK1" s="375"/>
      <c r="AL1" s="375"/>
      <c r="AM1" s="375"/>
      <c r="AN1" s="375"/>
      <c r="AO1" s="375"/>
      <c r="AP1" s="375"/>
      <c r="AQ1" s="375"/>
      <c r="AR1" s="375" t="s">
        <v>38</v>
      </c>
      <c r="AS1" s="375"/>
      <c r="AT1" s="375"/>
      <c r="AU1" s="375"/>
      <c r="AV1" s="375"/>
      <c r="AW1" s="375"/>
      <c r="AX1" s="375"/>
      <c r="AY1" s="375"/>
      <c r="AZ1" s="375"/>
      <c r="BA1" s="375"/>
      <c r="BB1" s="375"/>
      <c r="BC1" s="375"/>
      <c r="BD1" s="375" t="s">
        <v>39</v>
      </c>
      <c r="BE1" s="375"/>
      <c r="BF1" s="375"/>
      <c r="BG1" s="375"/>
      <c r="BH1" s="375"/>
      <c r="BI1" s="375"/>
      <c r="BJ1" s="375"/>
      <c r="BK1" s="375"/>
      <c r="BL1" s="375"/>
      <c r="BM1" s="375"/>
      <c r="BN1" s="375"/>
      <c r="BO1" s="375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5" t="s">
        <v>35</v>
      </c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 t="s">
        <v>36</v>
      </c>
      <c r="P1" s="375"/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 t="s">
        <v>37</v>
      </c>
      <c r="AB1" s="375"/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 t="s">
        <v>38</v>
      </c>
      <c r="AN1" s="375"/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 t="s">
        <v>39</v>
      </c>
      <c r="AZ1" s="375"/>
      <c r="BA1" s="375"/>
      <c r="BB1" s="375"/>
      <c r="BC1" s="375"/>
      <c r="BD1" s="375"/>
      <c r="BE1" s="375"/>
      <c r="BF1" s="375"/>
      <c r="BG1" s="375"/>
      <c r="BH1" s="375"/>
      <c r="BI1" s="375"/>
      <c r="BJ1" s="375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5" t="s">
        <v>151</v>
      </c>
      <c r="B5" s="375"/>
    </row>
    <row r="6" spans="1:63" x14ac:dyDescent="0.15">
      <c r="C6" s="375" t="s">
        <v>35</v>
      </c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 t="s">
        <v>36</v>
      </c>
      <c r="P6" s="375"/>
      <c r="Q6" s="375"/>
      <c r="R6" s="375"/>
      <c r="S6" s="375"/>
      <c r="T6" s="375"/>
      <c r="U6" s="375"/>
      <c r="V6" s="375"/>
      <c r="W6" s="375"/>
      <c r="X6" s="375"/>
      <c r="Y6" s="375"/>
      <c r="Z6" s="375"/>
      <c r="AA6" s="375" t="s">
        <v>37</v>
      </c>
      <c r="AB6" s="375"/>
      <c r="AC6" s="375"/>
      <c r="AD6" s="375"/>
      <c r="AE6" s="375"/>
      <c r="AF6" s="375"/>
      <c r="AG6" s="375"/>
      <c r="AH6" s="375"/>
      <c r="AI6" s="375"/>
      <c r="AJ6" s="375"/>
      <c r="AK6" s="375"/>
      <c r="AL6" s="375"/>
      <c r="AM6" s="375" t="s">
        <v>38</v>
      </c>
      <c r="AN6" s="375"/>
      <c r="AO6" s="375"/>
      <c r="AP6" s="375"/>
      <c r="AQ6" s="375"/>
      <c r="AR6" s="375"/>
      <c r="AS6" s="375"/>
      <c r="AT6" s="375"/>
      <c r="AU6" s="375"/>
      <c r="AV6" s="375"/>
      <c r="AW6" s="375"/>
      <c r="AX6" s="375"/>
      <c r="AY6" s="375" t="s">
        <v>39</v>
      </c>
      <c r="AZ6" s="375"/>
      <c r="BA6" s="375"/>
      <c r="BB6" s="375"/>
      <c r="BC6" s="375"/>
      <c r="BD6" s="375"/>
      <c r="BE6" s="375"/>
      <c r="BF6" s="375"/>
      <c r="BG6" s="375"/>
      <c r="BH6" s="375"/>
      <c r="BI6" s="375"/>
      <c r="BJ6" s="375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5" t="s">
        <v>154</v>
      </c>
      <c r="B13" s="375"/>
    </row>
    <row r="14" spans="1:63" x14ac:dyDescent="0.15">
      <c r="C14" s="375" t="s">
        <v>35</v>
      </c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 t="s">
        <v>36</v>
      </c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/>
      <c r="AA14" s="375" t="s">
        <v>37</v>
      </c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/>
      <c r="AM14" s="375" t="s">
        <v>38</v>
      </c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/>
      <c r="AY14" s="375" t="s">
        <v>39</v>
      </c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  <c r="BJ14" s="375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51</vt:i4>
      </vt:variant>
    </vt:vector>
  </HeadingPairs>
  <TitlesOfParts>
    <vt:vector size="11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2023-04-13T15:40:34Z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