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arptandoven/Desktop/trusty trivial raven-react/"/>
    </mc:Choice>
  </mc:AlternateContent>
  <xr:revisionPtr revIDLastSave="0" documentId="8_{391AE861-45B2-3A4A-A775-3A244C743E9C}" xr6:coauthVersionLast="47" xr6:coauthVersionMax="47" xr10:uidLastSave="{00000000-0000-0000-0000-000000000000}"/>
  <bookViews>
    <workbookView xWindow="0" yWindow="880" windowWidth="24180" windowHeight="14480" activeTab="2" xr2:uid="{00000000-000D-0000-FFFF-FFFF00000000}"/>
  </bookViews>
  <sheets>
    <sheet name="Dashboard" sheetId="102" r:id="rId1"/>
    <sheet name="DataTable" sheetId="109" r:id="rId2"/>
    <sheet name="GPAScale" sheetId="108" r:id="rId3"/>
    <sheet name="MATH115" sheetId="116" r:id="rId4"/>
    <sheet name="MATH116" sheetId="117" r:id="rId5"/>
    <sheet name="CHE102" sheetId="118" r:id="rId6"/>
    <sheet name="MSE121" sheetId="120" r:id="rId7"/>
    <sheet name="MSE100" sheetId="119" r:id="rId8"/>
    <sheet name="(Enter course code here)" sheetId="9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117" l="1"/>
  <c r="C5" i="117"/>
  <c r="C5" i="116"/>
  <c r="C7" i="116" s="1"/>
  <c r="G15" i="117"/>
  <c r="G13" i="117"/>
  <c r="H13" i="117" s="1"/>
  <c r="F14" i="119"/>
  <c r="C21" i="120"/>
  <c r="F20" i="120"/>
  <c r="G20" i="120" s="1"/>
  <c r="H20" i="120" s="1"/>
  <c r="E20" i="120"/>
  <c r="F19" i="120"/>
  <c r="G19" i="120" s="1"/>
  <c r="H19" i="120" s="1"/>
  <c r="E19" i="120"/>
  <c r="F18" i="120"/>
  <c r="G18" i="120" s="1"/>
  <c r="H18" i="120" s="1"/>
  <c r="E18" i="120"/>
  <c r="F17" i="120"/>
  <c r="G17" i="120" s="1"/>
  <c r="H17" i="120" s="1"/>
  <c r="E17" i="120"/>
  <c r="F16" i="120"/>
  <c r="G16" i="120" s="1"/>
  <c r="H16" i="120" s="1"/>
  <c r="E16" i="120"/>
  <c r="F15" i="120"/>
  <c r="G15" i="120" s="1"/>
  <c r="H15" i="120" s="1"/>
  <c r="E15" i="120"/>
  <c r="F14" i="120"/>
  <c r="G14" i="120" s="1"/>
  <c r="H14" i="120" s="1"/>
  <c r="E14" i="120"/>
  <c r="F13" i="120"/>
  <c r="G13" i="120" s="1"/>
  <c r="H13" i="120" s="1"/>
  <c r="E13" i="120"/>
  <c r="F12" i="120"/>
  <c r="G12" i="120" s="1"/>
  <c r="H12" i="120" s="1"/>
  <c r="E12" i="120"/>
  <c r="F11" i="120"/>
  <c r="G11" i="120" s="1"/>
  <c r="H11" i="120" s="1"/>
  <c r="H21" i="120" s="1"/>
  <c r="E11" i="120"/>
  <c r="F4" i="120" a="1"/>
  <c r="F4" i="120" s="1"/>
  <c r="C21" i="119"/>
  <c r="F20" i="119"/>
  <c r="G20" i="119" s="1"/>
  <c r="H20" i="119" s="1"/>
  <c r="E20" i="119"/>
  <c r="F19" i="119"/>
  <c r="G19" i="119" s="1"/>
  <c r="H19" i="119" s="1"/>
  <c r="E19" i="119"/>
  <c r="F18" i="119"/>
  <c r="G18" i="119" s="1"/>
  <c r="H18" i="119" s="1"/>
  <c r="E18" i="119"/>
  <c r="F17" i="119"/>
  <c r="G17" i="119" s="1"/>
  <c r="H17" i="119" s="1"/>
  <c r="E17" i="119"/>
  <c r="F16" i="119"/>
  <c r="G16" i="119" s="1"/>
  <c r="H16" i="119" s="1"/>
  <c r="E16" i="119"/>
  <c r="F15" i="119"/>
  <c r="G15" i="119" s="1"/>
  <c r="H15" i="119" s="1"/>
  <c r="E15" i="119"/>
  <c r="G14" i="119"/>
  <c r="H14" i="119" s="1"/>
  <c r="E14" i="119"/>
  <c r="F13" i="119"/>
  <c r="G13" i="119" s="1"/>
  <c r="H13" i="119" s="1"/>
  <c r="E13" i="119"/>
  <c r="F12" i="119"/>
  <c r="G12" i="119" s="1"/>
  <c r="H12" i="119" s="1"/>
  <c r="E12" i="119"/>
  <c r="F11" i="119"/>
  <c r="G11" i="119" s="1"/>
  <c r="H11" i="119" s="1"/>
  <c r="E11" i="119"/>
  <c r="F4" i="119" a="1"/>
  <c r="F4" i="119" s="1"/>
  <c r="C21" i="118"/>
  <c r="E20" i="118"/>
  <c r="F20" i="118" s="1"/>
  <c r="G20" i="118" s="1"/>
  <c r="H20" i="118" s="1"/>
  <c r="E19" i="118"/>
  <c r="F19" i="118" s="1"/>
  <c r="G19" i="118" s="1"/>
  <c r="H19" i="118" s="1"/>
  <c r="E18" i="118"/>
  <c r="F18" i="118" s="1"/>
  <c r="G18" i="118" s="1"/>
  <c r="H18" i="118" s="1"/>
  <c r="E17" i="118"/>
  <c r="F17" i="118" s="1"/>
  <c r="G17" i="118" s="1"/>
  <c r="H17" i="118" s="1"/>
  <c r="E16" i="118"/>
  <c r="F16" i="118" s="1"/>
  <c r="G16" i="118" s="1"/>
  <c r="H16" i="118" s="1"/>
  <c r="E15" i="118"/>
  <c r="F15" i="118" s="1"/>
  <c r="G15" i="118" s="1"/>
  <c r="H15" i="118" s="1"/>
  <c r="E14" i="118"/>
  <c r="F14" i="118" s="1"/>
  <c r="G14" i="118" s="1"/>
  <c r="H14" i="118" s="1"/>
  <c r="E13" i="118"/>
  <c r="F13" i="118" s="1"/>
  <c r="G13" i="118" s="1"/>
  <c r="H13" i="118" s="1"/>
  <c r="E12" i="118"/>
  <c r="F12" i="118" s="1"/>
  <c r="G12" i="118" s="1"/>
  <c r="H12" i="118" s="1"/>
  <c r="E11" i="118"/>
  <c r="F11" i="118" s="1"/>
  <c r="F4" i="118" a="1"/>
  <c r="F4" i="118" s="1"/>
  <c r="C21" i="117"/>
  <c r="G20" i="117"/>
  <c r="H20" i="117" s="1"/>
  <c r="F20" i="117"/>
  <c r="E20" i="117"/>
  <c r="G19" i="117"/>
  <c r="H19" i="117" s="1"/>
  <c r="F19" i="117"/>
  <c r="E19" i="117"/>
  <c r="G18" i="117"/>
  <c r="H18" i="117" s="1"/>
  <c r="F18" i="117"/>
  <c r="E18" i="117"/>
  <c r="G17" i="117"/>
  <c r="H17" i="117" s="1"/>
  <c r="F17" i="117"/>
  <c r="E17" i="117"/>
  <c r="G16" i="117"/>
  <c r="H16" i="117" s="1"/>
  <c r="F16" i="117"/>
  <c r="E16" i="117"/>
  <c r="F15" i="117"/>
  <c r="H15" i="117" s="1"/>
  <c r="E15" i="117"/>
  <c r="G14" i="117"/>
  <c r="H14" i="117" s="1"/>
  <c r="F14" i="117"/>
  <c r="E14" i="117"/>
  <c r="F13" i="117"/>
  <c r="E13" i="117"/>
  <c r="G12" i="117"/>
  <c r="H12" i="117" s="1"/>
  <c r="F12" i="117"/>
  <c r="E12" i="117"/>
  <c r="G11" i="117"/>
  <c r="H11" i="117" s="1"/>
  <c r="F11" i="117"/>
  <c r="F21" i="117" s="1"/>
  <c r="E11" i="117"/>
  <c r="F4" i="117" a="1"/>
  <c r="F4" i="117" s="1"/>
  <c r="F21" i="116"/>
  <c r="C21" i="116"/>
  <c r="H20" i="116"/>
  <c r="G20" i="116"/>
  <c r="F20" i="116"/>
  <c r="E20" i="116"/>
  <c r="H19" i="116"/>
  <c r="G19" i="116"/>
  <c r="F19" i="116"/>
  <c r="E19" i="116"/>
  <c r="H18" i="116"/>
  <c r="G18" i="116"/>
  <c r="F18" i="116"/>
  <c r="E18" i="116"/>
  <c r="H17" i="116"/>
  <c r="G17" i="116"/>
  <c r="F17" i="116"/>
  <c r="E17" i="116"/>
  <c r="H16" i="116"/>
  <c r="G16" i="116"/>
  <c r="F16" i="116"/>
  <c r="E16" i="116"/>
  <c r="H15" i="116"/>
  <c r="G15" i="116"/>
  <c r="F15" i="116"/>
  <c r="E15" i="116"/>
  <c r="H14" i="116"/>
  <c r="G14" i="116"/>
  <c r="F14" i="116"/>
  <c r="E14" i="116"/>
  <c r="H13" i="116"/>
  <c r="G13" i="116"/>
  <c r="F13" i="116"/>
  <c r="E13" i="116"/>
  <c r="H12" i="116"/>
  <c r="G12" i="116"/>
  <c r="F12" i="116"/>
  <c r="E12" i="116"/>
  <c r="H11" i="116"/>
  <c r="H21" i="116" s="1"/>
  <c r="G11" i="116"/>
  <c r="F11" i="116"/>
  <c r="E11" i="116"/>
  <c r="F4" i="116" a="1"/>
  <c r="F4" i="116" s="1"/>
  <c r="G4" i="109" a="1"/>
  <c r="D4" i="109" a="1"/>
  <c r="F4" i="109" a="1"/>
  <c r="C5" i="109" a="1"/>
  <c r="C4" i="109" a="1"/>
  <c r="E4" i="109" a="1"/>
  <c r="D5" i="109" a="1"/>
  <c r="H21" i="117" l="1"/>
  <c r="C7" i="117" s="1"/>
  <c r="D5" i="109"/>
  <c r="C4" i="109"/>
  <c r="F4" i="109"/>
  <c r="D4" i="109"/>
  <c r="G4" i="109"/>
  <c r="E4" i="109"/>
  <c r="C5" i="109"/>
  <c r="C6" i="120"/>
  <c r="A1" i="120" s="1"/>
  <c r="C5" i="120"/>
  <c r="C7" i="120" s="1"/>
  <c r="F21" i="120"/>
  <c r="H21" i="119"/>
  <c r="F21" i="118"/>
  <c r="G11" i="118"/>
  <c r="H11" i="118" s="1"/>
  <c r="H21" i="118" s="1"/>
  <c r="F21" i="119"/>
  <c r="C6" i="116"/>
  <c r="A1" i="116"/>
  <c r="A1" i="117" l="1"/>
  <c r="C6" i="118"/>
  <c r="A1" i="118" s="1"/>
  <c r="C5" i="118"/>
  <c r="C7" i="118" s="1"/>
  <c r="C6" i="119"/>
  <c r="A1" i="119" s="1"/>
  <c r="C5" i="119"/>
  <c r="C7" i="119" s="1"/>
  <c r="D18" i="108"/>
  <c r="D17" i="108"/>
  <c r="D16" i="108"/>
  <c r="D15" i="108"/>
  <c r="D14" i="108"/>
  <c r="D13" i="108"/>
  <c r="D12" i="108"/>
  <c r="D11" i="108"/>
  <c r="D10" i="108"/>
  <c r="D9" i="108"/>
  <c r="D8" i="108"/>
  <c r="D7" i="108"/>
  <c r="F10" i="109" a="1"/>
  <c r="F11" i="109" a="1"/>
  <c r="E13" i="109" a="1"/>
  <c r="D12" i="109" a="1"/>
  <c r="D13" i="109" a="1"/>
  <c r="G7" i="109" a="1"/>
  <c r="E14" i="109" a="1"/>
  <c r="E11" i="109" a="1"/>
  <c r="E9" i="109" a="1"/>
  <c r="F12" i="109" a="1"/>
  <c r="D15" i="109" a="1"/>
  <c r="E7" i="109" a="1"/>
  <c r="G12" i="109" a="1"/>
  <c r="C9" i="109" a="1"/>
  <c r="E15" i="109" a="1"/>
  <c r="D7" i="109" a="1"/>
  <c r="G6" i="109" a="1"/>
  <c r="F9" i="109" a="1"/>
  <c r="F7" i="109" a="1"/>
  <c r="G9" i="109" a="1"/>
  <c r="E8" i="109" a="1"/>
  <c r="G14" i="109" a="1"/>
  <c r="D8" i="109" a="1"/>
  <c r="C15" i="109" a="1"/>
  <c r="C10" i="109" a="1"/>
  <c r="D10" i="109" a="1"/>
  <c r="E12" i="109" a="1"/>
  <c r="C14" i="109" a="1"/>
  <c r="G13" i="109" a="1"/>
  <c r="C12" i="109" a="1"/>
  <c r="D14" i="109" a="1"/>
  <c r="G11" i="109" a="1"/>
  <c r="D6" i="109" a="1"/>
  <c r="E6" i="109" a="1"/>
  <c r="F13" i="109" a="1"/>
  <c r="D11" i="109" a="1"/>
  <c r="G10" i="109" a="1"/>
  <c r="C11" i="109" a="1"/>
  <c r="G15" i="109" a="1"/>
  <c r="D9" i="109" a="1"/>
  <c r="C6" i="109" a="1"/>
  <c r="C7" i="109" a="1"/>
  <c r="C13" i="109" a="1"/>
  <c r="F15" i="109" a="1"/>
  <c r="C8" i="109" a="1"/>
  <c r="G8" i="109" a="1"/>
  <c r="F8" i="109" a="1"/>
  <c r="F14" i="109" a="1"/>
  <c r="E10" i="109" a="1"/>
  <c r="F6" i="109" a="1"/>
  <c r="E6" i="109" l="1"/>
  <c r="C11" i="109"/>
  <c r="G13" i="109"/>
  <c r="E10" i="109"/>
  <c r="C8" i="109"/>
  <c r="E9" i="109"/>
  <c r="E12" i="109"/>
  <c r="D15" i="109"/>
  <c r="F15" i="109"/>
  <c r="G11" i="109"/>
  <c r="D6" i="109"/>
  <c r="G14" i="109"/>
  <c r="E8" i="109"/>
  <c r="F10" i="109"/>
  <c r="D11" i="109"/>
  <c r="C13" i="109"/>
  <c r="G15" i="109"/>
  <c r="F6" i="109"/>
  <c r="D14" i="109"/>
  <c r="D9" i="109"/>
  <c r="D10" i="109"/>
  <c r="F9" i="109"/>
  <c r="G12" i="109"/>
  <c r="G8" i="109"/>
  <c r="C7" i="109"/>
  <c r="G7" i="109"/>
  <c r="E13" i="109"/>
  <c r="D12" i="109"/>
  <c r="F13" i="109"/>
  <c r="C15" i="109"/>
  <c r="F11" i="109"/>
  <c r="G6" i="109"/>
  <c r="E15" i="109"/>
  <c r="C6" i="109"/>
  <c r="F14" i="109"/>
  <c r="D8" i="109"/>
  <c r="G10" i="109"/>
  <c r="D7" i="109"/>
  <c r="D13" i="109"/>
  <c r="E7" i="109"/>
  <c r="C10" i="109"/>
  <c r="F12" i="109"/>
  <c r="E14" i="109"/>
  <c r="F8" i="109"/>
  <c r="C9" i="109"/>
  <c r="F7" i="109"/>
  <c r="C14" i="109"/>
  <c r="C12" i="109"/>
  <c r="E11" i="109"/>
  <c r="G9" i="109"/>
  <c r="J4" i="109" l="1"/>
  <c r="D16" i="109"/>
  <c r="J10" i="109"/>
  <c r="J5" i="109"/>
  <c r="J7" i="109"/>
  <c r="J6" i="109"/>
  <c r="J9" i="109"/>
  <c r="J8" i="109"/>
  <c r="G5" i="109" a="1"/>
  <c r="E5" i="109" a="1"/>
  <c r="G5" i="109" l="1"/>
  <c r="E5" i="109"/>
  <c r="F5" i="109" a="1"/>
  <c r="F5" i="109" l="1"/>
  <c r="J3" i="109" s="1"/>
  <c r="E12" i="95"/>
  <c r="F12" i="95" s="1"/>
  <c r="G12" i="95" s="1"/>
  <c r="E13" i="95"/>
  <c r="F13" i="95" s="1"/>
  <c r="G13" i="95" s="1"/>
  <c r="E14" i="95"/>
  <c r="F14" i="95" s="1"/>
  <c r="G14" i="95" s="1"/>
  <c r="E15" i="95"/>
  <c r="F15" i="95" s="1"/>
  <c r="G15" i="95" s="1"/>
  <c r="E16" i="95"/>
  <c r="F16" i="95" s="1"/>
  <c r="G16" i="95" s="1"/>
  <c r="E17" i="95"/>
  <c r="F17" i="95" s="1"/>
  <c r="G17" i="95" s="1"/>
  <c r="E18" i="95"/>
  <c r="F18" i="95" s="1"/>
  <c r="G18" i="95" s="1"/>
  <c r="E19" i="95"/>
  <c r="F19" i="95" s="1"/>
  <c r="G19" i="95" s="1"/>
  <c r="E20" i="95"/>
  <c r="F20" i="95" s="1"/>
  <c r="G20" i="95" s="1"/>
  <c r="E11" i="95"/>
  <c r="F11" i="95" s="1"/>
  <c r="G11" i="95" s="1"/>
  <c r="C21" i="95"/>
  <c r="F4" i="95" a="1"/>
  <c r="F4" i="95" s="1"/>
  <c r="H12" i="95" l="1"/>
  <c r="H20" i="95"/>
  <c r="H13" i="95"/>
  <c r="H18" i="95"/>
  <c r="H16" i="95"/>
  <c r="H14" i="95"/>
  <c r="H15" i="95"/>
  <c r="H11" i="95"/>
  <c r="H17" i="95"/>
  <c r="H19" i="95"/>
  <c r="F21" i="95"/>
  <c r="H21" i="95" l="1"/>
  <c r="C5" i="95" s="1"/>
  <c r="G16" i="109"/>
  <c r="E16" i="109" l="1"/>
  <c r="C6" i="95"/>
  <c r="A1" i="95" s="1"/>
  <c r="C7" i="95"/>
  <c r="F16" i="109" l="1"/>
  <c r="J11" i="10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sarptandoven</author>
  </authors>
  <commentList>
    <comment ref="C3" authorId="0" shapeId="0" xr:uid="{B3C84A66-099A-4FF0-BF05-EC771BE178F4}">
      <text>
        <r>
          <rPr>
            <b/>
            <sz val="9"/>
            <color indexed="81"/>
            <rFont val="Tahoma"/>
            <family val="2"/>
          </rPr>
          <t>sarptandoven:</t>
        </r>
        <r>
          <rPr>
            <sz val="9"/>
            <color indexed="81"/>
            <rFont val="Tahoma"/>
            <family val="2"/>
          </rPr>
          <t xml:space="preserve">
The Term number is from 1 to 8, with 1 being 1A, 2 being 1B, 3 being 2A, and so forth.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<sst xmlns="http://schemas.openxmlformats.org/spreadsheetml/2006/main" count="424" uniqueCount="82">
  <si>
    <t>Total</t>
  </si>
  <si>
    <t>TOTALS</t>
  </si>
  <si>
    <t>Class Code</t>
  </si>
  <si>
    <t>Yes</t>
  </si>
  <si>
    <t>Class Credits</t>
  </si>
  <si>
    <t>CURRICULUM CATEGORIES</t>
  </si>
  <si>
    <t>Category</t>
  </si>
  <si>
    <t>Final Exam</t>
  </si>
  <si>
    <t>Class Exercises</t>
  </si>
  <si>
    <t>Homework</t>
  </si>
  <si>
    <t>Mid Term</t>
  </si>
  <si>
    <t>Projects</t>
  </si>
  <si>
    <t>Count</t>
  </si>
  <si>
    <t>Grade % Weight</t>
  </si>
  <si>
    <t>OVERALL SCORING</t>
  </si>
  <si>
    <t>ACTUAL ASSIGNMENT / CATEGORY SCORE LOG</t>
  </si>
  <si>
    <t>Actual / Hypothetical</t>
  </si>
  <si>
    <t>Actual</t>
  </si>
  <si>
    <t>Grade Received</t>
  </si>
  <si>
    <t>Category Grade %</t>
  </si>
  <si>
    <t>Category Weighted %</t>
  </si>
  <si>
    <t>CLASS CREDITS</t>
  </si>
  <si>
    <t>CLASS GRADE</t>
  </si>
  <si>
    <t>CLASS WEIGHTED CREDITS</t>
  </si>
  <si>
    <t>Class Exercise 1</t>
  </si>
  <si>
    <t>Class Exercise 2</t>
  </si>
  <si>
    <t>Class Exercise 3</t>
  </si>
  <si>
    <t>Class Exercise 4</t>
  </si>
  <si>
    <t>Homework 1</t>
  </si>
  <si>
    <t>Homework 2</t>
  </si>
  <si>
    <t>Homework 3</t>
  </si>
  <si>
    <t>Homework 4</t>
  </si>
  <si>
    <t>Homework 5</t>
  </si>
  <si>
    <t>1st Essay</t>
  </si>
  <si>
    <t>Hypothetical</t>
  </si>
  <si>
    <t>COURSE NAME</t>
  </si>
  <si>
    <t>Grade Min</t>
  </si>
  <si>
    <t>Grade Max</t>
  </si>
  <si>
    <t>Grade</t>
  </si>
  <si>
    <t>A</t>
  </si>
  <si>
    <t>A-</t>
  </si>
  <si>
    <t>B+</t>
  </si>
  <si>
    <t>B-</t>
  </si>
  <si>
    <t>C+</t>
  </si>
  <si>
    <t>C</t>
  </si>
  <si>
    <t>C-</t>
  </si>
  <si>
    <t>D+</t>
  </si>
  <si>
    <t>D-</t>
  </si>
  <si>
    <t>F</t>
  </si>
  <si>
    <t>D</t>
  </si>
  <si>
    <t>A+</t>
  </si>
  <si>
    <t>GPA Scale Grade</t>
  </si>
  <si>
    <t>B</t>
  </si>
  <si>
    <t>GPA &amp; COURSE DATA</t>
  </si>
  <si>
    <t>ASSIGNMENT COUNT</t>
  </si>
  <si>
    <t>Overall GPA</t>
  </si>
  <si>
    <t>Assignment &amp; Details</t>
  </si>
  <si>
    <t>1A</t>
  </si>
  <si>
    <t>1B</t>
  </si>
  <si>
    <t>2A</t>
  </si>
  <si>
    <t>2B</t>
  </si>
  <si>
    <t>3A</t>
  </si>
  <si>
    <t>3B</t>
  </si>
  <si>
    <t>4A</t>
  </si>
  <si>
    <t>4B</t>
  </si>
  <si>
    <t>To use our MSE100 course tracker, change the excel tab name to the name of the course.</t>
  </si>
  <si>
    <t>GPA by Term</t>
  </si>
  <si>
    <t>GPA Overview</t>
  </si>
  <si>
    <t>GPA to Percentage Grade Converter</t>
  </si>
  <si>
    <t>WATERLOO ENGINEERING GPA SCALE</t>
  </si>
  <si>
    <t>GPA earned</t>
  </si>
  <si>
    <t>Weighted GPA</t>
  </si>
  <si>
    <t xml:space="preserve">GPA Scale Points </t>
  </si>
  <si>
    <t>Term</t>
  </si>
  <si>
    <t>Display on Dashboard?</t>
  </si>
  <si>
    <t>If you drop a class (WD, INC, WF), change this box to "No". This hides it from the total average.</t>
  </si>
  <si>
    <t>MATH115</t>
  </si>
  <si>
    <t>MATH116</t>
  </si>
  <si>
    <t>CHE102</t>
  </si>
  <si>
    <t>MSE121</t>
  </si>
  <si>
    <t>MSE100</t>
  </si>
  <si>
    <t>TERM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</si>
</sst>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.00;[Red]&quot;$&quot;#,##0.00"/>
    <numFmt numFmtId="165" formatCode="&quot;$&quot;#,##0.00"/>
    <numFmt numFmtId="166" formatCode="0.0"/>
    <numFmt numFmtId="167" formatCode="0.0%"/>
  </numFmts>
  <fonts count="3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 Light"/>
      <family val="2"/>
    </font>
    <font>
      <sz val="8"/>
      <name val="Calibri"/>
      <family val="2"/>
      <scheme val="minor"/>
    </font>
    <font>
      <b/>
      <sz val="14"/>
      <color theme="3" tint="-0.249977111117893"/>
      <name val="Calibri Light"/>
      <family val="2"/>
    </font>
    <font>
      <sz val="14"/>
      <color theme="3" tint="-0.249977111117893"/>
      <name val="Calibri Ligh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Roboto"/>
    </font>
    <font>
      <sz val="36"/>
      <color theme="1"/>
      <name val="Roboto"/>
    </font>
    <font>
      <sz val="11"/>
      <color theme="1"/>
      <name val="Roboto"/>
    </font>
    <font>
      <b/>
      <sz val="11"/>
      <color theme="1"/>
      <name val="Roboto"/>
    </font>
    <font>
      <sz val="11"/>
      <color theme="1"/>
      <name val="Arial"/>
      <family val="2"/>
    </font>
    <font>
      <sz val="26"/>
      <color theme="1"/>
      <name val="Arial"/>
      <family val="2"/>
    </font>
    <font>
      <i/>
      <sz val="11"/>
      <color theme="4" tint="-0.499984740745262"/>
      <name val="Arial"/>
      <family val="2"/>
    </font>
    <font>
      <b/>
      <sz val="11"/>
      <color theme="3" tint="-0.249977111117893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3" tint="-0.249977111117893"/>
      <name val="Arial"/>
      <family val="2"/>
    </font>
    <font>
      <sz val="11"/>
      <color rgb="FF008000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36"/>
      <color theme="1"/>
      <name val="Helvetica Light"/>
    </font>
    <font>
      <sz val="48"/>
      <color theme="1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8"/>
      <color theme="3" tint="-0.249977111117893"/>
      <name val="Arial"/>
      <family val="2"/>
    </font>
    <font>
      <sz val="1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4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thin">
        <color theme="0" tint="-0.14999847407452621"/>
      </bottom>
      <diagonal/>
    </border>
    <border>
      <left style="medium">
        <color theme="1" tint="0.34998626667073579"/>
      </left>
      <right style="medium">
        <color theme="1" tint="0.34998626667073579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 tint="0.34998626667073579"/>
      </left>
      <right style="medium">
        <color theme="1" tint="0.34998626667073579"/>
      </right>
      <top style="thin">
        <color theme="0" tint="-0.14999847407452621"/>
      </top>
      <bottom style="medium">
        <color theme="1" tint="0.34998626667073579"/>
      </bottom>
      <diagonal/>
    </border>
    <border>
      <left style="medium">
        <color theme="1" tint="0.34998626667073579"/>
      </left>
      <right style="thin">
        <color theme="0" tint="-0.14999847407452621"/>
      </right>
      <top style="medium">
        <color theme="1" tint="0.34998626667073579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 tint="0.34998626667073579"/>
      </right>
      <top style="medium">
        <color theme="1" tint="0.34998626667073579"/>
      </top>
      <bottom style="thin">
        <color theme="0" tint="-0.14999847407452621"/>
      </bottom>
      <diagonal/>
    </border>
    <border>
      <left style="medium">
        <color theme="1" tint="0.34998626667073579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 tint="0.34998626667073579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 tint="0.34998626667073579"/>
      </left>
      <right style="thin">
        <color theme="0" tint="-0.14999847407452621"/>
      </right>
      <top style="thin">
        <color theme="0" tint="-0.14999847407452621"/>
      </top>
      <bottom style="medium">
        <color theme="1" tint="0.34998626667073579"/>
      </bottom>
      <diagonal/>
    </border>
    <border>
      <left style="thin">
        <color theme="0" tint="-0.14999847407452621"/>
      </left>
      <right style="medium">
        <color theme="1" tint="0.34998626667073579"/>
      </right>
      <top style="thin">
        <color theme="0" tint="-0.14999847407452621"/>
      </top>
      <bottom style="medium">
        <color theme="1" tint="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1" tint="0.34998626667073579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1" tint="0.34998626667073579"/>
      </bottom>
      <diagonal/>
    </border>
    <border>
      <left style="thin">
        <color theme="0" tint="-0.14999847407452621"/>
      </left>
      <right/>
      <top style="medium">
        <color theme="1" tint="0.34998626667073579"/>
      </top>
      <bottom style="thin">
        <color theme="0" tint="-0.14999847407452621"/>
      </bottom>
      <diagonal/>
    </border>
    <border>
      <left/>
      <right style="medium">
        <color theme="1" tint="0.34998626667073579"/>
      </right>
      <top style="medium">
        <color theme="1" tint="0.34998626667073579"/>
      </top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595959"/>
      </left>
      <right style="thin">
        <color rgb="FFD9D9D9"/>
      </right>
      <top style="medium">
        <color rgb="FF595959"/>
      </top>
      <bottom style="thin">
        <color rgb="FFD9D9D9"/>
      </bottom>
      <diagonal/>
    </border>
    <border>
      <left/>
      <right style="medium">
        <color rgb="FF595959"/>
      </right>
      <top style="medium">
        <color rgb="FF595959"/>
      </top>
      <bottom style="thin">
        <color rgb="FFD9D9D9"/>
      </bottom>
      <diagonal/>
    </border>
    <border>
      <left style="medium">
        <color rgb="FF595959"/>
      </left>
      <right style="thin">
        <color rgb="FFD9D9D9"/>
      </right>
      <top/>
      <bottom style="thin">
        <color rgb="FFD9D9D9"/>
      </bottom>
      <diagonal/>
    </border>
    <border>
      <left/>
      <right style="medium">
        <color rgb="FF595959"/>
      </right>
      <top/>
      <bottom style="thin">
        <color rgb="FFD9D9D9"/>
      </bottom>
      <diagonal/>
    </border>
    <border>
      <left style="medium">
        <color rgb="FF595959"/>
      </left>
      <right style="thin">
        <color rgb="FFD9D9D9"/>
      </right>
      <top/>
      <bottom style="medium">
        <color rgb="FF595959"/>
      </bottom>
      <diagonal/>
    </border>
    <border>
      <left/>
      <right style="medium">
        <color rgb="FF595959"/>
      </right>
      <top/>
      <bottom style="medium">
        <color rgb="FF595959"/>
      </bottom>
      <diagonal/>
    </border>
  </borders>
  <cellStyleXfs count="408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</cellStyleXfs>
  <cellXfs count="1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164" fontId="7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8" fillId="3" borderId="1" xfId="0" applyFont="1" applyFill="1" applyBorder="1"/>
    <xf numFmtId="0" fontId="8" fillId="3" borderId="0" xfId="0" applyFont="1" applyFill="1"/>
    <xf numFmtId="0" fontId="8" fillId="3" borderId="2" xfId="0" applyFont="1" applyFill="1" applyBorder="1"/>
    <xf numFmtId="0" fontId="8" fillId="3" borderId="1" xfId="0" applyFont="1" applyFill="1" applyBorder="1" applyAlignment="1">
      <alignment vertical="center"/>
    </xf>
    <xf numFmtId="0" fontId="8" fillId="3" borderId="0" xfId="0" applyFont="1" applyFill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0" applyFont="1" applyFill="1" applyAlignment="1">
      <alignment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166" fontId="11" fillId="5" borderId="16" xfId="0" applyNumberFormat="1" applyFont="1" applyFill="1" applyBorder="1" applyAlignment="1">
      <alignment horizontal="center" vertical="center" wrapText="1"/>
    </xf>
    <xf numFmtId="167" fontId="11" fillId="5" borderId="16" xfId="0" applyNumberFormat="1" applyFont="1" applyFill="1" applyBorder="1" applyAlignment="1">
      <alignment horizontal="center" vertical="center" wrapText="1"/>
    </xf>
    <xf numFmtId="2" fontId="11" fillId="5" borderId="16" xfId="0" applyNumberFormat="1" applyFont="1" applyFill="1" applyBorder="1" applyAlignment="1">
      <alignment horizontal="center" vertical="center" wrapText="1"/>
    </xf>
    <xf numFmtId="2" fontId="11" fillId="5" borderId="12" xfId="0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center" vertical="center"/>
    </xf>
    <xf numFmtId="0" fontId="16" fillId="2" borderId="2" xfId="0" applyFont="1" applyFill="1" applyBorder="1" applyAlignment="1">
      <alignment vertical="center"/>
    </xf>
    <xf numFmtId="0" fontId="16" fillId="2" borderId="1" xfId="0" applyFont="1" applyFill="1" applyBorder="1"/>
    <xf numFmtId="164" fontId="17" fillId="2" borderId="1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/>
    <xf numFmtId="0" fontId="8" fillId="3" borderId="0" xfId="0" applyFont="1" applyFill="1" applyAlignment="1">
      <alignment horizontal="center" wrapText="1"/>
    </xf>
    <xf numFmtId="2" fontId="21" fillId="5" borderId="11" xfId="4077" applyNumberFormat="1" applyFont="1" applyFill="1" applyBorder="1" applyAlignment="1" applyProtection="1">
      <alignment horizontal="center" vertical="center" wrapText="1"/>
    </xf>
    <xf numFmtId="166" fontId="22" fillId="2" borderId="23" xfId="0" applyNumberFormat="1" applyFont="1" applyFill="1" applyBorder="1" applyAlignment="1" applyProtection="1">
      <alignment horizontal="center" vertical="center"/>
      <protection locked="0"/>
    </xf>
    <xf numFmtId="166" fontId="22" fillId="2" borderId="25" xfId="0" applyNumberFormat="1" applyFont="1" applyFill="1" applyBorder="1" applyAlignment="1" applyProtection="1">
      <alignment horizontal="center" vertical="center"/>
      <protection locked="0"/>
    </xf>
    <xf numFmtId="167" fontId="22" fillId="2" borderId="26" xfId="4079" applyNumberFormat="1" applyFont="1" applyFill="1" applyBorder="1" applyAlignment="1" applyProtection="1">
      <alignment horizontal="center" vertical="center"/>
      <protection locked="0"/>
    </xf>
    <xf numFmtId="166" fontId="22" fillId="2" borderId="27" xfId="0" applyNumberFormat="1" applyFont="1" applyFill="1" applyBorder="1" applyAlignment="1" applyProtection="1">
      <alignment horizontal="center" vertical="center"/>
      <protection locked="0"/>
    </xf>
    <xf numFmtId="167" fontId="22" fillId="2" borderId="28" xfId="4079" applyNumberFormat="1" applyFont="1" applyFill="1" applyBorder="1" applyAlignment="1" applyProtection="1">
      <alignment horizontal="center" vertical="center"/>
      <protection locked="0"/>
    </xf>
    <xf numFmtId="0" fontId="18" fillId="2" borderId="0" xfId="0" applyFont="1" applyFill="1" applyAlignment="1">
      <alignment horizontal="center"/>
    </xf>
    <xf numFmtId="165" fontId="23" fillId="5" borderId="7" xfId="0" applyNumberFormat="1" applyFont="1" applyFill="1" applyBorder="1" applyAlignment="1">
      <alignment horizontal="center" vertical="center" wrapText="1"/>
    </xf>
    <xf numFmtId="0" fontId="23" fillId="2" borderId="11" xfId="0" applyFont="1" applyFill="1" applyBorder="1" applyAlignment="1">
      <alignment horizontal="center" vertical="center"/>
    </xf>
    <xf numFmtId="0" fontId="18" fillId="2" borderId="0" xfId="0" applyFont="1" applyFill="1"/>
    <xf numFmtId="0" fontId="27" fillId="2" borderId="7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/>
    </xf>
    <xf numFmtId="0" fontId="23" fillId="5" borderId="7" xfId="0" applyFont="1" applyFill="1" applyBorder="1" applyAlignment="1">
      <alignment horizontal="center" vertical="center" wrapText="1"/>
    </xf>
    <xf numFmtId="2" fontId="23" fillId="2" borderId="7" xfId="4079" applyNumberFormat="1" applyFont="1" applyFill="1" applyBorder="1" applyAlignment="1" applyProtection="1">
      <alignment horizontal="center" vertical="center"/>
    </xf>
    <xf numFmtId="165" fontId="23" fillId="5" borderId="10" xfId="0" applyNumberFormat="1" applyFont="1" applyFill="1" applyBorder="1" applyAlignment="1">
      <alignment horizontal="center" vertical="center" wrapText="1"/>
    </xf>
    <xf numFmtId="0" fontId="23" fillId="2" borderId="22" xfId="0" applyFont="1" applyFill="1" applyBorder="1" applyAlignment="1" applyProtection="1">
      <alignment horizontal="center" vertical="center"/>
      <protection locked="0"/>
    </xf>
    <xf numFmtId="2" fontId="23" fillId="2" borderId="7" xfId="4077" applyNumberFormat="1" applyFont="1" applyFill="1" applyBorder="1" applyAlignment="1" applyProtection="1">
      <alignment horizontal="center" vertical="center"/>
    </xf>
    <xf numFmtId="0" fontId="23" fillId="2" borderId="18" xfId="0" applyFont="1" applyFill="1" applyBorder="1" applyAlignment="1" applyProtection="1">
      <alignment horizontal="center" vertical="center"/>
      <protection locked="0"/>
    </xf>
    <xf numFmtId="0" fontId="18" fillId="2" borderId="2" xfId="0" applyFont="1" applyFill="1" applyBorder="1"/>
    <xf numFmtId="0" fontId="23" fillId="5" borderId="11" xfId="0" applyFont="1" applyFill="1" applyBorder="1" applyAlignment="1">
      <alignment horizontal="center" vertical="center" wrapText="1"/>
    </xf>
    <xf numFmtId="2" fontId="23" fillId="5" borderId="11" xfId="4077" applyNumberFormat="1" applyFont="1" applyFill="1" applyBorder="1" applyAlignment="1" applyProtection="1">
      <alignment horizontal="center" vertical="center"/>
    </xf>
    <xf numFmtId="2" fontId="23" fillId="5" borderId="11" xfId="4077" applyNumberFormat="1" applyFont="1" applyFill="1" applyBorder="1" applyAlignment="1" applyProtection="1">
      <alignment horizontal="center" vertical="center" wrapText="1"/>
    </xf>
    <xf numFmtId="166" fontId="18" fillId="2" borderId="23" xfId="0" applyNumberFormat="1" applyFont="1" applyFill="1" applyBorder="1" applyAlignment="1" applyProtection="1">
      <alignment horizontal="center" vertical="center"/>
      <protection locked="0"/>
    </xf>
    <xf numFmtId="167" fontId="18" fillId="2" borderId="24" xfId="4079" applyNumberFormat="1" applyFont="1" applyFill="1" applyBorder="1" applyAlignment="1" applyProtection="1">
      <alignment horizontal="center" vertical="center"/>
      <protection locked="0"/>
    </xf>
    <xf numFmtId="166" fontId="23" fillId="2" borderId="15" xfId="0" applyNumberFormat="1" applyFont="1" applyFill="1" applyBorder="1" applyAlignment="1">
      <alignment horizontal="center" vertical="center"/>
    </xf>
    <xf numFmtId="1" fontId="18" fillId="2" borderId="15" xfId="4079" applyNumberFormat="1" applyFont="1" applyFill="1" applyBorder="1" applyAlignment="1" applyProtection="1">
      <alignment horizontal="center" vertical="center"/>
    </xf>
    <xf numFmtId="167" fontId="18" fillId="2" borderId="15" xfId="4079" applyNumberFormat="1" applyFont="1" applyFill="1" applyBorder="1" applyAlignment="1" applyProtection="1">
      <alignment horizontal="center" vertical="center"/>
    </xf>
    <xf numFmtId="166" fontId="18" fillId="2" borderId="25" xfId="0" applyNumberFormat="1" applyFont="1" applyFill="1" applyBorder="1" applyAlignment="1" applyProtection="1">
      <alignment horizontal="center" vertical="center"/>
      <protection locked="0"/>
    </xf>
    <xf numFmtId="167" fontId="18" fillId="2" borderId="26" xfId="4079" applyNumberFormat="1" applyFont="1" applyFill="1" applyBorder="1" applyAlignment="1" applyProtection="1">
      <alignment horizontal="center" vertical="center"/>
      <protection locked="0"/>
    </xf>
    <xf numFmtId="166" fontId="18" fillId="2" borderId="27" xfId="0" applyNumberFormat="1" applyFont="1" applyFill="1" applyBorder="1" applyAlignment="1" applyProtection="1">
      <alignment horizontal="center" vertical="center"/>
      <protection locked="0"/>
    </xf>
    <xf numFmtId="167" fontId="18" fillId="2" borderId="28" xfId="4079" applyNumberFormat="1" applyFont="1" applyFill="1" applyBorder="1" applyAlignment="1" applyProtection="1">
      <alignment horizontal="center" vertical="center"/>
      <protection locked="0"/>
    </xf>
    <xf numFmtId="0" fontId="23" fillId="2" borderId="23" xfId="0" applyFont="1" applyFill="1" applyBorder="1" applyAlignment="1" applyProtection="1">
      <alignment horizontal="center" vertical="center"/>
      <protection locked="0"/>
    </xf>
    <xf numFmtId="166" fontId="18" fillId="2" borderId="29" xfId="0" applyNumberFormat="1" applyFont="1" applyFill="1" applyBorder="1" applyAlignment="1" applyProtection="1">
      <alignment horizontal="center" vertical="center"/>
      <protection locked="0"/>
    </xf>
    <xf numFmtId="0" fontId="23" fillId="2" borderId="29" xfId="0" applyFont="1" applyFill="1" applyBorder="1" applyAlignment="1" applyProtection="1">
      <alignment horizontal="center" vertical="center"/>
      <protection locked="0"/>
    </xf>
    <xf numFmtId="0" fontId="23" fillId="2" borderId="25" xfId="0" applyFont="1" applyFill="1" applyBorder="1" applyAlignment="1" applyProtection="1">
      <alignment horizontal="center" vertical="center"/>
      <protection locked="0"/>
    </xf>
    <xf numFmtId="166" fontId="18" fillId="2" borderId="15" xfId="0" applyNumberFormat="1" applyFont="1" applyFill="1" applyBorder="1" applyAlignment="1" applyProtection="1">
      <alignment horizontal="center" vertical="center"/>
      <protection locked="0"/>
    </xf>
    <xf numFmtId="0" fontId="23" fillId="2" borderId="15" xfId="0" applyFont="1" applyFill="1" applyBorder="1" applyAlignment="1" applyProtection="1">
      <alignment horizontal="center" vertical="center"/>
      <protection locked="0"/>
    </xf>
    <xf numFmtId="0" fontId="23" fillId="2" borderId="27" xfId="0" applyFont="1" applyFill="1" applyBorder="1" applyAlignment="1" applyProtection="1">
      <alignment horizontal="center" vertical="center"/>
      <protection locked="0"/>
    </xf>
    <xf numFmtId="166" fontId="18" fillId="2" borderId="30" xfId="0" applyNumberFormat="1" applyFont="1" applyFill="1" applyBorder="1" applyAlignment="1" applyProtection="1">
      <alignment horizontal="center" vertical="center"/>
      <protection locked="0"/>
    </xf>
    <xf numFmtId="0" fontId="23" fillId="2" borderId="30" xfId="0" applyFont="1" applyFill="1" applyBorder="1" applyAlignment="1" applyProtection="1">
      <alignment horizontal="center" vertical="center"/>
      <protection locked="0"/>
    </xf>
    <xf numFmtId="0" fontId="25" fillId="0" borderId="0" xfId="0" applyFont="1" applyAlignment="1">
      <alignment vertical="center"/>
    </xf>
    <xf numFmtId="0" fontId="18" fillId="0" borderId="0" xfId="0" applyFont="1" applyAlignment="1">
      <alignment horizontal="center"/>
    </xf>
    <xf numFmtId="164" fontId="28" fillId="0" borderId="0" xfId="0" applyNumberFormat="1" applyFont="1" applyAlignment="1">
      <alignment horizontal="center" vertical="center"/>
    </xf>
    <xf numFmtId="0" fontId="29" fillId="7" borderId="1" xfId="0" applyFont="1" applyFill="1" applyBorder="1" applyAlignment="1">
      <alignment horizontal="center" vertical="center" wrapText="1"/>
    </xf>
    <xf numFmtId="0" fontId="29" fillId="7" borderId="0" xfId="0" applyFont="1" applyFill="1" applyAlignment="1">
      <alignment horizontal="center" vertical="center" wrapText="1"/>
    </xf>
    <xf numFmtId="0" fontId="29" fillId="7" borderId="2" xfId="0" applyFont="1" applyFill="1" applyBorder="1" applyAlignment="1">
      <alignment horizontal="center" vertical="center" wrapText="1"/>
    </xf>
    <xf numFmtId="2" fontId="22" fillId="2" borderId="21" xfId="0" applyNumberFormat="1" applyFont="1" applyFill="1" applyBorder="1" applyAlignment="1" applyProtection="1">
      <alignment horizontal="center" vertical="center"/>
      <protection locked="0"/>
    </xf>
    <xf numFmtId="2" fontId="22" fillId="2" borderId="22" xfId="0" applyNumberFormat="1" applyFont="1" applyFill="1" applyBorder="1" applyAlignment="1" applyProtection="1">
      <alignment horizontal="center" vertical="center"/>
      <protection locked="0"/>
    </xf>
    <xf numFmtId="167" fontId="24" fillId="2" borderId="14" xfId="4079" applyNumberFormat="1" applyFont="1" applyFill="1" applyBorder="1" applyAlignment="1" applyProtection="1">
      <alignment horizontal="center" vertical="center"/>
    </xf>
    <xf numFmtId="167" fontId="24" fillId="2" borderId="17" xfId="4079" applyNumberFormat="1" applyFont="1" applyFill="1" applyBorder="1" applyAlignment="1" applyProtection="1">
      <alignment horizontal="center" vertical="center"/>
    </xf>
    <xf numFmtId="167" fontId="22" fillId="2" borderId="31" xfId="4079" applyNumberFormat="1" applyFont="1" applyFill="1" applyBorder="1" applyAlignment="1" applyProtection="1">
      <alignment horizontal="center" vertical="center"/>
      <protection locked="0"/>
    </xf>
    <xf numFmtId="2" fontId="22" fillId="2" borderId="32" xfId="0" applyNumberFormat="1" applyFont="1" applyFill="1" applyBorder="1" applyAlignment="1" applyProtection="1">
      <alignment horizontal="center" vertical="center"/>
      <protection locked="0"/>
    </xf>
    <xf numFmtId="167" fontId="22" fillId="2" borderId="33" xfId="4079" applyNumberFormat="1" applyFont="1" applyFill="1" applyBorder="1" applyAlignment="1" applyProtection="1">
      <alignment horizontal="center" vertical="center"/>
      <protection locked="0"/>
    </xf>
    <xf numFmtId="0" fontId="23" fillId="3" borderId="8" xfId="0" applyFont="1" applyFill="1" applyBorder="1" applyAlignment="1">
      <alignment horizontal="center" vertical="center" wrapText="1"/>
    </xf>
    <xf numFmtId="167" fontId="23" fillId="3" borderId="8" xfId="4079" applyNumberFormat="1" applyFont="1" applyFill="1" applyBorder="1" applyAlignment="1" applyProtection="1">
      <alignment horizontal="center" vertical="center"/>
    </xf>
    <xf numFmtId="1" fontId="23" fillId="3" borderId="8" xfId="4079" applyNumberFormat="1" applyFont="1" applyFill="1" applyBorder="1" applyAlignment="1" applyProtection="1">
      <alignment horizontal="center" vertical="center"/>
    </xf>
    <xf numFmtId="166" fontId="22" fillId="8" borderId="34" xfId="0" applyNumberFormat="1" applyFont="1" applyFill="1" applyBorder="1" applyAlignment="1" applyProtection="1">
      <alignment horizontal="center" vertical="center"/>
      <protection locked="0"/>
    </xf>
    <xf numFmtId="167" fontId="22" fillId="8" borderId="35" xfId="0" applyNumberFormat="1" applyFont="1" applyFill="1" applyBorder="1" applyAlignment="1" applyProtection="1">
      <alignment horizontal="center" vertical="center"/>
      <protection locked="0"/>
    </xf>
    <xf numFmtId="166" fontId="22" fillId="8" borderId="36" xfId="0" applyNumberFormat="1" applyFont="1" applyFill="1" applyBorder="1" applyAlignment="1" applyProtection="1">
      <alignment horizontal="center" vertical="center"/>
      <protection locked="0"/>
    </xf>
    <xf numFmtId="167" fontId="22" fillId="8" borderId="37" xfId="0" applyNumberFormat="1" applyFont="1" applyFill="1" applyBorder="1" applyAlignment="1" applyProtection="1">
      <alignment horizontal="center" vertical="center"/>
      <protection locked="0"/>
    </xf>
    <xf numFmtId="166" fontId="22" fillId="8" borderId="38" xfId="0" applyNumberFormat="1" applyFont="1" applyFill="1" applyBorder="1" applyAlignment="1" applyProtection="1">
      <alignment horizontal="center" vertical="center"/>
      <protection locked="0"/>
    </xf>
    <xf numFmtId="167" fontId="22" fillId="8" borderId="39" xfId="0" applyNumberFormat="1" applyFont="1" applyFill="1" applyBorder="1" applyAlignment="1" applyProtection="1">
      <alignment horizontal="center" vertical="center"/>
      <protection locked="0"/>
    </xf>
    <xf numFmtId="0" fontId="18" fillId="2" borderId="1" xfId="0" applyFont="1" applyFill="1" applyBorder="1"/>
    <xf numFmtId="0" fontId="18" fillId="2" borderId="0" xfId="0" applyFont="1" applyFill="1" applyAlignment="1">
      <alignment vertical="center" wrapText="1"/>
    </xf>
    <xf numFmtId="0" fontId="20" fillId="2" borderId="0" xfId="0" applyFont="1" applyFill="1" applyAlignment="1">
      <alignment vertical="top" wrapText="1"/>
    </xf>
    <xf numFmtId="0" fontId="18" fillId="2" borderId="1" xfId="0" applyFont="1" applyFill="1" applyBorder="1" applyAlignment="1">
      <alignment vertical="center"/>
    </xf>
    <xf numFmtId="0" fontId="31" fillId="6" borderId="13" xfId="0" applyFont="1" applyFill="1" applyBorder="1" applyAlignment="1">
      <alignment horizontal="center" vertical="center" wrapText="1"/>
    </xf>
    <xf numFmtId="0" fontId="31" fillId="6" borderId="16" xfId="0" applyFont="1" applyFill="1" applyBorder="1" applyAlignment="1">
      <alignment horizontal="center" vertical="center" wrapText="1"/>
    </xf>
    <xf numFmtId="0" fontId="31" fillId="6" borderId="12" xfId="0" applyFont="1" applyFill="1" applyBorder="1" applyAlignment="1">
      <alignment horizontal="center" vertical="center" wrapText="1"/>
    </xf>
    <xf numFmtId="0" fontId="32" fillId="2" borderId="20" xfId="0" applyFont="1" applyFill="1" applyBorder="1" applyAlignment="1" applyProtection="1">
      <alignment horizontal="center" vertical="center" wrapText="1"/>
      <protection locked="0"/>
    </xf>
    <xf numFmtId="0" fontId="32" fillId="2" borderId="21" xfId="0" applyFont="1" applyFill="1" applyBorder="1" applyAlignment="1" applyProtection="1">
      <alignment horizontal="center" vertical="center" wrapText="1"/>
      <protection locked="0"/>
    </xf>
    <xf numFmtId="0" fontId="34" fillId="3" borderId="15" xfId="0" applyFont="1" applyFill="1" applyBorder="1" applyAlignment="1">
      <alignment horizontal="center" vertical="center" wrapText="1"/>
    </xf>
    <xf numFmtId="2" fontId="35" fillId="4" borderId="9" xfId="4077" applyNumberFormat="1" applyFont="1" applyFill="1" applyBorder="1" applyAlignment="1" applyProtection="1">
      <alignment horizontal="center" vertical="center" wrapText="1"/>
    </xf>
    <xf numFmtId="0" fontId="33" fillId="5" borderId="19" xfId="0" applyFont="1" applyFill="1" applyBorder="1" applyAlignment="1">
      <alignment horizontal="center" vertical="center" wrapText="1"/>
    </xf>
    <xf numFmtId="166" fontId="33" fillId="5" borderId="15" xfId="4077" applyNumberFormat="1" applyFont="1" applyFill="1" applyBorder="1" applyAlignment="1" applyProtection="1">
      <alignment horizontal="center" vertical="center" wrapText="1"/>
    </xf>
    <xf numFmtId="167" fontId="33" fillId="5" borderId="15" xfId="4079" applyNumberFormat="1" applyFont="1" applyFill="1" applyBorder="1" applyAlignment="1" applyProtection="1">
      <alignment horizontal="center" vertical="center" wrapText="1"/>
    </xf>
    <xf numFmtId="2" fontId="33" fillId="5" borderId="15" xfId="4077" applyNumberFormat="1" applyFont="1" applyFill="1" applyBorder="1" applyAlignment="1" applyProtection="1">
      <alignment horizontal="center" vertical="center" wrapText="1"/>
    </xf>
    <xf numFmtId="0" fontId="33" fillId="5" borderId="15" xfId="0" applyFont="1" applyFill="1" applyBorder="1" applyAlignment="1">
      <alignment horizontal="center" vertical="center" wrapText="1"/>
    </xf>
    <xf numFmtId="2" fontId="18" fillId="2" borderId="20" xfId="0" applyNumberFormat="1" applyFont="1" applyFill="1" applyBorder="1" applyAlignment="1" applyProtection="1">
      <alignment horizontal="center" vertical="center"/>
      <protection locked="0"/>
    </xf>
    <xf numFmtId="1" fontId="23" fillId="2" borderId="22" xfId="0" applyNumberFormat="1" applyFont="1" applyFill="1" applyBorder="1" applyAlignment="1" applyProtection="1">
      <alignment horizontal="center" vertical="center"/>
      <protection locked="0"/>
    </xf>
    <xf numFmtId="0" fontId="30" fillId="3" borderId="4" xfId="0" applyFont="1" applyFill="1" applyBorder="1" applyAlignment="1">
      <alignment horizontal="center" vertical="center" wrapText="1"/>
    </xf>
    <xf numFmtId="0" fontId="30" fillId="3" borderId="5" xfId="0" applyFont="1" applyFill="1" applyBorder="1" applyAlignment="1">
      <alignment horizontal="center" vertical="center" wrapText="1"/>
    </xf>
    <xf numFmtId="0" fontId="30" fillId="3" borderId="6" xfId="0" applyFont="1" applyFill="1" applyBorder="1" applyAlignment="1">
      <alignment horizontal="center" vertical="center" wrapText="1"/>
    </xf>
    <xf numFmtId="0" fontId="19" fillId="2" borderId="0" xfId="0" applyFont="1" applyFill="1" applyAlignment="1">
      <alignment horizontal="center" vertical="center" wrapText="1"/>
    </xf>
    <xf numFmtId="0" fontId="30" fillId="6" borderId="4" xfId="0" applyFont="1" applyFill="1" applyBorder="1" applyAlignment="1">
      <alignment horizontal="center" vertical="center" wrapText="1"/>
    </xf>
    <xf numFmtId="0" fontId="30" fillId="6" borderId="5" xfId="0" applyFont="1" applyFill="1" applyBorder="1" applyAlignment="1">
      <alignment horizontal="center" vertical="center" wrapText="1"/>
    </xf>
    <xf numFmtId="0" fontId="30" fillId="6" borderId="6" xfId="0" applyFont="1" applyFill="1" applyBorder="1" applyAlignment="1">
      <alignment horizontal="center" vertical="center" wrapText="1"/>
    </xf>
    <xf numFmtId="0" fontId="23" fillId="6" borderId="7" xfId="0" applyFont="1" applyFill="1" applyBorder="1" applyAlignment="1">
      <alignment horizontal="center" vertical="center"/>
    </xf>
    <xf numFmtId="0" fontId="29" fillId="7" borderId="3" xfId="0" applyFont="1" applyFill="1" applyBorder="1" applyAlignment="1">
      <alignment horizontal="center" vertical="center" wrapText="1"/>
    </xf>
    <xf numFmtId="0" fontId="23" fillId="5" borderId="7" xfId="0" applyFont="1" applyFill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center"/>
    </xf>
    <xf numFmtId="0" fontId="23" fillId="5" borderId="7" xfId="0" applyFont="1" applyFill="1" applyBorder="1" applyAlignment="1">
      <alignment horizontal="center" vertical="center"/>
    </xf>
    <xf numFmtId="0" fontId="26" fillId="2" borderId="7" xfId="0" applyFont="1" applyFill="1" applyBorder="1" applyAlignment="1">
      <alignment horizontal="center" vertical="center" wrapText="1"/>
    </xf>
    <xf numFmtId="0" fontId="26" fillId="2" borderId="11" xfId="0" applyFont="1" applyFill="1" applyBorder="1" applyAlignment="1">
      <alignment horizontal="center" vertical="center" wrapText="1"/>
    </xf>
    <xf numFmtId="0" fontId="18" fillId="5" borderId="11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8" fillId="5" borderId="8" xfId="0" applyFont="1" applyFill="1" applyBorder="1" applyAlignment="1">
      <alignment horizontal="center" vertical="center" wrapText="1"/>
    </xf>
  </cellXfs>
  <cellStyles count="4080">
    <cellStyle name="Currency" xfId="4077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Normal" xfId="0" builtinId="0"/>
    <cellStyle name="Normal 2" xfId="4078" xr:uid="{B5BC8BFC-B161-A64C-B05F-B83BD2F0319A}"/>
    <cellStyle name="Percent" xfId="4079" builtinId="5"/>
  </cellStyles>
  <dxfs count="26">
    <dxf>
      <numFmt numFmtId="168" formatCode="[$€-2]\ #,##0.00"/>
    </dxf>
    <dxf>
      <numFmt numFmtId="169" formatCode="[$£-809]#,##0.00"/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numFmt numFmtId="169" formatCode="[$£-809]#,##0.00"/>
    </dxf>
    <dxf>
      <numFmt numFmtId="168" formatCode="[$€-2]\ #,##0.00"/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3" tint="-0.249977111117893"/>
        <name val="Calibri Light"/>
        <family val="2"/>
        <scheme val="none"/>
      </font>
      <numFmt numFmtId="2" formatCode="0.00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4.9989318521683403E-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3" tint="-0.249977111117893"/>
        <name val="Calibri Light"/>
        <family val="2"/>
        <scheme val="none"/>
      </font>
      <numFmt numFmtId="2" formatCode="0.00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3" tint="-0.249977111117893"/>
        <name val="Calibri Light"/>
        <family val="2"/>
        <scheme val="none"/>
      </font>
      <numFmt numFmtId="167" formatCode="0.0%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167" formatCode="0.0%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3" tint="-0.249977111117893"/>
        <name val="Calibri Light"/>
        <family val="2"/>
        <scheme val="none"/>
      </font>
      <numFmt numFmtId="166" formatCode="0.0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166" formatCode="0.0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3" tint="-0.249977111117893"/>
        <name val="Calibri Light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3" tint="-0.249977111117893"/>
        <name val="Calibri Light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 tint="-4.9989318521683403E-2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1" tint="0.34998626667073579"/>
        </left>
        <right style="medium">
          <color theme="1" tint="0.34998626667073579"/>
        </right>
        <top style="thin">
          <color theme="0" tint="-0.14999847407452621"/>
        </top>
        <bottom style="thin">
          <color theme="0" tint="-0.14999847407452621"/>
        </bottom>
      </border>
      <protection locked="0" hidden="0"/>
    </dxf>
    <dxf>
      <border>
        <top style="thin">
          <color theme="0" tint="-4.9989318521683403E-2"/>
        </top>
      </border>
    </dxf>
    <dxf>
      <font>
        <strike val="0"/>
        <outline val="0"/>
        <shadow val="0"/>
        <u val="none"/>
        <vertAlign val="baseline"/>
        <sz val="14"/>
        <color theme="3" tint="-0.249977111117893"/>
        <name val="Calibri Light"/>
        <family val="2"/>
        <scheme val="none"/>
      </font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 style="thin">
          <color theme="0" tint="-4.9989318521683403E-2"/>
        </horizontal>
      </border>
      <protection locked="1" hidden="0"/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1" indent="0" justifyLastLine="0" shrinkToFit="0" readingOrder="0"/>
      <protection locked="1" hidden="0"/>
    </dxf>
    <dxf>
      <border>
        <bottom style="thin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0"/>
    <c:view3D>
      <c:rotX val="7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6374135656900757"/>
          <c:y val="0.14351848460802868"/>
          <c:w val="0.66658099844118479"/>
          <c:h val="0.6786380190848238"/>
        </c:manualLayout>
      </c:layout>
      <c:pie3D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bg1">
            <a:lumMod val="95000"/>
          </a:schemeClr>
        </a:solidFill>
        <a:ln>
          <a:solidFill>
            <a:srgbClr val="578278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769563348993557E-2"/>
          <c:y val="1.8645168881779459E-2"/>
          <c:w val="0.90896058287529524"/>
          <c:h val="0.74378843058924815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 contourW="9525">
                <a:contourClr>
                  <a:schemeClr val="accent6">
                    <a:shade val="9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7DD-EA41-8AAE-4F46AAE63832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 contourW="9525">
                <a:contourClr>
                  <a:schemeClr val="accent6">
                    <a:shade val="9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7DD-EA41-8AAE-4F46AAE63832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7DD-EA41-8AAE-4F46AAE63832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47DD-EA41-8AAE-4F46AAE63832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7DD-EA41-8AAE-4F46AAE63832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47DD-EA41-8AAE-4F46AAE63832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7DD-EA41-8AAE-4F46AAE63832}"/>
              </c:ext>
            </c:extLst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2CC4-1040-BDE4-CAC699935C82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2CC4-1040-BDE4-CAC699935C82}"/>
              </c:ext>
            </c:extLst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2CC4-1040-BDE4-CAC699935C82}"/>
              </c:ext>
            </c:extLst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2CC4-1040-BDE4-CAC699935C82}"/>
              </c:ext>
            </c:extLst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AA9B-F34E-89EC-00694DFE4390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AA9B-F34E-89EC-00694DFE4390}"/>
              </c:ext>
            </c:extLst>
          </c:dPt>
          <c:dPt>
            <c:idx val="1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AA9B-F34E-89EC-00694DFE4390}"/>
              </c:ext>
            </c:extLst>
          </c:dPt>
          <c:dPt>
            <c:idx val="14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AA9B-F34E-89EC-00694DFE4390}"/>
              </c:ext>
            </c:extLst>
          </c:dPt>
          <c:dPt>
            <c:idx val="15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AA9B-F34E-89EC-00694DFE4390}"/>
              </c:ext>
            </c:extLst>
          </c:dPt>
          <c:dPt>
            <c:idx val="16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AA9B-F34E-89EC-00694DFE4390}"/>
              </c:ext>
            </c:extLst>
          </c:dPt>
          <c:dPt>
            <c:idx val="17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AA9B-F34E-89EC-00694DFE4390}"/>
              </c:ext>
            </c:extLst>
          </c:dPt>
          <c:dPt>
            <c:idx val="18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AA9B-F34E-89EC-00694DFE4390}"/>
              </c:ext>
            </c:extLst>
          </c:dPt>
          <c:dPt>
            <c:idx val="19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AA9B-F34E-89EC-00694DFE4390}"/>
              </c:ext>
            </c:extLst>
          </c:dPt>
          <c:dPt>
            <c:idx val="20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AA9B-F34E-89EC-00694DFE4390}"/>
              </c:ext>
            </c:extLst>
          </c:dPt>
          <c:dPt>
            <c:idx val="21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AA9B-F34E-89EC-00694DFE4390}"/>
              </c:ext>
            </c:extLst>
          </c:dPt>
          <c:dPt>
            <c:idx val="22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AA9B-F34E-89EC-00694DFE4390}"/>
              </c:ext>
            </c:extLst>
          </c:dPt>
          <c:dPt>
            <c:idx val="2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AA9B-F34E-89EC-00694DFE4390}"/>
              </c:ext>
            </c:extLst>
          </c:dPt>
          <c:dPt>
            <c:idx val="24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AA9B-F34E-89EC-00694DFE4390}"/>
              </c:ext>
            </c:extLst>
          </c:dPt>
          <c:dPt>
            <c:idx val="25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AA9B-F34E-89EC-00694DFE4390}"/>
              </c:ext>
            </c:extLst>
          </c:dPt>
          <c:dPt>
            <c:idx val="26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AA9B-F34E-89EC-00694DFE4390}"/>
              </c:ext>
            </c:extLst>
          </c:dPt>
          <c:dPt>
            <c:idx val="27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AA9B-F34E-89EC-00694DFE4390}"/>
              </c:ext>
            </c:extLst>
          </c:dPt>
          <c:dPt>
            <c:idx val="28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AA9B-F34E-89EC-00694DFE4390}"/>
              </c:ext>
            </c:extLst>
          </c:dPt>
          <c:dPt>
            <c:idx val="29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AA9B-F34E-89EC-00694DFE4390}"/>
              </c:ext>
            </c:extLst>
          </c:dPt>
          <c:dPt>
            <c:idx val="30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AA9B-F34E-89EC-00694DFE4390}"/>
              </c:ext>
            </c:extLst>
          </c:dPt>
          <c:dPt>
            <c:idx val="31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AA9B-F34E-89EC-00694DFE4390}"/>
              </c:ext>
            </c:extLst>
          </c:dPt>
          <c:dPt>
            <c:idx val="32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AA9B-F34E-89EC-00694DFE4390}"/>
              </c:ext>
            </c:extLst>
          </c:dPt>
          <c:dPt>
            <c:idx val="3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AA9B-F34E-89EC-00694DFE4390}"/>
              </c:ext>
            </c:extLst>
          </c:dPt>
          <c:dPt>
            <c:idx val="34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AA9B-F34E-89EC-00694DFE4390}"/>
              </c:ext>
            </c:extLst>
          </c:dPt>
          <c:dPt>
            <c:idx val="35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AA9B-F34E-89EC-00694DFE4390}"/>
              </c:ext>
            </c:extLst>
          </c:dPt>
          <c:dPt>
            <c:idx val="36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AA9B-F34E-89EC-00694DFE4390}"/>
              </c:ext>
            </c:extLst>
          </c:dPt>
          <c:dPt>
            <c:idx val="37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AA9B-F34E-89EC-00694DFE4390}"/>
              </c:ext>
            </c:extLst>
          </c:dPt>
          <c:dPt>
            <c:idx val="38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AA9B-F34E-89EC-00694DFE4390}"/>
              </c:ext>
            </c:extLst>
          </c:dPt>
          <c:dPt>
            <c:idx val="39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F-AA9B-F34E-89EC-00694DFE4390}"/>
              </c:ext>
            </c:extLst>
          </c:dPt>
          <c:dPt>
            <c:idx val="40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AA9B-F34E-89EC-00694DFE4390}"/>
              </c:ext>
            </c:extLst>
          </c:dPt>
          <c:dPt>
            <c:idx val="41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3-AA9B-F34E-89EC-00694DFE4390}"/>
              </c:ext>
            </c:extLst>
          </c:dPt>
          <c:dPt>
            <c:idx val="42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AA9B-F34E-89EC-00694DFE4390}"/>
              </c:ext>
            </c:extLst>
          </c:dPt>
          <c:dPt>
            <c:idx val="4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7-AA9B-F34E-89EC-00694DFE4390}"/>
              </c:ext>
            </c:extLst>
          </c:dPt>
          <c:dPt>
            <c:idx val="44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9-AA9B-F34E-89EC-00694DFE4390}"/>
              </c:ext>
            </c:extLst>
          </c:dPt>
          <c:dPt>
            <c:idx val="45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B-AA9B-F34E-89EC-00694DFE4390}"/>
              </c:ext>
            </c:extLst>
          </c:dPt>
          <c:dPt>
            <c:idx val="46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D-AA9B-F34E-89EC-00694DFE4390}"/>
              </c:ext>
            </c:extLst>
          </c:dPt>
          <c:cat>
            <c:strRef>
              <c:f>DataTable!$B$4:$B$15</c:f>
              <c:strCache>
                <c:ptCount val="5"/>
                <c:pt idx="0">
                  <c:v>MATH115</c:v>
                </c:pt>
                <c:pt idx="1">
                  <c:v>MATH116</c:v>
                </c:pt>
                <c:pt idx="2">
                  <c:v>CHE102</c:v>
                </c:pt>
                <c:pt idx="3">
                  <c:v>MSE121</c:v>
                </c:pt>
                <c:pt idx="4">
                  <c:v>MSE100</c:v>
                </c:pt>
              </c:strCache>
            </c:strRef>
          </c:cat>
          <c:val>
            <c:numRef>
              <c:f>DataTable!$E$4:$E$15</c:f>
              <c:numCache>
                <c:formatCode>0.0%</c:formatCode>
                <c:ptCount val="12"/>
                <c:pt idx="0">
                  <c:v>0.85150000000000015</c:v>
                </c:pt>
                <c:pt idx="1">
                  <c:v>0.58750000000000013</c:v>
                </c:pt>
                <c:pt idx="2">
                  <c:v>0.85550000000000015</c:v>
                </c:pt>
                <c:pt idx="3">
                  <c:v>0.85150000000000015</c:v>
                </c:pt>
                <c:pt idx="4">
                  <c:v>0.85150000000000015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DD-EA41-8AAE-4F46AAE63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90446959"/>
        <c:axId val="1330933455"/>
      </c:barChart>
      <c:valAx>
        <c:axId val="133093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2">
                    <a:lumMod val="7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0446959"/>
        <c:crosses val="autoZero"/>
        <c:crossBetween val="between"/>
      </c:valAx>
      <c:catAx>
        <c:axId val="1904469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800" b="1" i="0" u="none" strike="noStrike" kern="1200" baseline="0">
                <a:solidFill>
                  <a:schemeClr val="tx2">
                    <a:lumMod val="7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309334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0" i="0">
          <a:solidFill>
            <a:schemeClr val="tx1"/>
          </a:solidFill>
          <a:latin typeface="Calibri Light" panose="020F0302020204030204" pitchFamily="34" charset="0"/>
          <a:cs typeface="Calibri Light" panose="020F03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769563348993557E-2"/>
          <c:y val="1.8645168881779459E-2"/>
          <c:w val="0.90896058287529524"/>
          <c:h val="0.74378843058924815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 contourW="9525">
                <a:contourClr>
                  <a:schemeClr val="accent6">
                    <a:shade val="9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75A-D74F-9E06-35976F05C7BE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 contourW="9525">
                <a:contourClr>
                  <a:schemeClr val="accent6">
                    <a:shade val="9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75A-D74F-9E06-35976F05C7BE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75A-D74F-9E06-35976F05C7BE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75A-D74F-9E06-35976F05C7BE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75A-D74F-9E06-35976F05C7BE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75A-D74F-9E06-35976F05C7BE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275A-D74F-9E06-35976F05C7BE}"/>
              </c:ext>
            </c:extLst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275A-D74F-9E06-35976F05C7BE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275A-D74F-9E06-35976F05C7BE}"/>
              </c:ext>
            </c:extLst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275A-D74F-9E06-35976F05C7BE}"/>
              </c:ext>
            </c:extLst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275A-D74F-9E06-35976F05C7BE}"/>
              </c:ext>
            </c:extLst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275A-D74F-9E06-35976F05C7BE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275A-D74F-9E06-35976F05C7BE}"/>
              </c:ext>
            </c:extLst>
          </c:dPt>
          <c:dPt>
            <c:idx val="1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275A-D74F-9E06-35976F05C7BE}"/>
              </c:ext>
            </c:extLst>
          </c:dPt>
          <c:dPt>
            <c:idx val="14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275A-D74F-9E06-35976F05C7BE}"/>
              </c:ext>
            </c:extLst>
          </c:dPt>
          <c:dPt>
            <c:idx val="15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275A-D74F-9E06-35976F05C7BE}"/>
              </c:ext>
            </c:extLst>
          </c:dPt>
          <c:dPt>
            <c:idx val="16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275A-D74F-9E06-35976F05C7BE}"/>
              </c:ext>
            </c:extLst>
          </c:dPt>
          <c:dPt>
            <c:idx val="17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275A-D74F-9E06-35976F05C7BE}"/>
              </c:ext>
            </c:extLst>
          </c:dPt>
          <c:dPt>
            <c:idx val="18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275A-D74F-9E06-35976F05C7BE}"/>
              </c:ext>
            </c:extLst>
          </c:dPt>
          <c:dPt>
            <c:idx val="19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275A-D74F-9E06-35976F05C7BE}"/>
              </c:ext>
            </c:extLst>
          </c:dPt>
          <c:dPt>
            <c:idx val="20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275A-D74F-9E06-35976F05C7BE}"/>
              </c:ext>
            </c:extLst>
          </c:dPt>
          <c:dPt>
            <c:idx val="21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275A-D74F-9E06-35976F05C7BE}"/>
              </c:ext>
            </c:extLst>
          </c:dPt>
          <c:dPt>
            <c:idx val="22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275A-D74F-9E06-35976F05C7BE}"/>
              </c:ext>
            </c:extLst>
          </c:dPt>
          <c:dPt>
            <c:idx val="2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275A-D74F-9E06-35976F05C7BE}"/>
              </c:ext>
            </c:extLst>
          </c:dPt>
          <c:dPt>
            <c:idx val="24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275A-D74F-9E06-35976F05C7BE}"/>
              </c:ext>
            </c:extLst>
          </c:dPt>
          <c:dPt>
            <c:idx val="25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275A-D74F-9E06-35976F05C7BE}"/>
              </c:ext>
            </c:extLst>
          </c:dPt>
          <c:dPt>
            <c:idx val="26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275A-D74F-9E06-35976F05C7BE}"/>
              </c:ext>
            </c:extLst>
          </c:dPt>
          <c:dPt>
            <c:idx val="27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275A-D74F-9E06-35976F05C7BE}"/>
              </c:ext>
            </c:extLst>
          </c:dPt>
          <c:dPt>
            <c:idx val="28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275A-D74F-9E06-35976F05C7BE}"/>
              </c:ext>
            </c:extLst>
          </c:dPt>
          <c:dPt>
            <c:idx val="29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275A-D74F-9E06-35976F05C7BE}"/>
              </c:ext>
            </c:extLst>
          </c:dPt>
          <c:dPt>
            <c:idx val="30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275A-D74F-9E06-35976F05C7BE}"/>
              </c:ext>
            </c:extLst>
          </c:dPt>
          <c:dPt>
            <c:idx val="31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275A-D74F-9E06-35976F05C7BE}"/>
              </c:ext>
            </c:extLst>
          </c:dPt>
          <c:dPt>
            <c:idx val="32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275A-D74F-9E06-35976F05C7BE}"/>
              </c:ext>
            </c:extLst>
          </c:dPt>
          <c:dPt>
            <c:idx val="3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275A-D74F-9E06-35976F05C7BE}"/>
              </c:ext>
            </c:extLst>
          </c:dPt>
          <c:dPt>
            <c:idx val="34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275A-D74F-9E06-35976F05C7BE}"/>
              </c:ext>
            </c:extLst>
          </c:dPt>
          <c:dPt>
            <c:idx val="35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275A-D74F-9E06-35976F05C7BE}"/>
              </c:ext>
            </c:extLst>
          </c:dPt>
          <c:dPt>
            <c:idx val="36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275A-D74F-9E06-35976F05C7BE}"/>
              </c:ext>
            </c:extLst>
          </c:dPt>
          <c:dPt>
            <c:idx val="37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275A-D74F-9E06-35976F05C7BE}"/>
              </c:ext>
            </c:extLst>
          </c:dPt>
          <c:dPt>
            <c:idx val="38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275A-D74F-9E06-35976F05C7BE}"/>
              </c:ext>
            </c:extLst>
          </c:dPt>
          <c:dPt>
            <c:idx val="39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F-275A-D74F-9E06-35976F05C7BE}"/>
              </c:ext>
            </c:extLst>
          </c:dPt>
          <c:dPt>
            <c:idx val="40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275A-D74F-9E06-35976F05C7BE}"/>
              </c:ext>
            </c:extLst>
          </c:dPt>
          <c:dPt>
            <c:idx val="41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3-275A-D74F-9E06-35976F05C7BE}"/>
              </c:ext>
            </c:extLst>
          </c:dPt>
          <c:dPt>
            <c:idx val="42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275A-D74F-9E06-35976F05C7BE}"/>
              </c:ext>
            </c:extLst>
          </c:dPt>
          <c:dPt>
            <c:idx val="4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7-275A-D74F-9E06-35976F05C7BE}"/>
              </c:ext>
            </c:extLst>
          </c:dPt>
          <c:dPt>
            <c:idx val="44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9-275A-D74F-9E06-35976F05C7BE}"/>
              </c:ext>
            </c:extLst>
          </c:dPt>
          <c:dPt>
            <c:idx val="45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B-275A-D74F-9E06-35976F05C7BE}"/>
              </c:ext>
            </c:extLst>
          </c:dPt>
          <c:dPt>
            <c:idx val="46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D-275A-D74F-9E06-35976F05C7BE}"/>
              </c:ext>
            </c:extLst>
          </c:dPt>
          <c:cat>
            <c:strRef>
              <c:f>DataTable!$B$4:$B$15</c:f>
              <c:strCache>
                <c:ptCount val="5"/>
                <c:pt idx="0">
                  <c:v>MATH115</c:v>
                </c:pt>
                <c:pt idx="1">
                  <c:v>MATH116</c:v>
                </c:pt>
                <c:pt idx="2">
                  <c:v>CHE102</c:v>
                </c:pt>
                <c:pt idx="3">
                  <c:v>MSE121</c:v>
                </c:pt>
                <c:pt idx="4">
                  <c:v>MSE100</c:v>
                </c:pt>
              </c:strCache>
            </c:strRef>
          </c:cat>
          <c:val>
            <c:numRef>
              <c:f>DataTable!$G$4:$G$15</c:f>
              <c:numCache>
                <c:formatCode>General</c:formatCode>
                <c:ptCount val="12"/>
                <c:pt idx="0">
                  <c:v>12</c:v>
                </c:pt>
                <c:pt idx="1">
                  <c:v>12</c:v>
                </c:pt>
                <c:pt idx="2">
                  <c:v>11</c:v>
                </c:pt>
                <c:pt idx="3">
                  <c:v>12</c:v>
                </c:pt>
                <c:pt idx="4">
                  <c:v>12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275A-D74F-9E06-35976F05C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90446959"/>
        <c:axId val="1330933455"/>
      </c:barChart>
      <c:valAx>
        <c:axId val="133093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2">
                    <a:lumMod val="7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0446959"/>
        <c:crosses val="autoZero"/>
        <c:crossBetween val="between"/>
      </c:valAx>
      <c:catAx>
        <c:axId val="1904469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800" b="1" i="0" u="none" strike="noStrike" kern="1200" baseline="0">
                <a:solidFill>
                  <a:schemeClr val="tx2">
                    <a:lumMod val="7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309334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0" i="0">
          <a:solidFill>
            <a:schemeClr val="tx1"/>
          </a:solidFill>
          <a:latin typeface="Calibri Light" panose="020F0302020204030204" pitchFamily="34" charset="0"/>
          <a:cs typeface="Calibri Light" panose="020F03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solidFill>
          <a:schemeClr val="tx2">
            <a:lumMod val="20000"/>
            <a:lumOff val="80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solidFill>
            <a:schemeClr val="bg1">
              <a:lumMod val="75000"/>
            </a:schemeClr>
          </a:solidFill>
        </a:ln>
        <a:effectLst/>
        <a:sp3d>
          <a:contourClr>
            <a:schemeClr val="bg1">
              <a:lumMod val="75000"/>
            </a:schemeClr>
          </a:contourClr>
        </a:sp3d>
      </c:spPr>
    </c:sideWall>
    <c:backWall>
      <c:thickness val="0"/>
      <c:spPr>
        <a:noFill/>
        <a:ln>
          <a:solidFill>
            <a:schemeClr val="bg1">
              <a:lumMod val="75000"/>
            </a:schemeClr>
          </a:solidFill>
        </a:ln>
        <a:effectLst/>
        <a:sp3d>
          <a:contourClr>
            <a:schemeClr val="bg1">
              <a:lumMod val="75000"/>
            </a:schemeClr>
          </a:contourClr>
        </a:sp3d>
      </c:spPr>
    </c:backWall>
    <c:plotArea>
      <c:layout>
        <c:manualLayout>
          <c:layoutTarget val="inner"/>
          <c:xMode val="edge"/>
          <c:yMode val="edge"/>
          <c:x val="0.25905110539542192"/>
          <c:y val="1.2784074926473682E-2"/>
          <c:w val="0.70099912940857823"/>
          <c:h val="0.96122376143262966"/>
        </c:manualLayout>
      </c:layout>
      <c:bar3D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  <a:sp3d contourW="9525">
              <a:contourClr>
                <a:schemeClr val="accent4">
                  <a:shade val="95000"/>
                </a:schemeClr>
              </a:contourClr>
            </a:sp3d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 contourW="9525">
                <a:contourClr>
                  <a:schemeClr val="accent4">
                    <a:shade val="9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00F-CB4B-9F6A-3230E9CA6756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 contourW="9525">
                <a:contourClr>
                  <a:schemeClr val="accent4">
                    <a:shade val="9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00F-CB4B-9F6A-3230E9CA6756}"/>
              </c:ext>
            </c:extLst>
          </c:dPt>
          <c:dLbls>
            <c:numFmt formatCode="#,##0.00" sourceLinked="0"/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2">
                        <a:lumMod val="7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DataTable!$I$3:$I$11</c:f>
              <c:strCache>
                <c:ptCount val="9"/>
                <c:pt idx="0">
                  <c:v>1A</c:v>
                </c:pt>
                <c:pt idx="1">
                  <c:v>1B</c:v>
                </c:pt>
                <c:pt idx="2">
                  <c:v>2A</c:v>
                </c:pt>
                <c:pt idx="3">
                  <c:v>2B</c:v>
                </c:pt>
                <c:pt idx="4">
                  <c:v>3A</c:v>
                </c:pt>
                <c:pt idx="5">
                  <c:v>3B</c:v>
                </c:pt>
                <c:pt idx="6">
                  <c:v>4A</c:v>
                </c:pt>
                <c:pt idx="7">
                  <c:v>4B</c:v>
                </c:pt>
                <c:pt idx="8">
                  <c:v>Overall GPA</c:v>
                </c:pt>
              </c:strCache>
            </c:strRef>
          </c:cat>
          <c:val>
            <c:numRef>
              <c:f>DataTable!$J$3:$J$11</c:f>
              <c:numCache>
                <c:formatCode>0.00</c:formatCode>
                <c:ptCount val="9"/>
                <c:pt idx="0">
                  <c:v>3.4272727272727277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3.4272727272727277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0F-CB4B-9F6A-3230E9CA6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73915439"/>
        <c:axId val="887568127"/>
        <c:axId val="0"/>
      </c:bar3DChart>
      <c:catAx>
        <c:axId val="10739154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2">
                    <a:lumMod val="7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87568127"/>
        <c:crosses val="autoZero"/>
        <c:auto val="1"/>
        <c:lblAlgn val="ctr"/>
        <c:lblOffset val="100"/>
        <c:noMultiLvlLbl val="0"/>
      </c:catAx>
      <c:valAx>
        <c:axId val="887568127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1073915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0" i="0">
          <a:solidFill>
            <a:schemeClr val="tx1"/>
          </a:solidFill>
          <a:latin typeface="Calibri Light" panose="020F0302020204030204" pitchFamily="34" charset="0"/>
          <a:cs typeface="Calibri Light" panose="020F03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46</xdr:row>
      <xdr:rowOff>136373</xdr:rowOff>
    </xdr:from>
    <xdr:ext cx="288638" cy="292100"/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2B4A175C-69FE-6F47-A160-EFD2C57BD210}"/>
            </a:ext>
          </a:extLst>
        </xdr:cNvPr>
        <xdr:cNvSpPr/>
      </xdr:nvSpPr>
      <xdr:spPr>
        <a:xfrm>
          <a:off x="9580673" y="12328373"/>
          <a:ext cx="288638" cy="292100"/>
        </a:xfrm>
        <a:prstGeom prst="ellipse">
          <a:avLst/>
        </a:prstGeom>
        <a:noFill/>
        <a:ln w="9525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oneCellAnchor>
  <xdr:twoCellAnchor>
    <xdr:from>
      <xdr:col>12</xdr:col>
      <xdr:colOff>241300</xdr:colOff>
      <xdr:row>7</xdr:row>
      <xdr:rowOff>139700</xdr:rowOff>
    </xdr:from>
    <xdr:to>
      <xdr:col>21</xdr:col>
      <xdr:colOff>0</xdr:colOff>
      <xdr:row>33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87055D-6769-5E43-BC6E-58BCC3D560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181032</xdr:colOff>
      <xdr:row>2</xdr:row>
      <xdr:rowOff>54262</xdr:rowOff>
    </xdr:from>
    <xdr:to>
      <xdr:col>21</xdr:col>
      <xdr:colOff>46171</xdr:colOff>
      <xdr:row>21</xdr:row>
      <xdr:rowOff>208381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F19018FB-5D85-2B0B-F751-EB282E9927CD}"/>
            </a:ext>
          </a:extLst>
        </xdr:cNvPr>
        <xdr:cNvGrpSpPr/>
      </xdr:nvGrpSpPr>
      <xdr:grpSpPr>
        <a:xfrm>
          <a:off x="6570720" y="1046450"/>
          <a:ext cx="17168889" cy="4678494"/>
          <a:chOff x="10722484" y="8277893"/>
          <a:chExt cx="12885362" cy="10533981"/>
        </a:xfrm>
      </xdr:grpSpPr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EF1CCF0A-4EAD-2245-ADEE-B5C022C9EDE5}"/>
              </a:ext>
            </a:extLst>
          </xdr:cNvPr>
          <xdr:cNvGraphicFramePr>
            <a:graphicFrameLocks/>
          </xdr:cNvGraphicFramePr>
        </xdr:nvGraphicFramePr>
        <xdr:xfrm>
          <a:off x="10722484" y="9357203"/>
          <a:ext cx="12885362" cy="945467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9" name="TextBox 21">
            <a:extLst>
              <a:ext uri="{FF2B5EF4-FFF2-40B4-BE49-F238E27FC236}">
                <a16:creationId xmlns:a16="http://schemas.microsoft.com/office/drawing/2014/main" id="{82DCF189-8869-4246-B42C-F7CB424D13C3}"/>
              </a:ext>
            </a:extLst>
          </xdr:cNvPr>
          <xdr:cNvSpPr txBox="1"/>
        </xdr:nvSpPr>
        <xdr:spPr>
          <a:xfrm>
            <a:off x="14149913" y="8277893"/>
            <a:ext cx="5880554" cy="8925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en-US" sz="2800">
                <a:solidFill>
                  <a:schemeClr val="tx2">
                    <a:lumMod val="7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Grades</a:t>
            </a:r>
            <a:r>
              <a:rPr lang="en-US" sz="2800" baseline="0">
                <a:solidFill>
                  <a:schemeClr val="tx2">
                    <a:lumMod val="7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By Course</a:t>
            </a:r>
            <a:endParaRPr lang="en-US" sz="2800">
              <a:solidFill>
                <a:schemeClr val="tx2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3</xdr:col>
      <xdr:colOff>1682750</xdr:colOff>
      <xdr:row>23</xdr:row>
      <xdr:rowOff>63500</xdr:rowOff>
    </xdr:from>
    <xdr:to>
      <xdr:col>21</xdr:col>
      <xdr:colOff>283481</xdr:colOff>
      <xdr:row>44</xdr:row>
      <xdr:rowOff>121710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3D3A3C3-EE4F-E44B-88F4-F31F43B3AC00}"/>
            </a:ext>
          </a:extLst>
        </xdr:cNvPr>
        <xdr:cNvGrpSpPr/>
      </xdr:nvGrpSpPr>
      <xdr:grpSpPr>
        <a:xfrm>
          <a:off x="6326188" y="6056313"/>
          <a:ext cx="17650731" cy="5058835"/>
          <a:chOff x="10541000" y="8073570"/>
          <a:chExt cx="13208000" cy="11103429"/>
        </a:xfrm>
        <a:solidFill>
          <a:schemeClr val="bg1"/>
        </a:solidFill>
      </xdr:grpSpPr>
      <xdr:sp macro="" textlink="">
        <xdr:nvSpPr>
          <xdr:cNvPr id="16" name="Rounded Rectangle 15">
            <a:extLst>
              <a:ext uri="{FF2B5EF4-FFF2-40B4-BE49-F238E27FC236}">
                <a16:creationId xmlns:a16="http://schemas.microsoft.com/office/drawing/2014/main" id="{BF3451A5-AB79-43C0-60EC-2139B39EDE35}"/>
              </a:ext>
            </a:extLst>
          </xdr:cNvPr>
          <xdr:cNvSpPr/>
        </xdr:nvSpPr>
        <xdr:spPr>
          <a:xfrm>
            <a:off x="10541000" y="8073570"/>
            <a:ext cx="13208000" cy="11103429"/>
          </a:xfrm>
          <a:prstGeom prst="roundRect">
            <a:avLst/>
          </a:prstGeom>
          <a:grpFill/>
          <a:ln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aphicFrame macro="">
        <xdr:nvGraphicFramePr>
          <xdr:cNvPr id="17" name="Chart 16">
            <a:extLst>
              <a:ext uri="{FF2B5EF4-FFF2-40B4-BE49-F238E27FC236}">
                <a16:creationId xmlns:a16="http://schemas.microsoft.com/office/drawing/2014/main" id="{E55C1B30-34A4-6D92-C45F-22F45375AB38}"/>
              </a:ext>
            </a:extLst>
          </xdr:cNvPr>
          <xdr:cNvGraphicFramePr>
            <a:graphicFrameLocks/>
          </xdr:cNvGraphicFramePr>
        </xdr:nvGraphicFramePr>
        <xdr:xfrm>
          <a:off x="10722484" y="9357203"/>
          <a:ext cx="12885362" cy="945467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18" name="TextBox 21">
            <a:extLst>
              <a:ext uri="{FF2B5EF4-FFF2-40B4-BE49-F238E27FC236}">
                <a16:creationId xmlns:a16="http://schemas.microsoft.com/office/drawing/2014/main" id="{9B0093FB-A130-9871-0CCB-0ECE87F4121B}"/>
              </a:ext>
            </a:extLst>
          </xdr:cNvPr>
          <xdr:cNvSpPr txBox="1"/>
        </xdr:nvSpPr>
        <xdr:spPr>
          <a:xfrm>
            <a:off x="14161846" y="8351279"/>
            <a:ext cx="5880554" cy="866413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en-US" sz="2800">
                <a:solidFill>
                  <a:schemeClr val="tx2">
                    <a:lumMod val="7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Assignment</a:t>
            </a:r>
            <a:r>
              <a:rPr lang="en-US" sz="2800" baseline="0">
                <a:solidFill>
                  <a:schemeClr val="tx2">
                    <a:lumMod val="7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Count By Course</a:t>
            </a:r>
            <a:endParaRPr lang="en-US" sz="2800">
              <a:solidFill>
                <a:schemeClr val="tx2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0</xdr:col>
      <xdr:colOff>412750</xdr:colOff>
      <xdr:row>4</xdr:row>
      <xdr:rowOff>47625</xdr:rowOff>
    </xdr:from>
    <xdr:to>
      <xdr:col>3</xdr:col>
      <xdr:colOff>1174750</xdr:colOff>
      <xdr:row>44</xdr:row>
      <xdr:rowOff>19371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544746C-B290-A443-991F-3621DC69BE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BD891F-DE6E-DA41-BFEC-2FBEEBD7A903}" name="GPADB" displayName="GPADB" ref="B3:G16" totalsRowCount="1" headerRowDxfId="25" dataDxfId="23" totalsRowDxfId="21" headerRowBorderDxfId="24" tableBorderDxfId="22" totalsRowBorderDxfId="20" dataCellStyle="Currency">
  <tableColumns count="6">
    <tableColumn id="3" xr3:uid="{CF8775AA-9A58-D945-ACDE-06571320F4C8}" name="COURSE NAME" totalsRowLabel="Total" dataDxfId="19" totalsRowDxfId="18"/>
    <tableColumn id="4" xr3:uid="{8217013E-E1BC-224B-BAB8-EBEFB59CBF80}" name="TERM NUMBER" dataDxfId="17" totalsRowDxfId="16">
      <calculatedColumnFormula array="1">IFERROR(    IF( INDIRECT($B4&amp;"!$h$7") = "Yes",  IF( INDIRECT($B4&amp;"!$f$6") = 0, "Update Course Tab", INDIRECT($B4&amp;"!$f$6") ), "Link Course Tab"), "Add New CourseTab")</calculatedColumnFormula>
    </tableColumn>
    <tableColumn id="5" xr3:uid="{F0DE950E-5572-7944-A283-92BA1F0276C6}" name="CLASS CREDITS" totalsRowFunction="sum" dataDxfId="15" totalsRowDxfId="14" dataCellStyle="Currency">
      <calculatedColumnFormula array="1">IFERROR(    IF( INDIRECT($B4&amp;"!$h$7") = "Yes",  IF( INDIRECT($B4&amp;"!$f$5") = 0, "Update Course Tab", INDIRECT($B4&amp;"!$f$5")*4 ), "Link Course Tab"), "Add New CourseTab")</calculatedColumnFormula>
    </tableColumn>
    <tableColumn id="6" xr3:uid="{79A2D015-0074-8546-A2BF-673415379DCB}" name="CLASS GRADE" totalsRowFunction="average" dataDxfId="13" totalsRowDxfId="12" dataCellStyle="Currency">
      <calculatedColumnFormula array="1">IFERROR(    IF( INDIRECT($B4&amp;"!$h$7") = "Yes",  IF( INDIRECT($B4&amp;"!$H$21") = 0, "Update Course Tab", INDIRECT($B4&amp;"!$H$21") ), "Link Course Tab"), "Add New CourseTab")</calculatedColumnFormula>
    </tableColumn>
    <tableColumn id="7" xr3:uid="{9FF4DDC0-66E3-5F4A-B86A-F8A463B5201F}" name="CLASS WEIGHTED CREDITS" totalsRowFunction="sum" dataDxfId="11" totalsRowDxfId="10" dataCellStyle="Currency">
      <calculatedColumnFormula array="1">IFERROR(    IF( INDIRECT($B4&amp;"!$h$7") = "Yes",  IF( INDIRECT($B4&amp;"!$c$7") = 0, "Update Course Tab", INDIRECT($B4&amp;"!$c$7")), "Link Course Tab"), "Add New CourseTab")</calculatedColumnFormula>
    </tableColumn>
    <tableColumn id="1" xr3:uid="{E6978BCB-A85A-B149-9BC5-2DA5870242A1}" name="ASSIGNMENT COUNT" totalsRowFunction="sum" dataDxfId="9" totalsRowDxfId="8" dataCellStyle="Currency">
      <calculatedColumnFormula array="1">IFERROR(    IF( INDIRECT($B4&amp;"!$h$7") = "Yes",  IF( INDIRECT($B4&amp;"!$f$21") = 0, "Update Course Tab", INDIRECT($B4&amp;"!$f$21") ), "Link Course Tab"), "Add New CourseTab")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9882-BCE5-2F47-9159-6D63EF97D38C}">
  <sheetPr codeName="Sheet3"/>
  <dimension ref="A1:AB56"/>
  <sheetViews>
    <sheetView showGridLines="0" zoomScale="32" zoomScaleNormal="80" workbookViewId="0">
      <selection activeCell="X37" sqref="X37"/>
    </sheetView>
  </sheetViews>
  <sheetFormatPr baseColWidth="10" defaultColWidth="10.83203125" defaultRowHeight="15" x14ac:dyDescent="0.2"/>
  <cols>
    <col min="1" max="1" width="6.83203125" customWidth="1"/>
    <col min="2" max="2" width="25.1640625" customWidth="1"/>
    <col min="3" max="3" width="29" customWidth="1"/>
    <col min="4" max="4" width="23.1640625" customWidth="1"/>
    <col min="5" max="5" width="23.6640625" customWidth="1"/>
    <col min="6" max="6" width="24" customWidth="1"/>
    <col min="7" max="21" width="11.83203125" customWidth="1"/>
    <col min="22" max="22" width="6.33203125" customWidth="1"/>
    <col min="23" max="27" width="11.83203125" customWidth="1"/>
  </cols>
  <sheetData>
    <row r="1" spans="1:25" s="1" customFormat="1" ht="60" customHeight="1" x14ac:dyDescent="0.2">
      <c r="A1" s="109" t="s">
        <v>67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1"/>
      <c r="W1" s="26"/>
      <c r="X1" s="26"/>
      <c r="Y1" s="26"/>
    </row>
    <row r="2" spans="1:25" ht="20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47"/>
      <c r="W2" s="27"/>
      <c r="X2" s="27"/>
      <c r="Y2" s="27"/>
    </row>
    <row r="3" spans="1:25" ht="20" customHeight="1" x14ac:dyDescent="0.2">
      <c r="A3" s="91"/>
      <c r="B3" s="92"/>
      <c r="C3" s="112" t="s">
        <v>66</v>
      </c>
      <c r="D3" s="112"/>
      <c r="E3" s="92"/>
      <c r="F3" s="92"/>
      <c r="G3" s="92"/>
      <c r="H3" s="92"/>
      <c r="I3" s="92"/>
      <c r="J3" s="92"/>
      <c r="K3" s="92"/>
      <c r="L3" s="92"/>
      <c r="M3" s="93"/>
      <c r="N3" s="93"/>
      <c r="O3" s="93"/>
      <c r="P3" s="93"/>
      <c r="Q3" s="93"/>
      <c r="R3" s="93"/>
      <c r="S3" s="93"/>
      <c r="T3" s="93"/>
      <c r="U3" s="93"/>
      <c r="V3" s="47"/>
      <c r="W3" s="27"/>
      <c r="X3" s="27"/>
      <c r="Y3" s="27"/>
    </row>
    <row r="4" spans="1:25" ht="20" customHeight="1" x14ac:dyDescent="0.2">
      <c r="A4" s="91"/>
      <c r="B4" s="92"/>
      <c r="C4" s="112"/>
      <c r="D4" s="112"/>
      <c r="E4" s="92"/>
      <c r="F4" s="92"/>
      <c r="G4" s="92"/>
      <c r="H4" s="92"/>
      <c r="I4" s="92"/>
      <c r="J4" s="92"/>
      <c r="K4" s="92"/>
      <c r="L4" s="92"/>
      <c r="M4" s="93"/>
      <c r="N4" s="93"/>
      <c r="O4" s="93"/>
      <c r="P4" s="93"/>
      <c r="Q4" s="93"/>
      <c r="R4" s="93"/>
      <c r="S4" s="93"/>
      <c r="T4" s="93"/>
      <c r="U4" s="93"/>
      <c r="V4" s="47"/>
      <c r="W4" s="27"/>
      <c r="X4" s="27"/>
      <c r="Y4" s="27"/>
    </row>
    <row r="5" spans="1:25" ht="20" customHeight="1" x14ac:dyDescent="0.2">
      <c r="A5" s="91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3"/>
      <c r="N5" s="93"/>
      <c r="O5" s="93"/>
      <c r="P5" s="93"/>
      <c r="Q5" s="93"/>
      <c r="R5" s="93"/>
      <c r="S5" s="93"/>
      <c r="T5" s="93"/>
      <c r="U5" s="93"/>
      <c r="V5" s="47"/>
      <c r="W5" s="27"/>
      <c r="X5" s="27"/>
      <c r="Y5" s="27"/>
    </row>
    <row r="6" spans="1:25" ht="20" customHeight="1" x14ac:dyDescent="0.2">
      <c r="A6" s="91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3"/>
      <c r="N6" s="93"/>
      <c r="O6" s="93"/>
      <c r="P6" s="93"/>
      <c r="Q6" s="93"/>
      <c r="R6" s="93"/>
      <c r="S6" s="93"/>
      <c r="T6" s="93"/>
      <c r="U6" s="93"/>
      <c r="V6" s="47"/>
      <c r="W6" s="27"/>
      <c r="X6" s="27"/>
      <c r="Y6" s="27"/>
    </row>
    <row r="7" spans="1:25" ht="20" customHeight="1" x14ac:dyDescent="0.2">
      <c r="A7" s="91"/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3"/>
      <c r="N7" s="93"/>
      <c r="O7" s="93"/>
      <c r="P7" s="93"/>
      <c r="Q7" s="93"/>
      <c r="R7" s="93"/>
      <c r="S7" s="93"/>
      <c r="T7" s="93"/>
      <c r="U7" s="93"/>
      <c r="V7" s="47"/>
      <c r="W7" s="27"/>
      <c r="X7" s="27"/>
      <c r="Y7" s="27"/>
    </row>
    <row r="8" spans="1:25" ht="20" customHeight="1" x14ac:dyDescent="0.2">
      <c r="A8" s="91"/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3"/>
      <c r="N8" s="93"/>
      <c r="O8" s="93"/>
      <c r="P8" s="93"/>
      <c r="Q8" s="93"/>
      <c r="R8" s="93"/>
      <c r="S8" s="93"/>
      <c r="T8" s="93"/>
      <c r="U8" s="93"/>
      <c r="V8" s="47"/>
      <c r="W8" s="27"/>
      <c r="X8" s="27"/>
      <c r="Y8" s="27"/>
    </row>
    <row r="9" spans="1:25" ht="20" customHeight="1" x14ac:dyDescent="0.2">
      <c r="A9" s="91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3"/>
      <c r="N9" s="93"/>
      <c r="O9" s="93"/>
      <c r="P9" s="93"/>
      <c r="Q9" s="93"/>
      <c r="R9" s="93"/>
      <c r="S9" s="93"/>
      <c r="T9" s="93"/>
      <c r="U9" s="93"/>
      <c r="V9" s="47"/>
      <c r="W9" s="27"/>
      <c r="X9" s="27"/>
      <c r="Y9" s="27"/>
    </row>
    <row r="10" spans="1:25" ht="20" customHeight="1" x14ac:dyDescent="0.2">
      <c r="A10" s="91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3"/>
      <c r="N10" s="93"/>
      <c r="O10" s="93"/>
      <c r="P10" s="93"/>
      <c r="Q10" s="93"/>
      <c r="R10" s="93"/>
      <c r="S10" s="93"/>
      <c r="T10" s="93"/>
      <c r="U10" s="93"/>
      <c r="V10" s="47"/>
      <c r="W10" s="27"/>
      <c r="X10" s="27"/>
      <c r="Y10" s="27"/>
    </row>
    <row r="11" spans="1:25" ht="20" customHeight="1" x14ac:dyDescent="0.2">
      <c r="A11" s="91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3"/>
      <c r="N11" s="93"/>
      <c r="O11" s="93"/>
      <c r="P11" s="93"/>
      <c r="Q11" s="93"/>
      <c r="R11" s="93"/>
      <c r="S11" s="93"/>
      <c r="T11" s="93"/>
      <c r="U11" s="93"/>
      <c r="V11" s="47"/>
      <c r="W11" s="27"/>
      <c r="X11" s="27"/>
      <c r="Y11" s="27"/>
    </row>
    <row r="12" spans="1:25" ht="20" customHeight="1" x14ac:dyDescent="0.2">
      <c r="A12" s="91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3"/>
      <c r="N12" s="93"/>
      <c r="O12" s="93"/>
      <c r="P12" s="93"/>
      <c r="Q12" s="93"/>
      <c r="R12" s="93"/>
      <c r="S12" s="93"/>
      <c r="T12" s="93"/>
      <c r="U12" s="93"/>
      <c r="V12" s="47"/>
      <c r="W12" s="27"/>
      <c r="X12" s="27"/>
      <c r="Y12" s="27"/>
    </row>
    <row r="13" spans="1:25" ht="20" customHeight="1" x14ac:dyDescent="0.2">
      <c r="A13" s="91"/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3"/>
      <c r="N13" s="93"/>
      <c r="O13" s="93"/>
      <c r="P13" s="93"/>
      <c r="Q13" s="93"/>
      <c r="R13" s="93"/>
      <c r="S13" s="93"/>
      <c r="T13" s="93"/>
      <c r="U13" s="93"/>
      <c r="V13" s="47"/>
      <c r="W13" s="27"/>
      <c r="X13" s="27"/>
      <c r="Y13" s="27"/>
    </row>
    <row r="14" spans="1:25" ht="20" customHeight="1" x14ac:dyDescent="0.2">
      <c r="A14" s="91"/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3"/>
      <c r="N14" s="93"/>
      <c r="O14" s="93"/>
      <c r="P14" s="93"/>
      <c r="Q14" s="93"/>
      <c r="R14" s="93"/>
      <c r="S14" s="93"/>
      <c r="T14" s="93"/>
      <c r="U14" s="93"/>
      <c r="V14" s="47"/>
      <c r="W14" s="27"/>
      <c r="X14" s="27"/>
      <c r="Y14" s="27"/>
    </row>
    <row r="15" spans="1:25" ht="20" customHeight="1" x14ac:dyDescent="0.2">
      <c r="A15" s="91"/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3"/>
      <c r="N15" s="93"/>
      <c r="O15" s="93"/>
      <c r="P15" s="93"/>
      <c r="Q15" s="93"/>
      <c r="R15" s="93"/>
      <c r="S15" s="93"/>
      <c r="T15" s="93"/>
      <c r="U15" s="93"/>
      <c r="V15" s="47"/>
      <c r="W15" s="27"/>
      <c r="X15" s="27"/>
      <c r="Y15" s="27"/>
    </row>
    <row r="16" spans="1:25" ht="20" customHeight="1" x14ac:dyDescent="0.2">
      <c r="A16" s="91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3"/>
      <c r="N16" s="93"/>
      <c r="O16" s="93"/>
      <c r="P16" s="93"/>
      <c r="Q16" s="93"/>
      <c r="R16" s="93"/>
      <c r="S16" s="93"/>
      <c r="T16" s="93"/>
      <c r="U16" s="93"/>
      <c r="V16" s="47"/>
      <c r="W16" s="27"/>
      <c r="X16" s="27"/>
      <c r="Y16" s="27"/>
    </row>
    <row r="17" spans="1:25" ht="20" customHeight="1" x14ac:dyDescent="0.2">
      <c r="A17" s="91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3"/>
      <c r="N17" s="93"/>
      <c r="O17" s="93"/>
      <c r="P17" s="93"/>
      <c r="Q17" s="93"/>
      <c r="R17" s="93"/>
      <c r="S17" s="93"/>
      <c r="T17" s="93"/>
      <c r="U17" s="93"/>
      <c r="V17" s="47"/>
      <c r="W17" s="27"/>
      <c r="X17" s="27"/>
      <c r="Y17" s="27"/>
    </row>
    <row r="18" spans="1:25" ht="20" customHeight="1" x14ac:dyDescent="0.2">
      <c r="A18" s="91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3"/>
      <c r="N18" s="93"/>
      <c r="O18" s="93"/>
      <c r="P18" s="93"/>
      <c r="Q18" s="93"/>
      <c r="R18" s="93"/>
      <c r="S18" s="93"/>
      <c r="T18" s="93"/>
      <c r="U18" s="93"/>
      <c r="V18" s="47"/>
      <c r="W18" s="27"/>
      <c r="X18" s="27"/>
      <c r="Y18" s="27"/>
    </row>
    <row r="19" spans="1:25" ht="20" customHeight="1" x14ac:dyDescent="0.2">
      <c r="A19" s="91"/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3"/>
      <c r="N19" s="93"/>
      <c r="O19" s="93"/>
      <c r="P19" s="93"/>
      <c r="Q19" s="93"/>
      <c r="R19" s="93"/>
      <c r="S19" s="93"/>
      <c r="T19" s="93"/>
      <c r="U19" s="93"/>
      <c r="V19" s="47"/>
      <c r="W19" s="27"/>
      <c r="X19" s="27"/>
      <c r="Y19" s="27"/>
    </row>
    <row r="20" spans="1:25" ht="20" customHeight="1" x14ac:dyDescent="0.2">
      <c r="A20" s="91"/>
      <c r="B20" s="92"/>
      <c r="C20" s="92"/>
      <c r="D20" s="92"/>
      <c r="E20" s="92"/>
      <c r="F20" s="92"/>
      <c r="G20" s="92"/>
      <c r="H20" s="92"/>
      <c r="I20" s="92"/>
      <c r="J20" s="92"/>
      <c r="K20" s="38"/>
      <c r="L20" s="92"/>
      <c r="M20" s="93"/>
      <c r="N20" s="93"/>
      <c r="O20" s="93"/>
      <c r="P20" s="93"/>
      <c r="Q20" s="93"/>
      <c r="R20" s="93"/>
      <c r="S20" s="93"/>
      <c r="T20" s="93"/>
      <c r="U20" s="93"/>
      <c r="V20" s="47"/>
      <c r="W20" s="27"/>
      <c r="X20" s="27"/>
      <c r="Y20" s="27"/>
    </row>
    <row r="21" spans="1:25" ht="20" customHeight="1" x14ac:dyDescent="0.2">
      <c r="A21" s="91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3"/>
      <c r="N21" s="93"/>
      <c r="O21" s="93"/>
      <c r="P21" s="93"/>
      <c r="Q21" s="93"/>
      <c r="R21" s="93"/>
      <c r="S21" s="93"/>
      <c r="T21" s="93"/>
      <c r="U21" s="93"/>
      <c r="V21" s="47"/>
      <c r="W21" s="27"/>
      <c r="X21" s="27"/>
      <c r="Y21" s="27"/>
    </row>
    <row r="22" spans="1:25" ht="20" customHeight="1" x14ac:dyDescent="0.2">
      <c r="A22" s="91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3"/>
      <c r="N22" s="93"/>
      <c r="O22" s="93"/>
      <c r="P22" s="93"/>
      <c r="Q22" s="93"/>
      <c r="R22" s="93"/>
      <c r="S22" s="93"/>
      <c r="T22" s="93"/>
      <c r="U22" s="93"/>
      <c r="V22" s="47"/>
      <c r="W22" s="27"/>
      <c r="X22" s="27"/>
      <c r="Y22" s="27"/>
    </row>
    <row r="23" spans="1:25" ht="20" customHeight="1" x14ac:dyDescent="0.2">
      <c r="A23" s="91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3"/>
      <c r="N23" s="93"/>
      <c r="O23" s="93"/>
      <c r="P23" s="93"/>
      <c r="Q23" s="93"/>
      <c r="R23" s="93"/>
      <c r="S23" s="93"/>
      <c r="T23" s="93"/>
      <c r="U23" s="93"/>
      <c r="V23" s="47"/>
      <c r="W23" s="27"/>
      <c r="X23" s="27"/>
      <c r="Y23" s="27"/>
    </row>
    <row r="24" spans="1:25" ht="20" customHeight="1" x14ac:dyDescent="0.2">
      <c r="A24" s="91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3"/>
      <c r="N24" s="93"/>
      <c r="O24" s="93"/>
      <c r="P24" s="93"/>
      <c r="Q24" s="93"/>
      <c r="R24" s="93"/>
      <c r="S24" s="93"/>
      <c r="T24" s="93"/>
      <c r="U24" s="93"/>
      <c r="V24" s="47"/>
      <c r="W24" s="27"/>
      <c r="X24" s="27"/>
      <c r="Y24" s="27"/>
    </row>
    <row r="25" spans="1:25" ht="20" customHeight="1" x14ac:dyDescent="0.2">
      <c r="A25" s="91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3"/>
      <c r="N25" s="93"/>
      <c r="O25" s="93"/>
      <c r="P25" s="93"/>
      <c r="Q25" s="93"/>
      <c r="R25" s="93"/>
      <c r="S25" s="93"/>
      <c r="T25" s="93"/>
      <c r="U25" s="93"/>
      <c r="V25" s="47"/>
      <c r="W25" s="27"/>
      <c r="X25" s="27"/>
      <c r="Y25" s="27"/>
    </row>
    <row r="26" spans="1:25" ht="20" customHeight="1" x14ac:dyDescent="0.2">
      <c r="A26" s="91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3"/>
      <c r="N26" s="93"/>
      <c r="O26" s="93"/>
      <c r="P26" s="93"/>
      <c r="Q26" s="93"/>
      <c r="R26" s="93"/>
      <c r="S26" s="93"/>
      <c r="T26" s="93"/>
      <c r="U26" s="93"/>
      <c r="V26" s="47"/>
      <c r="W26" s="27"/>
      <c r="X26" s="27"/>
      <c r="Y26" s="27"/>
    </row>
    <row r="27" spans="1:25" ht="20" customHeight="1" x14ac:dyDescent="0.2">
      <c r="A27" s="91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3"/>
      <c r="N27" s="93"/>
      <c r="O27" s="93"/>
      <c r="P27" s="93"/>
      <c r="Q27" s="93"/>
      <c r="R27" s="93"/>
      <c r="S27" s="93"/>
      <c r="T27" s="93"/>
      <c r="U27" s="93"/>
      <c r="V27" s="47"/>
      <c r="W27" s="27"/>
      <c r="X27" s="27"/>
      <c r="Y27" s="27"/>
    </row>
    <row r="28" spans="1:25" ht="20" customHeight="1" x14ac:dyDescent="0.2">
      <c r="A28" s="91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3"/>
      <c r="N28" s="93"/>
      <c r="O28" s="93"/>
      <c r="P28" s="93"/>
      <c r="Q28" s="93"/>
      <c r="R28" s="93"/>
      <c r="S28" s="93"/>
      <c r="T28" s="93"/>
      <c r="U28" s="93"/>
      <c r="V28" s="47"/>
      <c r="W28" s="27"/>
      <c r="X28" s="27"/>
      <c r="Y28" s="27"/>
    </row>
    <row r="29" spans="1:25" ht="20" customHeight="1" x14ac:dyDescent="0.2">
      <c r="A29" s="91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3"/>
      <c r="N29" s="93"/>
      <c r="O29" s="93"/>
      <c r="P29" s="93"/>
      <c r="Q29" s="93"/>
      <c r="R29" s="93"/>
      <c r="S29" s="93"/>
      <c r="T29" s="93"/>
      <c r="U29" s="93"/>
      <c r="V29" s="47"/>
      <c r="W29" s="27"/>
      <c r="X29" s="27"/>
      <c r="Y29" s="27"/>
    </row>
    <row r="30" spans="1:25" ht="20" customHeight="1" x14ac:dyDescent="0.2">
      <c r="A30" s="91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3"/>
      <c r="N30" s="93"/>
      <c r="O30" s="93"/>
      <c r="P30" s="93"/>
      <c r="Q30" s="93"/>
      <c r="R30" s="93"/>
      <c r="S30" s="93"/>
      <c r="T30" s="93"/>
      <c r="U30" s="93"/>
      <c r="V30" s="47"/>
      <c r="W30" s="27"/>
      <c r="X30" s="27"/>
      <c r="Y30" s="27"/>
    </row>
    <row r="31" spans="1:25" ht="20" customHeight="1" x14ac:dyDescent="0.2">
      <c r="A31" s="91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3"/>
      <c r="N31" s="93"/>
      <c r="O31" s="93"/>
      <c r="P31" s="93"/>
      <c r="Q31" s="93"/>
      <c r="R31" s="93"/>
      <c r="S31" s="93"/>
      <c r="T31" s="93"/>
      <c r="U31" s="93"/>
      <c r="V31" s="47"/>
      <c r="W31" s="27"/>
      <c r="X31" s="27"/>
      <c r="Y31" s="27"/>
    </row>
    <row r="32" spans="1:25" ht="20" customHeight="1" x14ac:dyDescent="0.2">
      <c r="A32" s="91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3"/>
      <c r="N32" s="93"/>
      <c r="O32" s="93"/>
      <c r="P32" s="93"/>
      <c r="Q32" s="93"/>
      <c r="R32" s="93"/>
      <c r="S32" s="93"/>
      <c r="T32" s="93"/>
      <c r="U32" s="93"/>
      <c r="V32" s="47"/>
      <c r="W32" s="27"/>
      <c r="X32" s="27"/>
      <c r="Y32" s="27"/>
    </row>
    <row r="33" spans="1:28" ht="20" customHeight="1" x14ac:dyDescent="0.2">
      <c r="A33" s="91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3"/>
      <c r="N33" s="93"/>
      <c r="O33" s="93"/>
      <c r="P33" s="93"/>
      <c r="Q33" s="93"/>
      <c r="R33" s="93"/>
      <c r="S33" s="93"/>
      <c r="T33" s="93"/>
      <c r="U33" s="93"/>
      <c r="V33" s="47"/>
      <c r="W33" s="27"/>
      <c r="X33" s="27"/>
      <c r="Y33" s="27"/>
    </row>
    <row r="34" spans="1:28" ht="20" customHeight="1" x14ac:dyDescent="0.2">
      <c r="A34" s="91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3"/>
      <c r="N34" s="93"/>
      <c r="O34" s="93"/>
      <c r="P34" s="93"/>
      <c r="Q34" s="93"/>
      <c r="R34" s="93"/>
      <c r="S34" s="93"/>
      <c r="T34" s="93"/>
      <c r="U34" s="93"/>
      <c r="V34" s="47"/>
      <c r="W34" s="27"/>
      <c r="X34" s="27"/>
      <c r="Y34" s="27"/>
    </row>
    <row r="35" spans="1:28" ht="20" customHeight="1" x14ac:dyDescent="0.2">
      <c r="A35" s="91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3"/>
      <c r="N35" s="93"/>
      <c r="O35" s="93"/>
      <c r="P35" s="93"/>
      <c r="Q35" s="93"/>
      <c r="R35" s="93"/>
      <c r="S35" s="93"/>
      <c r="T35" s="93"/>
      <c r="U35" s="93"/>
      <c r="V35" s="47"/>
      <c r="W35" s="27"/>
      <c r="X35" s="27"/>
      <c r="Y35" s="27"/>
    </row>
    <row r="36" spans="1:28" s="1" customFormat="1" ht="20" customHeight="1" x14ac:dyDescent="0.2">
      <c r="A36" s="94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3"/>
      <c r="N36" s="93"/>
      <c r="O36" s="93"/>
      <c r="P36" s="93"/>
      <c r="Q36" s="93"/>
      <c r="R36" s="93"/>
      <c r="S36" s="93"/>
      <c r="T36" s="93"/>
      <c r="U36" s="93"/>
      <c r="V36" s="47"/>
      <c r="W36" s="26"/>
      <c r="X36" s="27"/>
      <c r="Y36" s="27"/>
      <c r="Z36"/>
      <c r="AA36"/>
      <c r="AB36"/>
    </row>
    <row r="37" spans="1:28" s="1" customFormat="1" ht="20" customHeight="1" x14ac:dyDescent="0.15">
      <c r="A37" s="94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3"/>
      <c r="N37" s="93"/>
      <c r="O37" s="93"/>
      <c r="P37" s="93"/>
      <c r="Q37" s="93"/>
      <c r="R37" s="93"/>
      <c r="S37" s="93"/>
      <c r="T37" s="93"/>
      <c r="U37" s="93"/>
      <c r="V37" s="47"/>
      <c r="W37" s="26"/>
      <c r="X37" s="26"/>
      <c r="Y37" s="26"/>
    </row>
    <row r="38" spans="1:28" s="1" customFormat="1" ht="20" customHeight="1" x14ac:dyDescent="0.15">
      <c r="A38" s="94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3"/>
      <c r="N38" s="93"/>
      <c r="O38" s="93"/>
      <c r="P38" s="93"/>
      <c r="Q38" s="93"/>
      <c r="R38" s="93"/>
      <c r="S38" s="93"/>
      <c r="T38" s="93"/>
      <c r="U38" s="93"/>
      <c r="V38" s="47"/>
      <c r="W38" s="26"/>
      <c r="X38" s="26"/>
      <c r="Y38" s="26"/>
    </row>
    <row r="39" spans="1:28" s="1" customFormat="1" ht="20" customHeight="1" x14ac:dyDescent="0.15">
      <c r="A39" s="94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3"/>
      <c r="N39" s="93"/>
      <c r="O39" s="93"/>
      <c r="P39" s="93"/>
      <c r="Q39" s="93"/>
      <c r="R39" s="93"/>
      <c r="S39" s="93"/>
      <c r="T39" s="93"/>
      <c r="U39" s="93"/>
      <c r="V39" s="47"/>
      <c r="W39" s="26"/>
      <c r="X39" s="26"/>
      <c r="Y39" s="26"/>
    </row>
    <row r="40" spans="1:28" s="1" customFormat="1" ht="20" customHeight="1" x14ac:dyDescent="0.15">
      <c r="A40" s="94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3"/>
      <c r="N40" s="93"/>
      <c r="O40" s="93"/>
      <c r="P40" s="93"/>
      <c r="Q40" s="93"/>
      <c r="R40" s="93"/>
      <c r="S40" s="93"/>
      <c r="T40" s="93"/>
      <c r="U40" s="93"/>
      <c r="V40" s="47"/>
      <c r="W40" s="26"/>
      <c r="X40" s="26"/>
      <c r="Y40" s="26"/>
    </row>
    <row r="41" spans="1:28" s="1" customFormat="1" ht="20" customHeight="1" x14ac:dyDescent="0.15">
      <c r="A41" s="94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3"/>
      <c r="N41" s="93"/>
      <c r="O41" s="93"/>
      <c r="P41" s="93"/>
      <c r="Q41" s="93"/>
      <c r="R41" s="93"/>
      <c r="S41" s="93"/>
      <c r="T41" s="93"/>
      <c r="U41" s="93"/>
      <c r="V41" s="47"/>
      <c r="W41" s="26"/>
      <c r="X41" s="26"/>
      <c r="Y41" s="26"/>
    </row>
    <row r="42" spans="1:28" s="1" customFormat="1" ht="20" customHeight="1" x14ac:dyDescent="0.15">
      <c r="A42" s="94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3"/>
      <c r="N42" s="93"/>
      <c r="O42" s="93"/>
      <c r="P42" s="93"/>
      <c r="Q42" s="93"/>
      <c r="R42" s="93"/>
      <c r="S42" s="93"/>
      <c r="T42" s="93"/>
      <c r="U42" s="93"/>
      <c r="V42" s="47"/>
      <c r="W42" s="26"/>
      <c r="X42" s="26"/>
      <c r="Y42" s="26"/>
    </row>
    <row r="43" spans="1:28" s="1" customFormat="1" ht="20" customHeight="1" x14ac:dyDescent="0.15">
      <c r="A43" s="94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3"/>
      <c r="N43" s="93"/>
      <c r="O43" s="93"/>
      <c r="P43" s="93"/>
      <c r="Q43" s="93"/>
      <c r="R43" s="93"/>
      <c r="S43" s="93"/>
      <c r="T43" s="93"/>
      <c r="U43" s="93"/>
      <c r="V43" s="47"/>
      <c r="W43" s="26"/>
      <c r="X43" s="26"/>
      <c r="Y43" s="26"/>
    </row>
    <row r="44" spans="1:28" s="1" customFormat="1" ht="20" customHeight="1" x14ac:dyDescent="0.15">
      <c r="A44" s="94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3"/>
      <c r="N44" s="93"/>
      <c r="O44" s="93"/>
      <c r="P44" s="93"/>
      <c r="Q44" s="93"/>
      <c r="R44" s="93"/>
      <c r="S44" s="93"/>
      <c r="T44" s="93"/>
      <c r="U44" s="93"/>
      <c r="V44" s="47"/>
      <c r="W44" s="26"/>
      <c r="X44" s="26"/>
      <c r="Y44" s="26"/>
    </row>
    <row r="45" spans="1:28" s="1" customFormat="1" ht="20" customHeight="1" x14ac:dyDescent="0.15">
      <c r="A45" s="94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3"/>
      <c r="N45" s="93"/>
      <c r="O45" s="93"/>
      <c r="P45" s="93"/>
      <c r="Q45" s="93"/>
      <c r="R45" s="93"/>
      <c r="S45" s="93"/>
      <c r="T45" s="93"/>
      <c r="U45" s="93"/>
      <c r="V45" s="47"/>
      <c r="W45" s="26"/>
      <c r="X45" s="26"/>
      <c r="Y45" s="26"/>
    </row>
    <row r="46" spans="1:28" s="1" customFormat="1" ht="20" customHeight="1" x14ac:dyDescent="0.15">
      <c r="A46" s="94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3"/>
      <c r="N46" s="93"/>
      <c r="O46" s="93"/>
      <c r="P46" s="93"/>
      <c r="Q46" s="93"/>
      <c r="R46" s="93"/>
      <c r="S46" s="93"/>
      <c r="T46" s="93"/>
      <c r="U46" s="93"/>
      <c r="V46" s="47"/>
      <c r="W46" s="26"/>
      <c r="X46" s="26"/>
      <c r="Y46" s="26"/>
    </row>
    <row r="47" spans="1:28" ht="46" customHeight="1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 spans="1:28" ht="15" customHeight="1" x14ac:dyDescent="0.2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 spans="1:25" ht="15" customHeight="1" x14ac:dyDescent="0.2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 spans="1:25" ht="15" customHeight="1" x14ac:dyDescent="0.2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</row>
    <row r="51" spans="1:25" ht="15" customHeight="1" x14ac:dyDescent="0.2"/>
    <row r="52" spans="1:25" ht="15" customHeight="1" x14ac:dyDescent="0.2"/>
    <row r="53" spans="1:25" ht="15" customHeight="1" x14ac:dyDescent="0.2"/>
    <row r="54" spans="1:25" ht="15" customHeight="1" x14ac:dyDescent="0.2"/>
    <row r="55" spans="1:25" ht="15" customHeight="1" x14ac:dyDescent="0.2"/>
    <row r="56" spans="1:25" ht="15" customHeight="1" x14ac:dyDescent="0.2"/>
  </sheetData>
  <sheetProtection formatColumns="0" formatRows="0" insertRows="0" sort="0" autoFilter="0"/>
  <mergeCells count="2">
    <mergeCell ref="A1:V1"/>
    <mergeCell ref="C3:D4"/>
  </mergeCells>
  <phoneticPr fontId="9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DF0BA-C589-E945-89AA-7BA40DB1D2B6}">
  <sheetPr codeName="Sheet4"/>
  <dimension ref="A1:O56"/>
  <sheetViews>
    <sheetView showGridLines="0" zoomScale="80" zoomScaleNormal="80" workbookViewId="0">
      <selection activeCell="J4" sqref="J4"/>
    </sheetView>
  </sheetViews>
  <sheetFormatPr baseColWidth="10" defaultColWidth="10.83203125" defaultRowHeight="15" x14ac:dyDescent="0.2"/>
  <cols>
    <col min="1" max="1" width="6.83203125" customWidth="1"/>
    <col min="2" max="2" width="25.1640625" customWidth="1"/>
    <col min="3" max="5" width="24.83203125" customWidth="1"/>
    <col min="6" max="6" width="27.83203125" customWidth="1"/>
    <col min="7" max="10" width="24.83203125" customWidth="1"/>
    <col min="11" max="11" width="6.33203125" customWidth="1"/>
    <col min="12" max="16" width="11.83203125" customWidth="1"/>
  </cols>
  <sheetData>
    <row r="1" spans="1:15" s="1" customFormat="1" ht="60" customHeight="1" x14ac:dyDescent="0.2">
      <c r="A1" s="113" t="s">
        <v>53</v>
      </c>
      <c r="B1" s="114"/>
      <c r="C1" s="114"/>
      <c r="D1" s="114"/>
      <c r="E1" s="114"/>
      <c r="F1" s="114"/>
      <c r="G1" s="114"/>
      <c r="H1" s="114"/>
      <c r="I1" s="114"/>
      <c r="J1" s="114"/>
      <c r="K1" s="115"/>
    </row>
    <row r="2" spans="1:15" ht="20" customHeight="1" x14ac:dyDescent="0.2">
      <c r="A2" s="7"/>
      <c r="B2" s="13"/>
      <c r="C2" s="13"/>
      <c r="D2" s="13"/>
      <c r="E2" s="13"/>
      <c r="F2" s="13"/>
      <c r="G2" s="13"/>
      <c r="H2" s="13"/>
      <c r="I2" s="13"/>
      <c r="J2" s="13"/>
      <c r="K2" s="9"/>
    </row>
    <row r="3" spans="1:15" ht="20" customHeight="1" thickBot="1" x14ac:dyDescent="0.25">
      <c r="A3" s="7"/>
      <c r="B3" s="95" t="s">
        <v>35</v>
      </c>
      <c r="C3" s="96" t="s">
        <v>81</v>
      </c>
      <c r="D3" s="96" t="s">
        <v>21</v>
      </c>
      <c r="E3" s="96" t="s">
        <v>22</v>
      </c>
      <c r="F3" s="96" t="s">
        <v>23</v>
      </c>
      <c r="G3" s="97" t="s">
        <v>54</v>
      </c>
      <c r="H3" s="13"/>
      <c r="I3" s="100" t="s">
        <v>57</v>
      </c>
      <c r="J3" s="101">
        <f ca="1">IFERROR(SUMIFS(GPADB[CLASS WEIGHTED CREDITS],GPADB[TERM NUMBER],1) / SUMIFS(GPADB[CLASS CREDITS],GPADB[TERM NUMBER],1)*4,"")</f>
        <v>3.4272727272727277</v>
      </c>
      <c r="K3" s="9"/>
    </row>
    <row r="4" spans="1:15" s="1" customFormat="1" ht="20" customHeight="1" x14ac:dyDescent="0.2">
      <c r="A4" s="10"/>
      <c r="B4" s="98" t="s">
        <v>76</v>
      </c>
      <c r="C4" s="102" cm="1">
        <f t="array" aca="1" ref="C4" ca="1">IFERROR(    IF( INDIRECT($B4&amp;"!$h$7") = "Yes",  IF( INDIRECT($B4&amp;"!$f$6") = 0, "Update Course Tab", INDIRECT($B4&amp;"!$f$6") ), "Link Course Tab"), "Add New CourseTab")</f>
        <v>1</v>
      </c>
      <c r="D4" s="103" cm="1">
        <f t="array" aca="1" ref="D4" ca="1">IFERROR(    IF( INDIRECT($B4&amp;"!$h$7") = "Yes",  IF( INDIRECT($B4&amp;"!$f$5") = 0, "Update Course Tab", INDIRECT($B4&amp;"!$f$5")*4 ), "Link Course Tab"), "Add New CourseTab")</f>
        <v>2</v>
      </c>
      <c r="E4" s="104" cm="1">
        <f t="array" aca="1" ref="E4" ca="1">IFERROR(    IF( INDIRECT($B4&amp;"!$h$7") = "Yes",  IF( INDIRECT($B4&amp;"!$H$21") = 0, "Update Course Tab", INDIRECT($B4&amp;"!$H$21") ), "Link Course Tab"), "Add New CourseTab")</f>
        <v>0.85150000000000015</v>
      </c>
      <c r="F4" s="105" cm="1">
        <f t="array" aca="1" ref="F4" ca="1">IFERROR(    IF( INDIRECT($B4&amp;"!$h$7") = "Yes",  IF( INDIRECT($B4&amp;"!$c$7") = 0, "Update Course Tab", INDIRECT($B4&amp;"!$c$7")), "Link Course Tab"), "Add New CourseTab")</f>
        <v>1.95</v>
      </c>
      <c r="G4" s="106" cm="1">
        <f t="array" aca="1" ref="G4" ca="1">IFERROR(    IF( INDIRECT($B4&amp;"!$h$7") = "Yes",  IF( INDIRECT($B4&amp;"!$f$21") = 0, "Update Course Tab", INDIRECT($B4&amp;"!$f$21") ), "Link Course Tab"), "Add New CourseTab")</f>
        <v>12</v>
      </c>
      <c r="H4" s="13"/>
      <c r="I4" s="100" t="s">
        <v>58</v>
      </c>
      <c r="J4" s="101" t="str">
        <f ca="1">IFERROR(SUMIFS(GPADB[CLASS WEIGHTED CREDITS],GPADB[TERM NUMBER],2) / SUMIFS(GPADB[CLASS CREDITS],GPADB[TERM NUMBER],2)*4,"")</f>
        <v/>
      </c>
      <c r="K4" s="9"/>
      <c r="M4"/>
      <c r="N4"/>
      <c r="O4"/>
    </row>
    <row r="5" spans="1:15" s="1" customFormat="1" ht="20" customHeight="1" x14ac:dyDescent="0.2">
      <c r="A5" s="10"/>
      <c r="B5" s="99" t="s">
        <v>77</v>
      </c>
      <c r="C5" s="102" cm="1">
        <f t="array" aca="1" ref="C5" ca="1">IFERROR(    IF( INDIRECT($B5&amp;"!$h$7") = "Yes",  IF( INDIRECT($B5&amp;"!$f$6") = 0, "Update Course Tab", INDIRECT($B5&amp;"!$f$6") ), "Link Course Tab"), "Add New CourseTab")</f>
        <v>1</v>
      </c>
      <c r="D5" s="103" cm="1">
        <f t="array" aca="1" ref="D5" ca="1">IFERROR(    IF( INDIRECT($B5&amp;"!$h$7") = "Yes",  IF( INDIRECT($B5&amp;"!$f$5") = 0, "Update Course Tab", INDIRECT($B5&amp;"!$f$5")*4 ), "Link Course Tab"), "Add New CourseTab")</f>
        <v>2</v>
      </c>
      <c r="E5" s="104" cm="1">
        <f t="array" aca="1" ref="E5" ca="1">IFERROR(    IF( INDIRECT($B5&amp;"!$h$7") = "Yes",  IF( INDIRECT($B5&amp;"!$H$21") = 0, "Update Course Tab", INDIRECT($B5&amp;"!$H$21") ), "Link Course Tab"), "Add New CourseTab")</f>
        <v>0.58750000000000013</v>
      </c>
      <c r="F5" s="105" cm="1">
        <f t="array" aca="1" ref="F5" ca="1">IFERROR(    IF( INDIRECT($B5&amp;"!$h$7") = "Yes",  IF( INDIRECT($B5&amp;"!$c$7") = 0, "Update Course Tab", INDIRECT($B5&amp;"!$c$7")), "Link Course Tab"), "Add New CourseTab")</f>
        <v>0.65</v>
      </c>
      <c r="G5" s="106" cm="1">
        <f t="array" aca="1" ref="G5" ca="1">IFERROR(    IF( INDIRECT($B5&amp;"!$h$7") = "Yes",  IF( INDIRECT($B5&amp;"!$f$21") = 0, "Update Course Tab", INDIRECT($B5&amp;"!$f$21") ), "Link Course Tab"), "Add New CourseTab")</f>
        <v>12</v>
      </c>
      <c r="H5" s="13"/>
      <c r="I5" s="100" t="s">
        <v>59</v>
      </c>
      <c r="J5" s="101" t="str">
        <f ca="1">IFERROR(SUMIFS(GPADB[CLASS WEIGHTED CREDITS],GPADB[TERM NUMBER],3) / SUMIFS(GPADB[CLASS CREDITS],GPADB[TERM NUMBER],3)*4,"")</f>
        <v/>
      </c>
      <c r="K5" s="9"/>
    </row>
    <row r="6" spans="1:15" s="1" customFormat="1" ht="20" customHeight="1" x14ac:dyDescent="0.2">
      <c r="A6" s="10"/>
      <c r="B6" s="99" t="s">
        <v>78</v>
      </c>
      <c r="C6" s="102" cm="1">
        <f t="array" aca="1" ref="C6" ca="1">IFERROR(    IF( INDIRECT($B6&amp;"!$h$7") = "Yes",  IF( INDIRECT($B6&amp;"!$f$6") = 0, "Update Course Tab", INDIRECT($B6&amp;"!$f$6") ), "Link Course Tab"), "Add New CourseTab")</f>
        <v>1</v>
      </c>
      <c r="D6" s="103" cm="1">
        <f t="array" aca="1" ref="D6" ca="1">IFERROR(    IF( INDIRECT($B6&amp;"!$h$7") = "Yes",  IF( INDIRECT($B6&amp;"!$f$5") = 0, "Update Course Tab", INDIRECT($B6&amp;"!$f$5")*4 ), "Link Course Tab"), "Add New CourseTab")</f>
        <v>2</v>
      </c>
      <c r="E6" s="104" cm="1">
        <f t="array" aca="1" ref="E6" ca="1">IFERROR(    IF( INDIRECT($B6&amp;"!$h$7") = "Yes",  IF( INDIRECT($B6&amp;"!$H$21") = 0, "Update Course Tab", INDIRECT($B6&amp;"!$H$21") ), "Link Course Tab"), "Add New CourseTab")</f>
        <v>0.85550000000000015</v>
      </c>
      <c r="F6" s="105" cm="1">
        <f t="array" aca="1" ref="F6" ca="1">IFERROR(    IF( INDIRECT($B6&amp;"!$h$7") = "Yes",  IF( INDIRECT($B6&amp;"!$c$7") = 0, "Update Course Tab", INDIRECT($B6&amp;"!$c$7")), "Link Course Tab"), "Add New CourseTab")</f>
        <v>1.95</v>
      </c>
      <c r="G6" s="106" cm="1">
        <f t="array" aca="1" ref="G6" ca="1">IFERROR(    IF( INDIRECT($B6&amp;"!$h$7") = "Yes",  IF( INDIRECT($B6&amp;"!$f$21") = 0, "Update Course Tab", INDIRECT($B6&amp;"!$f$21") ), "Link Course Tab"), "Add New CourseTab")</f>
        <v>11</v>
      </c>
      <c r="H6" s="13"/>
      <c r="I6" s="100" t="s">
        <v>60</v>
      </c>
      <c r="J6" s="101" t="str">
        <f ca="1">IFERROR(SUMIFS(GPADB[CLASS WEIGHTED CREDITS],GPADB[TERM NUMBER],4) / SUMIFS(GPADB[CLASS CREDITS],GPADB[TERM NUMBER],4)*4,"")</f>
        <v/>
      </c>
      <c r="K6" s="9"/>
    </row>
    <row r="7" spans="1:15" s="1" customFormat="1" ht="20" customHeight="1" x14ac:dyDescent="0.2">
      <c r="A7" s="10"/>
      <c r="B7" s="99" t="s">
        <v>79</v>
      </c>
      <c r="C7" s="102" cm="1">
        <f t="array" aca="1" ref="C7" ca="1">IFERROR(    IF( INDIRECT($B7&amp;"!$h$7") = "Yes",  IF( INDIRECT($B7&amp;"!$f$6") = 0, "Update Course Tab", INDIRECT($B7&amp;"!$f$6") ), "Link Course Tab"), "Add New CourseTab")</f>
        <v>1</v>
      </c>
      <c r="D7" s="103" cm="1">
        <f t="array" aca="1" ref="D7" ca="1">IFERROR(    IF( INDIRECT($B7&amp;"!$h$7") = "Yes",  IF( INDIRECT($B7&amp;"!$f$5") = 0, "Update Course Tab", INDIRECT($B7&amp;"!$f$5")*4 ), "Link Course Tab"), "Add New CourseTab")</f>
        <v>2</v>
      </c>
      <c r="E7" s="104" cm="1">
        <f t="array" aca="1" ref="E7" ca="1">IFERROR(    IF( INDIRECT($B7&amp;"!$h$7") = "Yes",  IF( INDIRECT($B7&amp;"!$H$21") = 0, "Update Course Tab", INDIRECT($B7&amp;"!$H$21") ), "Link Course Tab"), "Add New CourseTab")</f>
        <v>0.85150000000000015</v>
      </c>
      <c r="F7" s="105" cm="1">
        <f t="array" aca="1" ref="F7" ca="1">IFERROR(    IF( INDIRECT($B7&amp;"!$h$7") = "Yes",  IF( INDIRECT($B7&amp;"!$c$7") = 0, "Update Course Tab", INDIRECT($B7&amp;"!$c$7")), "Link Course Tab"), "Add New CourseTab")</f>
        <v>1.95</v>
      </c>
      <c r="G7" s="106" cm="1">
        <f t="array" aca="1" ref="G7" ca="1">IFERROR(    IF( INDIRECT($B7&amp;"!$h$7") = "Yes",  IF( INDIRECT($B7&amp;"!$f$21") = 0, "Update Course Tab", INDIRECT($B7&amp;"!$f$21") ), "Link Course Tab"), "Add New CourseTab")</f>
        <v>12</v>
      </c>
      <c r="H7" s="13"/>
      <c r="I7" s="100" t="s">
        <v>61</v>
      </c>
      <c r="J7" s="101" t="str">
        <f ca="1">IFERROR(SUMIFS(GPADB[CLASS WEIGHTED CREDITS],GPADB[TERM NUMBER],5) / SUMIFS(GPADB[CLASS CREDITS],GPADB[TERM NUMBER],5)*4,"")</f>
        <v/>
      </c>
      <c r="K7" s="9"/>
    </row>
    <row r="8" spans="1:15" s="1" customFormat="1" ht="20" customHeight="1" x14ac:dyDescent="0.2">
      <c r="A8" s="10"/>
      <c r="B8" s="99" t="s">
        <v>80</v>
      </c>
      <c r="C8" s="102" cm="1">
        <f t="array" aca="1" ref="C8" ca="1">IFERROR(    IF( INDIRECT($B8&amp;"!$h$7") = "Yes",  IF( INDIRECT($B8&amp;"!$f$6") = 0, "Update Course Tab", INDIRECT($B8&amp;"!$f$6") ), "Link Course Tab"), "Add New CourseTab")</f>
        <v>1</v>
      </c>
      <c r="D8" s="103" cm="1">
        <f t="array" aca="1" ref="D8" ca="1">IFERROR(    IF( INDIRECT($B8&amp;"!$h$7") = "Yes",  IF( INDIRECT($B8&amp;"!$f$5") = 0, "Update Course Tab", INDIRECT($B8&amp;"!$f$5")*4 ), "Link Course Tab"), "Add New CourseTab")</f>
        <v>3</v>
      </c>
      <c r="E8" s="104" cm="1">
        <f t="array" aca="1" ref="E8" ca="1">IFERROR(    IF( INDIRECT($B8&amp;"!$h$7") = "Yes",  IF( INDIRECT($B8&amp;"!$H$21") = 0, "Update Course Tab", INDIRECT($B8&amp;"!$H$21") ), "Link Course Tab"), "Add New CourseTab")</f>
        <v>0.85150000000000015</v>
      </c>
      <c r="F8" s="105" cm="1">
        <f t="array" aca="1" ref="F8" ca="1">IFERROR(    IF( INDIRECT($B8&amp;"!$h$7") = "Yes",  IF( INDIRECT($B8&amp;"!$c$7") = 0, "Update Course Tab", INDIRECT($B8&amp;"!$c$7")), "Link Course Tab"), "Add New CourseTab")</f>
        <v>2.9249999999999998</v>
      </c>
      <c r="G8" s="106" cm="1">
        <f t="array" aca="1" ref="G8" ca="1">IFERROR(    IF( INDIRECT($B8&amp;"!$h$7") = "Yes",  IF( INDIRECT($B8&amp;"!$f$21") = 0, "Update Course Tab", INDIRECT($B8&amp;"!$f$21") ), "Link Course Tab"), "Add New CourseTab")</f>
        <v>12</v>
      </c>
      <c r="H8" s="8"/>
      <c r="I8" s="100" t="s">
        <v>62</v>
      </c>
      <c r="J8" s="101" t="str">
        <f ca="1">IFERROR(SUMIFS(GPADB[CLASS WEIGHTED CREDITS],GPADB[TERM NUMBER],6) / SUMIFS(GPADB[CLASS CREDITS],GPADB[TERM NUMBER],6)*4,"")</f>
        <v/>
      </c>
      <c r="K8" s="9"/>
    </row>
    <row r="9" spans="1:15" s="1" customFormat="1" ht="20" customHeight="1" x14ac:dyDescent="0.2">
      <c r="A9" s="10"/>
      <c r="B9" s="99"/>
      <c r="C9" s="102" t="str" cm="1">
        <f t="array" aca="1" ref="C9" ca="1">IFERROR(    IF( INDIRECT($B9&amp;"!$h$7") = "Yes",  IF( INDIRECT($B9&amp;"!$f$6") = 0, "Update Course Tab", INDIRECT($B9&amp;"!$f$6") ), "Link Course Tab"), "Add New CourseTab")</f>
        <v>Add New CourseTab</v>
      </c>
      <c r="D9" s="103" t="str" cm="1">
        <f t="array" aca="1" ref="D9" ca="1">IFERROR(    IF( INDIRECT($B9&amp;"!$h$7") = "Yes",  IF( INDIRECT($B9&amp;"!$f$5") = 0, "Update Course Tab", INDIRECT($B9&amp;"!$f$5")*4 ), "Link Course Tab"), "Add New CourseTab")</f>
        <v>Add New CourseTab</v>
      </c>
      <c r="E9" s="104" t="str" cm="1">
        <f t="array" aca="1" ref="E9" ca="1">IFERROR(    IF( INDIRECT($B9&amp;"!$h$7") = "Yes",  IF( INDIRECT($B9&amp;"!$H$21") = 0, "Update Course Tab", INDIRECT($B9&amp;"!$H$21") ), "Link Course Tab"), "Add New CourseTab")</f>
        <v>Add New CourseTab</v>
      </c>
      <c r="F9" s="105" t="str" cm="1">
        <f t="array" aca="1" ref="F9" ca="1">IFERROR(    IF( INDIRECT($B9&amp;"!$h$7") = "Yes",  IF( INDIRECT($B9&amp;"!$c$7") = 0, "Update Course Tab", INDIRECT($B9&amp;"!$c$7")), "Link Course Tab"), "Add New CourseTab")</f>
        <v>Add New CourseTab</v>
      </c>
      <c r="G9" s="106" t="str" cm="1">
        <f t="array" aca="1" ref="G9" ca="1">IFERROR(    IF( INDIRECT($B9&amp;"!$h$7") = "Yes",  IF( INDIRECT($B9&amp;"!$f$21") = 0, "Update Course Tab", INDIRECT($B9&amp;"!$f$21") ), "Link Course Tab"), "Add New CourseTab")</f>
        <v>Add New CourseTab</v>
      </c>
      <c r="H9" s="8"/>
      <c r="I9" s="100" t="s">
        <v>63</v>
      </c>
      <c r="J9" s="101" t="str">
        <f ca="1">IFERROR(SUMIFS(GPADB[CLASS WEIGHTED CREDITS],GPADB[TERM NUMBER],7) / SUMIFS(GPADB[CLASS CREDITS],GPADB[TERM NUMBER],7)*4,"")</f>
        <v/>
      </c>
      <c r="K9" s="9"/>
    </row>
    <row r="10" spans="1:15" s="1" customFormat="1" ht="20" customHeight="1" x14ac:dyDescent="0.2">
      <c r="A10" s="10"/>
      <c r="B10" s="99"/>
      <c r="C10" s="102" t="str" cm="1">
        <f t="array" aca="1" ref="C10" ca="1">IFERROR(    IF( INDIRECT($B10&amp;"!$h$7") = "Yes",  IF( INDIRECT($B10&amp;"!$f$6") = 0, "Update Course Tab", INDIRECT($B10&amp;"!$f$6") ), "Link Course Tab"), "Add New CourseTab")</f>
        <v>Add New CourseTab</v>
      </c>
      <c r="D10" s="103" t="str" cm="1">
        <f t="array" aca="1" ref="D10" ca="1">IFERROR(    IF( INDIRECT($B10&amp;"!$h$7") = "Yes",  IF( INDIRECT($B10&amp;"!$f$5") = 0, "Update Course Tab", INDIRECT($B10&amp;"!$f$5")*4 ), "Link Course Tab"), "Add New CourseTab")</f>
        <v>Add New CourseTab</v>
      </c>
      <c r="E10" s="104" t="str" cm="1">
        <f t="array" aca="1" ref="E10" ca="1">IFERROR(    IF( INDIRECT($B10&amp;"!$h$7") = "Yes",  IF( INDIRECT($B10&amp;"!$H$21") = 0, "Update Course Tab", INDIRECT($B10&amp;"!$H$21") ), "Link Course Tab"), "Add New CourseTab")</f>
        <v>Add New CourseTab</v>
      </c>
      <c r="F10" s="105" t="str" cm="1">
        <f t="array" aca="1" ref="F10" ca="1">IFERROR(    IF( INDIRECT($B10&amp;"!$h$7") = "Yes",  IF( INDIRECT($B10&amp;"!$c$7") = 0, "Update Course Tab", INDIRECT($B10&amp;"!$c$7")), "Link Course Tab"), "Add New CourseTab")</f>
        <v>Add New CourseTab</v>
      </c>
      <c r="G10" s="106" t="str" cm="1">
        <f t="array" aca="1" ref="G10" ca="1">IFERROR(    IF( INDIRECT($B10&amp;"!$h$7") = "Yes",  IF( INDIRECT($B10&amp;"!$f$21") = 0, "Update Course Tab", INDIRECT($B10&amp;"!$f$21") ), "Link Course Tab"), "Add New CourseTab")</f>
        <v>Add New CourseTab</v>
      </c>
      <c r="H10" s="8"/>
      <c r="I10" s="100" t="s">
        <v>64</v>
      </c>
      <c r="J10" s="101" t="str">
        <f ca="1">IFERROR(SUMIFS(GPADB[CLASS WEIGHTED CREDITS],GPADB[TERM NUMBER],8) / SUMIFS(GPADB[CLASS CREDITS],GPADB[TERM NUMBER],8)*4,"")</f>
        <v/>
      </c>
      <c r="K10" s="9"/>
    </row>
    <row r="11" spans="1:15" s="1" customFormat="1" ht="20" customHeight="1" x14ac:dyDescent="0.2">
      <c r="A11" s="10"/>
      <c r="B11" s="99"/>
      <c r="C11" s="102" t="str" cm="1">
        <f t="array" aca="1" ref="C11" ca="1">IFERROR(    IF( INDIRECT($B11&amp;"!$h$7") = "Yes",  IF( INDIRECT($B11&amp;"!$f$6") = 0, "Update Course Tab", INDIRECT($B11&amp;"!$f$6") ), "Link Course Tab"), "Add New CourseTab")</f>
        <v>Add New CourseTab</v>
      </c>
      <c r="D11" s="103" t="str" cm="1">
        <f t="array" aca="1" ref="D11" ca="1">IFERROR(    IF( INDIRECT($B11&amp;"!$h$7") = "Yes",  IF( INDIRECT($B11&amp;"!$f$5") = 0, "Update Course Tab", INDIRECT($B11&amp;"!$f$5")*4 ), "Link Course Tab"), "Add New CourseTab")</f>
        <v>Add New CourseTab</v>
      </c>
      <c r="E11" s="104" t="str" cm="1">
        <f t="array" aca="1" ref="E11" ca="1">IFERROR(    IF( INDIRECT($B11&amp;"!$h$7") = "Yes",  IF( INDIRECT($B11&amp;"!$H$21") = 0, "Update Course Tab", INDIRECT($B11&amp;"!$H$21") ), "Link Course Tab"), "Add New CourseTab")</f>
        <v>Add New CourseTab</v>
      </c>
      <c r="F11" s="105" t="str" cm="1">
        <f t="array" aca="1" ref="F11" ca="1">IFERROR(    IF( INDIRECT($B11&amp;"!$h$7") = "Yes",  IF( INDIRECT($B11&amp;"!$c$7") = 0, "Update Course Tab", INDIRECT($B11&amp;"!$c$7")), "Link Course Tab"), "Add New CourseTab")</f>
        <v>Add New CourseTab</v>
      </c>
      <c r="G11" s="106" t="str" cm="1">
        <f t="array" aca="1" ref="G11" ca="1">IFERROR(    IF( INDIRECT($B11&amp;"!$h$7") = "Yes",  IF( INDIRECT($B11&amp;"!$f$21") = 0, "Update Course Tab", INDIRECT($B11&amp;"!$f$21") ), "Link Course Tab"), "Add New CourseTab")</f>
        <v>Add New CourseTab</v>
      </c>
      <c r="H11" s="8"/>
      <c r="I11" s="100" t="s">
        <v>55</v>
      </c>
      <c r="J11" s="101">
        <f ca="1">GPADB[[#Totals],[CLASS WEIGHTED CREDITS]]/GPADB[[#Totals],[CLASS CREDITS]]*4</f>
        <v>3.4272727272727277</v>
      </c>
      <c r="K11" s="9"/>
    </row>
    <row r="12" spans="1:15" s="1" customFormat="1" ht="20" customHeight="1" x14ac:dyDescent="0.2">
      <c r="A12" s="10"/>
      <c r="B12" s="99"/>
      <c r="C12" s="102" t="str" cm="1">
        <f t="array" aca="1" ref="C12" ca="1">IFERROR(    IF( INDIRECT($B12&amp;"!$h$7") = "Yes",  IF( INDIRECT($B12&amp;"!$f$6") = 0, "Update Course Tab", INDIRECT($B12&amp;"!$f$6") ), "Link Course Tab"), "Add New CourseTab")</f>
        <v>Add New CourseTab</v>
      </c>
      <c r="D12" s="103" t="str" cm="1">
        <f t="array" aca="1" ref="D12" ca="1">IFERROR(    IF( INDIRECT($B12&amp;"!$h$7") = "Yes",  IF( INDIRECT($B12&amp;"!$f$5") = 0, "Update Course Tab", INDIRECT($B12&amp;"!$f$5")*4 ), "Link Course Tab"), "Add New CourseTab")</f>
        <v>Add New CourseTab</v>
      </c>
      <c r="E12" s="104" t="str" cm="1">
        <f t="array" aca="1" ref="E12" ca="1">IFERROR(    IF( INDIRECT($B12&amp;"!$h$7") = "Yes",  IF( INDIRECT($B12&amp;"!$H$21") = 0, "Update Course Tab", INDIRECT($B12&amp;"!$H$21") ), "Link Course Tab"), "Add New CourseTab")</f>
        <v>Add New CourseTab</v>
      </c>
      <c r="F12" s="105" t="str" cm="1">
        <f t="array" aca="1" ref="F12" ca="1">IFERROR(    IF( INDIRECT($B12&amp;"!$h$7") = "Yes",  IF( INDIRECT($B12&amp;"!$c$7") = 0, "Update Course Tab", INDIRECT($B12&amp;"!$c$7")), "Link Course Tab"), "Add New CourseTab")</f>
        <v>Add New CourseTab</v>
      </c>
      <c r="G12" s="106" t="str" cm="1">
        <f t="array" aca="1" ref="G12" ca="1">IFERROR(    IF( INDIRECT($B12&amp;"!$h$7") = "Yes",  IF( INDIRECT($B12&amp;"!$f$21") = 0, "Update Course Tab", INDIRECT($B12&amp;"!$f$21") ), "Link Course Tab"), "Add New CourseTab")</f>
        <v>Add New CourseTab</v>
      </c>
      <c r="H12" s="8"/>
      <c r="I12" s="8"/>
      <c r="J12" s="13"/>
      <c r="K12" s="9"/>
    </row>
    <row r="13" spans="1:15" s="1" customFormat="1" ht="20" customHeight="1" x14ac:dyDescent="0.2">
      <c r="A13" s="10"/>
      <c r="B13" s="99"/>
      <c r="C13" s="102" t="str" cm="1">
        <f t="array" aca="1" ref="C13" ca="1">IFERROR(    IF( INDIRECT($B13&amp;"!$h$7") = "Yes",  IF( INDIRECT($B13&amp;"!$f$6") = 0, "Update Course Tab", INDIRECT($B13&amp;"!$f$6") ), "Link Course Tab"), "Add New CourseTab")</f>
        <v>Add New CourseTab</v>
      </c>
      <c r="D13" s="103" t="str" cm="1">
        <f t="array" aca="1" ref="D13" ca="1">IFERROR(    IF( INDIRECT($B13&amp;"!$h$7") = "Yes",  IF( INDIRECT($B13&amp;"!$f$5") = 0, "Update Course Tab", INDIRECT($B13&amp;"!$f$5")*4 ), "Link Course Tab"), "Add New CourseTab")</f>
        <v>Add New CourseTab</v>
      </c>
      <c r="E13" s="104" t="str" cm="1">
        <f t="array" aca="1" ref="E13" ca="1">IFERROR(    IF( INDIRECT($B13&amp;"!$h$7") = "Yes",  IF( INDIRECT($B13&amp;"!$H$21") = 0, "Update Course Tab", INDIRECT($B13&amp;"!$H$21") ), "Link Course Tab"), "Add New CourseTab")</f>
        <v>Add New CourseTab</v>
      </c>
      <c r="F13" s="105" t="str" cm="1">
        <f t="array" aca="1" ref="F13" ca="1">IFERROR(    IF( INDIRECT($B13&amp;"!$h$7") = "Yes",  IF( INDIRECT($B13&amp;"!$c$7") = 0, "Update Course Tab", INDIRECT($B13&amp;"!$c$7")), "Link Course Tab"), "Add New CourseTab")</f>
        <v>Add New CourseTab</v>
      </c>
      <c r="G13" s="106" t="str" cm="1">
        <f t="array" aca="1" ref="G13" ca="1">IFERROR(    IF( INDIRECT($B13&amp;"!$h$7") = "Yes",  IF( INDIRECT($B13&amp;"!$f$21") = 0, "Update Course Tab", INDIRECT($B13&amp;"!$f$21") ), "Link Course Tab"), "Add New CourseTab")</f>
        <v>Add New CourseTab</v>
      </c>
      <c r="H13" s="8"/>
      <c r="I13" s="8"/>
      <c r="J13" s="13"/>
      <c r="K13" s="9"/>
    </row>
    <row r="14" spans="1:15" s="1" customFormat="1" ht="20" customHeight="1" x14ac:dyDescent="0.2">
      <c r="A14" s="10"/>
      <c r="B14" s="99"/>
      <c r="C14" s="102" t="str" cm="1">
        <f t="array" aca="1" ref="C14" ca="1">IFERROR(    IF( INDIRECT($B14&amp;"!$h$7") = "Yes",  IF( INDIRECT($B14&amp;"!$f$6") = 0, "Update Course Tab", INDIRECT($B14&amp;"!$f$6") ), "Link Course Tab"), "Add New CourseTab")</f>
        <v>Add New CourseTab</v>
      </c>
      <c r="D14" s="103" t="str" cm="1">
        <f t="array" aca="1" ref="D14" ca="1">IFERROR(    IF( INDIRECT($B14&amp;"!$h$7") = "Yes",  IF( INDIRECT($B14&amp;"!$f$5") = 0, "Update Course Tab", INDIRECT($B14&amp;"!$f$5")*4 ), "Link Course Tab"), "Add New CourseTab")</f>
        <v>Add New CourseTab</v>
      </c>
      <c r="E14" s="104" t="str" cm="1">
        <f t="array" aca="1" ref="E14" ca="1">IFERROR(    IF( INDIRECT($B14&amp;"!$h$7") = "Yes",  IF( INDIRECT($B14&amp;"!$H$21") = 0, "Update Course Tab", INDIRECT($B14&amp;"!$H$21") ), "Link Course Tab"), "Add New CourseTab")</f>
        <v>Add New CourseTab</v>
      </c>
      <c r="F14" s="105" t="str" cm="1">
        <f t="array" aca="1" ref="F14" ca="1">IFERROR(    IF( INDIRECT($B14&amp;"!$h$7") = "Yes",  IF( INDIRECT($B14&amp;"!$c$7") = 0, "Update Course Tab", INDIRECT($B14&amp;"!$c$7")), "Link Course Tab"), "Add New CourseTab")</f>
        <v>Add New CourseTab</v>
      </c>
      <c r="G14" s="106" t="str" cm="1">
        <f t="array" aca="1" ref="G14" ca="1">IFERROR(    IF( INDIRECT($B14&amp;"!$h$7") = "Yes",  IF( INDIRECT($B14&amp;"!$f$21") = 0, "Update Course Tab", INDIRECT($B14&amp;"!$f$21") ), "Link Course Tab"), "Add New CourseTab")</f>
        <v>Add New CourseTab</v>
      </c>
      <c r="H14" s="8"/>
      <c r="I14" s="8"/>
      <c r="J14" s="13"/>
      <c r="K14" s="9"/>
    </row>
    <row r="15" spans="1:15" s="1" customFormat="1" ht="20" customHeight="1" x14ac:dyDescent="0.2">
      <c r="A15" s="10"/>
      <c r="B15" s="99"/>
      <c r="C15" s="102" t="str" cm="1">
        <f t="array" aca="1" ref="C15" ca="1">IFERROR(    IF( INDIRECT($B15&amp;"!$h$7") = "Yes",  IF( INDIRECT($B15&amp;"!$f$6") = 0, "Update Course Tab", INDIRECT($B15&amp;"!$f$6") ), "Link Course Tab"), "Add New CourseTab")</f>
        <v>Add New CourseTab</v>
      </c>
      <c r="D15" s="103" t="str" cm="1">
        <f t="array" aca="1" ref="D15" ca="1">IFERROR(    IF( INDIRECT($B15&amp;"!$h$7") = "Yes",  IF( INDIRECT($B15&amp;"!$f$5") = 0, "Update Course Tab", INDIRECT($B15&amp;"!$f$5")*4 ), "Link Course Tab"), "Add New CourseTab")</f>
        <v>Add New CourseTab</v>
      </c>
      <c r="E15" s="104" t="str" cm="1">
        <f t="array" aca="1" ref="E15" ca="1">IFERROR(    IF( INDIRECT($B15&amp;"!$h$7") = "Yes",  IF( INDIRECT($B15&amp;"!$H$21") = 0, "Update Course Tab", INDIRECT($B15&amp;"!$H$21") ), "Link Course Tab"), "Add New CourseTab")</f>
        <v>Add New CourseTab</v>
      </c>
      <c r="F15" s="105" t="str" cm="1">
        <f t="array" aca="1" ref="F15" ca="1">IFERROR(    IF( INDIRECT($B15&amp;"!$h$7") = "Yes",  IF( INDIRECT($B15&amp;"!$c$7") = 0, "Update Course Tab", INDIRECT($B15&amp;"!$c$7")), "Link Course Tab"), "Add New CourseTab")</f>
        <v>Add New CourseTab</v>
      </c>
      <c r="G15" s="106" t="str" cm="1">
        <f t="array" aca="1" ref="G15" ca="1">IFERROR(    IF( INDIRECT($B15&amp;"!$h$7") = "Yes",  IF( INDIRECT($B15&amp;"!$f$21") = 0, "Update Course Tab", INDIRECT($B15&amp;"!$f$21") ), "Link Course Tab"), "Add New CourseTab")</f>
        <v>Add New CourseTab</v>
      </c>
      <c r="H15" s="8"/>
      <c r="I15" s="8"/>
      <c r="J15" s="13"/>
      <c r="K15" s="9"/>
    </row>
    <row r="16" spans="1:15" s="1" customFormat="1" ht="20" customHeight="1" x14ac:dyDescent="0.2">
      <c r="A16" s="10"/>
      <c r="B16" s="14" t="s">
        <v>0</v>
      </c>
      <c r="C16" s="15"/>
      <c r="D16" s="16">
        <f ca="1">SUBTOTAL(109,GPADB[CLASS CREDITS])</f>
        <v>11</v>
      </c>
      <c r="E16" s="17">
        <f ca="1">SUBTOTAL(101,GPADB[CLASS GRADE])</f>
        <v>0.7995000000000001</v>
      </c>
      <c r="F16" s="18">
        <f ca="1">SUBTOTAL(109,GPADB[CLASS WEIGHTED CREDITS])</f>
        <v>9.4250000000000007</v>
      </c>
      <c r="G16" s="19">
        <f ca="1">SUBTOTAL(109,GPADB[ASSIGNMENT COUNT])</f>
        <v>59</v>
      </c>
      <c r="H16" s="8"/>
      <c r="I16" s="8"/>
      <c r="J16" s="13"/>
      <c r="K16" s="9"/>
    </row>
    <row r="17" spans="1:12" s="1" customFormat="1" ht="20" customHeight="1" x14ac:dyDescent="0.2">
      <c r="A17"/>
      <c r="B17"/>
      <c r="C17"/>
      <c r="D17"/>
      <c r="E17"/>
      <c r="F17"/>
      <c r="G17"/>
      <c r="H17"/>
      <c r="I17"/>
      <c r="J17"/>
      <c r="K17"/>
      <c r="L17"/>
    </row>
    <row r="18" spans="1:12" s="1" customFormat="1" ht="20" customHeight="1" x14ac:dyDescent="0.2">
      <c r="A18"/>
      <c r="B18"/>
      <c r="C18"/>
      <c r="D18"/>
      <c r="E18"/>
      <c r="F18"/>
      <c r="G18"/>
      <c r="H18"/>
      <c r="I18"/>
      <c r="J18"/>
      <c r="K18"/>
      <c r="L18"/>
    </row>
    <row r="19" spans="1:12" s="1" customFormat="1" ht="20" customHeight="1" x14ac:dyDescent="0.2">
      <c r="A19"/>
      <c r="B19"/>
      <c r="C19"/>
      <c r="D19"/>
      <c r="E19"/>
      <c r="F19"/>
      <c r="G19"/>
      <c r="H19"/>
      <c r="I19"/>
      <c r="J19"/>
      <c r="K19"/>
      <c r="L19"/>
    </row>
    <row r="20" spans="1:12" s="1" customFormat="1" ht="20" customHeight="1" x14ac:dyDescent="0.2">
      <c r="A20"/>
      <c r="B20"/>
      <c r="C20"/>
      <c r="D20"/>
      <c r="E20"/>
      <c r="F20"/>
      <c r="G20"/>
      <c r="H20"/>
      <c r="I20"/>
      <c r="J20"/>
      <c r="K20"/>
      <c r="L20"/>
    </row>
    <row r="21" spans="1:12" s="1" customFormat="1" ht="20" customHeight="1" x14ac:dyDescent="0.2">
      <c r="A21"/>
      <c r="B21"/>
      <c r="C21"/>
      <c r="D21"/>
      <c r="E21"/>
      <c r="F21"/>
      <c r="G21"/>
      <c r="H21"/>
      <c r="I21"/>
      <c r="J21"/>
      <c r="K21"/>
      <c r="L21"/>
    </row>
    <row r="22" spans="1:12" s="1" customFormat="1" ht="20" customHeight="1" x14ac:dyDescent="0.2">
      <c r="A22"/>
      <c r="B22"/>
      <c r="C22"/>
      <c r="D22"/>
      <c r="E22"/>
      <c r="F22"/>
      <c r="G22"/>
      <c r="H22"/>
      <c r="I22"/>
      <c r="J22"/>
      <c r="K22"/>
      <c r="L22"/>
    </row>
    <row r="23" spans="1:12" s="1" customFormat="1" ht="20" customHeight="1" x14ac:dyDescent="0.2">
      <c r="A23"/>
      <c r="B23"/>
      <c r="C23"/>
      <c r="D23"/>
      <c r="E23"/>
      <c r="F23"/>
      <c r="G23"/>
      <c r="H23"/>
      <c r="I23"/>
      <c r="J23"/>
      <c r="K23"/>
      <c r="L23"/>
    </row>
    <row r="24" spans="1:12" s="1" customFormat="1" ht="20" customHeight="1" x14ac:dyDescent="0.2">
      <c r="A24"/>
      <c r="B24"/>
      <c r="C24"/>
      <c r="D24"/>
      <c r="E24"/>
      <c r="F24"/>
      <c r="G24"/>
      <c r="H24"/>
      <c r="I24"/>
      <c r="J24"/>
      <c r="K24"/>
      <c r="L24"/>
    </row>
    <row r="25" spans="1:12" s="1" customFormat="1" ht="20" customHeight="1" x14ac:dyDescent="0.2">
      <c r="A25"/>
      <c r="B25"/>
      <c r="C25"/>
      <c r="D25"/>
      <c r="E25"/>
      <c r="F25"/>
      <c r="G25"/>
      <c r="H25"/>
      <c r="I25"/>
      <c r="J25"/>
      <c r="K25"/>
      <c r="L25"/>
    </row>
    <row r="26" spans="1:12" s="1" customFormat="1" ht="20" customHeight="1" x14ac:dyDescent="0.2">
      <c r="A26"/>
      <c r="B26"/>
      <c r="C26"/>
      <c r="D26"/>
      <c r="E26"/>
      <c r="F26"/>
      <c r="G26"/>
      <c r="H26"/>
      <c r="I26"/>
      <c r="J26"/>
      <c r="K26"/>
      <c r="L26"/>
    </row>
    <row r="27" spans="1:12" s="1" customFormat="1" ht="20" customHeight="1" x14ac:dyDescent="0.2">
      <c r="A27"/>
      <c r="B27"/>
      <c r="C27"/>
      <c r="D27"/>
      <c r="E27"/>
      <c r="F27"/>
      <c r="G27"/>
      <c r="H27"/>
      <c r="I27"/>
      <c r="J27"/>
      <c r="K27"/>
      <c r="L27"/>
    </row>
    <row r="28" spans="1:12" s="1" customFormat="1" ht="20" customHeight="1" x14ac:dyDescent="0.2">
      <c r="A28"/>
      <c r="B28"/>
      <c r="C28"/>
      <c r="D28"/>
      <c r="E28"/>
      <c r="F28"/>
      <c r="G28"/>
      <c r="H28"/>
      <c r="I28"/>
      <c r="J28"/>
      <c r="K28"/>
      <c r="L28"/>
    </row>
    <row r="29" spans="1:12" s="1" customFormat="1" ht="20" customHeight="1" x14ac:dyDescent="0.2">
      <c r="A29"/>
      <c r="B29"/>
      <c r="C29"/>
      <c r="D29"/>
      <c r="E29"/>
      <c r="F29"/>
      <c r="G29"/>
      <c r="H29"/>
      <c r="I29"/>
      <c r="J29"/>
      <c r="K29"/>
      <c r="L29"/>
    </row>
    <row r="30" spans="1:12" s="1" customFormat="1" ht="20" customHeight="1" x14ac:dyDescent="0.2">
      <c r="A30"/>
      <c r="B30"/>
      <c r="C30"/>
      <c r="D30"/>
      <c r="E30"/>
      <c r="F30"/>
      <c r="G30"/>
      <c r="H30"/>
      <c r="I30"/>
      <c r="J30"/>
      <c r="K30"/>
      <c r="L30"/>
    </row>
    <row r="31" spans="1:12" s="1" customFormat="1" ht="20" customHeight="1" x14ac:dyDescent="0.2">
      <c r="A31"/>
      <c r="B31"/>
      <c r="C31"/>
      <c r="D31"/>
      <c r="E31"/>
      <c r="F31"/>
      <c r="G31"/>
      <c r="H31"/>
      <c r="I31"/>
      <c r="J31"/>
      <c r="K31"/>
      <c r="L31"/>
    </row>
    <row r="32" spans="1:12" s="1" customFormat="1" ht="20" customHeight="1" x14ac:dyDescent="0.2">
      <c r="A32"/>
      <c r="B32"/>
      <c r="C32"/>
      <c r="D32"/>
      <c r="E32"/>
      <c r="F32"/>
      <c r="G32"/>
      <c r="H32"/>
      <c r="I32"/>
      <c r="J32"/>
      <c r="K32"/>
      <c r="L32"/>
    </row>
    <row r="33" spans="1:12" s="1" customFormat="1" ht="20" customHeight="1" x14ac:dyDescent="0.2">
      <c r="A33"/>
      <c r="B33"/>
      <c r="C33"/>
      <c r="D33"/>
      <c r="E33"/>
      <c r="F33"/>
      <c r="G33"/>
      <c r="H33"/>
      <c r="I33"/>
      <c r="J33"/>
      <c r="K33"/>
      <c r="L33"/>
    </row>
    <row r="34" spans="1:12" s="1" customFormat="1" ht="20" customHeight="1" x14ac:dyDescent="0.2">
      <c r="A34"/>
      <c r="B34"/>
      <c r="C34"/>
      <c r="D34"/>
      <c r="E34"/>
      <c r="F34"/>
      <c r="G34"/>
      <c r="H34"/>
      <c r="I34"/>
      <c r="J34"/>
      <c r="K34"/>
      <c r="L34"/>
    </row>
    <row r="35" spans="1:12" s="1" customFormat="1" ht="20" customHeight="1" x14ac:dyDescent="0.2">
      <c r="A35"/>
      <c r="B35"/>
      <c r="C35"/>
      <c r="D35"/>
      <c r="E35"/>
      <c r="F35"/>
      <c r="G35"/>
      <c r="H35"/>
      <c r="I35"/>
      <c r="J35"/>
      <c r="K35"/>
      <c r="L35"/>
    </row>
    <row r="36" spans="1:12" s="1" customFormat="1" ht="20" customHeight="1" x14ac:dyDescent="0.2">
      <c r="A36"/>
      <c r="B36"/>
      <c r="C36"/>
      <c r="D36"/>
      <c r="E36"/>
      <c r="F36"/>
      <c r="G36"/>
      <c r="H36"/>
      <c r="I36"/>
      <c r="J36"/>
      <c r="K36"/>
      <c r="L36"/>
    </row>
    <row r="37" spans="1:12" s="1" customFormat="1" ht="20" customHeight="1" x14ac:dyDescent="0.2">
      <c r="A37"/>
      <c r="B37"/>
      <c r="C37"/>
      <c r="D37"/>
      <c r="E37"/>
      <c r="F37"/>
      <c r="G37"/>
      <c r="H37"/>
      <c r="I37"/>
      <c r="J37"/>
      <c r="K37"/>
      <c r="L37"/>
    </row>
    <row r="38" spans="1:12" s="1" customFormat="1" ht="20" customHeight="1" x14ac:dyDescent="0.2">
      <c r="A38"/>
      <c r="B38"/>
      <c r="C38"/>
      <c r="D38"/>
      <c r="E38"/>
      <c r="F38"/>
      <c r="G38"/>
      <c r="H38"/>
      <c r="I38"/>
      <c r="J38"/>
      <c r="K38"/>
      <c r="L38"/>
    </row>
    <row r="39" spans="1:12" s="1" customFormat="1" ht="20" customHeight="1" x14ac:dyDescent="0.2">
      <c r="A39"/>
      <c r="B39"/>
      <c r="C39"/>
      <c r="D39"/>
      <c r="E39"/>
      <c r="F39"/>
      <c r="G39"/>
      <c r="H39"/>
      <c r="I39"/>
      <c r="J39"/>
      <c r="K39"/>
      <c r="L39"/>
    </row>
    <row r="40" spans="1:12" s="1" customFormat="1" ht="20" customHeight="1" x14ac:dyDescent="0.2">
      <c r="A40"/>
      <c r="B40"/>
      <c r="C40"/>
      <c r="D40"/>
      <c r="E40"/>
      <c r="F40"/>
      <c r="G40"/>
      <c r="H40"/>
      <c r="I40"/>
      <c r="J40"/>
      <c r="K40"/>
      <c r="L40"/>
    </row>
    <row r="41" spans="1:12" s="1" customFormat="1" ht="20" customHeight="1" x14ac:dyDescent="0.2">
      <c r="A41"/>
      <c r="B41"/>
      <c r="C41"/>
      <c r="D41"/>
      <c r="E41"/>
      <c r="F41"/>
      <c r="G41"/>
      <c r="H41"/>
      <c r="I41"/>
      <c r="J41"/>
      <c r="K41"/>
      <c r="L41"/>
    </row>
    <row r="42" spans="1:12" s="1" customFormat="1" ht="20" customHeight="1" x14ac:dyDescent="0.2">
      <c r="A42"/>
      <c r="B42"/>
      <c r="C42"/>
      <c r="D42"/>
      <c r="E42"/>
      <c r="F42"/>
      <c r="G42"/>
      <c r="H42"/>
      <c r="I42"/>
      <c r="J42"/>
      <c r="K42"/>
      <c r="L42"/>
    </row>
    <row r="43" spans="1:12" ht="20" customHeight="1" x14ac:dyDescent="0.2"/>
    <row r="44" spans="1:12" ht="20" customHeight="1" x14ac:dyDescent="0.2"/>
    <row r="45" spans="1:12" ht="20" customHeight="1" x14ac:dyDescent="0.2"/>
    <row r="46" spans="1:12" ht="20" customHeight="1" x14ac:dyDescent="0.2"/>
    <row r="47" spans="1:12" ht="20" customHeight="1" x14ac:dyDescent="0.2"/>
    <row r="48" spans="1:12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</sheetData>
  <sheetProtection formatColumns="0" formatRows="0" insertRows="0" sort="0" autoFilter="0"/>
  <mergeCells count="1">
    <mergeCell ref="A1:K1"/>
  </mergeCells>
  <conditionalFormatting sqref="C4:F15">
    <cfRule type="containsText" dxfId="7" priority="8" stopIfTrue="1" operator="containsText" text="Course">
      <formula>NOT(ISERROR(SEARCH("Course",C4)))</formula>
    </cfRule>
  </conditionalFormatting>
  <conditionalFormatting sqref="C16:G16">
    <cfRule type="containsText" dxfId="6" priority="5" stopIfTrue="1" operator="containsText" text="Debt">
      <formula>NOT(ISERROR(SEARCH("Debt",C16)))</formula>
    </cfRule>
  </conditionalFormatting>
  <conditionalFormatting sqref="D4:F16 G16">
    <cfRule type="expression" dxfId="5" priority="9">
      <formula>#REF!="EUR"</formula>
    </cfRule>
    <cfRule type="expression" dxfId="4" priority="10">
      <formula>#REF!="GBP"</formula>
    </cfRule>
  </conditionalFormatting>
  <conditionalFormatting sqref="G4:G15">
    <cfRule type="containsText" dxfId="3" priority="1" stopIfTrue="1" operator="containsText" text="Course">
      <formula>NOT(ISERROR(SEARCH("Course",G4)))</formula>
    </cfRule>
  </conditionalFormatting>
  <conditionalFormatting sqref="J3:J11">
    <cfRule type="containsText" dxfId="2" priority="11" stopIfTrue="1" operator="containsText" text="Debt">
      <formula>NOT(ISERROR(SEARCH("Debt",J3)))</formula>
    </cfRule>
    <cfRule type="expression" dxfId="1" priority="12">
      <formula>#REF!="GBP"</formula>
    </cfRule>
    <cfRule type="expression" dxfId="0" priority="13">
      <formula>#REF!="EUR"</formula>
    </cfRule>
  </conditionalFormatting>
  <pageMargins left="0.7" right="0.7" top="0.75" bottom="0.75" header="0.3" footer="0.3"/>
  <pageSetup orientation="portrait" horizontalDpi="0" verticalDpi="0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DD4F-88C0-E34A-A97D-4D05B51DD8D6}">
  <sheetPr codeName="Sheet5">
    <pageSetUpPr fitToPage="1"/>
  </sheetPr>
  <dimension ref="A1:V38"/>
  <sheetViews>
    <sheetView showGridLines="0" tabSelected="1" showRuler="0" zoomScale="83" zoomScaleNormal="120" workbookViewId="0">
      <selection activeCell="E8" sqref="E8"/>
    </sheetView>
  </sheetViews>
  <sheetFormatPr baseColWidth="10" defaultColWidth="8.83203125" defaultRowHeight="15" x14ac:dyDescent="0.2"/>
  <cols>
    <col min="1" max="1" width="5" customWidth="1"/>
    <col min="2" max="2" width="20.1640625" customWidth="1"/>
    <col min="3" max="3" width="27.1640625" customWidth="1"/>
    <col min="4" max="4" width="12.83203125" style="4" customWidth="1"/>
    <col min="5" max="5" width="23" style="4" customWidth="1"/>
    <col min="6" max="6" width="13.6640625" customWidth="1"/>
    <col min="7" max="7" width="12.83203125" customWidth="1"/>
    <col min="8" max="8" width="13.6640625" customWidth="1"/>
    <col min="9" max="9" width="7.6640625" customWidth="1"/>
    <col min="10" max="10" width="18" customWidth="1"/>
    <col min="11" max="11" width="6.33203125" customWidth="1"/>
    <col min="12" max="12" width="15" style="4" customWidth="1"/>
    <col min="13" max="13" width="11" style="4" customWidth="1"/>
    <col min="14" max="15" width="10.1640625" bestFit="1" customWidth="1"/>
    <col min="16" max="16" width="14.1640625" bestFit="1" customWidth="1"/>
    <col min="17" max="18" width="11.1640625" bestFit="1" customWidth="1"/>
    <col min="19" max="19" width="10.1640625" bestFit="1" customWidth="1"/>
  </cols>
  <sheetData>
    <row r="1" spans="1:22" s="1" customFormat="1" ht="45" x14ac:dyDescent="0.2">
      <c r="A1" s="117" t="s">
        <v>68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</row>
    <row r="2" spans="1:22" s="3" customFormat="1" ht="20" customHeight="1" x14ac:dyDescent="0.2">
      <c r="A2" s="72"/>
      <c r="B2" s="73"/>
      <c r="C2" s="73"/>
      <c r="D2" s="73"/>
      <c r="E2" s="73"/>
      <c r="F2" s="73"/>
      <c r="G2" s="73"/>
      <c r="H2" s="73"/>
      <c r="I2" s="73"/>
      <c r="J2" s="73"/>
      <c r="K2" s="74"/>
      <c r="L2" s="2"/>
      <c r="M2" s="2"/>
      <c r="N2" s="1"/>
    </row>
    <row r="3" spans="1:22" ht="20" customHeight="1" x14ac:dyDescent="0.2">
      <c r="A3" s="7"/>
      <c r="B3" s="8"/>
      <c r="C3" s="8"/>
      <c r="D3" s="8"/>
      <c r="E3" s="8"/>
      <c r="F3" s="8"/>
      <c r="G3" s="11"/>
      <c r="H3" s="11"/>
      <c r="I3" s="11"/>
      <c r="J3" s="11"/>
      <c r="K3" s="12"/>
      <c r="L3" s="2"/>
      <c r="R3" s="1"/>
      <c r="S3" s="1"/>
      <c r="T3" s="1"/>
      <c r="U3" s="1"/>
      <c r="V3" s="1"/>
    </row>
    <row r="4" spans="1:22" ht="20" customHeight="1" x14ac:dyDescent="0.2">
      <c r="A4" s="7"/>
      <c r="B4" s="116" t="s">
        <v>69</v>
      </c>
      <c r="C4" s="116"/>
      <c r="D4" s="116"/>
      <c r="E4" s="116"/>
      <c r="F4" s="8"/>
      <c r="G4" s="11"/>
      <c r="H4" s="11"/>
      <c r="I4" s="11"/>
      <c r="J4" s="11"/>
      <c r="K4" s="12"/>
      <c r="L4" s="2"/>
      <c r="R4" s="1"/>
      <c r="S4" s="1"/>
      <c r="T4" s="1"/>
      <c r="U4" s="1"/>
      <c r="V4" s="1"/>
    </row>
    <row r="5" spans="1:22" ht="20" customHeight="1" thickBot="1" x14ac:dyDescent="0.25">
      <c r="A5" s="7"/>
      <c r="B5" s="29" t="s">
        <v>38</v>
      </c>
      <c r="C5" s="29" t="s">
        <v>36</v>
      </c>
      <c r="D5" s="29" t="s">
        <v>37</v>
      </c>
      <c r="E5" s="29" t="s">
        <v>70</v>
      </c>
      <c r="F5" s="8"/>
      <c r="G5" s="11"/>
      <c r="H5" s="11"/>
      <c r="I5" s="11"/>
      <c r="J5" s="11"/>
      <c r="K5" s="12"/>
      <c r="L5" s="2"/>
      <c r="R5" s="1"/>
      <c r="S5" s="1"/>
      <c r="T5" s="1"/>
      <c r="U5" s="1"/>
      <c r="V5" s="1"/>
    </row>
    <row r="6" spans="1:22" ht="26.75" customHeight="1" thickBot="1" x14ac:dyDescent="0.25">
      <c r="A6" s="7"/>
      <c r="B6" s="30" t="s">
        <v>50</v>
      </c>
      <c r="C6" s="79">
        <v>0.9</v>
      </c>
      <c r="D6" s="81">
        <v>1</v>
      </c>
      <c r="E6" s="80">
        <v>4</v>
      </c>
      <c r="F6" s="8"/>
      <c r="G6" s="28"/>
      <c r="H6" s="11"/>
      <c r="I6" s="11"/>
      <c r="J6" s="11"/>
      <c r="K6" s="12"/>
      <c r="L6" s="2"/>
      <c r="R6" s="1"/>
      <c r="S6" s="1"/>
      <c r="T6" s="1"/>
      <c r="U6" s="1"/>
      <c r="V6" s="1"/>
    </row>
    <row r="7" spans="1:22" ht="20" customHeight="1" x14ac:dyDescent="0.2">
      <c r="A7" s="7"/>
      <c r="B7" s="31" t="s">
        <v>39</v>
      </c>
      <c r="C7" s="32">
        <v>0.85</v>
      </c>
      <c r="D7" s="77">
        <f>C6 - 0.01</f>
        <v>0.89</v>
      </c>
      <c r="E7" s="75">
        <v>3.9</v>
      </c>
      <c r="F7" s="8"/>
      <c r="G7" s="11"/>
      <c r="H7" s="11"/>
      <c r="I7" s="11"/>
      <c r="J7" s="11"/>
      <c r="K7" s="12"/>
      <c r="L7" s="2"/>
      <c r="R7" s="1"/>
      <c r="S7" s="1"/>
      <c r="T7" s="1"/>
      <c r="U7" s="1"/>
      <c r="V7" s="1"/>
    </row>
    <row r="8" spans="1:22" ht="20" customHeight="1" x14ac:dyDescent="0.2">
      <c r="A8" s="7"/>
      <c r="B8" s="31" t="s">
        <v>40</v>
      </c>
      <c r="C8" s="32">
        <v>0.8</v>
      </c>
      <c r="D8" s="78">
        <f>C7 - 0.01</f>
        <v>0.84</v>
      </c>
      <c r="E8" s="75">
        <v>3.7</v>
      </c>
      <c r="F8" s="8"/>
      <c r="G8" s="11"/>
      <c r="H8" s="11"/>
      <c r="I8" s="11"/>
      <c r="J8" s="11"/>
      <c r="K8" s="12"/>
      <c r="L8" s="2"/>
      <c r="R8" s="1"/>
      <c r="S8" s="1"/>
      <c r="T8" s="1"/>
      <c r="U8" s="1"/>
      <c r="V8" s="1"/>
    </row>
    <row r="9" spans="1:22" ht="20" customHeight="1" x14ac:dyDescent="0.2">
      <c r="A9" s="7"/>
      <c r="B9" s="31" t="s">
        <v>41</v>
      </c>
      <c r="C9" s="32">
        <v>0.77</v>
      </c>
      <c r="D9" s="78">
        <f>C8 - 0.01</f>
        <v>0.79</v>
      </c>
      <c r="E9" s="75">
        <v>3.3</v>
      </c>
      <c r="F9" s="8"/>
      <c r="G9" s="11"/>
      <c r="H9" s="11"/>
      <c r="I9" s="11"/>
      <c r="J9" s="11"/>
      <c r="K9" s="12"/>
      <c r="L9" s="2"/>
      <c r="T9" s="1"/>
      <c r="U9" s="1"/>
      <c r="V9" s="1"/>
    </row>
    <row r="10" spans="1:22" ht="20" customHeight="1" x14ac:dyDescent="0.2">
      <c r="A10" s="7"/>
      <c r="B10" s="31" t="s">
        <v>52</v>
      </c>
      <c r="C10" s="32">
        <v>0.73</v>
      </c>
      <c r="D10" s="78">
        <f>C9 -0.01</f>
        <v>0.76</v>
      </c>
      <c r="E10" s="75">
        <v>3</v>
      </c>
      <c r="F10" s="8"/>
      <c r="G10" s="11"/>
      <c r="H10" s="11"/>
      <c r="I10" s="11"/>
      <c r="J10" s="11"/>
      <c r="K10" s="12"/>
      <c r="L10" s="2"/>
      <c r="T10" s="1"/>
      <c r="U10" s="1"/>
      <c r="V10" s="1"/>
    </row>
    <row r="11" spans="1:22" s="3" customFormat="1" ht="20" customHeight="1" x14ac:dyDescent="0.2">
      <c r="A11" s="7"/>
      <c r="B11" s="31" t="s">
        <v>42</v>
      </c>
      <c r="C11" s="32">
        <v>0.7</v>
      </c>
      <c r="D11" s="78">
        <f>C10 - 0.01</f>
        <v>0.72</v>
      </c>
      <c r="E11" s="75">
        <v>2.7</v>
      </c>
      <c r="F11" s="8"/>
      <c r="G11" s="11"/>
      <c r="H11" s="11"/>
      <c r="I11" s="11"/>
      <c r="J11" s="11"/>
      <c r="K11" s="12"/>
      <c r="L11"/>
    </row>
    <row r="12" spans="1:22" s="1" customFormat="1" ht="20" customHeight="1" x14ac:dyDescent="0.2">
      <c r="A12" s="7"/>
      <c r="B12" s="31" t="s">
        <v>43</v>
      </c>
      <c r="C12" s="32">
        <v>0.67</v>
      </c>
      <c r="D12" s="78">
        <f>C11 - 0.01</f>
        <v>0.69</v>
      </c>
      <c r="E12" s="75">
        <v>2.2999999999999998</v>
      </c>
      <c r="F12" s="8"/>
      <c r="G12" s="11"/>
      <c r="H12" s="11"/>
      <c r="I12" s="11"/>
      <c r="J12" s="11"/>
      <c r="K12" s="12"/>
      <c r="L12"/>
    </row>
    <row r="13" spans="1:22" s="1" customFormat="1" ht="20" customHeight="1" x14ac:dyDescent="0.2">
      <c r="A13" s="7"/>
      <c r="B13" s="31" t="s">
        <v>44</v>
      </c>
      <c r="C13" s="32">
        <v>0.63</v>
      </c>
      <c r="D13" s="78">
        <f>C12 -0.01</f>
        <v>0.66</v>
      </c>
      <c r="E13" s="75">
        <v>2</v>
      </c>
      <c r="F13" s="8"/>
      <c r="G13" s="11"/>
      <c r="H13" s="11"/>
      <c r="I13" s="11"/>
      <c r="J13" s="11"/>
      <c r="K13" s="12"/>
      <c r="L13"/>
      <c r="M13"/>
    </row>
    <row r="14" spans="1:22" s="1" customFormat="1" ht="20" customHeight="1" x14ac:dyDescent="0.2">
      <c r="A14" s="7"/>
      <c r="B14" s="31" t="s">
        <v>45</v>
      </c>
      <c r="C14" s="32">
        <v>0.6</v>
      </c>
      <c r="D14" s="78">
        <f>C13 - 0.01</f>
        <v>0.62</v>
      </c>
      <c r="E14" s="75">
        <v>1.7</v>
      </c>
      <c r="F14" s="8"/>
      <c r="G14" s="11"/>
      <c r="H14" s="11"/>
      <c r="I14" s="11"/>
      <c r="J14" s="11"/>
      <c r="K14" s="12"/>
      <c r="L14"/>
      <c r="M14"/>
    </row>
    <row r="15" spans="1:22" s="1" customFormat="1" ht="20" customHeight="1" x14ac:dyDescent="0.2">
      <c r="A15" s="7"/>
      <c r="B15" s="31" t="s">
        <v>46</v>
      </c>
      <c r="C15" s="32">
        <v>0.56000000000000005</v>
      </c>
      <c r="D15" s="78">
        <f>C14 - 0.01</f>
        <v>0.59</v>
      </c>
      <c r="E15" s="75">
        <v>1.3</v>
      </c>
      <c r="F15" s="8"/>
      <c r="G15" s="11"/>
      <c r="H15" s="11"/>
      <c r="I15" s="11"/>
      <c r="J15" s="11"/>
      <c r="K15" s="12"/>
      <c r="L15" s="4"/>
      <c r="M15" s="4"/>
    </row>
    <row r="16" spans="1:22" s="1" customFormat="1" ht="20" customHeight="1" x14ac:dyDescent="0.2">
      <c r="A16" s="7"/>
      <c r="B16" s="31" t="s">
        <v>49</v>
      </c>
      <c r="C16" s="32">
        <v>0.53</v>
      </c>
      <c r="D16" s="78">
        <f>C15 - 0.01</f>
        <v>0.55000000000000004</v>
      </c>
      <c r="E16" s="75">
        <v>1</v>
      </c>
      <c r="F16" s="8"/>
      <c r="G16" s="11"/>
      <c r="H16" s="11"/>
      <c r="I16" s="11"/>
      <c r="J16" s="11"/>
      <c r="K16" s="12"/>
      <c r="L16" s="2"/>
      <c r="M16" s="4"/>
    </row>
    <row r="17" spans="1:22" s="1" customFormat="1" ht="20" customHeight="1" x14ac:dyDescent="0.2">
      <c r="A17" s="7"/>
      <c r="B17" s="31" t="s">
        <v>47</v>
      </c>
      <c r="C17" s="32">
        <v>0.5</v>
      </c>
      <c r="D17" s="78">
        <f t="shared" ref="D17" si="0">C16</f>
        <v>0.53</v>
      </c>
      <c r="E17" s="75">
        <v>0.7</v>
      </c>
      <c r="F17" s="8"/>
      <c r="G17" s="11"/>
      <c r="H17" s="11"/>
      <c r="I17" s="11"/>
      <c r="J17" s="11"/>
      <c r="K17" s="12"/>
      <c r="L17" s="2"/>
      <c r="M17" s="4"/>
    </row>
    <row r="18" spans="1:22" s="1" customFormat="1" ht="20" customHeight="1" thickBot="1" x14ac:dyDescent="0.25">
      <c r="A18" s="7"/>
      <c r="B18" s="33" t="s">
        <v>48</v>
      </c>
      <c r="C18" s="34">
        <v>0</v>
      </c>
      <c r="D18" s="78">
        <f>C17 - 0.01</f>
        <v>0.49</v>
      </c>
      <c r="E18" s="76">
        <v>0</v>
      </c>
      <c r="F18" s="8"/>
      <c r="G18" s="11"/>
      <c r="H18" s="11"/>
      <c r="I18" s="11"/>
      <c r="J18" s="11"/>
      <c r="K18" s="12"/>
      <c r="L18" s="2"/>
      <c r="M18" s="4"/>
    </row>
    <row r="19" spans="1:22" s="1" customFormat="1" ht="20" customHeight="1" x14ac:dyDescent="0.2">
      <c r="A19" s="7"/>
      <c r="B19" s="8"/>
      <c r="C19" s="8"/>
      <c r="D19" s="8"/>
      <c r="E19" s="8"/>
      <c r="F19" s="8"/>
      <c r="G19" s="11"/>
      <c r="H19" s="11"/>
      <c r="I19" s="11"/>
      <c r="J19" s="11"/>
      <c r="K19" s="12"/>
      <c r="L19" s="2"/>
      <c r="M19" s="4"/>
    </row>
    <row r="20" spans="1:22" ht="31" customHeight="1" x14ac:dyDescent="0.2">
      <c r="A20" s="7"/>
      <c r="B20" s="8"/>
      <c r="C20" s="8"/>
      <c r="D20" s="8"/>
      <c r="E20" s="8"/>
      <c r="F20" s="8"/>
      <c r="G20" s="11"/>
      <c r="H20" s="11"/>
      <c r="I20" s="11"/>
      <c r="J20" s="11"/>
      <c r="K20" s="12"/>
      <c r="T20" s="1"/>
      <c r="U20" s="1"/>
      <c r="V20" s="1"/>
    </row>
    <row r="21" spans="1:22" ht="15" customHeight="1" x14ac:dyDescent="0.2">
      <c r="D21"/>
      <c r="E21"/>
      <c r="F21" s="1"/>
      <c r="L21" s="2"/>
      <c r="M21" s="1"/>
      <c r="N21" s="1"/>
      <c r="O21" s="1"/>
    </row>
    <row r="22" spans="1:22" x14ac:dyDescent="0.2">
      <c r="D22"/>
      <c r="E22"/>
      <c r="L22" s="2"/>
      <c r="M22"/>
      <c r="O22" s="1"/>
    </row>
    <row r="23" spans="1:22" x14ac:dyDescent="0.2">
      <c r="E23"/>
      <c r="L23" s="2"/>
      <c r="M23"/>
      <c r="O23" s="1"/>
    </row>
    <row r="24" spans="1:22" x14ac:dyDescent="0.2">
      <c r="D24"/>
      <c r="E24" s="1"/>
      <c r="L24" s="2"/>
      <c r="M24"/>
      <c r="O24" s="1"/>
    </row>
    <row r="25" spans="1:22" x14ac:dyDescent="0.2">
      <c r="D25" s="3"/>
      <c r="E25" s="3"/>
      <c r="O25" s="1"/>
    </row>
    <row r="26" spans="1:22" x14ac:dyDescent="0.2">
      <c r="O26" s="1"/>
    </row>
    <row r="27" spans="1:22" x14ac:dyDescent="0.2">
      <c r="O27" s="1"/>
    </row>
    <row r="28" spans="1:22" x14ac:dyDescent="0.2">
      <c r="D28" s="5"/>
      <c r="E28" s="5"/>
      <c r="F28" s="1"/>
      <c r="M28"/>
      <c r="N28" s="4"/>
      <c r="O28" s="1"/>
    </row>
    <row r="29" spans="1:22" x14ac:dyDescent="0.2">
      <c r="D29"/>
      <c r="E29"/>
      <c r="F29" s="1"/>
      <c r="M29"/>
      <c r="N29" s="4"/>
      <c r="O29" s="1"/>
    </row>
    <row r="30" spans="1:22" x14ac:dyDescent="0.2">
      <c r="D30"/>
      <c r="E30"/>
      <c r="F30" s="1"/>
      <c r="M30"/>
      <c r="N30" s="4"/>
      <c r="O30" s="1"/>
    </row>
    <row r="31" spans="1:22" x14ac:dyDescent="0.2">
      <c r="B31" s="3"/>
      <c r="C31" s="3"/>
      <c r="D31"/>
      <c r="E31"/>
      <c r="F31" s="1"/>
      <c r="G31" s="3"/>
      <c r="H31" s="3"/>
      <c r="I31" s="3"/>
      <c r="J31" s="3"/>
      <c r="K31" s="3"/>
      <c r="M31"/>
      <c r="N31" s="4"/>
      <c r="O31" s="1"/>
    </row>
    <row r="32" spans="1:22" ht="16" x14ac:dyDescent="0.2">
      <c r="B32" s="6"/>
      <c r="C32" s="6"/>
      <c r="D32"/>
      <c r="E32"/>
      <c r="F32" s="1"/>
      <c r="G32" s="6"/>
      <c r="H32" s="6"/>
      <c r="I32" s="6"/>
      <c r="J32" s="6"/>
      <c r="K32" s="6"/>
      <c r="M32"/>
      <c r="N32" s="4"/>
      <c r="O32" s="1"/>
    </row>
    <row r="33" spans="2:15" ht="15" customHeight="1" x14ac:dyDescent="0.2">
      <c r="B33" s="5"/>
      <c r="C33" s="5"/>
      <c r="D33"/>
      <c r="E33"/>
      <c r="F33" s="1"/>
      <c r="G33" s="5"/>
      <c r="H33" s="5"/>
      <c r="I33" s="5"/>
      <c r="J33" s="5"/>
      <c r="K33" s="5"/>
      <c r="M33"/>
      <c r="N33" s="4"/>
      <c r="O33" s="1"/>
    </row>
    <row r="34" spans="2:15" x14ac:dyDescent="0.2">
      <c r="D34"/>
      <c r="E34"/>
      <c r="F34" s="1"/>
      <c r="M34"/>
      <c r="N34" s="4"/>
      <c r="O34" s="1"/>
    </row>
    <row r="35" spans="2:15" x14ac:dyDescent="0.2">
      <c r="D35"/>
      <c r="E35"/>
      <c r="F35" s="1"/>
      <c r="M35"/>
      <c r="O35" s="1"/>
    </row>
    <row r="36" spans="2:15" x14ac:dyDescent="0.2">
      <c r="D36"/>
      <c r="E36"/>
      <c r="F36" s="1"/>
      <c r="M36"/>
      <c r="O36" s="1"/>
    </row>
    <row r="37" spans="2:15" x14ac:dyDescent="0.2">
      <c r="D37"/>
      <c r="E37"/>
      <c r="F37" s="1"/>
      <c r="M37"/>
      <c r="O37" s="1"/>
    </row>
    <row r="38" spans="2:15" x14ac:dyDescent="0.2">
      <c r="D38"/>
      <c r="E38"/>
      <c r="F38" s="1"/>
      <c r="M38"/>
      <c r="O38" s="1"/>
    </row>
  </sheetData>
  <sheetProtection formatColumns="0"/>
  <mergeCells count="2">
    <mergeCell ref="B4:E4"/>
    <mergeCell ref="A1:K1"/>
  </mergeCells>
  <pageMargins left="0.7" right="0.7" top="0.75" bottom="0.75" header="0.3" footer="0.3"/>
  <pageSetup scale="77" orientation="landscape"/>
  <ignoredErrors>
    <ignoredError sqref="D10 D13 D17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49855-E316-4E79-B57E-B1CF3350C8C3}">
  <sheetPr>
    <pageSetUpPr fitToPage="1"/>
  </sheetPr>
  <dimension ref="A1:V117"/>
  <sheetViews>
    <sheetView showGridLines="0" showRuler="0" zoomScale="71" zoomScaleNormal="120" workbookViewId="0">
      <selection activeCell="C5" sqref="C5"/>
    </sheetView>
  </sheetViews>
  <sheetFormatPr baseColWidth="10" defaultColWidth="8.83203125" defaultRowHeight="15" x14ac:dyDescent="0.2"/>
  <cols>
    <col min="1" max="1" width="5" customWidth="1"/>
    <col min="2" max="2" width="20.1640625" customWidth="1"/>
    <col min="3" max="3" width="27.1640625" customWidth="1"/>
    <col min="4" max="4" width="12.83203125" style="4" customWidth="1"/>
    <col min="5" max="5" width="23" style="4" customWidth="1"/>
    <col min="6" max="6" width="14.83203125" customWidth="1"/>
    <col min="7" max="7" width="12.83203125" customWidth="1"/>
    <col min="8" max="8" width="13.6640625" customWidth="1"/>
    <col min="9" max="9" width="7.6640625" customWidth="1"/>
    <col min="10" max="10" width="35.83203125" customWidth="1"/>
    <col min="11" max="11" width="6.33203125" customWidth="1"/>
    <col min="12" max="12" width="15" style="4" customWidth="1"/>
    <col min="13" max="13" width="11" style="4" customWidth="1"/>
    <col min="14" max="15" width="10.1640625" bestFit="1" customWidth="1"/>
    <col min="16" max="16" width="14.1640625" bestFit="1" customWidth="1"/>
    <col min="17" max="18" width="11.1640625" bestFit="1" customWidth="1"/>
    <col min="19" max="19" width="10.1640625" bestFit="1" customWidth="1"/>
  </cols>
  <sheetData>
    <row r="1" spans="1:22" s="1" customFormat="1" ht="47" x14ac:dyDescent="0.2">
      <c r="A1" s="119" t="str">
        <f ca="1">IF(F4="","CLASS GPA TRACKER",F4&amp;": "&amp;C6)</f>
        <v>MATH115: A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</row>
    <row r="2" spans="1:22" ht="21" x14ac:dyDescent="0.25">
      <c r="A2" s="120" t="s">
        <v>65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2"/>
      <c r="U2" s="1"/>
      <c r="V2" s="1"/>
    </row>
    <row r="3" spans="1:22" s="3" customFormat="1" ht="18" customHeight="1" x14ac:dyDescent="0.2">
      <c r="A3" s="20"/>
      <c r="B3" s="21"/>
      <c r="C3" s="21"/>
      <c r="D3" s="22"/>
      <c r="E3" s="22"/>
      <c r="F3" s="21"/>
      <c r="G3" s="21"/>
      <c r="H3" s="21"/>
      <c r="I3" s="21"/>
      <c r="J3" s="21"/>
      <c r="K3" s="23"/>
      <c r="L3" s="2"/>
      <c r="M3" s="2"/>
      <c r="N3" s="1"/>
    </row>
    <row r="4" spans="1:22" ht="16" customHeight="1" thickBot="1" x14ac:dyDescent="0.25">
      <c r="A4" s="24"/>
      <c r="B4" s="121" t="s">
        <v>1</v>
      </c>
      <c r="C4" s="121"/>
      <c r="D4" s="35"/>
      <c r="E4" s="36" t="s">
        <v>2</v>
      </c>
      <c r="F4" s="37" t="str" cm="1">
        <f t="array" aca="1" ref="F4" ca="1">MID(CELL("filename",A1),FIND("]",CELL("filename",A1))+1,255)</f>
        <v>MATH115</v>
      </c>
      <c r="G4" s="35"/>
      <c r="H4" s="122" t="s">
        <v>74</v>
      </c>
      <c r="I4" s="38"/>
      <c r="J4" s="39"/>
      <c r="K4" s="40"/>
      <c r="L4" s="2"/>
      <c r="R4" s="1"/>
      <c r="S4" s="1"/>
      <c r="T4" s="1"/>
      <c r="U4" s="1"/>
      <c r="V4" s="1"/>
    </row>
    <row r="5" spans="1:22" ht="16" customHeight="1" x14ac:dyDescent="0.2">
      <c r="A5" s="24"/>
      <c r="B5" s="41" t="s">
        <v>72</v>
      </c>
      <c r="C5" s="42">
        <f>IF(H21&gt;=GPAScale!C6,GPAScale!E6,  IF(H21&gt;=GPAScale!C7,GPAScale!E7,  IF(H21&gt;=GPAScale!C8,GPAScale!E8,  IF(H21&gt;=GPAScale!C9,GPAScale!E9,  IF(H21&gt;=GPAScale!C10,GPAScale!E10,  IF(H21&gt;=GPAScale!C11,GPAScale!E11,  IF(H21&gt;=GPAScale!C12,GPAScale!E12,  IF(H21&gt;=GPAScale!C13,GPAScale!E13,  IF(H21&gt;=GPAScale!C14,GPAScale!E14,  IF(H21&gt;=GPAScale!C15,GPAScale!E15,  IF(H21&gt;=GPAScale!C16,GPAScale!E16,  IF(H21&gt;=GPAScale!C17,GPAScale!E17,  GPAScale!E18))))))))))))</f>
        <v>3.9</v>
      </c>
      <c r="D5" s="35"/>
      <c r="E5" s="43" t="s">
        <v>4</v>
      </c>
      <c r="F5" s="107">
        <v>0.5</v>
      </c>
      <c r="G5" s="35"/>
      <c r="H5" s="122"/>
      <c r="I5" s="38"/>
      <c r="J5" s="124" t="s">
        <v>75</v>
      </c>
      <c r="K5" s="40"/>
      <c r="L5" s="2"/>
      <c r="R5" s="1"/>
      <c r="S5" s="1"/>
      <c r="T5" s="1"/>
      <c r="U5" s="1"/>
      <c r="V5" s="1"/>
    </row>
    <row r="6" spans="1:22" ht="16" customHeight="1" thickBot="1" x14ac:dyDescent="0.25">
      <c r="A6" s="24"/>
      <c r="B6" s="41" t="s">
        <v>51</v>
      </c>
      <c r="C6" s="42" t="str">
        <f>IF(H21&gt;=GPAScale!C6,GPAScale!B6,  IF(H21&gt;=GPAScale!C7,GPAScale!B7,  IF(H21&gt;=GPAScale!C8,GPAScale!B8,  IF(H21&gt;=GPAScale!C9,GPAScale!B9,  IF(H21&gt;=GPAScale!C10,GPAScale!B10,  IF(H21&gt;=GPAScale!C11,GPAScale!B11,  IF(H21&gt;=GPAScale!C12,GPAScale!B12,  IF(H21&gt;=GPAScale!C13,GPAScale!B13,  IF(H21&gt;=GPAScale!C14,GPAScale!B14,  IF(H21&gt;=GPAScale!C15,GPAScale!B15,  IF(H21&gt;=GPAScale!C16,GPAScale!B16,  IF(H21&gt;=GPAScale!C17,GPAScale!B17,  GPAScale!B18))))))))))))</f>
        <v>A</v>
      </c>
      <c r="D6" s="35"/>
      <c r="E6" s="43" t="s">
        <v>73</v>
      </c>
      <c r="F6" s="44">
        <v>1</v>
      </c>
      <c r="G6" s="35"/>
      <c r="H6" s="123"/>
      <c r="I6" s="38"/>
      <c r="J6" s="125"/>
      <c r="K6" s="40"/>
      <c r="L6" s="2"/>
      <c r="R6" s="1"/>
      <c r="S6" s="1"/>
      <c r="T6" s="1"/>
      <c r="U6" s="1"/>
      <c r="V6" s="1"/>
    </row>
    <row r="7" spans="1:22" ht="16" customHeight="1" thickBot="1" x14ac:dyDescent="0.25">
      <c r="A7" s="24"/>
      <c r="B7" s="41" t="s">
        <v>71</v>
      </c>
      <c r="C7" s="45">
        <f>C5*F5</f>
        <v>1.95</v>
      </c>
      <c r="D7" s="35"/>
      <c r="E7" s="35"/>
      <c r="F7" s="38"/>
      <c r="G7" s="35"/>
      <c r="H7" s="46" t="s">
        <v>3</v>
      </c>
      <c r="I7" s="38"/>
      <c r="J7" s="126"/>
      <c r="K7" s="40"/>
      <c r="L7" s="2"/>
      <c r="R7" s="1"/>
      <c r="S7" s="1"/>
      <c r="T7" s="1"/>
      <c r="U7" s="1"/>
      <c r="V7" s="1"/>
    </row>
    <row r="8" spans="1:22" ht="16" customHeight="1" x14ac:dyDescent="0.2">
      <c r="A8" s="24"/>
      <c r="B8" s="38"/>
      <c r="C8" s="38"/>
      <c r="D8" s="35"/>
      <c r="E8" s="35"/>
      <c r="F8" s="38"/>
      <c r="G8" s="35"/>
      <c r="H8" s="38"/>
      <c r="I8" s="38"/>
      <c r="J8" s="39"/>
      <c r="K8" s="40"/>
      <c r="L8" s="2"/>
      <c r="R8" s="1"/>
      <c r="S8" s="1"/>
      <c r="T8" s="1"/>
      <c r="U8" s="1"/>
      <c r="V8" s="1"/>
    </row>
    <row r="9" spans="1:22" ht="15" customHeight="1" x14ac:dyDescent="0.2">
      <c r="A9" s="24"/>
      <c r="B9" s="121" t="s">
        <v>5</v>
      </c>
      <c r="C9" s="121"/>
      <c r="D9" s="38"/>
      <c r="E9" s="121" t="s">
        <v>14</v>
      </c>
      <c r="F9" s="121"/>
      <c r="G9" s="121"/>
      <c r="H9" s="121"/>
      <c r="I9" s="35"/>
      <c r="J9" s="39"/>
      <c r="K9" s="47"/>
      <c r="L9" s="2"/>
      <c r="T9" s="1"/>
      <c r="U9" s="1"/>
      <c r="V9" s="1"/>
    </row>
    <row r="10" spans="1:22" ht="32" customHeight="1" thickBot="1" x14ac:dyDescent="0.25">
      <c r="A10" s="24"/>
      <c r="B10" s="48" t="s">
        <v>6</v>
      </c>
      <c r="C10" s="49" t="s">
        <v>13</v>
      </c>
      <c r="D10" s="38"/>
      <c r="E10" s="48" t="s">
        <v>6</v>
      </c>
      <c r="F10" s="49" t="s">
        <v>12</v>
      </c>
      <c r="G10" s="50" t="s">
        <v>19</v>
      </c>
      <c r="H10" s="50" t="s">
        <v>20</v>
      </c>
      <c r="I10" s="35"/>
      <c r="J10" s="39"/>
      <c r="K10" s="47"/>
      <c r="L10" s="2"/>
      <c r="T10" s="1"/>
      <c r="U10" s="1"/>
      <c r="V10" s="1"/>
    </row>
    <row r="11" spans="1:22" s="3" customFormat="1" ht="16" customHeight="1" x14ac:dyDescent="0.2">
      <c r="A11" s="20"/>
      <c r="B11" s="51" t="s">
        <v>8</v>
      </c>
      <c r="C11" s="52">
        <v>0.05</v>
      </c>
      <c r="D11" s="38"/>
      <c r="E11" s="53" t="str">
        <f>IF(B11="","",B11)</f>
        <v>Class Exercises</v>
      </c>
      <c r="F11" s="54">
        <f>IF( IF(E11&lt;&gt;"",COUNTIF($B$25:$B$94,E11),"") = 0,"", IF(E11&lt;&gt;"",COUNTIF($B$25:$B$94,E11),""))</f>
        <v>4</v>
      </c>
      <c r="G11" s="55">
        <f>IFERROR( IF(F11&lt;&gt;"",AVERAGEIFS($E$25:$E$94,$B$25:$B$94, E11),""),"")</f>
        <v>0.9</v>
      </c>
      <c r="H11" s="55">
        <f t="shared" ref="H11:H20" si="0">IFERROR(G11*C11,"")</f>
        <v>4.5000000000000005E-2</v>
      </c>
      <c r="I11" s="35"/>
      <c r="J11" s="39"/>
      <c r="K11" s="40"/>
      <c r="L11"/>
    </row>
    <row r="12" spans="1:22" s="1" customFormat="1" ht="15" customHeight="1" x14ac:dyDescent="0.2">
      <c r="A12" s="20"/>
      <c r="B12" s="56" t="s">
        <v>9</v>
      </c>
      <c r="C12" s="57">
        <v>0.05</v>
      </c>
      <c r="D12" s="38"/>
      <c r="E12" s="53" t="str">
        <f t="shared" ref="E12:E20" si="1">IF(B12="","",B12)</f>
        <v>Homework</v>
      </c>
      <c r="F12" s="54">
        <f t="shared" ref="F12:F20" si="2">IF( IF(E12&lt;&gt;"",COUNTIF($B$25:$B$94,E12),"") = 0,"", IF(E12&lt;&gt;"",COUNTIF($B$25:$B$94,E12),""))</f>
        <v>5</v>
      </c>
      <c r="G12" s="55">
        <f t="shared" ref="G12:G20" si="3">IFERROR( IF(F12&lt;&gt;"",AVERAGEIFS($E$25:$E$94,$B$25:$B$94, E12),""),"")</f>
        <v>0.9</v>
      </c>
      <c r="H12" s="55">
        <f t="shared" si="0"/>
        <v>4.5000000000000005E-2</v>
      </c>
      <c r="I12" s="35"/>
      <c r="J12" s="39"/>
      <c r="K12" s="40"/>
      <c r="L12"/>
    </row>
    <row r="13" spans="1:22" s="1" customFormat="1" ht="16" customHeight="1" x14ac:dyDescent="0.2">
      <c r="A13" s="20"/>
      <c r="B13" s="56" t="s">
        <v>10</v>
      </c>
      <c r="C13" s="57">
        <v>0.25</v>
      </c>
      <c r="D13" s="38"/>
      <c r="E13" s="53" t="str">
        <f t="shared" si="1"/>
        <v>Mid Term</v>
      </c>
      <c r="F13" s="54">
        <f t="shared" si="2"/>
        <v>1</v>
      </c>
      <c r="G13" s="55">
        <f t="shared" si="3"/>
        <v>0.75</v>
      </c>
      <c r="H13" s="55">
        <f t="shared" si="0"/>
        <v>0.1875</v>
      </c>
      <c r="I13" s="35"/>
      <c r="J13" s="39"/>
      <c r="K13" s="40"/>
      <c r="L13"/>
      <c r="M13"/>
    </row>
    <row r="14" spans="1:22" s="1" customFormat="1" ht="16" customHeight="1" x14ac:dyDescent="0.2">
      <c r="A14" s="20"/>
      <c r="B14" s="56" t="s">
        <v>11</v>
      </c>
      <c r="C14" s="57">
        <v>0.1</v>
      </c>
      <c r="D14" s="38"/>
      <c r="E14" s="53" t="str">
        <f t="shared" si="1"/>
        <v>Projects</v>
      </c>
      <c r="F14" s="54">
        <f t="shared" si="2"/>
        <v>1</v>
      </c>
      <c r="G14" s="55">
        <f t="shared" si="3"/>
        <v>0.9</v>
      </c>
      <c r="H14" s="55">
        <f t="shared" si="0"/>
        <v>9.0000000000000011E-2</v>
      </c>
      <c r="I14" s="35"/>
      <c r="J14" s="39"/>
      <c r="K14" s="40"/>
      <c r="L14"/>
      <c r="M14"/>
    </row>
    <row r="15" spans="1:22" s="1" customFormat="1" ht="16" customHeight="1" x14ac:dyDescent="0.2">
      <c r="A15" s="20"/>
      <c r="B15" s="56" t="s">
        <v>7</v>
      </c>
      <c r="C15" s="57">
        <v>0.55000000000000004</v>
      </c>
      <c r="D15" s="38"/>
      <c r="E15" s="53" t="str">
        <f t="shared" si="1"/>
        <v>Final Exam</v>
      </c>
      <c r="F15" s="54">
        <f t="shared" si="2"/>
        <v>1</v>
      </c>
      <c r="G15" s="55">
        <f t="shared" si="3"/>
        <v>0.88</v>
      </c>
      <c r="H15" s="55">
        <f t="shared" si="0"/>
        <v>0.48400000000000004</v>
      </c>
      <c r="I15" s="35"/>
      <c r="J15" s="39"/>
      <c r="K15" s="40"/>
      <c r="L15" s="4"/>
      <c r="M15" s="4"/>
    </row>
    <row r="16" spans="1:22" s="1" customFormat="1" ht="16" customHeight="1" x14ac:dyDescent="0.2">
      <c r="A16" s="20"/>
      <c r="B16" s="56"/>
      <c r="C16" s="57">
        <v>0</v>
      </c>
      <c r="D16" s="38"/>
      <c r="E16" s="53" t="str">
        <f t="shared" si="1"/>
        <v/>
      </c>
      <c r="F16" s="54" t="str">
        <f t="shared" si="2"/>
        <v/>
      </c>
      <c r="G16" s="55" t="str">
        <f t="shared" si="3"/>
        <v/>
      </c>
      <c r="H16" s="55" t="str">
        <f t="shared" si="0"/>
        <v/>
      </c>
      <c r="I16" s="35"/>
      <c r="J16" s="35"/>
      <c r="K16" s="40"/>
      <c r="L16" s="2"/>
      <c r="M16" s="4"/>
    </row>
    <row r="17" spans="1:22" s="1" customFormat="1" ht="16" customHeight="1" x14ac:dyDescent="0.2">
      <c r="A17" s="20"/>
      <c r="B17" s="56"/>
      <c r="C17" s="57">
        <v>0</v>
      </c>
      <c r="D17" s="38"/>
      <c r="E17" s="53" t="str">
        <f t="shared" si="1"/>
        <v/>
      </c>
      <c r="F17" s="54" t="str">
        <f t="shared" si="2"/>
        <v/>
      </c>
      <c r="G17" s="55" t="str">
        <f t="shared" si="3"/>
        <v/>
      </c>
      <c r="H17" s="55" t="str">
        <f t="shared" si="0"/>
        <v/>
      </c>
      <c r="I17" s="35"/>
      <c r="J17" s="35"/>
      <c r="K17" s="40"/>
      <c r="L17" s="2"/>
      <c r="M17" s="4"/>
    </row>
    <row r="18" spans="1:22" s="1" customFormat="1" ht="16" customHeight="1" x14ac:dyDescent="0.2">
      <c r="A18" s="20"/>
      <c r="B18" s="56"/>
      <c r="C18" s="57">
        <v>0</v>
      </c>
      <c r="D18" s="38"/>
      <c r="E18" s="53" t="str">
        <f t="shared" si="1"/>
        <v/>
      </c>
      <c r="F18" s="54" t="str">
        <f t="shared" si="2"/>
        <v/>
      </c>
      <c r="G18" s="55" t="str">
        <f t="shared" si="3"/>
        <v/>
      </c>
      <c r="H18" s="55" t="str">
        <f t="shared" si="0"/>
        <v/>
      </c>
      <c r="I18" s="35"/>
      <c r="J18" s="35"/>
      <c r="K18" s="40"/>
      <c r="L18" s="2"/>
      <c r="M18" s="4"/>
    </row>
    <row r="19" spans="1:22" s="1" customFormat="1" ht="16" customHeight="1" x14ac:dyDescent="0.2">
      <c r="A19" s="20"/>
      <c r="B19" s="56"/>
      <c r="C19" s="57">
        <v>0</v>
      </c>
      <c r="D19" s="38"/>
      <c r="E19" s="53" t="str">
        <f t="shared" si="1"/>
        <v/>
      </c>
      <c r="F19" s="54" t="str">
        <f t="shared" si="2"/>
        <v/>
      </c>
      <c r="G19" s="55" t="str">
        <f t="shared" si="3"/>
        <v/>
      </c>
      <c r="H19" s="55" t="str">
        <f t="shared" si="0"/>
        <v/>
      </c>
      <c r="I19" s="35"/>
      <c r="J19" s="35"/>
      <c r="K19" s="40"/>
      <c r="L19" s="2"/>
      <c r="M19" s="4"/>
    </row>
    <row r="20" spans="1:22" s="1" customFormat="1" ht="16" customHeight="1" thickBot="1" x14ac:dyDescent="0.25">
      <c r="A20" s="20"/>
      <c r="B20" s="58"/>
      <c r="C20" s="59">
        <v>0</v>
      </c>
      <c r="D20" s="38"/>
      <c r="E20" s="53" t="str">
        <f t="shared" si="1"/>
        <v/>
      </c>
      <c r="F20" s="54" t="str">
        <f t="shared" si="2"/>
        <v/>
      </c>
      <c r="G20" s="55" t="str">
        <f t="shared" si="3"/>
        <v/>
      </c>
      <c r="H20" s="55" t="str">
        <f t="shared" si="0"/>
        <v/>
      </c>
      <c r="I20" s="35"/>
      <c r="J20" s="35"/>
      <c r="K20" s="40"/>
      <c r="L20" s="2"/>
      <c r="M20" s="4"/>
    </row>
    <row r="21" spans="1:22" s="1" customFormat="1" ht="16" customHeight="1" x14ac:dyDescent="0.2">
      <c r="A21" s="20"/>
      <c r="B21" s="82"/>
      <c r="C21" s="83">
        <f>SUM(C11:C20)</f>
        <v>1</v>
      </c>
      <c r="D21" s="38"/>
      <c r="E21" s="82"/>
      <c r="F21" s="84">
        <f>SUM(F11:F20)</f>
        <v>12</v>
      </c>
      <c r="G21" s="83"/>
      <c r="H21" s="83">
        <f>IFERROR( SUM(H11:H20) / SUMIFS(C11:C20,H11:H20,"&gt;-1"),"")</f>
        <v>0.85150000000000015</v>
      </c>
      <c r="I21" s="45" t="s">
        <v>38</v>
      </c>
      <c r="J21" s="35"/>
      <c r="K21" s="40"/>
      <c r="L21" s="2"/>
      <c r="M21" s="4"/>
    </row>
    <row r="22" spans="1:22" s="3" customFormat="1" ht="16" customHeight="1" x14ac:dyDescent="0.2">
      <c r="A22" s="20"/>
      <c r="B22" s="38"/>
      <c r="C22" s="38"/>
      <c r="D22" s="38"/>
      <c r="E22" s="38"/>
      <c r="F22" s="38"/>
      <c r="G22" s="35"/>
      <c r="H22" s="35"/>
      <c r="I22" s="35"/>
      <c r="J22" s="35"/>
      <c r="K22" s="40"/>
      <c r="L22" s="2"/>
      <c r="M22" s="4"/>
      <c r="N22"/>
      <c r="O22"/>
      <c r="U22" s="1"/>
      <c r="V22" s="1"/>
    </row>
    <row r="23" spans="1:22" s="3" customFormat="1" ht="16" customHeight="1" x14ac:dyDescent="0.2">
      <c r="A23" s="20"/>
      <c r="B23" s="118" t="s">
        <v>15</v>
      </c>
      <c r="C23" s="118"/>
      <c r="D23" s="118"/>
      <c r="E23" s="118"/>
      <c r="F23" s="38"/>
      <c r="G23" s="35"/>
      <c r="H23" s="35"/>
      <c r="I23" s="35"/>
      <c r="J23" s="35"/>
      <c r="K23" s="40"/>
      <c r="L23" s="2"/>
      <c r="M23" s="4"/>
      <c r="U23" s="1"/>
      <c r="V23" s="1"/>
    </row>
    <row r="24" spans="1:22" s="6" customFormat="1" ht="32" customHeight="1" thickBot="1" x14ac:dyDescent="0.25">
      <c r="A24" s="20"/>
      <c r="B24" s="48" t="s">
        <v>6</v>
      </c>
      <c r="C24" s="48" t="s">
        <v>56</v>
      </c>
      <c r="D24" s="50" t="s">
        <v>16</v>
      </c>
      <c r="E24" s="50" t="s">
        <v>18</v>
      </c>
      <c r="F24" s="35"/>
      <c r="G24" s="35"/>
      <c r="H24" s="35"/>
      <c r="I24" s="35"/>
      <c r="J24" s="35"/>
      <c r="K24" s="40"/>
      <c r="L24" s="2"/>
      <c r="M24" s="4"/>
      <c r="U24" s="1"/>
      <c r="V24" s="1"/>
    </row>
    <row r="25" spans="1:22" s="5" customFormat="1" ht="16" customHeight="1" x14ac:dyDescent="0.2">
      <c r="A25" s="20"/>
      <c r="B25" s="60" t="s">
        <v>8</v>
      </c>
      <c r="C25" s="61" t="s">
        <v>24</v>
      </c>
      <c r="D25" s="62" t="s">
        <v>17</v>
      </c>
      <c r="E25" s="52">
        <v>0.9</v>
      </c>
      <c r="F25" s="35"/>
      <c r="G25" s="35"/>
      <c r="H25" s="35"/>
      <c r="I25" s="35"/>
      <c r="J25" s="35"/>
      <c r="K25" s="40"/>
      <c r="L25" s="2"/>
      <c r="M25" s="4"/>
      <c r="U25" s="1"/>
      <c r="V25" s="1"/>
    </row>
    <row r="26" spans="1:22" s="6" customFormat="1" ht="16" customHeight="1" x14ac:dyDescent="0.2">
      <c r="A26" s="20"/>
      <c r="B26" s="63" t="s">
        <v>8</v>
      </c>
      <c r="C26" s="64" t="s">
        <v>25</v>
      </c>
      <c r="D26" s="65" t="s">
        <v>17</v>
      </c>
      <c r="E26" s="57">
        <v>0.9</v>
      </c>
      <c r="F26" s="35"/>
      <c r="G26" s="35"/>
      <c r="H26" s="35"/>
      <c r="I26" s="35"/>
      <c r="J26" s="35"/>
      <c r="K26" s="40"/>
      <c r="L26" s="2"/>
      <c r="M26" s="4"/>
      <c r="U26" s="1"/>
      <c r="V26" s="1"/>
    </row>
    <row r="27" spans="1:22" s="5" customFormat="1" ht="16" customHeight="1" x14ac:dyDescent="0.2">
      <c r="A27" s="20"/>
      <c r="B27" s="63" t="s">
        <v>8</v>
      </c>
      <c r="C27" s="64" t="s">
        <v>26</v>
      </c>
      <c r="D27" s="65" t="s">
        <v>17</v>
      </c>
      <c r="E27" s="57">
        <v>0.9</v>
      </c>
      <c r="F27" s="35"/>
      <c r="G27" s="35"/>
      <c r="H27" s="35"/>
      <c r="I27" s="35"/>
      <c r="J27" s="35"/>
      <c r="K27" s="40"/>
      <c r="L27" s="2"/>
      <c r="M27" s="4"/>
      <c r="U27" s="1"/>
      <c r="V27" s="1"/>
    </row>
    <row r="28" spans="1:22" ht="16" customHeight="1" x14ac:dyDescent="0.2">
      <c r="A28" s="20"/>
      <c r="B28" s="63" t="s">
        <v>8</v>
      </c>
      <c r="C28" s="64" t="s">
        <v>27</v>
      </c>
      <c r="D28" s="65" t="s">
        <v>17</v>
      </c>
      <c r="E28" s="57">
        <v>0.9</v>
      </c>
      <c r="F28" s="35"/>
      <c r="G28" s="35"/>
      <c r="H28" s="35"/>
      <c r="I28" s="35"/>
      <c r="J28" s="35"/>
      <c r="K28" s="40"/>
      <c r="L28" s="2"/>
      <c r="U28" s="1"/>
      <c r="V28" s="1"/>
    </row>
    <row r="29" spans="1:22" ht="16" customHeight="1" x14ac:dyDescent="0.2">
      <c r="A29" s="25"/>
      <c r="B29" s="63" t="s">
        <v>9</v>
      </c>
      <c r="C29" s="64" t="s">
        <v>28</v>
      </c>
      <c r="D29" s="65" t="s">
        <v>17</v>
      </c>
      <c r="E29" s="57">
        <v>0.9</v>
      </c>
      <c r="F29" s="35"/>
      <c r="G29" s="35"/>
      <c r="H29" s="35"/>
      <c r="I29" s="35"/>
      <c r="J29" s="35"/>
      <c r="K29" s="40"/>
      <c r="L29" s="2"/>
      <c r="U29" s="1"/>
      <c r="V29" s="1"/>
    </row>
    <row r="30" spans="1:22" ht="16" customHeight="1" x14ac:dyDescent="0.2">
      <c r="A30" s="24"/>
      <c r="B30" s="63" t="s">
        <v>9</v>
      </c>
      <c r="C30" s="64" t="s">
        <v>29</v>
      </c>
      <c r="D30" s="65" t="s">
        <v>17</v>
      </c>
      <c r="E30" s="57">
        <v>0.9</v>
      </c>
      <c r="F30" s="35"/>
      <c r="G30" s="35"/>
      <c r="H30" s="35"/>
      <c r="I30" s="35"/>
      <c r="J30" s="35"/>
      <c r="K30" s="40"/>
      <c r="L30" s="2"/>
      <c r="U30" s="1"/>
      <c r="V30" s="1"/>
    </row>
    <row r="31" spans="1:22" ht="16" customHeight="1" x14ac:dyDescent="0.2">
      <c r="A31" s="24"/>
      <c r="B31" s="63" t="s">
        <v>9</v>
      </c>
      <c r="C31" s="64" t="s">
        <v>30</v>
      </c>
      <c r="D31" s="65" t="s">
        <v>17</v>
      </c>
      <c r="E31" s="57">
        <v>0.9</v>
      </c>
      <c r="F31" s="35"/>
      <c r="G31" s="35"/>
      <c r="H31" s="35"/>
      <c r="I31" s="35"/>
      <c r="J31" s="35"/>
      <c r="K31" s="40"/>
      <c r="L31" s="2"/>
      <c r="U31" s="1"/>
      <c r="V31" s="1"/>
    </row>
    <row r="32" spans="1:22" ht="16" customHeight="1" x14ac:dyDescent="0.2">
      <c r="A32" s="24"/>
      <c r="B32" s="63" t="s">
        <v>9</v>
      </c>
      <c r="C32" s="64" t="s">
        <v>31</v>
      </c>
      <c r="D32" s="65" t="s">
        <v>17</v>
      </c>
      <c r="E32" s="57">
        <v>0.9</v>
      </c>
      <c r="F32" s="35"/>
      <c r="G32" s="35"/>
      <c r="H32" s="35"/>
      <c r="I32" s="35"/>
      <c r="J32" s="35"/>
      <c r="K32" s="40"/>
      <c r="L32" s="2"/>
      <c r="U32" s="1"/>
      <c r="V32" s="1"/>
    </row>
    <row r="33" spans="1:22" ht="16" customHeight="1" x14ac:dyDescent="0.2">
      <c r="A33" s="24"/>
      <c r="B33" s="63" t="s">
        <v>9</v>
      </c>
      <c r="C33" s="64" t="s">
        <v>32</v>
      </c>
      <c r="D33" s="65" t="s">
        <v>17</v>
      </c>
      <c r="E33" s="57">
        <v>0.9</v>
      </c>
      <c r="F33" s="35"/>
      <c r="G33" s="35"/>
      <c r="H33" s="35"/>
      <c r="I33" s="35"/>
      <c r="J33" s="35"/>
      <c r="K33" s="40"/>
      <c r="L33" s="2"/>
      <c r="U33" s="1"/>
      <c r="V33" s="1"/>
    </row>
    <row r="34" spans="1:22" ht="16" customHeight="1" x14ac:dyDescent="0.2">
      <c r="A34" s="24"/>
      <c r="B34" s="63" t="s">
        <v>10</v>
      </c>
      <c r="C34" s="64"/>
      <c r="D34" s="65" t="s">
        <v>34</v>
      </c>
      <c r="E34" s="57">
        <v>0.75</v>
      </c>
      <c r="F34" s="35"/>
      <c r="G34" s="35"/>
      <c r="H34" s="35"/>
      <c r="I34" s="35"/>
      <c r="J34" s="35"/>
      <c r="K34" s="40"/>
      <c r="L34" s="2"/>
      <c r="U34" s="1"/>
      <c r="V34" s="1"/>
    </row>
    <row r="35" spans="1:22" ht="16" customHeight="1" x14ac:dyDescent="0.2">
      <c r="A35" s="24"/>
      <c r="B35" s="63" t="s">
        <v>7</v>
      </c>
      <c r="C35" s="64"/>
      <c r="D35" s="65" t="s">
        <v>34</v>
      </c>
      <c r="E35" s="57">
        <v>0.88</v>
      </c>
      <c r="F35" s="35"/>
      <c r="G35" s="35"/>
      <c r="H35" s="35"/>
      <c r="I35" s="35"/>
      <c r="J35" s="35"/>
      <c r="K35" s="40"/>
      <c r="L35" s="2"/>
      <c r="U35" s="1"/>
      <c r="V35" s="1"/>
    </row>
    <row r="36" spans="1:22" ht="16" customHeight="1" x14ac:dyDescent="0.2">
      <c r="A36" s="24"/>
      <c r="B36" s="63" t="s">
        <v>11</v>
      </c>
      <c r="C36" s="64" t="s">
        <v>33</v>
      </c>
      <c r="D36" s="65" t="s">
        <v>17</v>
      </c>
      <c r="E36" s="57">
        <v>0.9</v>
      </c>
      <c r="F36" s="35"/>
      <c r="G36" s="35"/>
      <c r="H36" s="35"/>
      <c r="I36" s="35"/>
      <c r="J36" s="35"/>
      <c r="K36" s="40"/>
      <c r="L36" s="2"/>
      <c r="R36" s="1"/>
      <c r="S36" s="1"/>
      <c r="T36" s="1"/>
      <c r="U36" s="1"/>
      <c r="V36" s="1"/>
    </row>
    <row r="37" spans="1:22" s="5" customFormat="1" ht="16" customHeight="1" x14ac:dyDescent="0.2">
      <c r="A37" s="20"/>
      <c r="B37" s="63"/>
      <c r="C37" s="64"/>
      <c r="D37" s="65"/>
      <c r="E37" s="57"/>
      <c r="F37" s="35"/>
      <c r="G37" s="35"/>
      <c r="H37" s="35"/>
      <c r="I37" s="35"/>
      <c r="J37" s="35"/>
      <c r="K37" s="40"/>
      <c r="L37" s="2"/>
      <c r="M37" s="4"/>
      <c r="N37"/>
      <c r="O37"/>
      <c r="U37" s="1"/>
      <c r="V37" s="1"/>
    </row>
    <row r="38" spans="1:22" s="6" customFormat="1" ht="16" customHeight="1" x14ac:dyDescent="0.2">
      <c r="A38" s="20"/>
      <c r="B38" s="63"/>
      <c r="C38" s="64"/>
      <c r="D38" s="65"/>
      <c r="E38" s="57"/>
      <c r="F38" s="35"/>
      <c r="G38" s="35"/>
      <c r="H38" s="35"/>
      <c r="I38" s="35"/>
      <c r="J38" s="35"/>
      <c r="K38" s="40"/>
      <c r="L38" s="2"/>
      <c r="M38" s="4"/>
      <c r="N38"/>
      <c r="O38"/>
      <c r="U38" s="1"/>
      <c r="V38" s="1"/>
    </row>
    <row r="39" spans="1:22" s="5" customFormat="1" ht="16" customHeight="1" x14ac:dyDescent="0.2">
      <c r="A39" s="20"/>
      <c r="B39" s="63"/>
      <c r="C39" s="64"/>
      <c r="D39" s="65"/>
      <c r="E39" s="57"/>
      <c r="F39" s="35"/>
      <c r="G39" s="35"/>
      <c r="H39" s="35"/>
      <c r="I39" s="35"/>
      <c r="J39" s="35"/>
      <c r="K39" s="40"/>
      <c r="L39" s="2"/>
      <c r="M39" s="4"/>
      <c r="N39"/>
      <c r="O39"/>
      <c r="U39" s="1"/>
      <c r="V39" s="1"/>
    </row>
    <row r="40" spans="1:22" ht="16" customHeight="1" x14ac:dyDescent="0.2">
      <c r="A40" s="20"/>
      <c r="B40" s="63"/>
      <c r="C40" s="64"/>
      <c r="D40" s="65"/>
      <c r="E40" s="57"/>
      <c r="F40" s="35"/>
      <c r="G40" s="35"/>
      <c r="H40" s="35"/>
      <c r="I40" s="35"/>
      <c r="J40" s="35"/>
      <c r="K40" s="40"/>
      <c r="L40" s="2"/>
      <c r="U40" s="1"/>
      <c r="V40" s="1"/>
    </row>
    <row r="41" spans="1:22" ht="16" customHeight="1" x14ac:dyDescent="0.2">
      <c r="A41" s="25"/>
      <c r="B41" s="63"/>
      <c r="C41" s="64"/>
      <c r="D41" s="65"/>
      <c r="E41" s="57"/>
      <c r="F41" s="35"/>
      <c r="G41" s="35"/>
      <c r="H41" s="35"/>
      <c r="I41" s="35"/>
      <c r="J41" s="35"/>
      <c r="K41" s="40"/>
      <c r="L41" s="2"/>
      <c r="U41" s="1"/>
      <c r="V41" s="1"/>
    </row>
    <row r="42" spans="1:22" ht="16" customHeight="1" x14ac:dyDescent="0.2">
      <c r="A42" s="24"/>
      <c r="B42" s="63"/>
      <c r="C42" s="64"/>
      <c r="D42" s="65"/>
      <c r="E42" s="57"/>
      <c r="F42" s="35"/>
      <c r="G42" s="35"/>
      <c r="H42" s="35"/>
      <c r="I42" s="35"/>
      <c r="J42" s="35"/>
      <c r="K42" s="40"/>
      <c r="L42" s="2"/>
      <c r="U42" s="1"/>
      <c r="V42" s="1"/>
    </row>
    <row r="43" spans="1:22" ht="16" customHeight="1" x14ac:dyDescent="0.2">
      <c r="A43" s="24"/>
      <c r="B43" s="63"/>
      <c r="C43" s="64"/>
      <c r="D43" s="65"/>
      <c r="E43" s="57"/>
      <c r="F43" s="35"/>
      <c r="G43" s="35"/>
      <c r="H43" s="35"/>
      <c r="I43" s="35"/>
      <c r="J43" s="35"/>
      <c r="K43" s="40"/>
      <c r="L43" s="2"/>
      <c r="U43" s="1"/>
      <c r="V43" s="1"/>
    </row>
    <row r="44" spans="1:22" ht="16" customHeight="1" x14ac:dyDescent="0.2">
      <c r="A44" s="24"/>
      <c r="B44" s="63"/>
      <c r="C44" s="64"/>
      <c r="D44" s="65"/>
      <c r="E44" s="57"/>
      <c r="F44" s="35"/>
      <c r="G44" s="35"/>
      <c r="H44" s="35"/>
      <c r="I44" s="35"/>
      <c r="J44" s="35"/>
      <c r="K44" s="40"/>
      <c r="L44" s="2"/>
      <c r="U44" s="1"/>
      <c r="V44" s="1"/>
    </row>
    <row r="45" spans="1:22" ht="16" customHeight="1" x14ac:dyDescent="0.2">
      <c r="A45" s="24"/>
      <c r="B45" s="63"/>
      <c r="C45" s="64"/>
      <c r="D45" s="65"/>
      <c r="E45" s="57"/>
      <c r="F45" s="35"/>
      <c r="G45" s="35"/>
      <c r="H45" s="35"/>
      <c r="I45" s="35"/>
      <c r="J45" s="35"/>
      <c r="K45" s="40"/>
      <c r="L45" s="2"/>
      <c r="R45" s="1"/>
      <c r="S45" s="1"/>
      <c r="T45" s="1"/>
      <c r="U45" s="1"/>
      <c r="V45" s="1"/>
    </row>
    <row r="46" spans="1:22" s="5" customFormat="1" ht="16" customHeight="1" x14ac:dyDescent="0.2">
      <c r="A46" s="20"/>
      <c r="B46" s="63"/>
      <c r="C46" s="64"/>
      <c r="D46" s="65"/>
      <c r="E46" s="57"/>
      <c r="F46" s="35"/>
      <c r="G46" s="35"/>
      <c r="H46" s="35"/>
      <c r="I46" s="35"/>
      <c r="J46" s="35"/>
      <c r="K46" s="40"/>
      <c r="L46" s="2"/>
      <c r="M46" s="4"/>
      <c r="N46"/>
      <c r="O46"/>
      <c r="U46" s="1"/>
      <c r="V46" s="1"/>
    </row>
    <row r="47" spans="1:22" s="6" customFormat="1" ht="16" customHeight="1" x14ac:dyDescent="0.2">
      <c r="A47" s="20"/>
      <c r="B47" s="63"/>
      <c r="C47" s="64"/>
      <c r="D47" s="65"/>
      <c r="E47" s="57"/>
      <c r="F47" s="35"/>
      <c r="G47" s="35"/>
      <c r="H47" s="35"/>
      <c r="I47" s="35"/>
      <c r="J47" s="35"/>
      <c r="K47" s="40"/>
      <c r="L47" s="2"/>
      <c r="M47" s="4"/>
      <c r="N47"/>
      <c r="O47"/>
      <c r="U47" s="1"/>
      <c r="V47" s="1"/>
    </row>
    <row r="48" spans="1:22" s="5" customFormat="1" ht="16" customHeight="1" x14ac:dyDescent="0.2">
      <c r="A48" s="20"/>
      <c r="B48" s="63"/>
      <c r="C48" s="64"/>
      <c r="D48" s="65"/>
      <c r="E48" s="57"/>
      <c r="F48" s="35"/>
      <c r="G48" s="35"/>
      <c r="H48" s="35"/>
      <c r="I48" s="35"/>
      <c r="J48" s="35"/>
      <c r="K48" s="40"/>
      <c r="L48" s="2"/>
      <c r="M48" s="4"/>
      <c r="N48"/>
      <c r="O48"/>
      <c r="U48" s="1"/>
      <c r="V48" s="1"/>
    </row>
    <row r="49" spans="1:22" ht="16" customHeight="1" x14ac:dyDescent="0.2">
      <c r="A49" s="20"/>
      <c r="B49" s="63"/>
      <c r="C49" s="64"/>
      <c r="D49" s="65"/>
      <c r="E49" s="57"/>
      <c r="F49" s="35"/>
      <c r="G49" s="35"/>
      <c r="H49" s="35"/>
      <c r="I49" s="35"/>
      <c r="J49" s="35"/>
      <c r="K49" s="40"/>
      <c r="L49" s="2"/>
      <c r="U49" s="1"/>
      <c r="V49" s="1"/>
    </row>
    <row r="50" spans="1:22" ht="16" customHeight="1" x14ac:dyDescent="0.2">
      <c r="A50" s="25"/>
      <c r="B50" s="63"/>
      <c r="C50" s="64"/>
      <c r="D50" s="65"/>
      <c r="E50" s="57"/>
      <c r="F50" s="35"/>
      <c r="G50" s="35"/>
      <c r="H50" s="35"/>
      <c r="I50" s="35"/>
      <c r="J50" s="35"/>
      <c r="K50" s="40"/>
      <c r="L50" s="2"/>
      <c r="U50" s="1"/>
      <c r="V50" s="1"/>
    </row>
    <row r="51" spans="1:22" ht="16" customHeight="1" x14ac:dyDescent="0.2">
      <c r="A51" s="24"/>
      <c r="B51" s="63"/>
      <c r="C51" s="64"/>
      <c r="D51" s="65"/>
      <c r="E51" s="57"/>
      <c r="F51" s="35"/>
      <c r="G51" s="35"/>
      <c r="H51" s="35"/>
      <c r="I51" s="35"/>
      <c r="J51" s="35"/>
      <c r="K51" s="40"/>
      <c r="L51" s="2"/>
      <c r="R51" s="1"/>
      <c r="S51" s="1"/>
      <c r="T51" s="1"/>
      <c r="U51" s="1"/>
      <c r="V51" s="1"/>
    </row>
    <row r="52" spans="1:22" s="5" customFormat="1" ht="16" customHeight="1" x14ac:dyDescent="0.2">
      <c r="A52" s="20"/>
      <c r="B52" s="63"/>
      <c r="C52" s="64"/>
      <c r="D52" s="65"/>
      <c r="E52" s="57"/>
      <c r="F52" s="35"/>
      <c r="G52" s="35"/>
      <c r="H52" s="35"/>
      <c r="I52" s="35"/>
      <c r="J52" s="35"/>
      <c r="K52" s="40"/>
      <c r="L52" s="2"/>
      <c r="M52" s="4"/>
      <c r="N52"/>
      <c r="O52"/>
      <c r="U52" s="1"/>
      <c r="V52" s="1"/>
    </row>
    <row r="53" spans="1:22" s="6" customFormat="1" ht="16" customHeight="1" x14ac:dyDescent="0.2">
      <c r="A53" s="20"/>
      <c r="B53" s="63"/>
      <c r="C53" s="64"/>
      <c r="D53" s="65"/>
      <c r="E53" s="57"/>
      <c r="F53" s="35"/>
      <c r="G53" s="35"/>
      <c r="H53" s="35"/>
      <c r="I53" s="35"/>
      <c r="J53" s="35"/>
      <c r="K53" s="40"/>
      <c r="L53" s="2"/>
      <c r="M53" s="4"/>
      <c r="N53"/>
      <c r="O53"/>
      <c r="U53" s="1"/>
      <c r="V53" s="1"/>
    </row>
    <row r="54" spans="1:22" s="5" customFormat="1" ht="16" customHeight="1" x14ac:dyDescent="0.2">
      <c r="A54" s="20"/>
      <c r="B54" s="63"/>
      <c r="C54" s="64"/>
      <c r="D54" s="65"/>
      <c r="E54" s="57"/>
      <c r="F54" s="35"/>
      <c r="G54" s="35"/>
      <c r="H54" s="35"/>
      <c r="I54" s="35"/>
      <c r="J54" s="35"/>
      <c r="K54" s="40"/>
      <c r="L54" s="2"/>
      <c r="M54" s="4"/>
      <c r="N54"/>
      <c r="O54"/>
      <c r="U54" s="1"/>
      <c r="V54" s="1"/>
    </row>
    <row r="55" spans="1:22" ht="16" customHeight="1" x14ac:dyDescent="0.2">
      <c r="A55" s="20"/>
      <c r="B55" s="63"/>
      <c r="C55" s="64"/>
      <c r="D55" s="65"/>
      <c r="E55" s="57"/>
      <c r="F55" s="35"/>
      <c r="G55" s="35"/>
      <c r="H55" s="35"/>
      <c r="I55" s="35"/>
      <c r="J55" s="35"/>
      <c r="K55" s="40"/>
      <c r="L55" s="2"/>
      <c r="U55" s="1"/>
      <c r="V55" s="1"/>
    </row>
    <row r="56" spans="1:22" ht="16" customHeight="1" x14ac:dyDescent="0.2">
      <c r="A56" s="25"/>
      <c r="B56" s="63"/>
      <c r="C56" s="64"/>
      <c r="D56" s="65"/>
      <c r="E56" s="57"/>
      <c r="F56" s="35"/>
      <c r="G56" s="35"/>
      <c r="H56" s="35"/>
      <c r="I56" s="35"/>
      <c r="J56" s="35"/>
      <c r="K56" s="40"/>
      <c r="L56" s="2"/>
      <c r="U56" s="1"/>
      <c r="V56" s="1"/>
    </row>
    <row r="57" spans="1:22" ht="16" customHeight="1" x14ac:dyDescent="0.2">
      <c r="A57" s="24"/>
      <c r="B57" s="63"/>
      <c r="C57" s="64"/>
      <c r="D57" s="65"/>
      <c r="E57" s="57"/>
      <c r="F57" s="35"/>
      <c r="G57" s="35"/>
      <c r="H57" s="35"/>
      <c r="I57" s="35"/>
      <c r="J57" s="35"/>
      <c r="K57" s="40"/>
      <c r="L57" s="2"/>
      <c r="U57" s="1"/>
      <c r="V57" s="1"/>
    </row>
    <row r="58" spans="1:22" ht="16" customHeight="1" x14ac:dyDescent="0.2">
      <c r="A58" s="24"/>
      <c r="B58" s="63"/>
      <c r="C58" s="64"/>
      <c r="D58" s="65"/>
      <c r="E58" s="57"/>
      <c r="F58" s="35"/>
      <c r="G58" s="35"/>
      <c r="H58" s="35"/>
      <c r="I58" s="35"/>
      <c r="J58" s="35"/>
      <c r="K58" s="40"/>
      <c r="L58" s="2"/>
      <c r="U58" s="1"/>
      <c r="V58" s="1"/>
    </row>
    <row r="59" spans="1:22" ht="16" customHeight="1" x14ac:dyDescent="0.2">
      <c r="A59" s="24"/>
      <c r="B59" s="63"/>
      <c r="C59" s="64"/>
      <c r="D59" s="65"/>
      <c r="E59" s="57"/>
      <c r="F59" s="35"/>
      <c r="G59" s="35"/>
      <c r="H59" s="35"/>
      <c r="I59" s="35"/>
      <c r="J59" s="35"/>
      <c r="K59" s="40"/>
      <c r="L59" s="2"/>
      <c r="U59" s="1"/>
      <c r="V59" s="1"/>
    </row>
    <row r="60" spans="1:22" ht="16" customHeight="1" x14ac:dyDescent="0.2">
      <c r="A60" s="24"/>
      <c r="B60" s="63"/>
      <c r="C60" s="64"/>
      <c r="D60" s="65"/>
      <c r="E60" s="57"/>
      <c r="F60" s="35"/>
      <c r="G60" s="35"/>
      <c r="H60" s="35"/>
      <c r="I60" s="35"/>
      <c r="J60" s="35"/>
      <c r="K60" s="40"/>
      <c r="L60" s="2"/>
      <c r="R60" s="1"/>
      <c r="S60" s="1"/>
      <c r="T60" s="1"/>
      <c r="U60" s="1"/>
      <c r="V60" s="1"/>
    </row>
    <row r="61" spans="1:22" s="5" customFormat="1" ht="16" customHeight="1" x14ac:dyDescent="0.2">
      <c r="A61" s="20"/>
      <c r="B61" s="63"/>
      <c r="C61" s="64"/>
      <c r="D61" s="65"/>
      <c r="E61" s="57"/>
      <c r="F61" s="35"/>
      <c r="G61" s="35"/>
      <c r="H61" s="35"/>
      <c r="I61" s="35"/>
      <c r="J61" s="35"/>
      <c r="K61" s="40"/>
      <c r="L61" s="2"/>
      <c r="M61" s="4"/>
      <c r="N61"/>
      <c r="O61"/>
      <c r="U61" s="1"/>
      <c r="V61" s="1"/>
    </row>
    <row r="62" spans="1:22" s="6" customFormat="1" ht="16" customHeight="1" x14ac:dyDescent="0.2">
      <c r="A62" s="20"/>
      <c r="B62" s="63"/>
      <c r="C62" s="64"/>
      <c r="D62" s="65"/>
      <c r="E62" s="57"/>
      <c r="F62" s="35"/>
      <c r="G62" s="35"/>
      <c r="H62" s="35"/>
      <c r="I62" s="35"/>
      <c r="J62" s="35"/>
      <c r="K62" s="40"/>
      <c r="L62" s="2"/>
      <c r="M62" s="4"/>
      <c r="N62"/>
      <c r="O62"/>
      <c r="U62" s="1"/>
      <c r="V62" s="1"/>
    </row>
    <row r="63" spans="1:22" s="5" customFormat="1" ht="16" customHeight="1" x14ac:dyDescent="0.2">
      <c r="A63" s="20"/>
      <c r="B63" s="63"/>
      <c r="C63" s="64"/>
      <c r="D63" s="65"/>
      <c r="E63" s="57"/>
      <c r="F63" s="35"/>
      <c r="G63" s="35"/>
      <c r="H63" s="35"/>
      <c r="I63" s="35"/>
      <c r="J63" s="35"/>
      <c r="K63" s="40"/>
      <c r="L63" s="2"/>
      <c r="M63" s="4"/>
      <c r="N63"/>
      <c r="O63"/>
      <c r="U63" s="1"/>
      <c r="V63" s="1"/>
    </row>
    <row r="64" spans="1:22" s="6" customFormat="1" ht="16" customHeight="1" x14ac:dyDescent="0.2">
      <c r="A64" s="20"/>
      <c r="B64" s="63"/>
      <c r="C64" s="64"/>
      <c r="D64" s="65"/>
      <c r="E64" s="57"/>
      <c r="F64" s="35"/>
      <c r="G64" s="35"/>
      <c r="H64" s="35"/>
      <c r="I64" s="35"/>
      <c r="J64" s="35"/>
      <c r="K64" s="40"/>
      <c r="L64" s="2"/>
      <c r="M64" s="4"/>
      <c r="N64"/>
      <c r="O64"/>
      <c r="U64" s="1"/>
      <c r="V64" s="1"/>
    </row>
    <row r="65" spans="1:22" s="5" customFormat="1" ht="16" customHeight="1" x14ac:dyDescent="0.2">
      <c r="A65" s="20"/>
      <c r="B65" s="63"/>
      <c r="C65" s="64"/>
      <c r="D65" s="65"/>
      <c r="E65" s="57"/>
      <c r="F65" s="35"/>
      <c r="G65" s="35"/>
      <c r="H65" s="35"/>
      <c r="I65" s="35"/>
      <c r="J65" s="35"/>
      <c r="K65" s="40"/>
      <c r="L65" s="2"/>
      <c r="M65" s="4"/>
      <c r="N65"/>
      <c r="O65"/>
      <c r="U65" s="1"/>
      <c r="V65" s="1"/>
    </row>
    <row r="66" spans="1:22" ht="16" customHeight="1" x14ac:dyDescent="0.2">
      <c r="A66" s="20"/>
      <c r="B66" s="63"/>
      <c r="C66" s="64"/>
      <c r="D66" s="65"/>
      <c r="E66" s="57"/>
      <c r="F66" s="35"/>
      <c r="G66" s="35"/>
      <c r="H66" s="35"/>
      <c r="I66" s="35"/>
      <c r="J66" s="35"/>
      <c r="K66" s="40"/>
      <c r="L66" s="2"/>
      <c r="U66" s="1"/>
      <c r="V66" s="1"/>
    </row>
    <row r="67" spans="1:22" ht="16" customHeight="1" x14ac:dyDescent="0.2">
      <c r="A67" s="25"/>
      <c r="B67" s="63"/>
      <c r="C67" s="64"/>
      <c r="D67" s="65"/>
      <c r="E67" s="57"/>
      <c r="F67" s="35"/>
      <c r="G67" s="35"/>
      <c r="H67" s="35"/>
      <c r="I67" s="35"/>
      <c r="J67" s="35"/>
      <c r="K67" s="40"/>
      <c r="L67" s="2"/>
      <c r="U67" s="1"/>
      <c r="V67" s="1"/>
    </row>
    <row r="68" spans="1:22" ht="16" customHeight="1" x14ac:dyDescent="0.2">
      <c r="A68" s="24"/>
      <c r="B68" s="63"/>
      <c r="C68" s="64"/>
      <c r="D68" s="65"/>
      <c r="E68" s="57"/>
      <c r="F68" s="35"/>
      <c r="G68" s="35"/>
      <c r="H68" s="35"/>
      <c r="I68" s="35"/>
      <c r="J68" s="35"/>
      <c r="K68" s="40"/>
      <c r="L68" s="2"/>
      <c r="U68" s="1"/>
      <c r="V68" s="1"/>
    </row>
    <row r="69" spans="1:22" ht="16" customHeight="1" x14ac:dyDescent="0.2">
      <c r="A69" s="24"/>
      <c r="B69" s="63"/>
      <c r="C69" s="64"/>
      <c r="D69" s="65"/>
      <c r="E69" s="57"/>
      <c r="F69" s="35"/>
      <c r="G69" s="35"/>
      <c r="H69" s="35"/>
      <c r="I69" s="35"/>
      <c r="J69" s="35"/>
      <c r="K69" s="40"/>
      <c r="L69" s="2"/>
      <c r="U69" s="1"/>
      <c r="V69" s="1"/>
    </row>
    <row r="70" spans="1:22" ht="16" customHeight="1" x14ac:dyDescent="0.2">
      <c r="A70" s="24"/>
      <c r="B70" s="63"/>
      <c r="C70" s="64"/>
      <c r="D70" s="65"/>
      <c r="E70" s="57"/>
      <c r="F70" s="35"/>
      <c r="G70" s="35"/>
      <c r="H70" s="35"/>
      <c r="I70" s="35"/>
      <c r="J70" s="35"/>
      <c r="K70" s="40"/>
      <c r="L70" s="2"/>
      <c r="U70" s="1"/>
      <c r="V70" s="1"/>
    </row>
    <row r="71" spans="1:22" ht="16" customHeight="1" x14ac:dyDescent="0.2">
      <c r="A71" s="24"/>
      <c r="B71" s="63"/>
      <c r="C71" s="64"/>
      <c r="D71" s="65"/>
      <c r="E71" s="57"/>
      <c r="F71" s="35"/>
      <c r="G71" s="35"/>
      <c r="H71" s="35"/>
      <c r="I71" s="35"/>
      <c r="J71" s="35"/>
      <c r="K71" s="40"/>
      <c r="L71" s="2"/>
      <c r="R71" s="1"/>
      <c r="S71" s="1"/>
      <c r="T71" s="1"/>
      <c r="U71" s="1"/>
      <c r="V71" s="1"/>
    </row>
    <row r="72" spans="1:22" s="5" customFormat="1" ht="16" customHeight="1" x14ac:dyDescent="0.2">
      <c r="A72" s="20"/>
      <c r="B72" s="63"/>
      <c r="C72" s="64"/>
      <c r="D72" s="65"/>
      <c r="E72" s="57"/>
      <c r="F72" s="35"/>
      <c r="G72" s="35"/>
      <c r="H72" s="35"/>
      <c r="I72" s="35"/>
      <c r="J72" s="35"/>
      <c r="K72" s="40"/>
      <c r="L72" s="2"/>
      <c r="M72" s="4"/>
      <c r="N72"/>
      <c r="O72"/>
      <c r="U72" s="1"/>
      <c r="V72" s="1"/>
    </row>
    <row r="73" spans="1:22" s="6" customFormat="1" ht="16" customHeight="1" x14ac:dyDescent="0.2">
      <c r="A73" s="20"/>
      <c r="B73" s="63"/>
      <c r="C73" s="64"/>
      <c r="D73" s="65"/>
      <c r="E73" s="57"/>
      <c r="F73" s="35"/>
      <c r="G73" s="35"/>
      <c r="H73" s="35"/>
      <c r="I73" s="35"/>
      <c r="J73" s="35"/>
      <c r="K73" s="40"/>
      <c r="L73" s="2"/>
      <c r="M73" s="4"/>
      <c r="N73"/>
      <c r="O73"/>
      <c r="U73" s="1"/>
      <c r="V73" s="1"/>
    </row>
    <row r="74" spans="1:22" s="5" customFormat="1" ht="16" customHeight="1" x14ac:dyDescent="0.2">
      <c r="A74" s="20"/>
      <c r="B74" s="63"/>
      <c r="C74" s="64"/>
      <c r="D74" s="65"/>
      <c r="E74" s="57"/>
      <c r="F74" s="35"/>
      <c r="G74" s="35"/>
      <c r="H74" s="35"/>
      <c r="I74" s="35"/>
      <c r="J74" s="35"/>
      <c r="K74" s="40"/>
      <c r="L74" s="2"/>
      <c r="M74" s="4"/>
      <c r="N74"/>
      <c r="O74"/>
      <c r="U74" s="1"/>
      <c r="V74" s="1"/>
    </row>
    <row r="75" spans="1:22" ht="16" customHeight="1" x14ac:dyDescent="0.2">
      <c r="A75" s="20"/>
      <c r="B75" s="63"/>
      <c r="C75" s="64"/>
      <c r="D75" s="65"/>
      <c r="E75" s="57"/>
      <c r="F75" s="35"/>
      <c r="G75" s="35"/>
      <c r="H75" s="35"/>
      <c r="I75" s="35"/>
      <c r="J75" s="35"/>
      <c r="K75" s="40"/>
      <c r="L75" s="2"/>
      <c r="U75" s="1"/>
      <c r="V75" s="1"/>
    </row>
    <row r="76" spans="1:22" ht="16" customHeight="1" x14ac:dyDescent="0.2">
      <c r="A76" s="25"/>
      <c r="B76" s="63"/>
      <c r="C76" s="64"/>
      <c r="D76" s="65"/>
      <c r="E76" s="57"/>
      <c r="F76" s="35"/>
      <c r="G76" s="35"/>
      <c r="H76" s="35"/>
      <c r="I76" s="35"/>
      <c r="J76" s="35"/>
      <c r="K76" s="40"/>
      <c r="L76" s="2"/>
      <c r="U76" s="1"/>
      <c r="V76" s="1"/>
    </row>
    <row r="77" spans="1:22" ht="16" customHeight="1" x14ac:dyDescent="0.2">
      <c r="A77" s="24"/>
      <c r="B77" s="63"/>
      <c r="C77" s="64"/>
      <c r="D77" s="65"/>
      <c r="E77" s="57"/>
      <c r="F77" s="35"/>
      <c r="G77" s="35"/>
      <c r="H77" s="35"/>
      <c r="I77" s="35"/>
      <c r="J77" s="35"/>
      <c r="K77" s="40"/>
      <c r="L77" s="2"/>
      <c r="R77" s="1"/>
      <c r="S77" s="1"/>
      <c r="T77" s="1"/>
      <c r="U77" s="1"/>
      <c r="V77" s="1"/>
    </row>
    <row r="78" spans="1:22" s="5" customFormat="1" ht="16" customHeight="1" x14ac:dyDescent="0.2">
      <c r="A78" s="20"/>
      <c r="B78" s="63"/>
      <c r="C78" s="64"/>
      <c r="D78" s="65"/>
      <c r="E78" s="57"/>
      <c r="F78" s="35"/>
      <c r="G78" s="35"/>
      <c r="H78" s="35"/>
      <c r="I78" s="35"/>
      <c r="J78" s="35"/>
      <c r="K78" s="40"/>
      <c r="L78" s="2"/>
      <c r="M78" s="4"/>
      <c r="N78"/>
      <c r="O78"/>
      <c r="U78" s="1"/>
      <c r="V78" s="1"/>
    </row>
    <row r="79" spans="1:22" s="6" customFormat="1" ht="16" customHeight="1" x14ac:dyDescent="0.2">
      <c r="A79" s="20"/>
      <c r="B79" s="63"/>
      <c r="C79" s="64"/>
      <c r="D79" s="65"/>
      <c r="E79" s="57"/>
      <c r="F79" s="35"/>
      <c r="G79" s="35"/>
      <c r="H79" s="35"/>
      <c r="I79" s="35"/>
      <c r="J79" s="35"/>
      <c r="K79" s="40"/>
      <c r="L79" s="2"/>
      <c r="M79" s="4"/>
      <c r="N79"/>
      <c r="O79"/>
      <c r="U79" s="1"/>
      <c r="V79" s="1"/>
    </row>
    <row r="80" spans="1:22" s="5" customFormat="1" ht="16" customHeight="1" x14ac:dyDescent="0.2">
      <c r="A80" s="20"/>
      <c r="B80" s="63"/>
      <c r="C80" s="64"/>
      <c r="D80" s="65"/>
      <c r="E80" s="57"/>
      <c r="F80" s="35"/>
      <c r="G80" s="35"/>
      <c r="H80" s="35"/>
      <c r="I80" s="35"/>
      <c r="J80" s="35"/>
      <c r="K80" s="40"/>
      <c r="L80" s="2"/>
      <c r="M80" s="4"/>
      <c r="N80"/>
      <c r="O80"/>
      <c r="U80" s="1"/>
      <c r="V80" s="1"/>
    </row>
    <row r="81" spans="1:22" ht="16" customHeight="1" x14ac:dyDescent="0.2">
      <c r="A81" s="20"/>
      <c r="B81" s="63"/>
      <c r="C81" s="64"/>
      <c r="D81" s="65"/>
      <c r="E81" s="57"/>
      <c r="F81" s="35"/>
      <c r="G81" s="35"/>
      <c r="H81" s="35"/>
      <c r="I81" s="35"/>
      <c r="J81" s="35"/>
      <c r="K81" s="40"/>
      <c r="L81" s="2"/>
      <c r="U81" s="1"/>
      <c r="V81" s="1"/>
    </row>
    <row r="82" spans="1:22" ht="16" customHeight="1" x14ac:dyDescent="0.2">
      <c r="A82" s="25"/>
      <c r="B82" s="63"/>
      <c r="C82" s="64"/>
      <c r="D82" s="65"/>
      <c r="E82" s="57"/>
      <c r="F82" s="35"/>
      <c r="G82" s="35"/>
      <c r="H82" s="35"/>
      <c r="I82" s="35"/>
      <c r="J82" s="35"/>
      <c r="K82" s="40"/>
      <c r="L82" s="2"/>
      <c r="U82" s="1"/>
      <c r="V82" s="1"/>
    </row>
    <row r="83" spans="1:22" ht="16" customHeight="1" x14ac:dyDescent="0.2">
      <c r="A83" s="24"/>
      <c r="B83" s="63"/>
      <c r="C83" s="64"/>
      <c r="D83" s="65"/>
      <c r="E83" s="57"/>
      <c r="F83" s="35"/>
      <c r="G83" s="35"/>
      <c r="H83" s="35"/>
      <c r="I83" s="35"/>
      <c r="J83" s="35"/>
      <c r="K83" s="40"/>
      <c r="L83" s="2"/>
      <c r="U83" s="1"/>
      <c r="V83" s="1"/>
    </row>
    <row r="84" spans="1:22" ht="16" customHeight="1" x14ac:dyDescent="0.2">
      <c r="A84" s="24"/>
      <c r="B84" s="63"/>
      <c r="C84" s="64"/>
      <c r="D84" s="65"/>
      <c r="E84" s="57"/>
      <c r="F84" s="35"/>
      <c r="G84" s="35"/>
      <c r="H84" s="35"/>
      <c r="I84" s="35"/>
      <c r="J84" s="35"/>
      <c r="K84" s="40"/>
      <c r="L84" s="2"/>
      <c r="U84" s="1"/>
      <c r="V84" s="1"/>
    </row>
    <row r="85" spans="1:22" ht="16" customHeight="1" x14ac:dyDescent="0.2">
      <c r="A85" s="24"/>
      <c r="B85" s="63"/>
      <c r="C85" s="64"/>
      <c r="D85" s="65"/>
      <c r="E85" s="57"/>
      <c r="F85" s="35"/>
      <c r="G85" s="35"/>
      <c r="H85" s="35"/>
      <c r="I85" s="35"/>
      <c r="J85" s="35"/>
      <c r="K85" s="40"/>
      <c r="L85" s="2"/>
      <c r="U85" s="1"/>
      <c r="V85" s="1"/>
    </row>
    <row r="86" spans="1:22" ht="16" customHeight="1" x14ac:dyDescent="0.2">
      <c r="A86" s="24"/>
      <c r="B86" s="63"/>
      <c r="C86" s="64"/>
      <c r="D86" s="65"/>
      <c r="E86" s="57"/>
      <c r="F86" s="35"/>
      <c r="G86" s="35"/>
      <c r="H86" s="35"/>
      <c r="I86" s="35"/>
      <c r="J86" s="35"/>
      <c r="K86" s="40"/>
      <c r="L86" s="2"/>
      <c r="R86" s="1"/>
      <c r="S86" s="1"/>
      <c r="T86" s="1"/>
      <c r="U86" s="1"/>
      <c r="V86" s="1"/>
    </row>
    <row r="87" spans="1:22" s="5" customFormat="1" ht="16" customHeight="1" x14ac:dyDescent="0.2">
      <c r="A87" s="20"/>
      <c r="B87" s="63"/>
      <c r="C87" s="64"/>
      <c r="D87" s="65"/>
      <c r="E87" s="57"/>
      <c r="F87" s="35"/>
      <c r="G87" s="35"/>
      <c r="H87" s="35"/>
      <c r="I87" s="35"/>
      <c r="J87" s="35"/>
      <c r="K87" s="40"/>
      <c r="L87" s="2"/>
      <c r="M87" s="4"/>
      <c r="N87"/>
      <c r="O87"/>
      <c r="U87" s="1"/>
      <c r="V87" s="1"/>
    </row>
    <row r="88" spans="1:22" s="6" customFormat="1" ht="16" customHeight="1" x14ac:dyDescent="0.2">
      <c r="A88" s="20"/>
      <c r="B88" s="63"/>
      <c r="C88" s="64"/>
      <c r="D88" s="65"/>
      <c r="E88" s="57"/>
      <c r="F88" s="35"/>
      <c r="G88" s="35"/>
      <c r="H88" s="35"/>
      <c r="I88" s="35"/>
      <c r="J88" s="35"/>
      <c r="K88" s="40"/>
      <c r="L88" s="2"/>
      <c r="M88" s="4"/>
      <c r="N88"/>
      <c r="O88"/>
      <c r="U88" s="1"/>
      <c r="V88" s="1"/>
    </row>
    <row r="89" spans="1:22" s="5" customFormat="1" ht="16" customHeight="1" x14ac:dyDescent="0.2">
      <c r="A89" s="20"/>
      <c r="B89" s="63"/>
      <c r="C89" s="64"/>
      <c r="D89" s="65"/>
      <c r="E89" s="57"/>
      <c r="F89" s="35"/>
      <c r="G89" s="35"/>
      <c r="H89" s="35"/>
      <c r="I89" s="35"/>
      <c r="J89" s="35"/>
      <c r="K89" s="40"/>
      <c r="L89" s="2"/>
      <c r="M89" s="4"/>
      <c r="N89"/>
      <c r="O89"/>
      <c r="U89" s="1"/>
      <c r="V89" s="1"/>
    </row>
    <row r="90" spans="1:22" ht="16" customHeight="1" x14ac:dyDescent="0.2">
      <c r="A90" s="20"/>
      <c r="B90" s="63"/>
      <c r="C90" s="64"/>
      <c r="D90" s="65"/>
      <c r="E90" s="57"/>
      <c r="F90" s="35"/>
      <c r="G90" s="35"/>
      <c r="H90" s="35"/>
      <c r="I90" s="35"/>
      <c r="J90" s="35"/>
      <c r="K90" s="40"/>
      <c r="L90" s="2"/>
      <c r="U90" s="1"/>
      <c r="V90" s="1"/>
    </row>
    <row r="91" spans="1:22" ht="16" customHeight="1" x14ac:dyDescent="0.2">
      <c r="A91" s="25"/>
      <c r="B91" s="63"/>
      <c r="C91" s="64"/>
      <c r="D91" s="65"/>
      <c r="E91" s="57"/>
      <c r="F91" s="35"/>
      <c r="G91" s="35"/>
      <c r="H91" s="35"/>
      <c r="I91" s="35"/>
      <c r="J91" s="35"/>
      <c r="K91" s="40"/>
      <c r="L91" s="2"/>
      <c r="U91" s="1"/>
      <c r="V91" s="1"/>
    </row>
    <row r="92" spans="1:22" ht="16" customHeight="1" x14ac:dyDescent="0.2">
      <c r="A92" s="24"/>
      <c r="B92" s="63"/>
      <c r="C92" s="64"/>
      <c r="D92" s="65"/>
      <c r="E92" s="57"/>
      <c r="F92" s="35"/>
      <c r="G92" s="35"/>
      <c r="H92" s="35"/>
      <c r="I92" s="35"/>
      <c r="J92" s="35"/>
      <c r="K92" s="40"/>
      <c r="L92" s="2"/>
      <c r="U92" s="1"/>
      <c r="V92" s="1"/>
    </row>
    <row r="93" spans="1:22" ht="16" customHeight="1" x14ac:dyDescent="0.2">
      <c r="A93" s="24"/>
      <c r="B93" s="63"/>
      <c r="C93" s="64"/>
      <c r="D93" s="65"/>
      <c r="E93" s="57"/>
      <c r="F93" s="35"/>
      <c r="G93" s="35"/>
      <c r="H93" s="35"/>
      <c r="I93" s="35"/>
      <c r="J93" s="35"/>
      <c r="K93" s="40"/>
      <c r="L93" s="2"/>
      <c r="U93" s="1"/>
      <c r="V93" s="1"/>
    </row>
    <row r="94" spans="1:22" ht="16" customHeight="1" thickBot="1" x14ac:dyDescent="0.25">
      <c r="A94" s="24"/>
      <c r="B94" s="66"/>
      <c r="C94" s="67"/>
      <c r="D94" s="68"/>
      <c r="E94" s="59"/>
      <c r="F94" s="35"/>
      <c r="G94" s="35"/>
      <c r="H94" s="35"/>
      <c r="I94" s="35"/>
      <c r="J94" s="35"/>
      <c r="K94" s="40"/>
      <c r="L94" s="2"/>
      <c r="U94" s="1"/>
      <c r="V94" s="1"/>
    </row>
    <row r="95" spans="1:22" ht="16" customHeight="1" x14ac:dyDescent="0.2">
      <c r="A95" s="24"/>
      <c r="B95" s="38"/>
      <c r="C95" s="38"/>
      <c r="D95" s="38"/>
      <c r="E95" s="38"/>
      <c r="F95" s="38"/>
      <c r="G95" s="35"/>
      <c r="H95" s="35"/>
      <c r="I95" s="35"/>
      <c r="J95" s="35"/>
      <c r="K95" s="40"/>
      <c r="L95" s="2"/>
      <c r="U95" s="1"/>
      <c r="V95" s="1"/>
    </row>
    <row r="96" spans="1:22" ht="16" customHeight="1" x14ac:dyDescent="0.2">
      <c r="A96" s="24"/>
      <c r="B96" s="38"/>
      <c r="C96" s="38"/>
      <c r="D96" s="38"/>
      <c r="E96" s="38"/>
      <c r="F96" s="38"/>
      <c r="G96" s="35"/>
      <c r="H96" s="35"/>
      <c r="I96" s="35"/>
      <c r="J96" s="35"/>
      <c r="K96" s="40"/>
      <c r="L96" s="2"/>
      <c r="U96" s="1"/>
      <c r="V96" s="1"/>
    </row>
    <row r="97" spans="1:22" x14ac:dyDescent="0.2">
      <c r="A97" s="24"/>
      <c r="B97" s="38"/>
      <c r="C97" s="38"/>
      <c r="D97" s="38"/>
      <c r="E97" s="38"/>
      <c r="F97" s="38"/>
      <c r="G97" s="38"/>
      <c r="H97" s="38"/>
      <c r="I97" s="38"/>
      <c r="J97" s="38"/>
      <c r="K97" s="47"/>
      <c r="L97" s="2"/>
      <c r="M97"/>
      <c r="O97" s="1"/>
      <c r="R97" s="1"/>
      <c r="S97" s="1"/>
      <c r="T97" s="1"/>
      <c r="U97" s="1"/>
      <c r="V97" s="1"/>
    </row>
    <row r="98" spans="1:22" ht="15" customHeight="1" x14ac:dyDescent="0.2">
      <c r="B98" s="27"/>
      <c r="C98" s="27"/>
      <c r="D98" s="27"/>
      <c r="E98" s="27"/>
      <c r="F98" s="26"/>
      <c r="G98" s="27"/>
      <c r="H98" s="27"/>
      <c r="I98" s="27"/>
      <c r="J98" s="27"/>
      <c r="K98" s="27"/>
      <c r="T98" s="1"/>
      <c r="U98" s="1"/>
      <c r="V98" s="1"/>
    </row>
    <row r="99" spans="1:22" ht="15" customHeight="1" x14ac:dyDescent="0.2">
      <c r="B99" s="27"/>
      <c r="C99" s="27"/>
      <c r="D99" s="27"/>
      <c r="E99" s="27"/>
      <c r="F99" s="27"/>
      <c r="G99" s="27"/>
      <c r="H99" s="27"/>
      <c r="I99" s="27"/>
      <c r="J99" s="27"/>
      <c r="K99" s="27"/>
    </row>
    <row r="100" spans="1:22" ht="15" customHeight="1" x14ac:dyDescent="0.2"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"/>
      <c r="M100" s="1"/>
      <c r="N100" s="1"/>
      <c r="O100" s="1"/>
    </row>
    <row r="101" spans="1:22" x14ac:dyDescent="0.2">
      <c r="B101" s="27"/>
      <c r="C101" s="27"/>
      <c r="D101" s="26"/>
      <c r="E101" s="26"/>
      <c r="F101" s="27"/>
      <c r="G101" s="27"/>
      <c r="H101" s="27"/>
      <c r="I101" s="27"/>
      <c r="J101" s="27"/>
      <c r="K101" s="27"/>
      <c r="L101" s="2"/>
      <c r="M101"/>
      <c r="O101" s="1"/>
    </row>
    <row r="102" spans="1:22" x14ac:dyDescent="0.2">
      <c r="B102" s="27"/>
      <c r="C102" s="27"/>
      <c r="D102" s="69"/>
      <c r="E102" s="69"/>
      <c r="F102" s="27"/>
      <c r="G102" s="27"/>
      <c r="H102" s="27"/>
      <c r="I102" s="27"/>
      <c r="J102" s="27"/>
      <c r="K102" s="27"/>
      <c r="L102" s="2"/>
      <c r="M102"/>
      <c r="O102" s="1"/>
    </row>
    <row r="103" spans="1:22" x14ac:dyDescent="0.2">
      <c r="B103" s="27"/>
      <c r="C103" s="27"/>
      <c r="D103" s="70"/>
      <c r="E103" s="70"/>
      <c r="F103" s="27"/>
      <c r="G103" s="27"/>
      <c r="H103" s="27"/>
      <c r="I103" s="27"/>
      <c r="J103" s="27"/>
      <c r="K103" s="27"/>
      <c r="L103" s="2"/>
      <c r="M103"/>
      <c r="O103" s="1"/>
    </row>
    <row r="104" spans="1:22" x14ac:dyDescent="0.2">
      <c r="B104" s="27"/>
      <c r="C104" s="27"/>
      <c r="D104" s="70"/>
      <c r="E104" s="70"/>
      <c r="F104" s="27"/>
      <c r="G104" s="27"/>
      <c r="H104" s="27"/>
      <c r="I104" s="27"/>
      <c r="J104" s="27"/>
      <c r="K104" s="27"/>
      <c r="O104" s="1"/>
    </row>
    <row r="105" spans="1:22" x14ac:dyDescent="0.2">
      <c r="B105" s="27"/>
      <c r="C105" s="27"/>
      <c r="D105" s="71"/>
      <c r="E105" s="71"/>
      <c r="F105" s="26"/>
      <c r="G105" s="27"/>
      <c r="H105" s="27"/>
      <c r="I105" s="27"/>
      <c r="J105" s="27"/>
      <c r="K105" s="27"/>
      <c r="O105" s="1"/>
    </row>
    <row r="106" spans="1:22" x14ac:dyDescent="0.2">
      <c r="B106" s="27"/>
      <c r="C106" s="27"/>
      <c r="D106" s="27"/>
      <c r="E106" s="27"/>
      <c r="F106" s="26"/>
      <c r="G106" s="27"/>
      <c r="H106" s="27"/>
      <c r="I106" s="27"/>
      <c r="J106" s="27"/>
      <c r="K106" s="27"/>
      <c r="O106" s="1"/>
    </row>
    <row r="107" spans="1:22" x14ac:dyDescent="0.2">
      <c r="D107"/>
      <c r="E107"/>
      <c r="F107" s="1"/>
      <c r="M107"/>
      <c r="N107" s="4"/>
      <c r="O107" s="1"/>
    </row>
    <row r="108" spans="1:22" x14ac:dyDescent="0.2">
      <c r="B108" s="3"/>
      <c r="C108" s="3"/>
      <c r="D108"/>
      <c r="E108"/>
      <c r="F108" s="1"/>
      <c r="G108" s="3"/>
      <c r="H108" s="3"/>
      <c r="I108" s="3"/>
      <c r="J108" s="3"/>
      <c r="K108" s="3"/>
      <c r="M108"/>
      <c r="N108" s="4"/>
      <c r="O108" s="1"/>
    </row>
    <row r="109" spans="1:22" ht="16" x14ac:dyDescent="0.2">
      <c r="B109" s="6"/>
      <c r="C109" s="6"/>
      <c r="D109"/>
      <c r="E109"/>
      <c r="F109" s="1"/>
      <c r="G109" s="6"/>
      <c r="H109" s="6"/>
      <c r="I109" s="6"/>
      <c r="J109" s="6"/>
      <c r="K109" s="6"/>
      <c r="M109"/>
      <c r="N109" s="4"/>
      <c r="O109" s="1"/>
    </row>
    <row r="110" spans="1:22" x14ac:dyDescent="0.2">
      <c r="B110" s="5"/>
      <c r="C110" s="5"/>
      <c r="D110"/>
      <c r="E110"/>
      <c r="F110" s="1"/>
      <c r="G110" s="5"/>
      <c r="H110" s="5"/>
      <c r="I110" s="5"/>
      <c r="J110" s="5"/>
      <c r="K110" s="5"/>
      <c r="M110"/>
      <c r="N110" s="4"/>
      <c r="O110" s="1"/>
    </row>
    <row r="111" spans="1:22" x14ac:dyDescent="0.2">
      <c r="D111"/>
      <c r="E111"/>
      <c r="F111" s="1"/>
      <c r="M111"/>
      <c r="N111" s="4"/>
      <c r="O111" s="1"/>
    </row>
    <row r="112" spans="1:22" ht="15" customHeight="1" x14ac:dyDescent="0.2">
      <c r="D112"/>
      <c r="E112"/>
      <c r="F112" s="1"/>
      <c r="M112"/>
      <c r="N112" s="4"/>
      <c r="O112" s="1"/>
    </row>
    <row r="113" spans="4:15" x14ac:dyDescent="0.2">
      <c r="D113"/>
      <c r="E113"/>
      <c r="F113" s="1"/>
      <c r="M113"/>
      <c r="N113" s="4"/>
      <c r="O113" s="1"/>
    </row>
    <row r="114" spans="4:15" x14ac:dyDescent="0.2">
      <c r="D114"/>
      <c r="E114"/>
      <c r="F114" s="1"/>
      <c r="M114"/>
      <c r="O114" s="1"/>
    </row>
    <row r="115" spans="4:15" x14ac:dyDescent="0.2">
      <c r="D115"/>
      <c r="E115"/>
      <c r="F115" s="1"/>
      <c r="M115"/>
      <c r="O115" s="1"/>
    </row>
    <row r="116" spans="4:15" x14ac:dyDescent="0.2">
      <c r="M116"/>
      <c r="O116" s="1"/>
    </row>
    <row r="117" spans="4:15" x14ac:dyDescent="0.2">
      <c r="M117"/>
      <c r="O117" s="1"/>
    </row>
  </sheetData>
  <sheetProtection formatColumns="0"/>
  <mergeCells count="8">
    <mergeCell ref="B23:E23"/>
    <mergeCell ref="A1:K1"/>
    <mergeCell ref="A2:K2"/>
    <mergeCell ref="B4:C4"/>
    <mergeCell ref="H4:H6"/>
    <mergeCell ref="J5:J7"/>
    <mergeCell ref="B9:C9"/>
    <mergeCell ref="E9:H9"/>
  </mergeCells>
  <dataValidations count="4">
    <dataValidation type="list" allowBlank="1" showInputMessage="1" showErrorMessage="1" sqref="D25:D94" xr:uid="{0B085C31-FEF8-428A-B92C-59FE96D7E554}">
      <formula1>"Actual, Hypothetical"</formula1>
    </dataValidation>
    <dataValidation type="list" allowBlank="1" showInputMessage="1" showErrorMessage="1" sqref="B25:B94" xr:uid="{5DC31BFF-F720-404A-BB92-08AF7A172206}">
      <formula1>$B$11:$B$20</formula1>
    </dataValidation>
    <dataValidation type="list" allowBlank="1" showInputMessage="1" showErrorMessage="1" sqref="F6" xr:uid="{707A953E-5BBF-40AA-9FAD-331AC5BCC40C}">
      <formula1>"1,2,3,4,5,6,7,8"</formula1>
    </dataValidation>
    <dataValidation type="list" allowBlank="1" showInputMessage="1" showErrorMessage="1" sqref="H7" xr:uid="{D080EE0D-000D-409A-8A07-D3ACC8BF281F}">
      <formula1>"Yes, No"</formula1>
    </dataValidation>
  </dataValidations>
  <pageMargins left="0.7" right="0.7" top="0.75" bottom="0.75" header="0.3" footer="0.3"/>
  <pageSetup scale="7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32B8-82BD-4E42-9775-D58296814137}">
  <sheetPr>
    <pageSetUpPr fitToPage="1"/>
  </sheetPr>
  <dimension ref="A1:V117"/>
  <sheetViews>
    <sheetView showGridLines="0" showRuler="0" zoomScale="71" zoomScaleNormal="120" workbookViewId="0">
      <selection activeCell="E7" sqref="E7"/>
    </sheetView>
  </sheetViews>
  <sheetFormatPr baseColWidth="10" defaultColWidth="8.83203125" defaultRowHeight="15" x14ac:dyDescent="0.2"/>
  <cols>
    <col min="1" max="1" width="5" customWidth="1"/>
    <col min="2" max="2" width="20.1640625" customWidth="1"/>
    <col min="3" max="3" width="27.1640625" customWidth="1"/>
    <col min="4" max="4" width="12.83203125" style="4" customWidth="1"/>
    <col min="5" max="5" width="23" style="4" customWidth="1"/>
    <col min="6" max="6" width="14.83203125" customWidth="1"/>
    <col min="7" max="7" width="12.83203125" customWidth="1"/>
    <col min="8" max="8" width="13.6640625" customWidth="1"/>
    <col min="9" max="9" width="7.6640625" customWidth="1"/>
    <col min="10" max="10" width="35.83203125" customWidth="1"/>
    <col min="11" max="11" width="6.33203125" customWidth="1"/>
    <col min="12" max="12" width="15" style="4" customWidth="1"/>
    <col min="13" max="13" width="11" style="4" customWidth="1"/>
    <col min="14" max="15" width="10.1640625" bestFit="1" customWidth="1"/>
    <col min="16" max="16" width="14.1640625" bestFit="1" customWidth="1"/>
    <col min="17" max="18" width="11.1640625" bestFit="1" customWidth="1"/>
    <col min="19" max="19" width="10.1640625" bestFit="1" customWidth="1"/>
  </cols>
  <sheetData>
    <row r="1" spans="1:22" s="1" customFormat="1" ht="47" x14ac:dyDescent="0.2">
      <c r="A1" s="119" t="str">
        <f ca="1">IF(F4="","CLASS GPA TRACKER",F4&amp;": "&amp;C6)</f>
        <v>MATH116: D+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</row>
    <row r="2" spans="1:22" ht="21" x14ac:dyDescent="0.25">
      <c r="A2" s="120" t="s">
        <v>65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2"/>
      <c r="U2" s="1"/>
      <c r="V2" s="1"/>
    </row>
    <row r="3" spans="1:22" s="3" customFormat="1" ht="18" customHeight="1" x14ac:dyDescent="0.2">
      <c r="A3" s="20"/>
      <c r="B3" s="21"/>
      <c r="C3" s="21"/>
      <c r="D3" s="22"/>
      <c r="E3" s="22"/>
      <c r="F3" s="21"/>
      <c r="G3" s="21"/>
      <c r="H3" s="21"/>
      <c r="I3" s="21"/>
      <c r="J3" s="21"/>
      <c r="K3" s="23"/>
      <c r="L3" s="2"/>
      <c r="M3" s="2"/>
      <c r="N3" s="1"/>
    </row>
    <row r="4" spans="1:22" ht="16" customHeight="1" thickBot="1" x14ac:dyDescent="0.25">
      <c r="A4" s="24"/>
      <c r="B4" s="121" t="s">
        <v>1</v>
      </c>
      <c r="C4" s="121"/>
      <c r="D4" s="35"/>
      <c r="E4" s="36" t="s">
        <v>2</v>
      </c>
      <c r="F4" s="37" t="str" cm="1">
        <f t="array" aca="1" ref="F4" ca="1">MID(CELL("filename",A1),FIND("]",CELL("filename",A1))+1,255)</f>
        <v>MATH116</v>
      </c>
      <c r="G4" s="35"/>
      <c r="H4" s="122" t="s">
        <v>74</v>
      </c>
      <c r="I4" s="38"/>
      <c r="J4" s="39"/>
      <c r="K4" s="40"/>
      <c r="L4" s="2"/>
      <c r="R4" s="1"/>
      <c r="S4" s="1"/>
      <c r="T4" s="1"/>
      <c r="U4" s="1"/>
      <c r="V4" s="1"/>
    </row>
    <row r="5" spans="1:22" ht="16" customHeight="1" x14ac:dyDescent="0.2">
      <c r="A5" s="24"/>
      <c r="B5" s="41" t="s">
        <v>72</v>
      </c>
      <c r="C5" s="42">
        <f>IF(H21&gt;=GPAScale!C6,GPAScale!E6,  IF(H21&gt;=GPAScale!C7,GPAScale!E7,  IF(H21&gt;=GPAScale!C8,GPAScale!E8,  IF(H21&gt;=GPAScale!C9,GPAScale!E9,  IF(H21&gt;=GPAScale!C10,GPAScale!E10,  IF(H21&gt;=GPAScale!C11,GPAScale!E11,  IF(H21&gt;=GPAScale!C12,GPAScale!E12,  IF(H21&gt;=GPAScale!C13,GPAScale!E13,  IF(H21&gt;=GPAScale!C14,GPAScale!E14,  IF(H21&gt;=GPAScale!C15,GPAScale!E15,  IF(H21&gt;=GPAScale!C16,GPAScale!E16,  IF(H21&gt;=GPAScale!C17,GPAScale!E17,  GPAScale!E18))))))))))))</f>
        <v>1.3</v>
      </c>
      <c r="D5" s="35"/>
      <c r="E5" s="43" t="s">
        <v>4</v>
      </c>
      <c r="F5" s="107">
        <v>0.5</v>
      </c>
      <c r="G5" s="35"/>
      <c r="H5" s="122"/>
      <c r="I5" s="38"/>
      <c r="J5" s="124" t="s">
        <v>75</v>
      </c>
      <c r="K5" s="40"/>
      <c r="L5" s="2"/>
      <c r="R5" s="1"/>
      <c r="S5" s="1"/>
      <c r="T5" s="1"/>
      <c r="U5" s="1"/>
      <c r="V5" s="1"/>
    </row>
    <row r="6" spans="1:22" ht="16" customHeight="1" thickBot="1" x14ac:dyDescent="0.25">
      <c r="A6" s="24"/>
      <c r="B6" s="41" t="s">
        <v>51</v>
      </c>
      <c r="C6" s="42" t="str">
        <f>IF(H21&gt;=GPAScale!C6,GPAScale!B6,  IF(H21&gt;=GPAScale!C7,GPAScale!B7,  IF(H21&gt;=GPAScale!C8,GPAScale!B8,  IF(H21&gt;=GPAScale!C9,GPAScale!B9,  IF(H21&gt;=GPAScale!C10,GPAScale!B10,  IF(H21&gt;=GPAScale!C11,GPAScale!B11,  IF(H21&gt;=GPAScale!C12,GPAScale!B12,  IF(H21&gt;=GPAScale!C13,GPAScale!B13,  IF(H21&gt;=GPAScale!C14,GPAScale!B14,  IF(H21&gt;=GPAScale!C15,GPAScale!B15,  IF(H21&gt;=GPAScale!C16,GPAScale!B16,  IF(H21&gt;=GPAScale!C17,GPAScale!B17,  GPAScale!B18))))))))))))</f>
        <v>D+</v>
      </c>
      <c r="D6" s="35"/>
      <c r="E6" s="43" t="s">
        <v>73</v>
      </c>
      <c r="F6" s="44">
        <v>1</v>
      </c>
      <c r="G6" s="35"/>
      <c r="H6" s="123"/>
      <c r="I6" s="38"/>
      <c r="J6" s="125"/>
      <c r="K6" s="40"/>
      <c r="L6" s="2"/>
      <c r="R6" s="1"/>
      <c r="S6" s="1"/>
      <c r="T6" s="1"/>
      <c r="U6" s="1"/>
      <c r="V6" s="1"/>
    </row>
    <row r="7" spans="1:22" ht="16" customHeight="1" thickBot="1" x14ac:dyDescent="0.25">
      <c r="A7" s="24"/>
      <c r="B7" s="41" t="s">
        <v>71</v>
      </c>
      <c r="C7" s="45">
        <f>C5*F5</f>
        <v>0.65</v>
      </c>
      <c r="D7" s="35"/>
      <c r="E7" s="35"/>
      <c r="F7" s="38"/>
      <c r="G7" s="35"/>
      <c r="H7" s="46" t="s">
        <v>3</v>
      </c>
      <c r="I7" s="38"/>
      <c r="J7" s="126"/>
      <c r="K7" s="40"/>
      <c r="L7" s="2"/>
      <c r="R7" s="1"/>
      <c r="S7" s="1"/>
      <c r="T7" s="1"/>
      <c r="U7" s="1"/>
      <c r="V7" s="1"/>
    </row>
    <row r="8" spans="1:22" ht="16" customHeight="1" x14ac:dyDescent="0.2">
      <c r="A8" s="24"/>
      <c r="B8" s="38"/>
      <c r="C8" s="38"/>
      <c r="D8" s="35"/>
      <c r="E8" s="35"/>
      <c r="F8" s="38"/>
      <c r="G8" s="35"/>
      <c r="H8" s="38"/>
      <c r="I8" s="38"/>
      <c r="J8" s="39"/>
      <c r="K8" s="40"/>
      <c r="L8" s="2"/>
      <c r="R8" s="1"/>
      <c r="S8" s="1"/>
      <c r="T8" s="1"/>
      <c r="U8" s="1"/>
      <c r="V8" s="1"/>
    </row>
    <row r="9" spans="1:22" ht="15" customHeight="1" x14ac:dyDescent="0.2">
      <c r="A9" s="24"/>
      <c r="B9" s="121" t="s">
        <v>5</v>
      </c>
      <c r="C9" s="121"/>
      <c r="D9" s="38"/>
      <c r="E9" s="121" t="s">
        <v>14</v>
      </c>
      <c r="F9" s="121"/>
      <c r="G9" s="121"/>
      <c r="H9" s="121"/>
      <c r="I9" s="35"/>
      <c r="J9" s="39"/>
      <c r="K9" s="47"/>
      <c r="L9" s="2"/>
      <c r="T9" s="1"/>
      <c r="U9" s="1"/>
      <c r="V9" s="1"/>
    </row>
    <row r="10" spans="1:22" ht="32" customHeight="1" thickBot="1" x14ac:dyDescent="0.25">
      <c r="A10" s="24"/>
      <c r="B10" s="48" t="s">
        <v>6</v>
      </c>
      <c r="C10" s="49" t="s">
        <v>13</v>
      </c>
      <c r="D10" s="38"/>
      <c r="E10" s="48" t="s">
        <v>6</v>
      </c>
      <c r="F10" s="49" t="s">
        <v>12</v>
      </c>
      <c r="G10" s="50" t="s">
        <v>19</v>
      </c>
      <c r="H10" s="50" t="s">
        <v>20</v>
      </c>
      <c r="I10" s="35"/>
      <c r="J10" s="39"/>
      <c r="K10" s="47"/>
      <c r="L10" s="2"/>
      <c r="T10" s="1"/>
      <c r="U10" s="1"/>
      <c r="V10" s="1"/>
    </row>
    <row r="11" spans="1:22" s="3" customFormat="1" ht="16" customHeight="1" x14ac:dyDescent="0.2">
      <c r="A11" s="20"/>
      <c r="B11" s="51" t="s">
        <v>8</v>
      </c>
      <c r="C11" s="52">
        <v>0.05</v>
      </c>
      <c r="D11" s="38"/>
      <c r="E11" s="53" t="str">
        <f>IF(B11="","",B11)</f>
        <v>Class Exercises</v>
      </c>
      <c r="F11" s="54">
        <f>IF( IF(E11&lt;&gt;"",COUNTIF($B$25:$B$94,E11),"") = 0,"", IF(E11&lt;&gt;"",COUNTIF($B$25:$B$94,E11),""))</f>
        <v>4</v>
      </c>
      <c r="G11" s="55">
        <f>IFERROR( IF(F11&lt;&gt;"",AVERAGEIFS($E$25:$E$94,$B$25:$B$94, E11),""),"")</f>
        <v>0.9</v>
      </c>
      <c r="H11" s="55">
        <f t="shared" ref="H11:H20" si="0">IFERROR(G11*C11,"")</f>
        <v>4.5000000000000005E-2</v>
      </c>
      <c r="I11" s="35"/>
      <c r="J11" s="39"/>
      <c r="K11" s="40"/>
      <c r="L11"/>
    </row>
    <row r="12" spans="1:22" s="1" customFormat="1" ht="15" customHeight="1" x14ac:dyDescent="0.2">
      <c r="A12" s="20"/>
      <c r="B12" s="56" t="s">
        <v>9</v>
      </c>
      <c r="C12" s="57">
        <v>0.05</v>
      </c>
      <c r="D12" s="38"/>
      <c r="E12" s="53" t="str">
        <f t="shared" ref="E12:E20" si="1">IF(B12="","",B12)</f>
        <v>Homework</v>
      </c>
      <c r="F12" s="54">
        <f t="shared" ref="F12:F20" si="2">IF( IF(E12&lt;&gt;"",COUNTIF($B$25:$B$94,E12),"") = 0,"", IF(E12&lt;&gt;"",COUNTIF($B$25:$B$94,E12),""))</f>
        <v>5</v>
      </c>
      <c r="G12" s="55">
        <f t="shared" ref="G12:G20" si="3">IFERROR( IF(F12&lt;&gt;"",AVERAGEIFS($E$25:$E$94,$B$25:$B$94, E12),""),"")</f>
        <v>0.9</v>
      </c>
      <c r="H12" s="55">
        <f t="shared" si="0"/>
        <v>4.5000000000000005E-2</v>
      </c>
      <c r="I12" s="35"/>
      <c r="J12" s="39"/>
      <c r="K12" s="40"/>
      <c r="L12"/>
    </row>
    <row r="13" spans="1:22" s="1" customFormat="1" ht="16" customHeight="1" x14ac:dyDescent="0.2">
      <c r="A13" s="20"/>
      <c r="B13" s="56" t="s">
        <v>10</v>
      </c>
      <c r="C13" s="57">
        <v>0.25</v>
      </c>
      <c r="D13" s="38"/>
      <c r="E13" s="53" t="str">
        <f t="shared" si="1"/>
        <v>Mid Term</v>
      </c>
      <c r="F13" s="54">
        <f t="shared" si="2"/>
        <v>1</v>
      </c>
      <c r="G13" s="55">
        <f>IFERROR( IF(F13&lt;&gt;"",AVERAGEIFS($E$25:$E$94,$B$25:$B$94, E13),""),"")</f>
        <v>0.75</v>
      </c>
      <c r="H13" s="55">
        <f t="shared" si="0"/>
        <v>0.1875</v>
      </c>
      <c r="I13" s="35"/>
      <c r="J13" s="39"/>
      <c r="K13" s="40"/>
      <c r="L13"/>
      <c r="M13"/>
    </row>
    <row r="14" spans="1:22" s="1" customFormat="1" ht="16" customHeight="1" x14ac:dyDescent="0.2">
      <c r="A14" s="20"/>
      <c r="B14" s="56" t="s">
        <v>11</v>
      </c>
      <c r="C14" s="57">
        <v>0.1</v>
      </c>
      <c r="D14" s="38"/>
      <c r="E14" s="53" t="str">
        <f t="shared" si="1"/>
        <v>Projects</v>
      </c>
      <c r="F14" s="54">
        <f t="shared" si="2"/>
        <v>1</v>
      </c>
      <c r="G14" s="55">
        <f t="shared" si="3"/>
        <v>0.9</v>
      </c>
      <c r="H14" s="55">
        <f t="shared" si="0"/>
        <v>9.0000000000000011E-2</v>
      </c>
      <c r="I14" s="35"/>
      <c r="J14" s="39"/>
      <c r="K14" s="40"/>
      <c r="L14"/>
      <c r="M14"/>
    </row>
    <row r="15" spans="1:22" s="1" customFormat="1" ht="16" customHeight="1" x14ac:dyDescent="0.2">
      <c r="A15" s="20"/>
      <c r="B15" s="56" t="s">
        <v>7</v>
      </c>
      <c r="C15" s="57">
        <v>0.55000000000000004</v>
      </c>
      <c r="D15" s="38"/>
      <c r="E15" s="53" t="str">
        <f t="shared" si="1"/>
        <v>Final Exam</v>
      </c>
      <c r="F15" s="54">
        <f t="shared" si="2"/>
        <v>1</v>
      </c>
      <c r="G15" s="55">
        <f>IFERROR( IF(F15&lt;&gt;"",AVERAGEIFS($E$25:$E$94,$B$25:$B$94, E15),""),"")</f>
        <v>0.4</v>
      </c>
      <c r="H15" s="55">
        <f t="shared" si="0"/>
        <v>0.22000000000000003</v>
      </c>
      <c r="I15" s="35"/>
      <c r="J15" s="39"/>
      <c r="K15" s="40"/>
      <c r="L15" s="4"/>
      <c r="M15" s="4"/>
    </row>
    <row r="16" spans="1:22" s="1" customFormat="1" ht="16" customHeight="1" x14ac:dyDescent="0.2">
      <c r="A16" s="20"/>
      <c r="B16" s="56"/>
      <c r="C16" s="57">
        <v>0</v>
      </c>
      <c r="D16" s="38"/>
      <c r="E16" s="53" t="str">
        <f t="shared" si="1"/>
        <v/>
      </c>
      <c r="F16" s="54" t="str">
        <f t="shared" si="2"/>
        <v/>
      </c>
      <c r="G16" s="55" t="str">
        <f t="shared" si="3"/>
        <v/>
      </c>
      <c r="H16" s="55" t="str">
        <f t="shared" si="0"/>
        <v/>
      </c>
      <c r="I16" s="35"/>
      <c r="J16" s="35"/>
      <c r="K16" s="40"/>
      <c r="L16" s="2"/>
      <c r="M16" s="4"/>
    </row>
    <row r="17" spans="1:22" s="1" customFormat="1" ht="16" customHeight="1" x14ac:dyDescent="0.2">
      <c r="A17" s="20"/>
      <c r="B17" s="56"/>
      <c r="C17" s="57">
        <v>0</v>
      </c>
      <c r="D17" s="38"/>
      <c r="E17" s="53" t="str">
        <f t="shared" si="1"/>
        <v/>
      </c>
      <c r="F17" s="54" t="str">
        <f t="shared" si="2"/>
        <v/>
      </c>
      <c r="G17" s="55" t="str">
        <f t="shared" si="3"/>
        <v/>
      </c>
      <c r="H17" s="55" t="str">
        <f t="shared" si="0"/>
        <v/>
      </c>
      <c r="I17" s="35"/>
      <c r="J17" s="35"/>
      <c r="K17" s="40"/>
      <c r="L17" s="2"/>
      <c r="M17" s="4"/>
    </row>
    <row r="18" spans="1:22" s="1" customFormat="1" ht="16" customHeight="1" x14ac:dyDescent="0.2">
      <c r="A18" s="20"/>
      <c r="B18" s="56"/>
      <c r="C18" s="57">
        <v>0</v>
      </c>
      <c r="D18" s="38"/>
      <c r="E18" s="53" t="str">
        <f t="shared" si="1"/>
        <v/>
      </c>
      <c r="F18" s="54" t="str">
        <f t="shared" si="2"/>
        <v/>
      </c>
      <c r="G18" s="55" t="str">
        <f t="shared" si="3"/>
        <v/>
      </c>
      <c r="H18" s="55" t="str">
        <f t="shared" si="0"/>
        <v/>
      </c>
      <c r="I18" s="35"/>
      <c r="J18" s="35"/>
      <c r="K18" s="40"/>
      <c r="L18" s="2"/>
      <c r="M18" s="4"/>
    </row>
    <row r="19" spans="1:22" s="1" customFormat="1" ht="16" customHeight="1" x14ac:dyDescent="0.2">
      <c r="A19" s="20"/>
      <c r="B19" s="56"/>
      <c r="C19" s="57">
        <v>0</v>
      </c>
      <c r="D19" s="38"/>
      <c r="E19" s="53" t="str">
        <f t="shared" si="1"/>
        <v/>
      </c>
      <c r="F19" s="54" t="str">
        <f t="shared" si="2"/>
        <v/>
      </c>
      <c r="G19" s="55" t="str">
        <f t="shared" si="3"/>
        <v/>
      </c>
      <c r="H19" s="55" t="str">
        <f t="shared" si="0"/>
        <v/>
      </c>
      <c r="I19" s="35"/>
      <c r="J19" s="35"/>
      <c r="K19" s="40"/>
      <c r="L19" s="2"/>
      <c r="M19" s="4"/>
    </row>
    <row r="20" spans="1:22" s="1" customFormat="1" ht="16" customHeight="1" thickBot="1" x14ac:dyDescent="0.25">
      <c r="A20" s="20"/>
      <c r="B20" s="58"/>
      <c r="C20" s="59">
        <v>0</v>
      </c>
      <c r="D20" s="38"/>
      <c r="E20" s="53" t="str">
        <f t="shared" si="1"/>
        <v/>
      </c>
      <c r="F20" s="54" t="str">
        <f t="shared" si="2"/>
        <v/>
      </c>
      <c r="G20" s="55" t="str">
        <f t="shared" si="3"/>
        <v/>
      </c>
      <c r="H20" s="55" t="str">
        <f t="shared" si="0"/>
        <v/>
      </c>
      <c r="I20" s="35"/>
      <c r="J20" s="35"/>
      <c r="K20" s="40"/>
      <c r="L20" s="2"/>
      <c r="M20" s="4"/>
    </row>
    <row r="21" spans="1:22" s="1" customFormat="1" ht="16" customHeight="1" x14ac:dyDescent="0.2">
      <c r="A21" s="20"/>
      <c r="B21" s="82"/>
      <c r="C21" s="83">
        <f>SUM(C11:C20)</f>
        <v>1</v>
      </c>
      <c r="D21" s="38"/>
      <c r="E21" s="82"/>
      <c r="F21" s="84">
        <f>SUM(F11:F20)</f>
        <v>12</v>
      </c>
      <c r="G21" s="83"/>
      <c r="H21" s="83">
        <f>IFERROR( SUM(H11:H20) / SUMIFS(C11:C20,H11:H20,"&gt;-1"),"")</f>
        <v>0.58750000000000013</v>
      </c>
      <c r="I21" s="45" t="s">
        <v>38</v>
      </c>
      <c r="J21" s="35"/>
      <c r="K21" s="40"/>
      <c r="L21" s="2"/>
      <c r="M21" s="4"/>
    </row>
    <row r="22" spans="1:22" s="3" customFormat="1" ht="16" customHeight="1" x14ac:dyDescent="0.2">
      <c r="A22" s="20"/>
      <c r="B22" s="38"/>
      <c r="C22" s="38"/>
      <c r="D22" s="38"/>
      <c r="E22" s="38"/>
      <c r="F22" s="38"/>
      <c r="G22" s="35"/>
      <c r="H22" s="35"/>
      <c r="I22" s="35"/>
      <c r="J22" s="35"/>
      <c r="K22" s="40"/>
      <c r="L22" s="2"/>
      <c r="M22" s="4"/>
      <c r="N22"/>
      <c r="O22"/>
      <c r="U22" s="1"/>
      <c r="V22" s="1"/>
    </row>
    <row r="23" spans="1:22" s="3" customFormat="1" ht="16" customHeight="1" x14ac:dyDescent="0.2">
      <c r="A23" s="20"/>
      <c r="B23" s="118" t="s">
        <v>15</v>
      </c>
      <c r="C23" s="118"/>
      <c r="D23" s="118"/>
      <c r="E23" s="118"/>
      <c r="F23" s="38"/>
      <c r="G23" s="35"/>
      <c r="H23" s="35"/>
      <c r="I23" s="35"/>
      <c r="J23" s="35"/>
      <c r="K23" s="40"/>
      <c r="L23" s="2"/>
      <c r="M23" s="4"/>
      <c r="U23" s="1"/>
      <c r="V23" s="1"/>
    </row>
    <row r="24" spans="1:22" s="6" customFormat="1" ht="32" customHeight="1" thickBot="1" x14ac:dyDescent="0.25">
      <c r="A24" s="20"/>
      <c r="B24" s="48" t="s">
        <v>6</v>
      </c>
      <c r="C24" s="48" t="s">
        <v>56</v>
      </c>
      <c r="D24" s="50" t="s">
        <v>16</v>
      </c>
      <c r="E24" s="50" t="s">
        <v>18</v>
      </c>
      <c r="F24" s="35"/>
      <c r="G24" s="35"/>
      <c r="H24" s="35"/>
      <c r="I24" s="35"/>
      <c r="J24" s="35"/>
      <c r="K24" s="40"/>
      <c r="L24" s="2"/>
      <c r="M24" s="4"/>
      <c r="U24" s="1"/>
      <c r="V24" s="1"/>
    </row>
    <row r="25" spans="1:22" s="5" customFormat="1" ht="16" customHeight="1" x14ac:dyDescent="0.2">
      <c r="A25" s="20"/>
      <c r="B25" s="60" t="s">
        <v>8</v>
      </c>
      <c r="C25" s="61" t="s">
        <v>24</v>
      </c>
      <c r="D25" s="62" t="s">
        <v>17</v>
      </c>
      <c r="E25" s="52">
        <v>0.9</v>
      </c>
      <c r="F25" s="35"/>
      <c r="G25" s="35"/>
      <c r="H25" s="35"/>
      <c r="I25" s="35"/>
      <c r="J25" s="35"/>
      <c r="K25" s="40"/>
      <c r="L25" s="2"/>
      <c r="M25" s="4"/>
      <c r="U25" s="1"/>
      <c r="V25" s="1"/>
    </row>
    <row r="26" spans="1:22" s="6" customFormat="1" ht="16" customHeight="1" x14ac:dyDescent="0.2">
      <c r="A26" s="20"/>
      <c r="B26" s="63" t="s">
        <v>8</v>
      </c>
      <c r="C26" s="64" t="s">
        <v>25</v>
      </c>
      <c r="D26" s="65" t="s">
        <v>17</v>
      </c>
      <c r="E26" s="57">
        <v>0.9</v>
      </c>
      <c r="F26" s="35"/>
      <c r="G26" s="35"/>
      <c r="H26" s="35"/>
      <c r="I26" s="35"/>
      <c r="J26" s="35"/>
      <c r="K26" s="40"/>
      <c r="L26" s="2"/>
      <c r="M26" s="4"/>
      <c r="U26" s="1"/>
      <c r="V26" s="1"/>
    </row>
    <row r="27" spans="1:22" s="5" customFormat="1" ht="16" customHeight="1" x14ac:dyDescent="0.2">
      <c r="A27" s="20"/>
      <c r="B27" s="63" t="s">
        <v>8</v>
      </c>
      <c r="C27" s="64" t="s">
        <v>26</v>
      </c>
      <c r="D27" s="65" t="s">
        <v>17</v>
      </c>
      <c r="E27" s="57">
        <v>0.9</v>
      </c>
      <c r="F27" s="35"/>
      <c r="G27" s="35"/>
      <c r="H27" s="35"/>
      <c r="I27" s="35"/>
      <c r="J27" s="35"/>
      <c r="K27" s="40"/>
      <c r="L27" s="2"/>
      <c r="M27" s="4"/>
      <c r="U27" s="1"/>
      <c r="V27" s="1"/>
    </row>
    <row r="28" spans="1:22" ht="16" customHeight="1" x14ac:dyDescent="0.2">
      <c r="A28" s="20"/>
      <c r="B28" s="63" t="s">
        <v>8</v>
      </c>
      <c r="C28" s="64" t="s">
        <v>27</v>
      </c>
      <c r="D28" s="65" t="s">
        <v>17</v>
      </c>
      <c r="E28" s="57">
        <v>0.9</v>
      </c>
      <c r="F28" s="35"/>
      <c r="G28" s="35"/>
      <c r="H28" s="35"/>
      <c r="I28" s="35"/>
      <c r="J28" s="35"/>
      <c r="K28" s="40"/>
      <c r="L28" s="2"/>
      <c r="U28" s="1"/>
      <c r="V28" s="1"/>
    </row>
    <row r="29" spans="1:22" ht="16" customHeight="1" x14ac:dyDescent="0.2">
      <c r="A29" s="25"/>
      <c r="B29" s="63" t="s">
        <v>9</v>
      </c>
      <c r="C29" s="64" t="s">
        <v>28</v>
      </c>
      <c r="D29" s="65" t="s">
        <v>17</v>
      </c>
      <c r="E29" s="57">
        <v>0.9</v>
      </c>
      <c r="F29" s="35"/>
      <c r="G29" s="35"/>
      <c r="H29" s="35"/>
      <c r="I29" s="35"/>
      <c r="J29" s="35"/>
      <c r="K29" s="40"/>
      <c r="L29" s="2"/>
      <c r="U29" s="1"/>
      <c r="V29" s="1"/>
    </row>
    <row r="30" spans="1:22" ht="16" customHeight="1" x14ac:dyDescent="0.2">
      <c r="A30" s="24"/>
      <c r="B30" s="63" t="s">
        <v>9</v>
      </c>
      <c r="C30" s="64" t="s">
        <v>29</v>
      </c>
      <c r="D30" s="65" t="s">
        <v>17</v>
      </c>
      <c r="E30" s="57">
        <v>0.9</v>
      </c>
      <c r="F30" s="35"/>
      <c r="G30" s="35"/>
      <c r="H30" s="35"/>
      <c r="I30" s="35"/>
      <c r="J30" s="35"/>
      <c r="K30" s="40"/>
      <c r="L30" s="2"/>
      <c r="U30" s="1"/>
      <c r="V30" s="1"/>
    </row>
    <row r="31" spans="1:22" ht="16" customHeight="1" x14ac:dyDescent="0.2">
      <c r="A31" s="24"/>
      <c r="B31" s="63" t="s">
        <v>9</v>
      </c>
      <c r="C31" s="64" t="s">
        <v>30</v>
      </c>
      <c r="D31" s="65" t="s">
        <v>17</v>
      </c>
      <c r="E31" s="57">
        <v>0.9</v>
      </c>
      <c r="F31" s="35"/>
      <c r="G31" s="35"/>
      <c r="H31" s="35"/>
      <c r="I31" s="35"/>
      <c r="J31" s="35"/>
      <c r="K31" s="40"/>
      <c r="L31" s="2"/>
      <c r="U31" s="1"/>
      <c r="V31" s="1"/>
    </row>
    <row r="32" spans="1:22" ht="16" customHeight="1" x14ac:dyDescent="0.2">
      <c r="A32" s="24"/>
      <c r="B32" s="63" t="s">
        <v>9</v>
      </c>
      <c r="C32" s="64" t="s">
        <v>31</v>
      </c>
      <c r="D32" s="65" t="s">
        <v>17</v>
      </c>
      <c r="E32" s="57">
        <v>0.9</v>
      </c>
      <c r="F32" s="35"/>
      <c r="G32" s="35"/>
      <c r="H32" s="35"/>
      <c r="I32" s="35"/>
      <c r="J32" s="35"/>
      <c r="K32" s="40"/>
      <c r="L32" s="2"/>
      <c r="U32" s="1"/>
      <c r="V32" s="1"/>
    </row>
    <row r="33" spans="1:22" ht="16" customHeight="1" x14ac:dyDescent="0.2">
      <c r="A33" s="24"/>
      <c r="B33" s="63" t="s">
        <v>9</v>
      </c>
      <c r="C33" s="64" t="s">
        <v>32</v>
      </c>
      <c r="D33" s="65" t="s">
        <v>17</v>
      </c>
      <c r="E33" s="57">
        <v>0.9</v>
      </c>
      <c r="F33" s="35"/>
      <c r="G33" s="35"/>
      <c r="H33" s="35"/>
      <c r="I33" s="35"/>
      <c r="J33" s="35"/>
      <c r="K33" s="40"/>
      <c r="L33" s="2"/>
      <c r="U33" s="1"/>
      <c r="V33" s="1"/>
    </row>
    <row r="34" spans="1:22" ht="16" customHeight="1" x14ac:dyDescent="0.2">
      <c r="A34" s="24"/>
      <c r="B34" s="63" t="s">
        <v>10</v>
      </c>
      <c r="C34" s="64"/>
      <c r="D34" s="65" t="s">
        <v>34</v>
      </c>
      <c r="E34" s="57">
        <v>0.75</v>
      </c>
      <c r="F34" s="35"/>
      <c r="G34" s="35"/>
      <c r="H34" s="35"/>
      <c r="I34" s="35"/>
      <c r="J34" s="35"/>
      <c r="K34" s="40"/>
      <c r="L34" s="2"/>
      <c r="U34" s="1"/>
      <c r="V34" s="1"/>
    </row>
    <row r="35" spans="1:22" ht="16" customHeight="1" x14ac:dyDescent="0.2">
      <c r="A35" s="24"/>
      <c r="B35" s="63" t="s">
        <v>7</v>
      </c>
      <c r="C35" s="64"/>
      <c r="D35" s="65" t="s">
        <v>34</v>
      </c>
      <c r="E35" s="57">
        <v>0.4</v>
      </c>
      <c r="F35" s="35"/>
      <c r="G35" s="35"/>
      <c r="H35" s="35"/>
      <c r="I35" s="35"/>
      <c r="J35" s="35"/>
      <c r="K35" s="40"/>
      <c r="L35" s="2"/>
      <c r="U35" s="1"/>
      <c r="V35" s="1"/>
    </row>
    <row r="36" spans="1:22" ht="16" customHeight="1" x14ac:dyDescent="0.2">
      <c r="A36" s="24"/>
      <c r="B36" s="63" t="s">
        <v>11</v>
      </c>
      <c r="C36" s="64" t="s">
        <v>33</v>
      </c>
      <c r="D36" s="65" t="s">
        <v>17</v>
      </c>
      <c r="E36" s="57">
        <v>0.9</v>
      </c>
      <c r="F36" s="35"/>
      <c r="G36" s="35"/>
      <c r="H36" s="35"/>
      <c r="I36" s="35"/>
      <c r="J36" s="35"/>
      <c r="K36" s="40"/>
      <c r="L36" s="2"/>
      <c r="R36" s="1"/>
      <c r="S36" s="1"/>
      <c r="T36" s="1"/>
      <c r="U36" s="1"/>
      <c r="V36" s="1"/>
    </row>
    <row r="37" spans="1:22" s="5" customFormat="1" ht="16" customHeight="1" x14ac:dyDescent="0.2">
      <c r="A37" s="20"/>
      <c r="B37" s="63"/>
      <c r="C37" s="64"/>
      <c r="D37" s="65"/>
      <c r="E37" s="57"/>
      <c r="F37" s="35"/>
      <c r="G37" s="35"/>
      <c r="H37" s="35"/>
      <c r="I37" s="35"/>
      <c r="J37" s="35"/>
      <c r="K37" s="40"/>
      <c r="L37" s="2"/>
      <c r="M37" s="4"/>
      <c r="N37"/>
      <c r="O37"/>
      <c r="U37" s="1"/>
      <c r="V37" s="1"/>
    </row>
    <row r="38" spans="1:22" s="6" customFormat="1" ht="16" customHeight="1" x14ac:dyDescent="0.2">
      <c r="A38" s="20"/>
      <c r="B38" s="63"/>
      <c r="C38" s="64"/>
      <c r="D38" s="65"/>
      <c r="E38" s="57"/>
      <c r="F38" s="35"/>
      <c r="G38" s="35"/>
      <c r="H38" s="35"/>
      <c r="I38" s="35"/>
      <c r="J38" s="35"/>
      <c r="K38" s="40"/>
      <c r="L38" s="2"/>
      <c r="M38" s="4"/>
      <c r="N38"/>
      <c r="O38"/>
      <c r="U38" s="1"/>
      <c r="V38" s="1"/>
    </row>
    <row r="39" spans="1:22" s="5" customFormat="1" ht="16" customHeight="1" x14ac:dyDescent="0.2">
      <c r="A39" s="20"/>
      <c r="B39" s="63"/>
      <c r="C39" s="64"/>
      <c r="D39" s="65"/>
      <c r="E39" s="57"/>
      <c r="F39" s="35"/>
      <c r="G39" s="35"/>
      <c r="H39" s="35"/>
      <c r="I39" s="35"/>
      <c r="J39" s="35"/>
      <c r="K39" s="40"/>
      <c r="L39" s="2"/>
      <c r="M39" s="4"/>
      <c r="N39"/>
      <c r="O39"/>
      <c r="U39" s="1"/>
      <c r="V39" s="1"/>
    </row>
    <row r="40" spans="1:22" ht="16" customHeight="1" x14ac:dyDescent="0.2">
      <c r="A40" s="20"/>
      <c r="B40" s="63"/>
      <c r="C40" s="64"/>
      <c r="D40" s="65"/>
      <c r="E40" s="57"/>
      <c r="F40" s="35"/>
      <c r="G40" s="35"/>
      <c r="H40" s="35"/>
      <c r="I40" s="35"/>
      <c r="J40" s="35"/>
      <c r="K40" s="40"/>
      <c r="L40" s="2"/>
      <c r="U40" s="1"/>
      <c r="V40" s="1"/>
    </row>
    <row r="41" spans="1:22" ht="16" customHeight="1" x14ac:dyDescent="0.2">
      <c r="A41" s="25"/>
      <c r="B41" s="63"/>
      <c r="C41" s="64"/>
      <c r="D41" s="65"/>
      <c r="E41" s="57"/>
      <c r="F41" s="35"/>
      <c r="G41" s="35"/>
      <c r="H41" s="35"/>
      <c r="I41" s="35"/>
      <c r="J41" s="35"/>
      <c r="K41" s="40"/>
      <c r="L41" s="2"/>
      <c r="U41" s="1"/>
      <c r="V41" s="1"/>
    </row>
    <row r="42" spans="1:22" ht="16" customHeight="1" x14ac:dyDescent="0.2">
      <c r="A42" s="24"/>
      <c r="B42" s="63"/>
      <c r="C42" s="64"/>
      <c r="D42" s="65"/>
      <c r="E42" s="57"/>
      <c r="F42" s="35"/>
      <c r="G42" s="35"/>
      <c r="H42" s="35"/>
      <c r="I42" s="35"/>
      <c r="J42" s="35"/>
      <c r="K42" s="40"/>
      <c r="L42" s="2"/>
      <c r="U42" s="1"/>
      <c r="V42" s="1"/>
    </row>
    <row r="43" spans="1:22" ht="16" customHeight="1" x14ac:dyDescent="0.2">
      <c r="A43" s="24"/>
      <c r="B43" s="63"/>
      <c r="C43" s="64"/>
      <c r="D43" s="65"/>
      <c r="E43" s="57"/>
      <c r="F43" s="35"/>
      <c r="G43" s="35"/>
      <c r="H43" s="35"/>
      <c r="I43" s="35"/>
      <c r="J43" s="35"/>
      <c r="K43" s="40"/>
      <c r="L43" s="2"/>
      <c r="U43" s="1"/>
      <c r="V43" s="1"/>
    </row>
    <row r="44" spans="1:22" ht="16" customHeight="1" x14ac:dyDescent="0.2">
      <c r="A44" s="24"/>
      <c r="B44" s="63"/>
      <c r="C44" s="64"/>
      <c r="D44" s="65"/>
      <c r="E44" s="57"/>
      <c r="F44" s="35"/>
      <c r="G44" s="35"/>
      <c r="H44" s="35"/>
      <c r="I44" s="35"/>
      <c r="J44" s="35"/>
      <c r="K44" s="40"/>
      <c r="L44" s="2"/>
      <c r="U44" s="1"/>
      <c r="V44" s="1"/>
    </row>
    <row r="45" spans="1:22" ht="16" customHeight="1" x14ac:dyDescent="0.2">
      <c r="A45" s="24"/>
      <c r="B45" s="63"/>
      <c r="C45" s="64"/>
      <c r="D45" s="65"/>
      <c r="E45" s="57"/>
      <c r="F45" s="35"/>
      <c r="G45" s="35"/>
      <c r="H45" s="35"/>
      <c r="I45" s="35"/>
      <c r="J45" s="35"/>
      <c r="K45" s="40"/>
      <c r="L45" s="2"/>
      <c r="R45" s="1"/>
      <c r="S45" s="1"/>
      <c r="T45" s="1"/>
      <c r="U45" s="1"/>
      <c r="V45" s="1"/>
    </row>
    <row r="46" spans="1:22" s="5" customFormat="1" ht="16" customHeight="1" x14ac:dyDescent="0.2">
      <c r="A46" s="20"/>
      <c r="B46" s="63"/>
      <c r="C46" s="64"/>
      <c r="D46" s="65"/>
      <c r="E46" s="57"/>
      <c r="F46" s="35"/>
      <c r="G46" s="35"/>
      <c r="H46" s="35"/>
      <c r="I46" s="35"/>
      <c r="J46" s="35"/>
      <c r="K46" s="40"/>
      <c r="L46" s="2"/>
      <c r="M46" s="4"/>
      <c r="N46"/>
      <c r="O46"/>
      <c r="U46" s="1"/>
      <c r="V46" s="1"/>
    </row>
    <row r="47" spans="1:22" s="6" customFormat="1" ht="16" customHeight="1" x14ac:dyDescent="0.2">
      <c r="A47" s="20"/>
      <c r="B47" s="63"/>
      <c r="C47" s="64"/>
      <c r="D47" s="65"/>
      <c r="E47" s="57"/>
      <c r="F47" s="35"/>
      <c r="G47" s="35"/>
      <c r="H47" s="35"/>
      <c r="I47" s="35"/>
      <c r="J47" s="35"/>
      <c r="K47" s="40"/>
      <c r="L47" s="2"/>
      <c r="M47" s="4"/>
      <c r="N47"/>
      <c r="O47"/>
      <c r="U47" s="1"/>
      <c r="V47" s="1"/>
    </row>
    <row r="48" spans="1:22" s="5" customFormat="1" ht="16" customHeight="1" x14ac:dyDescent="0.2">
      <c r="A48" s="20"/>
      <c r="B48" s="63"/>
      <c r="C48" s="64"/>
      <c r="D48" s="65"/>
      <c r="E48" s="57"/>
      <c r="F48" s="35"/>
      <c r="G48" s="35"/>
      <c r="H48" s="35"/>
      <c r="I48" s="35"/>
      <c r="J48" s="35"/>
      <c r="K48" s="40"/>
      <c r="L48" s="2"/>
      <c r="M48" s="4"/>
      <c r="N48"/>
      <c r="O48"/>
      <c r="U48" s="1"/>
      <c r="V48" s="1"/>
    </row>
    <row r="49" spans="1:22" ht="16" customHeight="1" x14ac:dyDescent="0.2">
      <c r="A49" s="20"/>
      <c r="B49" s="63"/>
      <c r="C49" s="64"/>
      <c r="D49" s="65"/>
      <c r="E49" s="57"/>
      <c r="F49" s="35"/>
      <c r="G49" s="35"/>
      <c r="H49" s="35"/>
      <c r="I49" s="35"/>
      <c r="J49" s="35"/>
      <c r="K49" s="40"/>
      <c r="L49" s="2"/>
      <c r="U49" s="1"/>
      <c r="V49" s="1"/>
    </row>
    <row r="50" spans="1:22" ht="16" customHeight="1" x14ac:dyDescent="0.2">
      <c r="A50" s="25"/>
      <c r="B50" s="63"/>
      <c r="C50" s="64"/>
      <c r="D50" s="65"/>
      <c r="E50" s="57"/>
      <c r="F50" s="35"/>
      <c r="G50" s="35"/>
      <c r="H50" s="35"/>
      <c r="I50" s="35"/>
      <c r="J50" s="35"/>
      <c r="K50" s="40"/>
      <c r="L50" s="2"/>
      <c r="U50" s="1"/>
      <c r="V50" s="1"/>
    </row>
    <row r="51" spans="1:22" ht="16" customHeight="1" x14ac:dyDescent="0.2">
      <c r="A51" s="24"/>
      <c r="B51" s="63"/>
      <c r="C51" s="64"/>
      <c r="D51" s="65"/>
      <c r="E51" s="57"/>
      <c r="F51" s="35"/>
      <c r="G51" s="35"/>
      <c r="H51" s="35"/>
      <c r="I51" s="35"/>
      <c r="J51" s="35"/>
      <c r="K51" s="40"/>
      <c r="L51" s="2"/>
      <c r="R51" s="1"/>
      <c r="S51" s="1"/>
      <c r="T51" s="1"/>
      <c r="U51" s="1"/>
      <c r="V51" s="1"/>
    </row>
    <row r="52" spans="1:22" s="5" customFormat="1" ht="16" customHeight="1" x14ac:dyDescent="0.2">
      <c r="A52" s="20"/>
      <c r="B52" s="63"/>
      <c r="C52" s="64"/>
      <c r="D52" s="65"/>
      <c r="E52" s="57"/>
      <c r="F52" s="35"/>
      <c r="G52" s="35"/>
      <c r="H52" s="35"/>
      <c r="I52" s="35"/>
      <c r="J52" s="35"/>
      <c r="K52" s="40"/>
      <c r="L52" s="2"/>
      <c r="M52" s="4"/>
      <c r="N52"/>
      <c r="O52"/>
      <c r="U52" s="1"/>
      <c r="V52" s="1"/>
    </row>
    <row r="53" spans="1:22" s="6" customFormat="1" ht="16" customHeight="1" x14ac:dyDescent="0.2">
      <c r="A53" s="20"/>
      <c r="B53" s="63"/>
      <c r="C53" s="64"/>
      <c r="D53" s="65"/>
      <c r="E53" s="57"/>
      <c r="F53" s="35"/>
      <c r="G53" s="35"/>
      <c r="H53" s="35"/>
      <c r="I53" s="35"/>
      <c r="J53" s="35"/>
      <c r="K53" s="40"/>
      <c r="L53" s="2"/>
      <c r="M53" s="4"/>
      <c r="N53"/>
      <c r="O53"/>
      <c r="U53" s="1"/>
      <c r="V53" s="1"/>
    </row>
    <row r="54" spans="1:22" s="5" customFormat="1" ht="16" customHeight="1" x14ac:dyDescent="0.2">
      <c r="A54" s="20"/>
      <c r="B54" s="63"/>
      <c r="C54" s="64"/>
      <c r="D54" s="65"/>
      <c r="E54" s="57"/>
      <c r="F54" s="35"/>
      <c r="G54" s="35"/>
      <c r="H54" s="35"/>
      <c r="I54" s="35"/>
      <c r="J54" s="35"/>
      <c r="K54" s="40"/>
      <c r="L54" s="2"/>
      <c r="M54" s="4"/>
      <c r="N54"/>
      <c r="O54"/>
      <c r="U54" s="1"/>
      <c r="V54" s="1"/>
    </row>
    <row r="55" spans="1:22" ht="16" customHeight="1" x14ac:dyDescent="0.2">
      <c r="A55" s="20"/>
      <c r="B55" s="63"/>
      <c r="C55" s="64"/>
      <c r="D55" s="65"/>
      <c r="E55" s="57"/>
      <c r="F55" s="35"/>
      <c r="G55" s="35"/>
      <c r="H55" s="35"/>
      <c r="I55" s="35"/>
      <c r="J55" s="35"/>
      <c r="K55" s="40"/>
      <c r="L55" s="2"/>
      <c r="U55" s="1"/>
      <c r="V55" s="1"/>
    </row>
    <row r="56" spans="1:22" ht="16" customHeight="1" x14ac:dyDescent="0.2">
      <c r="A56" s="25"/>
      <c r="B56" s="63"/>
      <c r="C56" s="64"/>
      <c r="D56" s="65"/>
      <c r="E56" s="57"/>
      <c r="F56" s="35"/>
      <c r="G56" s="35"/>
      <c r="H56" s="35"/>
      <c r="I56" s="35"/>
      <c r="J56" s="35"/>
      <c r="K56" s="40"/>
      <c r="L56" s="2"/>
      <c r="U56" s="1"/>
      <c r="V56" s="1"/>
    </row>
    <row r="57" spans="1:22" ht="16" customHeight="1" x14ac:dyDescent="0.2">
      <c r="A57" s="24"/>
      <c r="B57" s="63"/>
      <c r="C57" s="64"/>
      <c r="D57" s="65"/>
      <c r="E57" s="57"/>
      <c r="F57" s="35"/>
      <c r="G57" s="35"/>
      <c r="H57" s="35"/>
      <c r="I57" s="35"/>
      <c r="J57" s="35"/>
      <c r="K57" s="40"/>
      <c r="L57" s="2"/>
      <c r="U57" s="1"/>
      <c r="V57" s="1"/>
    </row>
    <row r="58" spans="1:22" ht="16" customHeight="1" x14ac:dyDescent="0.2">
      <c r="A58" s="24"/>
      <c r="B58" s="63"/>
      <c r="C58" s="64"/>
      <c r="D58" s="65"/>
      <c r="E58" s="57"/>
      <c r="F58" s="35"/>
      <c r="G58" s="35"/>
      <c r="H58" s="35"/>
      <c r="I58" s="35"/>
      <c r="J58" s="35"/>
      <c r="K58" s="40"/>
      <c r="L58" s="2"/>
      <c r="U58" s="1"/>
      <c r="V58" s="1"/>
    </row>
    <row r="59" spans="1:22" ht="16" customHeight="1" x14ac:dyDescent="0.2">
      <c r="A59" s="24"/>
      <c r="B59" s="63"/>
      <c r="C59" s="64"/>
      <c r="D59" s="65"/>
      <c r="E59" s="57"/>
      <c r="F59" s="35"/>
      <c r="G59" s="35"/>
      <c r="H59" s="35"/>
      <c r="I59" s="35"/>
      <c r="J59" s="35"/>
      <c r="K59" s="40"/>
      <c r="L59" s="2"/>
      <c r="U59" s="1"/>
      <c r="V59" s="1"/>
    </row>
    <row r="60" spans="1:22" ht="16" customHeight="1" x14ac:dyDescent="0.2">
      <c r="A60" s="24"/>
      <c r="B60" s="63"/>
      <c r="C60" s="64"/>
      <c r="D60" s="65"/>
      <c r="E60" s="57"/>
      <c r="F60" s="35"/>
      <c r="G60" s="35"/>
      <c r="H60" s="35"/>
      <c r="I60" s="35"/>
      <c r="J60" s="35"/>
      <c r="K60" s="40"/>
      <c r="L60" s="2"/>
      <c r="R60" s="1"/>
      <c r="S60" s="1"/>
      <c r="T60" s="1"/>
      <c r="U60" s="1"/>
      <c r="V60" s="1"/>
    </row>
    <row r="61" spans="1:22" s="5" customFormat="1" ht="16" customHeight="1" x14ac:dyDescent="0.2">
      <c r="A61" s="20"/>
      <c r="B61" s="63"/>
      <c r="C61" s="64"/>
      <c r="D61" s="65"/>
      <c r="E61" s="57"/>
      <c r="F61" s="35"/>
      <c r="G61" s="35"/>
      <c r="H61" s="35"/>
      <c r="I61" s="35"/>
      <c r="J61" s="35"/>
      <c r="K61" s="40"/>
      <c r="L61" s="2"/>
      <c r="M61" s="4"/>
      <c r="N61"/>
      <c r="O61"/>
      <c r="U61" s="1"/>
      <c r="V61" s="1"/>
    </row>
    <row r="62" spans="1:22" s="6" customFormat="1" ht="16" customHeight="1" x14ac:dyDescent="0.2">
      <c r="A62" s="20"/>
      <c r="B62" s="63"/>
      <c r="C62" s="64"/>
      <c r="D62" s="65"/>
      <c r="E62" s="57"/>
      <c r="F62" s="35"/>
      <c r="G62" s="35"/>
      <c r="H62" s="35"/>
      <c r="I62" s="35"/>
      <c r="J62" s="35"/>
      <c r="K62" s="40"/>
      <c r="L62" s="2"/>
      <c r="M62" s="4"/>
      <c r="N62"/>
      <c r="O62"/>
      <c r="U62" s="1"/>
      <c r="V62" s="1"/>
    </row>
    <row r="63" spans="1:22" s="5" customFormat="1" ht="16" customHeight="1" x14ac:dyDescent="0.2">
      <c r="A63" s="20"/>
      <c r="B63" s="63"/>
      <c r="C63" s="64"/>
      <c r="D63" s="65"/>
      <c r="E63" s="57"/>
      <c r="F63" s="35"/>
      <c r="G63" s="35"/>
      <c r="H63" s="35"/>
      <c r="I63" s="35"/>
      <c r="J63" s="35"/>
      <c r="K63" s="40"/>
      <c r="L63" s="2"/>
      <c r="M63" s="4"/>
      <c r="N63"/>
      <c r="O63"/>
      <c r="U63" s="1"/>
      <c r="V63" s="1"/>
    </row>
    <row r="64" spans="1:22" s="6" customFormat="1" ht="16" customHeight="1" x14ac:dyDescent="0.2">
      <c r="A64" s="20"/>
      <c r="B64" s="63"/>
      <c r="C64" s="64"/>
      <c r="D64" s="65"/>
      <c r="E64" s="57"/>
      <c r="F64" s="35"/>
      <c r="G64" s="35"/>
      <c r="H64" s="35"/>
      <c r="I64" s="35"/>
      <c r="J64" s="35"/>
      <c r="K64" s="40"/>
      <c r="L64" s="2"/>
      <c r="M64" s="4"/>
      <c r="N64"/>
      <c r="O64"/>
      <c r="U64" s="1"/>
      <c r="V64" s="1"/>
    </row>
    <row r="65" spans="1:22" s="5" customFormat="1" ht="16" customHeight="1" x14ac:dyDescent="0.2">
      <c r="A65" s="20"/>
      <c r="B65" s="63"/>
      <c r="C65" s="64"/>
      <c r="D65" s="65"/>
      <c r="E65" s="57"/>
      <c r="F65" s="35"/>
      <c r="G65" s="35"/>
      <c r="H65" s="35"/>
      <c r="I65" s="35"/>
      <c r="J65" s="35"/>
      <c r="K65" s="40"/>
      <c r="L65" s="2"/>
      <c r="M65" s="4"/>
      <c r="N65"/>
      <c r="O65"/>
      <c r="U65" s="1"/>
      <c r="V65" s="1"/>
    </row>
    <row r="66" spans="1:22" ht="16" customHeight="1" x14ac:dyDescent="0.2">
      <c r="A66" s="20"/>
      <c r="B66" s="63"/>
      <c r="C66" s="64"/>
      <c r="D66" s="65"/>
      <c r="E66" s="57"/>
      <c r="F66" s="35"/>
      <c r="G66" s="35"/>
      <c r="H66" s="35"/>
      <c r="I66" s="35"/>
      <c r="J66" s="35"/>
      <c r="K66" s="40"/>
      <c r="L66" s="2"/>
      <c r="U66" s="1"/>
      <c r="V66" s="1"/>
    </row>
    <row r="67" spans="1:22" ht="16" customHeight="1" x14ac:dyDescent="0.2">
      <c r="A67" s="25"/>
      <c r="B67" s="63"/>
      <c r="C67" s="64"/>
      <c r="D67" s="65"/>
      <c r="E67" s="57"/>
      <c r="F67" s="35"/>
      <c r="G67" s="35"/>
      <c r="H67" s="35"/>
      <c r="I67" s="35"/>
      <c r="J67" s="35"/>
      <c r="K67" s="40"/>
      <c r="L67" s="2"/>
      <c r="U67" s="1"/>
      <c r="V67" s="1"/>
    </row>
    <row r="68" spans="1:22" ht="16" customHeight="1" x14ac:dyDescent="0.2">
      <c r="A68" s="24"/>
      <c r="B68" s="63"/>
      <c r="C68" s="64"/>
      <c r="D68" s="65"/>
      <c r="E68" s="57"/>
      <c r="F68" s="35"/>
      <c r="G68" s="35"/>
      <c r="H68" s="35"/>
      <c r="I68" s="35"/>
      <c r="J68" s="35"/>
      <c r="K68" s="40"/>
      <c r="L68" s="2"/>
      <c r="U68" s="1"/>
      <c r="V68" s="1"/>
    </row>
    <row r="69" spans="1:22" ht="16" customHeight="1" x14ac:dyDescent="0.2">
      <c r="A69" s="24"/>
      <c r="B69" s="63"/>
      <c r="C69" s="64"/>
      <c r="D69" s="65"/>
      <c r="E69" s="57"/>
      <c r="F69" s="35"/>
      <c r="G69" s="35"/>
      <c r="H69" s="35"/>
      <c r="I69" s="35"/>
      <c r="J69" s="35"/>
      <c r="K69" s="40"/>
      <c r="L69" s="2"/>
      <c r="U69" s="1"/>
      <c r="V69" s="1"/>
    </row>
    <row r="70" spans="1:22" ht="16" customHeight="1" x14ac:dyDescent="0.2">
      <c r="A70" s="24"/>
      <c r="B70" s="63"/>
      <c r="C70" s="64"/>
      <c r="D70" s="65"/>
      <c r="E70" s="57"/>
      <c r="F70" s="35"/>
      <c r="G70" s="35"/>
      <c r="H70" s="35"/>
      <c r="I70" s="35"/>
      <c r="J70" s="35"/>
      <c r="K70" s="40"/>
      <c r="L70" s="2"/>
      <c r="U70" s="1"/>
      <c r="V70" s="1"/>
    </row>
    <row r="71" spans="1:22" ht="16" customHeight="1" x14ac:dyDescent="0.2">
      <c r="A71" s="24"/>
      <c r="B71" s="63"/>
      <c r="C71" s="64"/>
      <c r="D71" s="65"/>
      <c r="E71" s="57"/>
      <c r="F71" s="35"/>
      <c r="G71" s="35"/>
      <c r="H71" s="35"/>
      <c r="I71" s="35"/>
      <c r="J71" s="35"/>
      <c r="K71" s="40"/>
      <c r="L71" s="2"/>
      <c r="R71" s="1"/>
      <c r="S71" s="1"/>
      <c r="T71" s="1"/>
      <c r="U71" s="1"/>
      <c r="V71" s="1"/>
    </row>
    <row r="72" spans="1:22" s="5" customFormat="1" ht="16" customHeight="1" x14ac:dyDescent="0.2">
      <c r="A72" s="20"/>
      <c r="B72" s="63"/>
      <c r="C72" s="64"/>
      <c r="D72" s="65"/>
      <c r="E72" s="57"/>
      <c r="F72" s="35"/>
      <c r="G72" s="35"/>
      <c r="H72" s="35"/>
      <c r="I72" s="35"/>
      <c r="J72" s="35"/>
      <c r="K72" s="40"/>
      <c r="L72" s="2"/>
      <c r="M72" s="4"/>
      <c r="N72"/>
      <c r="O72"/>
      <c r="U72" s="1"/>
      <c r="V72" s="1"/>
    </row>
    <row r="73" spans="1:22" s="6" customFormat="1" ht="16" customHeight="1" x14ac:dyDescent="0.2">
      <c r="A73" s="20"/>
      <c r="B73" s="63"/>
      <c r="C73" s="64"/>
      <c r="D73" s="65"/>
      <c r="E73" s="57"/>
      <c r="F73" s="35"/>
      <c r="G73" s="35"/>
      <c r="H73" s="35"/>
      <c r="I73" s="35"/>
      <c r="J73" s="35"/>
      <c r="K73" s="40"/>
      <c r="L73" s="2"/>
      <c r="M73" s="4"/>
      <c r="N73"/>
      <c r="O73"/>
      <c r="U73" s="1"/>
      <c r="V73" s="1"/>
    </row>
    <row r="74" spans="1:22" s="5" customFormat="1" ht="16" customHeight="1" x14ac:dyDescent="0.2">
      <c r="A74" s="20"/>
      <c r="B74" s="63"/>
      <c r="C74" s="64"/>
      <c r="D74" s="65"/>
      <c r="E74" s="57"/>
      <c r="F74" s="35"/>
      <c r="G74" s="35"/>
      <c r="H74" s="35"/>
      <c r="I74" s="35"/>
      <c r="J74" s="35"/>
      <c r="K74" s="40"/>
      <c r="L74" s="2"/>
      <c r="M74" s="4"/>
      <c r="N74"/>
      <c r="O74"/>
      <c r="U74" s="1"/>
      <c r="V74" s="1"/>
    </row>
    <row r="75" spans="1:22" ht="16" customHeight="1" x14ac:dyDescent="0.2">
      <c r="A75" s="20"/>
      <c r="B75" s="63"/>
      <c r="C75" s="64"/>
      <c r="D75" s="65"/>
      <c r="E75" s="57"/>
      <c r="F75" s="35"/>
      <c r="G75" s="35"/>
      <c r="H75" s="35"/>
      <c r="I75" s="35"/>
      <c r="J75" s="35"/>
      <c r="K75" s="40"/>
      <c r="L75" s="2"/>
      <c r="U75" s="1"/>
      <c r="V75" s="1"/>
    </row>
    <row r="76" spans="1:22" ht="16" customHeight="1" x14ac:dyDescent="0.2">
      <c r="A76" s="25"/>
      <c r="B76" s="63"/>
      <c r="C76" s="64"/>
      <c r="D76" s="65"/>
      <c r="E76" s="57"/>
      <c r="F76" s="35"/>
      <c r="G76" s="35"/>
      <c r="H76" s="35"/>
      <c r="I76" s="35"/>
      <c r="J76" s="35"/>
      <c r="K76" s="40"/>
      <c r="L76" s="2"/>
      <c r="U76" s="1"/>
      <c r="V76" s="1"/>
    </row>
    <row r="77" spans="1:22" ht="16" customHeight="1" x14ac:dyDescent="0.2">
      <c r="A77" s="24"/>
      <c r="B77" s="63"/>
      <c r="C77" s="64"/>
      <c r="D77" s="65"/>
      <c r="E77" s="57"/>
      <c r="F77" s="35"/>
      <c r="G77" s="35"/>
      <c r="H77" s="35"/>
      <c r="I77" s="35"/>
      <c r="J77" s="35"/>
      <c r="K77" s="40"/>
      <c r="L77" s="2"/>
      <c r="R77" s="1"/>
      <c r="S77" s="1"/>
      <c r="T77" s="1"/>
      <c r="U77" s="1"/>
      <c r="V77" s="1"/>
    </row>
    <row r="78" spans="1:22" s="5" customFormat="1" ht="16" customHeight="1" x14ac:dyDescent="0.2">
      <c r="A78" s="20"/>
      <c r="B78" s="63"/>
      <c r="C78" s="64"/>
      <c r="D78" s="65"/>
      <c r="E78" s="57"/>
      <c r="F78" s="35"/>
      <c r="G78" s="35"/>
      <c r="H78" s="35"/>
      <c r="I78" s="35"/>
      <c r="J78" s="35"/>
      <c r="K78" s="40"/>
      <c r="L78" s="2"/>
      <c r="M78" s="4"/>
      <c r="N78"/>
      <c r="O78"/>
      <c r="U78" s="1"/>
      <c r="V78" s="1"/>
    </row>
    <row r="79" spans="1:22" s="6" customFormat="1" ht="16" customHeight="1" x14ac:dyDescent="0.2">
      <c r="A79" s="20"/>
      <c r="B79" s="63"/>
      <c r="C79" s="64"/>
      <c r="D79" s="65"/>
      <c r="E79" s="57"/>
      <c r="F79" s="35"/>
      <c r="G79" s="35"/>
      <c r="H79" s="35"/>
      <c r="I79" s="35"/>
      <c r="J79" s="35"/>
      <c r="K79" s="40"/>
      <c r="L79" s="2"/>
      <c r="M79" s="4"/>
      <c r="N79"/>
      <c r="O79"/>
      <c r="U79" s="1"/>
      <c r="V79" s="1"/>
    </row>
    <row r="80" spans="1:22" s="5" customFormat="1" ht="16" customHeight="1" x14ac:dyDescent="0.2">
      <c r="A80" s="20"/>
      <c r="B80" s="63"/>
      <c r="C80" s="64"/>
      <c r="D80" s="65"/>
      <c r="E80" s="57"/>
      <c r="F80" s="35"/>
      <c r="G80" s="35"/>
      <c r="H80" s="35"/>
      <c r="I80" s="35"/>
      <c r="J80" s="35"/>
      <c r="K80" s="40"/>
      <c r="L80" s="2"/>
      <c r="M80" s="4"/>
      <c r="N80"/>
      <c r="O80"/>
      <c r="U80" s="1"/>
      <c r="V80" s="1"/>
    </row>
    <row r="81" spans="1:22" ht="16" customHeight="1" x14ac:dyDescent="0.2">
      <c r="A81" s="20"/>
      <c r="B81" s="63"/>
      <c r="C81" s="64"/>
      <c r="D81" s="65"/>
      <c r="E81" s="57"/>
      <c r="F81" s="35"/>
      <c r="G81" s="35"/>
      <c r="H81" s="35"/>
      <c r="I81" s="35"/>
      <c r="J81" s="35"/>
      <c r="K81" s="40"/>
      <c r="L81" s="2"/>
      <c r="U81" s="1"/>
      <c r="V81" s="1"/>
    </row>
    <row r="82" spans="1:22" ht="16" customHeight="1" x14ac:dyDescent="0.2">
      <c r="A82" s="25"/>
      <c r="B82" s="63"/>
      <c r="C82" s="64"/>
      <c r="D82" s="65"/>
      <c r="E82" s="57"/>
      <c r="F82" s="35"/>
      <c r="G82" s="35"/>
      <c r="H82" s="35"/>
      <c r="I82" s="35"/>
      <c r="J82" s="35"/>
      <c r="K82" s="40"/>
      <c r="L82" s="2"/>
      <c r="U82" s="1"/>
      <c r="V82" s="1"/>
    </row>
    <row r="83" spans="1:22" ht="16" customHeight="1" x14ac:dyDescent="0.2">
      <c r="A83" s="24"/>
      <c r="B83" s="63"/>
      <c r="C83" s="64"/>
      <c r="D83" s="65"/>
      <c r="E83" s="57"/>
      <c r="F83" s="35"/>
      <c r="G83" s="35"/>
      <c r="H83" s="35"/>
      <c r="I83" s="35"/>
      <c r="J83" s="35"/>
      <c r="K83" s="40"/>
      <c r="L83" s="2"/>
      <c r="U83" s="1"/>
      <c r="V83" s="1"/>
    </row>
    <row r="84" spans="1:22" ht="16" customHeight="1" x14ac:dyDescent="0.2">
      <c r="A84" s="24"/>
      <c r="B84" s="63"/>
      <c r="C84" s="64"/>
      <c r="D84" s="65"/>
      <c r="E84" s="57"/>
      <c r="F84" s="35"/>
      <c r="G84" s="35"/>
      <c r="H84" s="35"/>
      <c r="I84" s="35"/>
      <c r="J84" s="35"/>
      <c r="K84" s="40"/>
      <c r="L84" s="2"/>
      <c r="U84" s="1"/>
      <c r="V84" s="1"/>
    </row>
    <row r="85" spans="1:22" ht="16" customHeight="1" x14ac:dyDescent="0.2">
      <c r="A85" s="24"/>
      <c r="B85" s="63"/>
      <c r="C85" s="64"/>
      <c r="D85" s="65"/>
      <c r="E85" s="57"/>
      <c r="F85" s="35"/>
      <c r="G85" s="35"/>
      <c r="H85" s="35"/>
      <c r="I85" s="35"/>
      <c r="J85" s="35"/>
      <c r="K85" s="40"/>
      <c r="L85" s="2"/>
      <c r="U85" s="1"/>
      <c r="V85" s="1"/>
    </row>
    <row r="86" spans="1:22" ht="16" customHeight="1" x14ac:dyDescent="0.2">
      <c r="A86" s="24"/>
      <c r="B86" s="63"/>
      <c r="C86" s="64"/>
      <c r="D86" s="65"/>
      <c r="E86" s="57"/>
      <c r="F86" s="35"/>
      <c r="G86" s="35"/>
      <c r="H86" s="35"/>
      <c r="I86" s="35"/>
      <c r="J86" s="35"/>
      <c r="K86" s="40"/>
      <c r="L86" s="2"/>
      <c r="R86" s="1"/>
      <c r="S86" s="1"/>
      <c r="T86" s="1"/>
      <c r="U86" s="1"/>
      <c r="V86" s="1"/>
    </row>
    <row r="87" spans="1:22" s="5" customFormat="1" ht="16" customHeight="1" x14ac:dyDescent="0.2">
      <c r="A87" s="20"/>
      <c r="B87" s="63"/>
      <c r="C87" s="64"/>
      <c r="D87" s="65"/>
      <c r="E87" s="57"/>
      <c r="F87" s="35"/>
      <c r="G87" s="35"/>
      <c r="H87" s="35"/>
      <c r="I87" s="35"/>
      <c r="J87" s="35"/>
      <c r="K87" s="40"/>
      <c r="L87" s="2"/>
      <c r="M87" s="4"/>
      <c r="N87"/>
      <c r="O87"/>
      <c r="U87" s="1"/>
      <c r="V87" s="1"/>
    </row>
    <row r="88" spans="1:22" s="6" customFormat="1" ht="16" customHeight="1" x14ac:dyDescent="0.2">
      <c r="A88" s="20"/>
      <c r="B88" s="63"/>
      <c r="C88" s="64"/>
      <c r="D88" s="65"/>
      <c r="E88" s="57"/>
      <c r="F88" s="35"/>
      <c r="G88" s="35"/>
      <c r="H88" s="35"/>
      <c r="I88" s="35"/>
      <c r="J88" s="35"/>
      <c r="K88" s="40"/>
      <c r="L88" s="2"/>
      <c r="M88" s="4"/>
      <c r="N88"/>
      <c r="O88"/>
      <c r="U88" s="1"/>
      <c r="V88" s="1"/>
    </row>
    <row r="89" spans="1:22" s="5" customFormat="1" ht="16" customHeight="1" x14ac:dyDescent="0.2">
      <c r="A89" s="20"/>
      <c r="B89" s="63"/>
      <c r="C89" s="64"/>
      <c r="D89" s="65"/>
      <c r="E89" s="57"/>
      <c r="F89" s="35"/>
      <c r="G89" s="35"/>
      <c r="H89" s="35"/>
      <c r="I89" s="35"/>
      <c r="J89" s="35"/>
      <c r="K89" s="40"/>
      <c r="L89" s="2"/>
      <c r="M89" s="4"/>
      <c r="N89"/>
      <c r="O89"/>
      <c r="U89" s="1"/>
      <c r="V89" s="1"/>
    </row>
    <row r="90" spans="1:22" ht="16" customHeight="1" x14ac:dyDescent="0.2">
      <c r="A90" s="20"/>
      <c r="B90" s="63"/>
      <c r="C90" s="64"/>
      <c r="D90" s="65"/>
      <c r="E90" s="57"/>
      <c r="F90" s="35"/>
      <c r="G90" s="35"/>
      <c r="H90" s="35"/>
      <c r="I90" s="35"/>
      <c r="J90" s="35"/>
      <c r="K90" s="40"/>
      <c r="L90" s="2"/>
      <c r="U90" s="1"/>
      <c r="V90" s="1"/>
    </row>
    <row r="91" spans="1:22" ht="16" customHeight="1" x14ac:dyDescent="0.2">
      <c r="A91" s="25"/>
      <c r="B91" s="63"/>
      <c r="C91" s="64"/>
      <c r="D91" s="65"/>
      <c r="E91" s="57"/>
      <c r="F91" s="35"/>
      <c r="G91" s="35"/>
      <c r="H91" s="35"/>
      <c r="I91" s="35"/>
      <c r="J91" s="35"/>
      <c r="K91" s="40"/>
      <c r="L91" s="2"/>
      <c r="U91" s="1"/>
      <c r="V91" s="1"/>
    </row>
    <row r="92" spans="1:22" ht="16" customHeight="1" x14ac:dyDescent="0.2">
      <c r="A92" s="24"/>
      <c r="B92" s="63"/>
      <c r="C92" s="64"/>
      <c r="D92" s="65"/>
      <c r="E92" s="57"/>
      <c r="F92" s="35"/>
      <c r="G92" s="35"/>
      <c r="H92" s="35"/>
      <c r="I92" s="35"/>
      <c r="J92" s="35"/>
      <c r="K92" s="40"/>
      <c r="L92" s="2"/>
      <c r="U92" s="1"/>
      <c r="V92" s="1"/>
    </row>
    <row r="93" spans="1:22" ht="16" customHeight="1" x14ac:dyDescent="0.2">
      <c r="A93" s="24"/>
      <c r="B93" s="63"/>
      <c r="C93" s="64"/>
      <c r="D93" s="65"/>
      <c r="E93" s="57"/>
      <c r="F93" s="35"/>
      <c r="G93" s="35"/>
      <c r="H93" s="35"/>
      <c r="I93" s="35"/>
      <c r="J93" s="35"/>
      <c r="K93" s="40"/>
      <c r="L93" s="2"/>
      <c r="U93" s="1"/>
      <c r="V93" s="1"/>
    </row>
    <row r="94" spans="1:22" ht="16" customHeight="1" thickBot="1" x14ac:dyDescent="0.25">
      <c r="A94" s="24"/>
      <c r="B94" s="66"/>
      <c r="C94" s="67"/>
      <c r="D94" s="68"/>
      <c r="E94" s="59"/>
      <c r="F94" s="35"/>
      <c r="G94" s="35"/>
      <c r="H94" s="35"/>
      <c r="I94" s="35"/>
      <c r="J94" s="35"/>
      <c r="K94" s="40"/>
      <c r="L94" s="2"/>
      <c r="U94" s="1"/>
      <c r="V94" s="1"/>
    </row>
    <row r="95" spans="1:22" ht="16" customHeight="1" x14ac:dyDescent="0.2">
      <c r="A95" s="24"/>
      <c r="B95" s="38"/>
      <c r="C95" s="38"/>
      <c r="D95" s="38"/>
      <c r="E95" s="38"/>
      <c r="F95" s="38"/>
      <c r="G95" s="35"/>
      <c r="H95" s="35"/>
      <c r="I95" s="35"/>
      <c r="J95" s="35"/>
      <c r="K95" s="40"/>
      <c r="L95" s="2"/>
      <c r="U95" s="1"/>
      <c r="V95" s="1"/>
    </row>
    <row r="96" spans="1:22" ht="16" customHeight="1" x14ac:dyDescent="0.2">
      <c r="A96" s="24"/>
      <c r="B96" s="38"/>
      <c r="C96" s="38"/>
      <c r="D96" s="38"/>
      <c r="E96" s="38"/>
      <c r="F96" s="38"/>
      <c r="G96" s="35"/>
      <c r="H96" s="35"/>
      <c r="I96" s="35"/>
      <c r="J96" s="35"/>
      <c r="K96" s="40"/>
      <c r="L96" s="2"/>
      <c r="U96" s="1"/>
      <c r="V96" s="1"/>
    </row>
    <row r="97" spans="1:22" x14ac:dyDescent="0.2">
      <c r="A97" s="24"/>
      <c r="B97" s="38"/>
      <c r="C97" s="38"/>
      <c r="D97" s="38"/>
      <c r="E97" s="38"/>
      <c r="F97" s="38"/>
      <c r="G97" s="38"/>
      <c r="H97" s="38"/>
      <c r="I97" s="38"/>
      <c r="J97" s="38"/>
      <c r="K97" s="47"/>
      <c r="L97" s="2"/>
      <c r="M97"/>
      <c r="O97" s="1"/>
      <c r="R97" s="1"/>
      <c r="S97" s="1"/>
      <c r="T97" s="1"/>
      <c r="U97" s="1"/>
      <c r="V97" s="1"/>
    </row>
    <row r="98" spans="1:22" ht="15" customHeight="1" x14ac:dyDescent="0.2">
      <c r="B98" s="27"/>
      <c r="C98" s="27"/>
      <c r="D98" s="27"/>
      <c r="E98" s="27"/>
      <c r="F98" s="26"/>
      <c r="G98" s="27"/>
      <c r="H98" s="27"/>
      <c r="I98" s="27"/>
      <c r="J98" s="27"/>
      <c r="K98" s="27"/>
      <c r="T98" s="1"/>
      <c r="U98" s="1"/>
      <c r="V98" s="1"/>
    </row>
    <row r="99" spans="1:22" ht="15" customHeight="1" x14ac:dyDescent="0.2">
      <c r="B99" s="27"/>
      <c r="C99" s="27"/>
      <c r="D99" s="27"/>
      <c r="E99" s="27"/>
      <c r="F99" s="27"/>
      <c r="G99" s="27"/>
      <c r="H99" s="27"/>
      <c r="I99" s="27"/>
      <c r="J99" s="27"/>
      <c r="K99" s="27"/>
    </row>
    <row r="100" spans="1:22" ht="15" customHeight="1" x14ac:dyDescent="0.2"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"/>
      <c r="M100" s="1"/>
      <c r="N100" s="1"/>
      <c r="O100" s="1"/>
    </row>
    <row r="101" spans="1:22" x14ac:dyDescent="0.2">
      <c r="B101" s="27"/>
      <c r="C101" s="27"/>
      <c r="D101" s="26"/>
      <c r="E101" s="26"/>
      <c r="F101" s="27"/>
      <c r="G101" s="27"/>
      <c r="H101" s="27"/>
      <c r="I101" s="27"/>
      <c r="J101" s="27"/>
      <c r="K101" s="27"/>
      <c r="L101" s="2"/>
      <c r="M101"/>
      <c r="O101" s="1"/>
    </row>
    <row r="102" spans="1:22" x14ac:dyDescent="0.2">
      <c r="B102" s="27"/>
      <c r="C102" s="27"/>
      <c r="D102" s="69"/>
      <c r="E102" s="69"/>
      <c r="F102" s="27"/>
      <c r="G102" s="27"/>
      <c r="H102" s="27"/>
      <c r="I102" s="27"/>
      <c r="J102" s="27"/>
      <c r="K102" s="27"/>
      <c r="L102" s="2"/>
      <c r="M102"/>
      <c r="O102" s="1"/>
    </row>
    <row r="103" spans="1:22" x14ac:dyDescent="0.2">
      <c r="B103" s="27"/>
      <c r="C103" s="27"/>
      <c r="D103" s="70"/>
      <c r="E103" s="70"/>
      <c r="F103" s="27"/>
      <c r="G103" s="27"/>
      <c r="H103" s="27"/>
      <c r="I103" s="27"/>
      <c r="J103" s="27"/>
      <c r="K103" s="27"/>
      <c r="L103" s="2"/>
      <c r="M103"/>
      <c r="O103" s="1"/>
    </row>
    <row r="104" spans="1:22" x14ac:dyDescent="0.2">
      <c r="B104" s="27"/>
      <c r="C104" s="27"/>
      <c r="D104" s="70"/>
      <c r="E104" s="70"/>
      <c r="F104" s="27"/>
      <c r="G104" s="27"/>
      <c r="H104" s="27"/>
      <c r="I104" s="27"/>
      <c r="J104" s="27"/>
      <c r="K104" s="27"/>
      <c r="O104" s="1"/>
    </row>
    <row r="105" spans="1:22" x14ac:dyDescent="0.2">
      <c r="B105" s="27"/>
      <c r="C105" s="27"/>
      <c r="D105" s="71"/>
      <c r="E105" s="71"/>
      <c r="F105" s="26"/>
      <c r="G105" s="27"/>
      <c r="H105" s="27"/>
      <c r="I105" s="27"/>
      <c r="J105" s="27"/>
      <c r="K105" s="27"/>
      <c r="O105" s="1"/>
    </row>
    <row r="106" spans="1:22" x14ac:dyDescent="0.2">
      <c r="B106" s="27"/>
      <c r="C106" s="27"/>
      <c r="D106" s="27"/>
      <c r="E106" s="27"/>
      <c r="F106" s="26"/>
      <c r="G106" s="27"/>
      <c r="H106" s="27"/>
      <c r="I106" s="27"/>
      <c r="J106" s="27"/>
      <c r="K106" s="27"/>
      <c r="O106" s="1"/>
    </row>
    <row r="107" spans="1:22" x14ac:dyDescent="0.2">
      <c r="D107"/>
      <c r="E107"/>
      <c r="F107" s="1"/>
      <c r="M107"/>
      <c r="N107" s="4"/>
      <c r="O107" s="1"/>
    </row>
    <row r="108" spans="1:22" x14ac:dyDescent="0.2">
      <c r="B108" s="3"/>
      <c r="C108" s="3"/>
      <c r="D108"/>
      <c r="E108"/>
      <c r="F108" s="1"/>
      <c r="G108" s="3"/>
      <c r="H108" s="3"/>
      <c r="I108" s="3"/>
      <c r="J108" s="3"/>
      <c r="K108" s="3"/>
      <c r="M108"/>
      <c r="N108" s="4"/>
      <c r="O108" s="1"/>
    </row>
    <row r="109" spans="1:22" ht="16" x14ac:dyDescent="0.2">
      <c r="B109" s="6"/>
      <c r="C109" s="6"/>
      <c r="D109"/>
      <c r="E109"/>
      <c r="F109" s="1"/>
      <c r="G109" s="6"/>
      <c r="H109" s="6"/>
      <c r="I109" s="6"/>
      <c r="J109" s="6"/>
      <c r="K109" s="6"/>
      <c r="M109"/>
      <c r="N109" s="4"/>
      <c r="O109" s="1"/>
    </row>
    <row r="110" spans="1:22" x14ac:dyDescent="0.2">
      <c r="B110" s="5"/>
      <c r="C110" s="5"/>
      <c r="D110"/>
      <c r="E110"/>
      <c r="F110" s="1"/>
      <c r="G110" s="5"/>
      <c r="H110" s="5"/>
      <c r="I110" s="5"/>
      <c r="J110" s="5"/>
      <c r="K110" s="5"/>
      <c r="M110"/>
      <c r="N110" s="4"/>
      <c r="O110" s="1"/>
    </row>
    <row r="111" spans="1:22" x14ac:dyDescent="0.2">
      <c r="D111"/>
      <c r="E111"/>
      <c r="F111" s="1"/>
      <c r="M111"/>
      <c r="N111" s="4"/>
      <c r="O111" s="1"/>
    </row>
    <row r="112" spans="1:22" ht="15" customHeight="1" x14ac:dyDescent="0.2">
      <c r="D112"/>
      <c r="E112"/>
      <c r="F112" s="1"/>
      <c r="M112"/>
      <c r="N112" s="4"/>
      <c r="O112" s="1"/>
    </row>
    <row r="113" spans="4:15" x14ac:dyDescent="0.2">
      <c r="D113"/>
      <c r="E113"/>
      <c r="F113" s="1"/>
      <c r="M113"/>
      <c r="N113" s="4"/>
      <c r="O113" s="1"/>
    </row>
    <row r="114" spans="4:15" x14ac:dyDescent="0.2">
      <c r="D114"/>
      <c r="E114"/>
      <c r="F114" s="1"/>
      <c r="M114"/>
      <c r="O114" s="1"/>
    </row>
    <row r="115" spans="4:15" x14ac:dyDescent="0.2">
      <c r="D115"/>
      <c r="E115"/>
      <c r="F115" s="1"/>
      <c r="M115"/>
      <c r="O115" s="1"/>
    </row>
    <row r="116" spans="4:15" x14ac:dyDescent="0.2">
      <c r="M116"/>
      <c r="O116" s="1"/>
    </row>
    <row r="117" spans="4:15" x14ac:dyDescent="0.2">
      <c r="M117"/>
      <c r="O117" s="1"/>
    </row>
  </sheetData>
  <sheetProtection formatColumns="0"/>
  <mergeCells count="8">
    <mergeCell ref="B23:E23"/>
    <mergeCell ref="A1:K1"/>
    <mergeCell ref="A2:K2"/>
    <mergeCell ref="B4:C4"/>
    <mergeCell ref="H4:H6"/>
    <mergeCell ref="J5:J7"/>
    <mergeCell ref="B9:C9"/>
    <mergeCell ref="E9:H9"/>
  </mergeCells>
  <dataValidations count="4">
    <dataValidation type="list" allowBlank="1" showInputMessage="1" showErrorMessage="1" sqref="H7" xr:uid="{5C85084D-4BC1-4752-94C0-6C671DAAD8AF}">
      <formula1>"Yes, No"</formula1>
    </dataValidation>
    <dataValidation type="list" allowBlank="1" showInputMessage="1" showErrorMessage="1" sqref="F6" xr:uid="{673C9D34-A383-4172-95F3-D69228823DEA}">
      <formula1>"1,2,3,4,5,6,7,8"</formula1>
    </dataValidation>
    <dataValidation type="list" allowBlank="1" showInputMessage="1" showErrorMessage="1" sqref="B25:B94" xr:uid="{E21D1B24-D61D-4C03-A884-1378AB43055A}">
      <formula1>$B$11:$B$20</formula1>
    </dataValidation>
    <dataValidation type="list" allowBlank="1" showInputMessage="1" showErrorMessage="1" sqref="D25:D94" xr:uid="{E28E83A3-C14D-4D2F-B932-D22CA1A46246}">
      <formula1>"Actual, Hypothetical"</formula1>
    </dataValidation>
  </dataValidations>
  <pageMargins left="0.7" right="0.7" top="0.75" bottom="0.75" header="0.3" footer="0.3"/>
  <pageSetup scale="7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D1AF-984B-477C-98B1-4DB5F27125B9}">
  <sheetPr>
    <pageSetUpPr fitToPage="1"/>
  </sheetPr>
  <dimension ref="A1:V117"/>
  <sheetViews>
    <sheetView showGridLines="0" showRuler="0" zoomScale="71" zoomScaleNormal="120" workbookViewId="0">
      <selection activeCell="F5" sqref="F5"/>
    </sheetView>
  </sheetViews>
  <sheetFormatPr baseColWidth="10" defaultColWidth="8.83203125" defaultRowHeight="15" x14ac:dyDescent="0.2"/>
  <cols>
    <col min="1" max="1" width="5" customWidth="1"/>
    <col min="2" max="2" width="20.1640625" customWidth="1"/>
    <col min="3" max="3" width="27.1640625" customWidth="1"/>
    <col min="4" max="4" width="12.83203125" style="4" customWidth="1"/>
    <col min="5" max="5" width="23" style="4" customWidth="1"/>
    <col min="6" max="6" width="14.83203125" customWidth="1"/>
    <col min="7" max="7" width="12.83203125" customWidth="1"/>
    <col min="8" max="8" width="13.6640625" customWidth="1"/>
    <col min="9" max="9" width="7.6640625" customWidth="1"/>
    <col min="10" max="10" width="35.83203125" customWidth="1"/>
    <col min="11" max="11" width="6.33203125" customWidth="1"/>
    <col min="12" max="12" width="15" style="4" customWidth="1"/>
    <col min="13" max="13" width="11" style="4" customWidth="1"/>
    <col min="14" max="15" width="10.1640625" bestFit="1" customWidth="1"/>
    <col min="16" max="16" width="14.1640625" bestFit="1" customWidth="1"/>
    <col min="17" max="18" width="11.1640625" bestFit="1" customWidth="1"/>
    <col min="19" max="19" width="10.1640625" bestFit="1" customWidth="1"/>
  </cols>
  <sheetData>
    <row r="1" spans="1:22" s="1" customFormat="1" ht="47" x14ac:dyDescent="0.2">
      <c r="A1" s="119" t="str">
        <f ca="1">IF(F4="","CLASS GPA TRACKER",F4&amp;": "&amp;C6)</f>
        <v>CHE102: A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</row>
    <row r="2" spans="1:22" ht="21" x14ac:dyDescent="0.25">
      <c r="A2" s="120" t="s">
        <v>65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2"/>
      <c r="U2" s="1"/>
      <c r="V2" s="1"/>
    </row>
    <row r="3" spans="1:22" s="3" customFormat="1" ht="18" customHeight="1" x14ac:dyDescent="0.2">
      <c r="A3" s="20"/>
      <c r="B3" s="21"/>
      <c r="C3" s="21"/>
      <c r="D3" s="22"/>
      <c r="E3" s="22"/>
      <c r="F3" s="21"/>
      <c r="G3" s="21"/>
      <c r="H3" s="21"/>
      <c r="I3" s="21"/>
      <c r="J3" s="21"/>
      <c r="K3" s="23"/>
      <c r="L3" s="2"/>
      <c r="M3" s="2"/>
      <c r="N3" s="1"/>
    </row>
    <row r="4" spans="1:22" ht="16" customHeight="1" thickBot="1" x14ac:dyDescent="0.25">
      <c r="A4" s="24"/>
      <c r="B4" s="121" t="s">
        <v>1</v>
      </c>
      <c r="C4" s="121"/>
      <c r="D4" s="35"/>
      <c r="E4" s="36" t="s">
        <v>2</v>
      </c>
      <c r="F4" s="37" t="str" cm="1">
        <f t="array" aca="1" ref="F4" ca="1">MID(CELL("filename",A1),FIND("]",CELL("filename",A1))+1,255)</f>
        <v>CHE102</v>
      </c>
      <c r="G4" s="35"/>
      <c r="H4" s="122" t="s">
        <v>74</v>
      </c>
      <c r="I4" s="38"/>
      <c r="J4" s="39"/>
      <c r="K4" s="40"/>
      <c r="L4" s="2"/>
      <c r="R4" s="1"/>
      <c r="S4" s="1"/>
      <c r="T4" s="1"/>
      <c r="U4" s="1"/>
      <c r="V4" s="1"/>
    </row>
    <row r="5" spans="1:22" ht="16" customHeight="1" x14ac:dyDescent="0.2">
      <c r="A5" s="24"/>
      <c r="B5" s="41" t="s">
        <v>72</v>
      </c>
      <c r="C5" s="42">
        <f>IF(H21&gt;=GPAScale!C6,GPAScale!E6,  IF(H21&gt;=GPAScale!C7,GPAScale!E7,  IF(H21&gt;=GPAScale!C8,GPAScale!E8,  IF(H21&gt;=GPAScale!C9,GPAScale!E9,  IF(H21&gt;=GPAScale!C10,GPAScale!E10,  IF(H21&gt;=GPAScale!C11,GPAScale!E11,  IF(H21&gt;=GPAScale!C12,GPAScale!E12,  IF(H21&gt;=GPAScale!C13,GPAScale!E13,  IF(H21&gt;=GPAScale!C14,GPAScale!E14,  IF(H21&gt;=GPAScale!C15,GPAScale!E15,  IF(H21&gt;=GPAScale!C16,GPAScale!E16,  IF(H21&gt;=GPAScale!C17,GPAScale!E17,  GPAScale!E18))))))))))))</f>
        <v>3.9</v>
      </c>
      <c r="D5" s="35"/>
      <c r="E5" s="43" t="s">
        <v>4</v>
      </c>
      <c r="F5" s="107">
        <v>0.5</v>
      </c>
      <c r="G5" s="35"/>
      <c r="H5" s="122"/>
      <c r="I5" s="38"/>
      <c r="J5" s="124" t="s">
        <v>75</v>
      </c>
      <c r="K5" s="40"/>
      <c r="L5" s="2"/>
      <c r="R5" s="1"/>
      <c r="S5" s="1"/>
      <c r="T5" s="1"/>
      <c r="U5" s="1"/>
      <c r="V5" s="1"/>
    </row>
    <row r="6" spans="1:22" ht="16" customHeight="1" thickBot="1" x14ac:dyDescent="0.25">
      <c r="A6" s="24"/>
      <c r="B6" s="41" t="s">
        <v>51</v>
      </c>
      <c r="C6" s="42" t="str">
        <f>IF(H21&gt;=GPAScale!C6,GPAScale!B6,  IF(H21&gt;=GPAScale!C7,GPAScale!B7,  IF(H21&gt;=GPAScale!C8,GPAScale!B8,  IF(H21&gt;=GPAScale!C9,GPAScale!B9,  IF(H21&gt;=GPAScale!C10,GPAScale!B10,  IF(H21&gt;=GPAScale!C11,GPAScale!B11,  IF(H21&gt;=GPAScale!C12,GPAScale!B12,  IF(H21&gt;=GPAScale!C13,GPAScale!B13,  IF(H21&gt;=GPAScale!C14,GPAScale!B14,  IF(H21&gt;=GPAScale!C15,GPAScale!B15,  IF(H21&gt;=GPAScale!C16,GPAScale!B16,  IF(H21&gt;=GPAScale!C17,GPAScale!B17,  GPAScale!B18))))))))))))</f>
        <v>A</v>
      </c>
      <c r="D6" s="35"/>
      <c r="E6" s="43" t="s">
        <v>73</v>
      </c>
      <c r="F6" s="44">
        <v>1</v>
      </c>
      <c r="G6" s="35"/>
      <c r="H6" s="123"/>
      <c r="I6" s="38"/>
      <c r="J6" s="125"/>
      <c r="K6" s="40"/>
      <c r="L6" s="2"/>
      <c r="R6" s="1"/>
      <c r="S6" s="1"/>
      <c r="T6" s="1"/>
      <c r="U6" s="1"/>
      <c r="V6" s="1"/>
    </row>
    <row r="7" spans="1:22" ht="16" customHeight="1" thickBot="1" x14ac:dyDescent="0.25">
      <c r="A7" s="24"/>
      <c r="B7" s="41" t="s">
        <v>71</v>
      </c>
      <c r="C7" s="45">
        <f>C5*F5</f>
        <v>1.95</v>
      </c>
      <c r="D7" s="35"/>
      <c r="E7" s="35"/>
      <c r="F7" s="38"/>
      <c r="G7" s="35"/>
      <c r="H7" s="46" t="s">
        <v>3</v>
      </c>
      <c r="I7" s="38"/>
      <c r="J7" s="126"/>
      <c r="K7" s="40"/>
      <c r="L7" s="2"/>
      <c r="R7" s="1"/>
      <c r="S7" s="1"/>
      <c r="T7" s="1"/>
      <c r="U7" s="1"/>
      <c r="V7" s="1"/>
    </row>
    <row r="8" spans="1:22" ht="16" customHeight="1" x14ac:dyDescent="0.2">
      <c r="A8" s="24"/>
      <c r="B8" s="38"/>
      <c r="C8" s="38"/>
      <c r="D8" s="35"/>
      <c r="E8" s="35"/>
      <c r="F8" s="38"/>
      <c r="G8" s="35"/>
      <c r="H8" s="38"/>
      <c r="I8" s="38"/>
      <c r="J8" s="39"/>
      <c r="K8" s="40"/>
      <c r="L8" s="2"/>
      <c r="R8" s="1"/>
      <c r="S8" s="1"/>
      <c r="T8" s="1"/>
      <c r="U8" s="1"/>
      <c r="V8" s="1"/>
    </row>
    <row r="9" spans="1:22" ht="15" customHeight="1" x14ac:dyDescent="0.2">
      <c r="A9" s="24"/>
      <c r="B9" s="121" t="s">
        <v>5</v>
      </c>
      <c r="C9" s="121"/>
      <c r="D9" s="38"/>
      <c r="E9" s="121" t="s">
        <v>14</v>
      </c>
      <c r="F9" s="121"/>
      <c r="G9" s="121"/>
      <c r="H9" s="121"/>
      <c r="I9" s="35"/>
      <c r="J9" s="39"/>
      <c r="K9" s="47"/>
      <c r="L9" s="2"/>
      <c r="T9" s="1"/>
      <c r="U9" s="1"/>
      <c r="V9" s="1"/>
    </row>
    <row r="10" spans="1:22" ht="32" customHeight="1" thickBot="1" x14ac:dyDescent="0.25">
      <c r="A10" s="24"/>
      <c r="B10" s="48" t="s">
        <v>6</v>
      </c>
      <c r="C10" s="49" t="s">
        <v>13</v>
      </c>
      <c r="D10" s="38"/>
      <c r="E10" s="48" t="s">
        <v>6</v>
      </c>
      <c r="F10" s="49" t="s">
        <v>12</v>
      </c>
      <c r="G10" s="50" t="s">
        <v>19</v>
      </c>
      <c r="H10" s="50" t="s">
        <v>20</v>
      </c>
      <c r="I10" s="35"/>
      <c r="J10" s="39"/>
      <c r="K10" s="47"/>
      <c r="L10" s="2"/>
      <c r="T10" s="1"/>
      <c r="U10" s="1"/>
      <c r="V10" s="1"/>
    </row>
    <row r="11" spans="1:22" s="3" customFormat="1" ht="16" customHeight="1" x14ac:dyDescent="0.2">
      <c r="A11" s="20"/>
      <c r="B11" s="85" t="s">
        <v>8</v>
      </c>
      <c r="C11" s="86">
        <v>0.1</v>
      </c>
      <c r="D11" s="38"/>
      <c r="E11" s="53" t="str">
        <f>IF(B11="","",B11)</f>
        <v>Class Exercises</v>
      </c>
      <c r="F11" s="54">
        <f>IF( IF(E11&lt;&gt;"",COUNTIF($B$25:$B$94,E11),"") = 0,"", IF(E11&lt;&gt;"",COUNTIF($B$25:$B$94,E11),""))</f>
        <v>4</v>
      </c>
      <c r="G11" s="55">
        <f>IFERROR( IF(F11&lt;&gt;"",AVERAGEIFS($E$25:$E$94,$B$25:$B$94, E11),""),"")</f>
        <v>0.9</v>
      </c>
      <c r="H11" s="55">
        <f t="shared" ref="H11:H20" si="0">IFERROR(G11*C11,"")</f>
        <v>9.0000000000000011E-2</v>
      </c>
      <c r="I11" s="35"/>
      <c r="J11" s="39"/>
      <c r="K11" s="40"/>
      <c r="L11"/>
    </row>
    <row r="12" spans="1:22" s="1" customFormat="1" ht="15" customHeight="1" x14ac:dyDescent="0.2">
      <c r="A12" s="20"/>
      <c r="B12" s="87" t="s">
        <v>9</v>
      </c>
      <c r="C12" s="88">
        <v>0.1</v>
      </c>
      <c r="D12" s="38"/>
      <c r="E12" s="53" t="str">
        <f t="shared" ref="E12:E20" si="1">IF(B12="","",B12)</f>
        <v>Homework</v>
      </c>
      <c r="F12" s="54">
        <f t="shared" ref="F12:F20" si="2">IF( IF(E12&lt;&gt;"",COUNTIF($B$25:$B$94,E12),"") = 0,"", IF(E12&lt;&gt;"",COUNTIF($B$25:$B$94,E12),""))</f>
        <v>4</v>
      </c>
      <c r="G12" s="55">
        <f t="shared" ref="G12:G20" si="3">IFERROR( IF(F12&lt;&gt;"",AVERAGEIFS($E$25:$E$94,$B$25:$B$94, E12),""),"")</f>
        <v>0.9</v>
      </c>
      <c r="H12" s="55">
        <f t="shared" si="0"/>
        <v>9.0000000000000011E-2</v>
      </c>
      <c r="I12" s="35"/>
      <c r="J12" s="39"/>
      <c r="K12" s="40"/>
      <c r="L12"/>
    </row>
    <row r="13" spans="1:22" s="1" customFormat="1" ht="16" customHeight="1" x14ac:dyDescent="0.2">
      <c r="A13" s="20"/>
      <c r="B13" s="87" t="s">
        <v>10</v>
      </c>
      <c r="C13" s="88">
        <v>0.25</v>
      </c>
      <c r="D13" s="38"/>
      <c r="E13" s="53" t="str">
        <f t="shared" si="1"/>
        <v>Mid Term</v>
      </c>
      <c r="F13" s="54">
        <f t="shared" si="2"/>
        <v>1</v>
      </c>
      <c r="G13" s="55">
        <f t="shared" si="3"/>
        <v>0.75</v>
      </c>
      <c r="H13" s="55">
        <f t="shared" si="0"/>
        <v>0.1875</v>
      </c>
      <c r="I13" s="35"/>
      <c r="J13" s="39"/>
      <c r="K13" s="40"/>
      <c r="L13"/>
      <c r="M13"/>
    </row>
    <row r="14" spans="1:22" s="1" customFormat="1" ht="16" customHeight="1" x14ac:dyDescent="0.2">
      <c r="A14" s="20"/>
      <c r="B14" s="87" t="s">
        <v>11</v>
      </c>
      <c r="C14" s="88">
        <v>0.2</v>
      </c>
      <c r="D14" s="38"/>
      <c r="E14" s="53" t="str">
        <f t="shared" si="1"/>
        <v>Projects</v>
      </c>
      <c r="F14" s="54">
        <f t="shared" si="2"/>
        <v>1</v>
      </c>
      <c r="G14" s="55">
        <f t="shared" si="3"/>
        <v>0.9</v>
      </c>
      <c r="H14" s="55">
        <f t="shared" si="0"/>
        <v>0.18000000000000002</v>
      </c>
      <c r="I14" s="35"/>
      <c r="J14" s="39"/>
      <c r="K14" s="40"/>
      <c r="L14"/>
      <c r="M14"/>
    </row>
    <row r="15" spans="1:22" s="1" customFormat="1" ht="16" customHeight="1" x14ac:dyDescent="0.2">
      <c r="A15" s="20"/>
      <c r="B15" s="87" t="s">
        <v>7</v>
      </c>
      <c r="C15" s="88">
        <v>0.35</v>
      </c>
      <c r="D15" s="38"/>
      <c r="E15" s="53" t="str">
        <f t="shared" si="1"/>
        <v>Final Exam</v>
      </c>
      <c r="F15" s="54">
        <f t="shared" si="2"/>
        <v>1</v>
      </c>
      <c r="G15" s="55">
        <f t="shared" si="3"/>
        <v>0.88</v>
      </c>
      <c r="H15" s="55">
        <f t="shared" si="0"/>
        <v>0.308</v>
      </c>
      <c r="I15" s="35"/>
      <c r="J15" s="39"/>
      <c r="K15" s="40"/>
      <c r="L15" s="4"/>
      <c r="M15" s="4"/>
    </row>
    <row r="16" spans="1:22" s="1" customFormat="1" ht="16" customHeight="1" x14ac:dyDescent="0.2">
      <c r="A16" s="20"/>
      <c r="B16" s="87"/>
      <c r="C16" s="88">
        <v>0</v>
      </c>
      <c r="D16" s="38"/>
      <c r="E16" s="53" t="str">
        <f t="shared" si="1"/>
        <v/>
      </c>
      <c r="F16" s="54" t="str">
        <f t="shared" si="2"/>
        <v/>
      </c>
      <c r="G16" s="55" t="str">
        <f t="shared" si="3"/>
        <v/>
      </c>
      <c r="H16" s="55" t="str">
        <f t="shared" si="0"/>
        <v/>
      </c>
      <c r="I16" s="35"/>
      <c r="J16" s="35"/>
      <c r="K16" s="40"/>
      <c r="L16" s="2"/>
      <c r="M16" s="4"/>
    </row>
    <row r="17" spans="1:22" s="1" customFormat="1" ht="16" customHeight="1" x14ac:dyDescent="0.2">
      <c r="A17" s="20"/>
      <c r="B17" s="87"/>
      <c r="C17" s="88">
        <v>0</v>
      </c>
      <c r="D17" s="38"/>
      <c r="E17" s="53" t="str">
        <f t="shared" si="1"/>
        <v/>
      </c>
      <c r="F17" s="54" t="str">
        <f t="shared" si="2"/>
        <v/>
      </c>
      <c r="G17" s="55" t="str">
        <f t="shared" si="3"/>
        <v/>
      </c>
      <c r="H17" s="55" t="str">
        <f t="shared" si="0"/>
        <v/>
      </c>
      <c r="I17" s="35"/>
      <c r="J17" s="35"/>
      <c r="K17" s="40"/>
      <c r="L17" s="2"/>
      <c r="M17" s="4"/>
    </row>
    <row r="18" spans="1:22" s="1" customFormat="1" ht="16" customHeight="1" x14ac:dyDescent="0.2">
      <c r="A18" s="20"/>
      <c r="B18" s="87"/>
      <c r="C18" s="88">
        <v>0</v>
      </c>
      <c r="D18" s="38"/>
      <c r="E18" s="53" t="str">
        <f t="shared" si="1"/>
        <v/>
      </c>
      <c r="F18" s="54" t="str">
        <f t="shared" si="2"/>
        <v/>
      </c>
      <c r="G18" s="55" t="str">
        <f t="shared" si="3"/>
        <v/>
      </c>
      <c r="H18" s="55" t="str">
        <f t="shared" si="0"/>
        <v/>
      </c>
      <c r="I18" s="35"/>
      <c r="J18" s="35"/>
      <c r="K18" s="40"/>
      <c r="L18" s="2"/>
      <c r="M18" s="4"/>
    </row>
    <row r="19" spans="1:22" s="1" customFormat="1" ht="16" customHeight="1" x14ac:dyDescent="0.2">
      <c r="A19" s="20"/>
      <c r="B19" s="87"/>
      <c r="C19" s="88">
        <v>0</v>
      </c>
      <c r="D19" s="38"/>
      <c r="E19" s="53" t="str">
        <f t="shared" si="1"/>
        <v/>
      </c>
      <c r="F19" s="54" t="str">
        <f t="shared" si="2"/>
        <v/>
      </c>
      <c r="G19" s="55" t="str">
        <f t="shared" si="3"/>
        <v/>
      </c>
      <c r="H19" s="55" t="str">
        <f t="shared" si="0"/>
        <v/>
      </c>
      <c r="I19" s="35"/>
      <c r="J19" s="35"/>
      <c r="K19" s="40"/>
      <c r="L19" s="2"/>
      <c r="M19" s="4"/>
    </row>
    <row r="20" spans="1:22" s="1" customFormat="1" ht="16" customHeight="1" thickBot="1" x14ac:dyDescent="0.25">
      <c r="A20" s="20"/>
      <c r="B20" s="89"/>
      <c r="C20" s="90">
        <v>0</v>
      </c>
      <c r="D20" s="38"/>
      <c r="E20" s="53" t="str">
        <f t="shared" si="1"/>
        <v/>
      </c>
      <c r="F20" s="54" t="str">
        <f t="shared" si="2"/>
        <v/>
      </c>
      <c r="G20" s="55" t="str">
        <f t="shared" si="3"/>
        <v/>
      </c>
      <c r="H20" s="55" t="str">
        <f t="shared" si="0"/>
        <v/>
      </c>
      <c r="I20" s="35"/>
      <c r="J20" s="35"/>
      <c r="K20" s="40"/>
      <c r="L20" s="2"/>
      <c r="M20" s="4"/>
    </row>
    <row r="21" spans="1:22" s="1" customFormat="1" ht="16" customHeight="1" x14ac:dyDescent="0.2">
      <c r="A21" s="20"/>
      <c r="B21" s="82"/>
      <c r="C21" s="83">
        <f>SUM(C11:C20)</f>
        <v>1</v>
      </c>
      <c r="D21" s="38"/>
      <c r="E21" s="82"/>
      <c r="F21" s="84">
        <f>SUM(F11:F20)</f>
        <v>11</v>
      </c>
      <c r="G21" s="83"/>
      <c r="H21" s="83">
        <f>IFERROR( SUM(H11:H20) / SUMIFS(C11:C20,H11:H20,"&gt;-1"),"")</f>
        <v>0.85550000000000015</v>
      </c>
      <c r="I21" s="45" t="s">
        <v>38</v>
      </c>
      <c r="J21" s="35"/>
      <c r="K21" s="40"/>
      <c r="L21" s="2"/>
      <c r="M21" s="4"/>
    </row>
    <row r="22" spans="1:22" s="3" customFormat="1" ht="16" customHeight="1" x14ac:dyDescent="0.2">
      <c r="A22" s="20"/>
      <c r="B22" s="38"/>
      <c r="C22" s="38"/>
      <c r="D22" s="38"/>
      <c r="E22" s="38"/>
      <c r="F22" s="38"/>
      <c r="G22" s="35"/>
      <c r="H22" s="35"/>
      <c r="I22" s="35"/>
      <c r="J22" s="35"/>
      <c r="K22" s="40"/>
      <c r="L22" s="2"/>
      <c r="M22" s="4"/>
      <c r="N22"/>
      <c r="O22"/>
      <c r="U22" s="1"/>
      <c r="V22" s="1"/>
    </row>
    <row r="23" spans="1:22" s="3" customFormat="1" ht="16" customHeight="1" x14ac:dyDescent="0.2">
      <c r="A23" s="20"/>
      <c r="B23" s="118" t="s">
        <v>15</v>
      </c>
      <c r="C23" s="118"/>
      <c r="D23" s="118"/>
      <c r="E23" s="118"/>
      <c r="F23" s="38"/>
      <c r="G23" s="35"/>
      <c r="H23" s="35"/>
      <c r="I23" s="35"/>
      <c r="J23" s="35"/>
      <c r="K23" s="40"/>
      <c r="L23" s="2"/>
      <c r="M23" s="4"/>
      <c r="U23" s="1"/>
      <c r="V23" s="1"/>
    </row>
    <row r="24" spans="1:22" s="6" customFormat="1" ht="32" customHeight="1" thickBot="1" x14ac:dyDescent="0.25">
      <c r="A24" s="20"/>
      <c r="B24" s="48" t="s">
        <v>6</v>
      </c>
      <c r="C24" s="48" t="s">
        <v>56</v>
      </c>
      <c r="D24" s="50" t="s">
        <v>16</v>
      </c>
      <c r="E24" s="50" t="s">
        <v>18</v>
      </c>
      <c r="F24" s="35"/>
      <c r="G24" s="35"/>
      <c r="H24" s="35"/>
      <c r="I24" s="35"/>
      <c r="J24" s="35"/>
      <c r="K24" s="40"/>
      <c r="L24" s="2"/>
      <c r="M24" s="4"/>
      <c r="U24" s="1"/>
      <c r="V24" s="1"/>
    </row>
    <row r="25" spans="1:22" s="5" customFormat="1" ht="16" customHeight="1" x14ac:dyDescent="0.2">
      <c r="A25" s="20"/>
      <c r="B25" s="60" t="s">
        <v>8</v>
      </c>
      <c r="C25" s="61" t="s">
        <v>24</v>
      </c>
      <c r="D25" s="62" t="s">
        <v>17</v>
      </c>
      <c r="E25" s="52">
        <v>0.9</v>
      </c>
      <c r="F25" s="35"/>
      <c r="G25" s="35"/>
      <c r="H25" s="35"/>
      <c r="I25" s="35"/>
      <c r="J25" s="35"/>
      <c r="K25" s="40"/>
      <c r="L25" s="2"/>
      <c r="M25" s="4"/>
      <c r="U25" s="1"/>
      <c r="V25" s="1"/>
    </row>
    <row r="26" spans="1:22" s="6" customFormat="1" ht="16" customHeight="1" x14ac:dyDescent="0.2">
      <c r="A26" s="20"/>
      <c r="B26" s="63" t="s">
        <v>8</v>
      </c>
      <c r="C26" s="64" t="s">
        <v>25</v>
      </c>
      <c r="D26" s="65" t="s">
        <v>17</v>
      </c>
      <c r="E26" s="57">
        <v>0.9</v>
      </c>
      <c r="F26" s="35"/>
      <c r="G26" s="35"/>
      <c r="H26" s="35"/>
      <c r="I26" s="35"/>
      <c r="J26" s="35"/>
      <c r="K26" s="40"/>
      <c r="L26" s="2"/>
      <c r="M26" s="4"/>
      <c r="U26" s="1"/>
      <c r="V26" s="1"/>
    </row>
    <row r="27" spans="1:22" s="5" customFormat="1" ht="16" customHeight="1" x14ac:dyDescent="0.2">
      <c r="A27" s="20"/>
      <c r="B27" s="63" t="s">
        <v>8</v>
      </c>
      <c r="C27" s="64" t="s">
        <v>26</v>
      </c>
      <c r="D27" s="65" t="s">
        <v>17</v>
      </c>
      <c r="E27" s="57">
        <v>0.9</v>
      </c>
      <c r="F27" s="35"/>
      <c r="G27" s="35"/>
      <c r="H27" s="35"/>
      <c r="I27" s="35"/>
      <c r="J27" s="35"/>
      <c r="K27" s="40"/>
      <c r="L27" s="2"/>
      <c r="M27" s="4"/>
      <c r="U27" s="1"/>
      <c r="V27" s="1"/>
    </row>
    <row r="28" spans="1:22" ht="16" customHeight="1" x14ac:dyDescent="0.2">
      <c r="A28" s="20"/>
      <c r="B28" s="63" t="s">
        <v>8</v>
      </c>
      <c r="C28" s="64" t="s">
        <v>27</v>
      </c>
      <c r="D28" s="65" t="s">
        <v>17</v>
      </c>
      <c r="E28" s="57">
        <v>0.9</v>
      </c>
      <c r="F28" s="35"/>
      <c r="G28" s="35"/>
      <c r="H28" s="35"/>
      <c r="I28" s="35"/>
      <c r="J28" s="35"/>
      <c r="K28" s="40"/>
      <c r="L28" s="2"/>
      <c r="U28" s="1"/>
      <c r="V28" s="1"/>
    </row>
    <row r="29" spans="1:22" ht="16" customHeight="1" x14ac:dyDescent="0.2">
      <c r="A29" s="25"/>
      <c r="B29" s="63" t="s">
        <v>9</v>
      </c>
      <c r="C29" s="64" t="s">
        <v>28</v>
      </c>
      <c r="D29" s="65" t="s">
        <v>17</v>
      </c>
      <c r="E29" s="57">
        <v>0.9</v>
      </c>
      <c r="F29" s="35"/>
      <c r="G29" s="35"/>
      <c r="H29" s="35"/>
      <c r="I29" s="35"/>
      <c r="J29" s="35"/>
      <c r="K29" s="40"/>
      <c r="L29" s="2"/>
      <c r="U29" s="1"/>
      <c r="V29" s="1"/>
    </row>
    <row r="30" spans="1:22" ht="16" customHeight="1" x14ac:dyDescent="0.2">
      <c r="A30" s="24"/>
      <c r="B30" s="63" t="s">
        <v>9</v>
      </c>
      <c r="C30" s="64" t="s">
        <v>29</v>
      </c>
      <c r="D30" s="65" t="s">
        <v>17</v>
      </c>
      <c r="E30" s="57">
        <v>0.9</v>
      </c>
      <c r="F30" s="35"/>
      <c r="G30" s="35"/>
      <c r="H30" s="35"/>
      <c r="I30" s="35"/>
      <c r="J30" s="35"/>
      <c r="K30" s="40"/>
      <c r="L30" s="2"/>
      <c r="U30" s="1"/>
      <c r="V30" s="1"/>
    </row>
    <row r="31" spans="1:22" ht="16" customHeight="1" x14ac:dyDescent="0.2">
      <c r="A31" s="24"/>
      <c r="B31" s="63" t="s">
        <v>9</v>
      </c>
      <c r="C31" s="64" t="s">
        <v>31</v>
      </c>
      <c r="D31" s="65" t="s">
        <v>17</v>
      </c>
      <c r="E31" s="57">
        <v>0.9</v>
      </c>
      <c r="F31" s="35"/>
      <c r="G31" s="35"/>
      <c r="H31" s="35"/>
      <c r="I31" s="35"/>
      <c r="J31" s="35"/>
      <c r="K31" s="40"/>
      <c r="L31" s="2"/>
      <c r="U31" s="1"/>
      <c r="V31" s="1"/>
    </row>
    <row r="32" spans="1:22" ht="16" customHeight="1" x14ac:dyDescent="0.2">
      <c r="A32" s="24"/>
      <c r="B32" s="63" t="s">
        <v>9</v>
      </c>
      <c r="C32" s="64" t="s">
        <v>32</v>
      </c>
      <c r="D32" s="65" t="s">
        <v>17</v>
      </c>
      <c r="E32" s="57">
        <v>0.9</v>
      </c>
      <c r="F32" s="35"/>
      <c r="G32" s="35"/>
      <c r="H32" s="35"/>
      <c r="I32" s="35"/>
      <c r="J32" s="35"/>
      <c r="K32" s="40"/>
      <c r="L32" s="2"/>
      <c r="U32" s="1"/>
      <c r="V32" s="1"/>
    </row>
    <row r="33" spans="1:22" ht="16" customHeight="1" x14ac:dyDescent="0.2">
      <c r="A33" s="24"/>
      <c r="B33" s="63" t="s">
        <v>10</v>
      </c>
      <c r="C33" s="64"/>
      <c r="D33" s="65" t="s">
        <v>34</v>
      </c>
      <c r="E33" s="57">
        <v>0.75</v>
      </c>
      <c r="F33" s="35"/>
      <c r="G33" s="35"/>
      <c r="H33" s="35"/>
      <c r="I33" s="35"/>
      <c r="J33" s="35"/>
      <c r="K33" s="40"/>
      <c r="L33" s="2"/>
      <c r="U33" s="1"/>
      <c r="V33" s="1"/>
    </row>
    <row r="34" spans="1:22" ht="16" customHeight="1" x14ac:dyDescent="0.2">
      <c r="A34" s="24"/>
      <c r="B34" s="63" t="s">
        <v>7</v>
      </c>
      <c r="C34" s="64"/>
      <c r="D34" s="65" t="s">
        <v>34</v>
      </c>
      <c r="E34" s="57">
        <v>0.88</v>
      </c>
      <c r="F34" s="35"/>
      <c r="G34" s="35"/>
      <c r="H34" s="35"/>
      <c r="I34" s="35"/>
      <c r="J34" s="35"/>
      <c r="K34" s="40"/>
      <c r="L34" s="2"/>
      <c r="U34" s="1"/>
      <c r="V34" s="1"/>
    </row>
    <row r="35" spans="1:22" ht="16" customHeight="1" x14ac:dyDescent="0.2">
      <c r="A35" s="24"/>
      <c r="B35" s="63" t="s">
        <v>11</v>
      </c>
      <c r="C35" s="64" t="s">
        <v>33</v>
      </c>
      <c r="D35" s="65" t="s">
        <v>17</v>
      </c>
      <c r="E35" s="57">
        <v>0.9</v>
      </c>
      <c r="F35" s="35"/>
      <c r="G35" s="35"/>
      <c r="H35" s="35"/>
      <c r="I35" s="35"/>
      <c r="J35" s="35"/>
      <c r="K35" s="40"/>
      <c r="L35" s="2"/>
      <c r="U35" s="1"/>
      <c r="V35" s="1"/>
    </row>
    <row r="36" spans="1:22" ht="16" customHeight="1" x14ac:dyDescent="0.2">
      <c r="A36" s="24"/>
      <c r="B36" s="63"/>
      <c r="C36" s="64"/>
      <c r="D36" s="65"/>
      <c r="E36" s="57"/>
      <c r="F36" s="35"/>
      <c r="G36" s="35"/>
      <c r="H36" s="35"/>
      <c r="I36" s="35"/>
      <c r="J36" s="35"/>
      <c r="K36" s="40"/>
      <c r="L36" s="2"/>
      <c r="R36" s="1"/>
      <c r="S36" s="1"/>
      <c r="T36" s="1"/>
      <c r="U36" s="1"/>
      <c r="V36" s="1"/>
    </row>
    <row r="37" spans="1:22" s="5" customFormat="1" ht="16" customHeight="1" x14ac:dyDescent="0.2">
      <c r="A37" s="20"/>
      <c r="B37" s="63"/>
      <c r="C37" s="64"/>
      <c r="D37" s="65"/>
      <c r="E37" s="57"/>
      <c r="F37" s="35"/>
      <c r="G37" s="35"/>
      <c r="H37" s="35"/>
      <c r="I37" s="35"/>
      <c r="J37" s="35"/>
      <c r="K37" s="40"/>
      <c r="L37" s="2"/>
      <c r="M37" s="4"/>
      <c r="N37"/>
      <c r="O37"/>
      <c r="U37" s="1"/>
      <c r="V37" s="1"/>
    </row>
    <row r="38" spans="1:22" s="6" customFormat="1" ht="16" customHeight="1" x14ac:dyDescent="0.2">
      <c r="A38" s="20"/>
      <c r="B38" s="63"/>
      <c r="C38" s="64"/>
      <c r="D38" s="65"/>
      <c r="E38" s="57"/>
      <c r="F38" s="35"/>
      <c r="G38" s="35"/>
      <c r="H38" s="35"/>
      <c r="I38" s="35"/>
      <c r="J38" s="35"/>
      <c r="K38" s="40"/>
      <c r="L38" s="2"/>
      <c r="M38" s="4"/>
      <c r="N38"/>
      <c r="O38"/>
      <c r="U38" s="1"/>
      <c r="V38" s="1"/>
    </row>
    <row r="39" spans="1:22" s="5" customFormat="1" ht="16" customHeight="1" x14ac:dyDescent="0.2">
      <c r="A39" s="20"/>
      <c r="B39" s="63"/>
      <c r="C39" s="64"/>
      <c r="D39" s="65"/>
      <c r="E39" s="57"/>
      <c r="F39" s="35"/>
      <c r="G39" s="35"/>
      <c r="H39" s="35"/>
      <c r="I39" s="35"/>
      <c r="J39" s="35"/>
      <c r="K39" s="40"/>
      <c r="L39" s="2"/>
      <c r="M39" s="4"/>
      <c r="N39"/>
      <c r="O39"/>
      <c r="U39" s="1"/>
      <c r="V39" s="1"/>
    </row>
    <row r="40" spans="1:22" ht="16" customHeight="1" x14ac:dyDescent="0.2">
      <c r="A40" s="20"/>
      <c r="B40" s="63"/>
      <c r="C40" s="64"/>
      <c r="D40" s="65"/>
      <c r="E40" s="57"/>
      <c r="F40" s="35"/>
      <c r="G40" s="35"/>
      <c r="H40" s="35"/>
      <c r="I40" s="35"/>
      <c r="J40" s="35"/>
      <c r="K40" s="40"/>
      <c r="L40" s="2"/>
      <c r="U40" s="1"/>
      <c r="V40" s="1"/>
    </row>
    <row r="41" spans="1:22" ht="16" customHeight="1" x14ac:dyDescent="0.2">
      <c r="A41" s="25"/>
      <c r="B41" s="63"/>
      <c r="C41" s="64"/>
      <c r="D41" s="65"/>
      <c r="E41" s="57"/>
      <c r="F41" s="35"/>
      <c r="G41" s="35"/>
      <c r="H41" s="35"/>
      <c r="I41" s="35"/>
      <c r="J41" s="35"/>
      <c r="K41" s="40"/>
      <c r="L41" s="2"/>
      <c r="U41" s="1"/>
      <c r="V41" s="1"/>
    </row>
    <row r="42" spans="1:22" ht="16" customHeight="1" x14ac:dyDescent="0.2">
      <c r="A42" s="24"/>
      <c r="B42" s="63"/>
      <c r="C42" s="64"/>
      <c r="D42" s="65"/>
      <c r="E42" s="57"/>
      <c r="F42" s="35"/>
      <c r="G42" s="35"/>
      <c r="H42" s="35"/>
      <c r="I42" s="35"/>
      <c r="J42" s="35"/>
      <c r="K42" s="40"/>
      <c r="L42" s="2"/>
      <c r="U42" s="1"/>
      <c r="V42" s="1"/>
    </row>
    <row r="43" spans="1:22" ht="16" customHeight="1" x14ac:dyDescent="0.2">
      <c r="A43" s="24"/>
      <c r="B43" s="63"/>
      <c r="C43" s="64"/>
      <c r="D43" s="65"/>
      <c r="E43" s="57"/>
      <c r="F43" s="35"/>
      <c r="G43" s="35"/>
      <c r="H43" s="35"/>
      <c r="I43" s="35"/>
      <c r="J43" s="35"/>
      <c r="K43" s="40"/>
      <c r="L43" s="2"/>
      <c r="U43" s="1"/>
      <c r="V43" s="1"/>
    </row>
    <row r="44" spans="1:22" ht="16" customHeight="1" x14ac:dyDescent="0.2">
      <c r="A44" s="24"/>
      <c r="B44" s="63"/>
      <c r="C44" s="64"/>
      <c r="D44" s="65"/>
      <c r="E44" s="57"/>
      <c r="F44" s="35"/>
      <c r="G44" s="35"/>
      <c r="H44" s="35"/>
      <c r="I44" s="35"/>
      <c r="J44" s="35"/>
      <c r="K44" s="40"/>
      <c r="L44" s="2"/>
      <c r="U44" s="1"/>
      <c r="V44" s="1"/>
    </row>
    <row r="45" spans="1:22" ht="16" customHeight="1" x14ac:dyDescent="0.2">
      <c r="A45" s="24"/>
      <c r="B45" s="63"/>
      <c r="C45" s="64"/>
      <c r="D45" s="65"/>
      <c r="E45" s="57"/>
      <c r="F45" s="35"/>
      <c r="G45" s="35"/>
      <c r="H45" s="35"/>
      <c r="I45" s="35"/>
      <c r="J45" s="35"/>
      <c r="K45" s="40"/>
      <c r="L45" s="2"/>
      <c r="R45" s="1"/>
      <c r="S45" s="1"/>
      <c r="T45" s="1"/>
      <c r="U45" s="1"/>
      <c r="V45" s="1"/>
    </row>
    <row r="46" spans="1:22" s="5" customFormat="1" ht="16" customHeight="1" x14ac:dyDescent="0.2">
      <c r="A46" s="20"/>
      <c r="B46" s="63"/>
      <c r="C46" s="64"/>
      <c r="D46" s="65"/>
      <c r="E46" s="57"/>
      <c r="F46" s="35"/>
      <c r="G46" s="35"/>
      <c r="H46" s="35"/>
      <c r="I46" s="35"/>
      <c r="J46" s="35"/>
      <c r="K46" s="40"/>
      <c r="L46" s="2"/>
      <c r="M46" s="4"/>
      <c r="N46"/>
      <c r="O46"/>
      <c r="U46" s="1"/>
      <c r="V46" s="1"/>
    </row>
    <row r="47" spans="1:22" s="6" customFormat="1" ht="16" customHeight="1" x14ac:dyDescent="0.2">
      <c r="A47" s="20"/>
      <c r="B47" s="63"/>
      <c r="C47" s="64"/>
      <c r="D47" s="65"/>
      <c r="E47" s="57"/>
      <c r="F47" s="35"/>
      <c r="G47" s="35"/>
      <c r="H47" s="35"/>
      <c r="I47" s="35"/>
      <c r="J47" s="35"/>
      <c r="K47" s="40"/>
      <c r="L47" s="2"/>
      <c r="M47" s="4"/>
      <c r="N47"/>
      <c r="O47"/>
      <c r="U47" s="1"/>
      <c r="V47" s="1"/>
    </row>
    <row r="48" spans="1:22" s="5" customFormat="1" ht="16" customHeight="1" x14ac:dyDescent="0.2">
      <c r="A48" s="20"/>
      <c r="B48" s="63"/>
      <c r="C48" s="64"/>
      <c r="D48" s="65"/>
      <c r="E48" s="57"/>
      <c r="F48" s="35"/>
      <c r="G48" s="35"/>
      <c r="H48" s="35"/>
      <c r="I48" s="35"/>
      <c r="J48" s="35"/>
      <c r="K48" s="40"/>
      <c r="L48" s="2"/>
      <c r="M48" s="4"/>
      <c r="N48"/>
      <c r="O48"/>
      <c r="U48" s="1"/>
      <c r="V48" s="1"/>
    </row>
    <row r="49" spans="1:22" ht="16" customHeight="1" x14ac:dyDescent="0.2">
      <c r="A49" s="20"/>
      <c r="B49" s="63"/>
      <c r="C49" s="64"/>
      <c r="D49" s="65"/>
      <c r="E49" s="57"/>
      <c r="F49" s="35"/>
      <c r="G49" s="35"/>
      <c r="H49" s="35"/>
      <c r="I49" s="35"/>
      <c r="J49" s="35"/>
      <c r="K49" s="40"/>
      <c r="L49" s="2"/>
      <c r="U49" s="1"/>
      <c r="V49" s="1"/>
    </row>
    <row r="50" spans="1:22" ht="16" customHeight="1" x14ac:dyDescent="0.2">
      <c r="A50" s="25"/>
      <c r="B50" s="63"/>
      <c r="C50" s="64"/>
      <c r="D50" s="65"/>
      <c r="E50" s="57"/>
      <c r="F50" s="35"/>
      <c r="G50" s="35"/>
      <c r="H50" s="35"/>
      <c r="I50" s="35"/>
      <c r="J50" s="35"/>
      <c r="K50" s="40"/>
      <c r="L50" s="2"/>
      <c r="U50" s="1"/>
      <c r="V50" s="1"/>
    </row>
    <row r="51" spans="1:22" ht="16" customHeight="1" x14ac:dyDescent="0.2">
      <c r="A51" s="24"/>
      <c r="B51" s="63"/>
      <c r="C51" s="64"/>
      <c r="D51" s="65"/>
      <c r="E51" s="57"/>
      <c r="F51" s="35"/>
      <c r="G51" s="35"/>
      <c r="H51" s="35"/>
      <c r="I51" s="35"/>
      <c r="J51" s="35"/>
      <c r="K51" s="40"/>
      <c r="L51" s="2"/>
      <c r="R51" s="1"/>
      <c r="S51" s="1"/>
      <c r="T51" s="1"/>
      <c r="U51" s="1"/>
      <c r="V51" s="1"/>
    </row>
    <row r="52" spans="1:22" s="5" customFormat="1" ht="16" customHeight="1" x14ac:dyDescent="0.2">
      <c r="A52" s="20"/>
      <c r="B52" s="63"/>
      <c r="C52" s="64"/>
      <c r="D52" s="65"/>
      <c r="E52" s="57"/>
      <c r="F52" s="35"/>
      <c r="G52" s="35"/>
      <c r="H52" s="35"/>
      <c r="I52" s="35"/>
      <c r="J52" s="35"/>
      <c r="K52" s="40"/>
      <c r="L52" s="2"/>
      <c r="M52" s="4"/>
      <c r="N52"/>
      <c r="O52"/>
      <c r="U52" s="1"/>
      <c r="V52" s="1"/>
    </row>
    <row r="53" spans="1:22" s="6" customFormat="1" ht="16" customHeight="1" x14ac:dyDescent="0.2">
      <c r="A53" s="20"/>
      <c r="B53" s="63"/>
      <c r="C53" s="64"/>
      <c r="D53" s="65"/>
      <c r="E53" s="57"/>
      <c r="F53" s="35"/>
      <c r="G53" s="35"/>
      <c r="H53" s="35"/>
      <c r="I53" s="35"/>
      <c r="J53" s="35"/>
      <c r="K53" s="40"/>
      <c r="L53" s="2"/>
      <c r="M53" s="4"/>
      <c r="N53"/>
      <c r="O53"/>
      <c r="U53" s="1"/>
      <c r="V53" s="1"/>
    </row>
    <row r="54" spans="1:22" s="5" customFormat="1" ht="16" customHeight="1" x14ac:dyDescent="0.2">
      <c r="A54" s="20"/>
      <c r="B54" s="63"/>
      <c r="C54" s="64"/>
      <c r="D54" s="65"/>
      <c r="E54" s="57"/>
      <c r="F54" s="35"/>
      <c r="G54" s="35"/>
      <c r="H54" s="35"/>
      <c r="I54" s="35"/>
      <c r="J54" s="35"/>
      <c r="K54" s="40"/>
      <c r="L54" s="2"/>
      <c r="M54" s="4"/>
      <c r="N54"/>
      <c r="O54"/>
      <c r="U54" s="1"/>
      <c r="V54" s="1"/>
    </row>
    <row r="55" spans="1:22" ht="16" customHeight="1" x14ac:dyDescent="0.2">
      <c r="A55" s="20"/>
      <c r="B55" s="63"/>
      <c r="C55" s="64"/>
      <c r="D55" s="65"/>
      <c r="E55" s="57"/>
      <c r="F55" s="35"/>
      <c r="G55" s="35"/>
      <c r="H55" s="35"/>
      <c r="I55" s="35"/>
      <c r="J55" s="35"/>
      <c r="K55" s="40"/>
      <c r="L55" s="2"/>
      <c r="U55" s="1"/>
      <c r="V55" s="1"/>
    </row>
    <row r="56" spans="1:22" ht="16" customHeight="1" x14ac:dyDescent="0.2">
      <c r="A56" s="25"/>
      <c r="B56" s="63"/>
      <c r="C56" s="64"/>
      <c r="D56" s="65"/>
      <c r="E56" s="57"/>
      <c r="F56" s="35"/>
      <c r="G56" s="35"/>
      <c r="H56" s="35"/>
      <c r="I56" s="35"/>
      <c r="J56" s="35"/>
      <c r="K56" s="40"/>
      <c r="L56" s="2"/>
      <c r="U56" s="1"/>
      <c r="V56" s="1"/>
    </row>
    <row r="57" spans="1:22" ht="16" customHeight="1" x14ac:dyDescent="0.2">
      <c r="A57" s="24"/>
      <c r="B57" s="63"/>
      <c r="C57" s="64"/>
      <c r="D57" s="65"/>
      <c r="E57" s="57"/>
      <c r="F57" s="35"/>
      <c r="G57" s="35"/>
      <c r="H57" s="35"/>
      <c r="I57" s="35"/>
      <c r="J57" s="35"/>
      <c r="K57" s="40"/>
      <c r="L57" s="2"/>
      <c r="U57" s="1"/>
      <c r="V57" s="1"/>
    </row>
    <row r="58" spans="1:22" ht="16" customHeight="1" x14ac:dyDescent="0.2">
      <c r="A58" s="24"/>
      <c r="B58" s="63"/>
      <c r="C58" s="64"/>
      <c r="D58" s="65"/>
      <c r="E58" s="57"/>
      <c r="F58" s="35"/>
      <c r="G58" s="35"/>
      <c r="H58" s="35"/>
      <c r="I58" s="35"/>
      <c r="J58" s="35"/>
      <c r="K58" s="40"/>
      <c r="L58" s="2"/>
      <c r="U58" s="1"/>
      <c r="V58" s="1"/>
    </row>
    <row r="59" spans="1:22" ht="16" customHeight="1" x14ac:dyDescent="0.2">
      <c r="A59" s="24"/>
      <c r="B59" s="63"/>
      <c r="C59" s="64"/>
      <c r="D59" s="65"/>
      <c r="E59" s="57"/>
      <c r="F59" s="35"/>
      <c r="G59" s="35"/>
      <c r="H59" s="35"/>
      <c r="I59" s="35"/>
      <c r="J59" s="35"/>
      <c r="K59" s="40"/>
      <c r="L59" s="2"/>
      <c r="U59" s="1"/>
      <c r="V59" s="1"/>
    </row>
    <row r="60" spans="1:22" ht="16" customHeight="1" x14ac:dyDescent="0.2">
      <c r="A60" s="24"/>
      <c r="B60" s="63"/>
      <c r="C60" s="64"/>
      <c r="D60" s="65"/>
      <c r="E60" s="57"/>
      <c r="F60" s="35"/>
      <c r="G60" s="35"/>
      <c r="H60" s="35"/>
      <c r="I60" s="35"/>
      <c r="J60" s="35"/>
      <c r="K60" s="40"/>
      <c r="L60" s="2"/>
      <c r="R60" s="1"/>
      <c r="S60" s="1"/>
      <c r="T60" s="1"/>
      <c r="U60" s="1"/>
      <c r="V60" s="1"/>
    </row>
    <row r="61" spans="1:22" s="5" customFormat="1" ht="16" customHeight="1" x14ac:dyDescent="0.2">
      <c r="A61" s="20"/>
      <c r="B61" s="63"/>
      <c r="C61" s="64"/>
      <c r="D61" s="65"/>
      <c r="E61" s="57"/>
      <c r="F61" s="35"/>
      <c r="G61" s="35"/>
      <c r="H61" s="35"/>
      <c r="I61" s="35"/>
      <c r="J61" s="35"/>
      <c r="K61" s="40"/>
      <c r="L61" s="2"/>
      <c r="M61" s="4"/>
      <c r="N61"/>
      <c r="O61"/>
      <c r="U61" s="1"/>
      <c r="V61" s="1"/>
    </row>
    <row r="62" spans="1:22" s="6" customFormat="1" ht="16" customHeight="1" x14ac:dyDescent="0.2">
      <c r="A62" s="20"/>
      <c r="B62" s="63"/>
      <c r="C62" s="64"/>
      <c r="D62" s="65"/>
      <c r="E62" s="57"/>
      <c r="F62" s="35"/>
      <c r="G62" s="35"/>
      <c r="H62" s="35"/>
      <c r="I62" s="35"/>
      <c r="J62" s="35"/>
      <c r="K62" s="40"/>
      <c r="L62" s="2"/>
      <c r="M62" s="4"/>
      <c r="N62"/>
      <c r="O62"/>
      <c r="U62" s="1"/>
      <c r="V62" s="1"/>
    </row>
    <row r="63" spans="1:22" s="5" customFormat="1" ht="16" customHeight="1" x14ac:dyDescent="0.2">
      <c r="A63" s="20"/>
      <c r="B63" s="63"/>
      <c r="C63" s="64"/>
      <c r="D63" s="65"/>
      <c r="E63" s="57"/>
      <c r="F63" s="35"/>
      <c r="G63" s="35"/>
      <c r="H63" s="35"/>
      <c r="I63" s="35"/>
      <c r="J63" s="35"/>
      <c r="K63" s="40"/>
      <c r="L63" s="2"/>
      <c r="M63" s="4"/>
      <c r="N63"/>
      <c r="O63"/>
      <c r="U63" s="1"/>
      <c r="V63" s="1"/>
    </row>
    <row r="64" spans="1:22" s="6" customFormat="1" ht="16" customHeight="1" x14ac:dyDescent="0.2">
      <c r="A64" s="20"/>
      <c r="B64" s="63"/>
      <c r="C64" s="64"/>
      <c r="D64" s="65"/>
      <c r="E64" s="57"/>
      <c r="F64" s="35"/>
      <c r="G64" s="35"/>
      <c r="H64" s="35"/>
      <c r="I64" s="35"/>
      <c r="J64" s="35"/>
      <c r="K64" s="40"/>
      <c r="L64" s="2"/>
      <c r="M64" s="4"/>
      <c r="N64"/>
      <c r="O64"/>
      <c r="U64" s="1"/>
      <c r="V64" s="1"/>
    </row>
    <row r="65" spans="1:22" s="5" customFormat="1" ht="16" customHeight="1" x14ac:dyDescent="0.2">
      <c r="A65" s="20"/>
      <c r="B65" s="63"/>
      <c r="C65" s="64"/>
      <c r="D65" s="65"/>
      <c r="E65" s="57"/>
      <c r="F65" s="35"/>
      <c r="G65" s="35"/>
      <c r="H65" s="35"/>
      <c r="I65" s="35"/>
      <c r="J65" s="35"/>
      <c r="K65" s="40"/>
      <c r="L65" s="2"/>
      <c r="M65" s="4"/>
      <c r="N65"/>
      <c r="O65"/>
      <c r="U65" s="1"/>
      <c r="V65" s="1"/>
    </row>
    <row r="66" spans="1:22" ht="16" customHeight="1" x14ac:dyDescent="0.2">
      <c r="A66" s="20"/>
      <c r="B66" s="63"/>
      <c r="C66" s="64"/>
      <c r="D66" s="65"/>
      <c r="E66" s="57"/>
      <c r="F66" s="35"/>
      <c r="G66" s="35"/>
      <c r="H66" s="35"/>
      <c r="I66" s="35"/>
      <c r="J66" s="35"/>
      <c r="K66" s="40"/>
      <c r="L66" s="2"/>
      <c r="U66" s="1"/>
      <c r="V66" s="1"/>
    </row>
    <row r="67" spans="1:22" ht="16" customHeight="1" x14ac:dyDescent="0.2">
      <c r="A67" s="25"/>
      <c r="B67" s="63"/>
      <c r="C67" s="64"/>
      <c r="D67" s="65"/>
      <c r="E67" s="57"/>
      <c r="F67" s="35"/>
      <c r="G67" s="35"/>
      <c r="H67" s="35"/>
      <c r="I67" s="35"/>
      <c r="J67" s="35"/>
      <c r="K67" s="40"/>
      <c r="L67" s="2"/>
      <c r="U67" s="1"/>
      <c r="V67" s="1"/>
    </row>
    <row r="68" spans="1:22" ht="16" customHeight="1" x14ac:dyDescent="0.2">
      <c r="A68" s="24"/>
      <c r="B68" s="63"/>
      <c r="C68" s="64"/>
      <c r="D68" s="65"/>
      <c r="E68" s="57"/>
      <c r="F68" s="35"/>
      <c r="G68" s="35"/>
      <c r="H68" s="35"/>
      <c r="I68" s="35"/>
      <c r="J68" s="35"/>
      <c r="K68" s="40"/>
      <c r="L68" s="2"/>
      <c r="U68" s="1"/>
      <c r="V68" s="1"/>
    </row>
    <row r="69" spans="1:22" ht="16" customHeight="1" x14ac:dyDescent="0.2">
      <c r="A69" s="24"/>
      <c r="B69" s="63"/>
      <c r="C69" s="64"/>
      <c r="D69" s="65"/>
      <c r="E69" s="57"/>
      <c r="F69" s="35"/>
      <c r="G69" s="35"/>
      <c r="H69" s="35"/>
      <c r="I69" s="35"/>
      <c r="J69" s="35"/>
      <c r="K69" s="40"/>
      <c r="L69" s="2"/>
      <c r="U69" s="1"/>
      <c r="V69" s="1"/>
    </row>
    <row r="70" spans="1:22" ht="16" customHeight="1" x14ac:dyDescent="0.2">
      <c r="A70" s="24"/>
      <c r="B70" s="63"/>
      <c r="C70" s="64"/>
      <c r="D70" s="65"/>
      <c r="E70" s="57"/>
      <c r="F70" s="35"/>
      <c r="G70" s="35"/>
      <c r="H70" s="35"/>
      <c r="I70" s="35"/>
      <c r="J70" s="35"/>
      <c r="K70" s="40"/>
      <c r="L70" s="2"/>
      <c r="U70" s="1"/>
      <c r="V70" s="1"/>
    </row>
    <row r="71" spans="1:22" ht="16" customHeight="1" x14ac:dyDescent="0.2">
      <c r="A71" s="24"/>
      <c r="B71" s="63"/>
      <c r="C71" s="64"/>
      <c r="D71" s="65"/>
      <c r="E71" s="57"/>
      <c r="F71" s="35"/>
      <c r="G71" s="35"/>
      <c r="H71" s="35"/>
      <c r="I71" s="35"/>
      <c r="J71" s="35"/>
      <c r="K71" s="40"/>
      <c r="L71" s="2"/>
      <c r="R71" s="1"/>
      <c r="S71" s="1"/>
      <c r="T71" s="1"/>
      <c r="U71" s="1"/>
      <c r="V71" s="1"/>
    </row>
    <row r="72" spans="1:22" s="5" customFormat="1" ht="16" customHeight="1" x14ac:dyDescent="0.2">
      <c r="A72" s="20"/>
      <c r="B72" s="63"/>
      <c r="C72" s="64"/>
      <c r="D72" s="65"/>
      <c r="E72" s="57"/>
      <c r="F72" s="35"/>
      <c r="G72" s="35"/>
      <c r="H72" s="35"/>
      <c r="I72" s="35"/>
      <c r="J72" s="35"/>
      <c r="K72" s="40"/>
      <c r="L72" s="2"/>
      <c r="M72" s="4"/>
      <c r="N72"/>
      <c r="O72"/>
      <c r="U72" s="1"/>
      <c r="V72" s="1"/>
    </row>
    <row r="73" spans="1:22" s="6" customFormat="1" ht="16" customHeight="1" x14ac:dyDescent="0.2">
      <c r="A73" s="20"/>
      <c r="B73" s="63"/>
      <c r="C73" s="64"/>
      <c r="D73" s="65"/>
      <c r="E73" s="57"/>
      <c r="F73" s="35"/>
      <c r="G73" s="35"/>
      <c r="H73" s="35"/>
      <c r="I73" s="35"/>
      <c r="J73" s="35"/>
      <c r="K73" s="40"/>
      <c r="L73" s="2"/>
      <c r="M73" s="4"/>
      <c r="N73"/>
      <c r="O73"/>
      <c r="U73" s="1"/>
      <c r="V73" s="1"/>
    </row>
    <row r="74" spans="1:22" s="5" customFormat="1" ht="16" customHeight="1" x14ac:dyDescent="0.2">
      <c r="A74" s="20"/>
      <c r="B74" s="63"/>
      <c r="C74" s="64"/>
      <c r="D74" s="65"/>
      <c r="E74" s="57"/>
      <c r="F74" s="35"/>
      <c r="G74" s="35"/>
      <c r="H74" s="35"/>
      <c r="I74" s="35"/>
      <c r="J74" s="35"/>
      <c r="K74" s="40"/>
      <c r="L74" s="2"/>
      <c r="M74" s="4"/>
      <c r="N74"/>
      <c r="O74"/>
      <c r="U74" s="1"/>
      <c r="V74" s="1"/>
    </row>
    <row r="75" spans="1:22" ht="16" customHeight="1" x14ac:dyDescent="0.2">
      <c r="A75" s="20"/>
      <c r="B75" s="63"/>
      <c r="C75" s="64"/>
      <c r="D75" s="65"/>
      <c r="E75" s="57"/>
      <c r="F75" s="35"/>
      <c r="G75" s="35"/>
      <c r="H75" s="35"/>
      <c r="I75" s="35"/>
      <c r="J75" s="35"/>
      <c r="K75" s="40"/>
      <c r="L75" s="2"/>
      <c r="U75" s="1"/>
      <c r="V75" s="1"/>
    </row>
    <row r="76" spans="1:22" ht="16" customHeight="1" x14ac:dyDescent="0.2">
      <c r="A76" s="25"/>
      <c r="B76" s="63"/>
      <c r="C76" s="64"/>
      <c r="D76" s="65"/>
      <c r="E76" s="57"/>
      <c r="F76" s="35"/>
      <c r="G76" s="35"/>
      <c r="H76" s="35"/>
      <c r="I76" s="35"/>
      <c r="J76" s="35"/>
      <c r="K76" s="40"/>
      <c r="L76" s="2"/>
      <c r="U76" s="1"/>
      <c r="V76" s="1"/>
    </row>
    <row r="77" spans="1:22" ht="16" customHeight="1" x14ac:dyDescent="0.2">
      <c r="A77" s="24"/>
      <c r="B77" s="63"/>
      <c r="C77" s="64"/>
      <c r="D77" s="65"/>
      <c r="E77" s="57"/>
      <c r="F77" s="35"/>
      <c r="G77" s="35"/>
      <c r="H77" s="35"/>
      <c r="I77" s="35"/>
      <c r="J77" s="35"/>
      <c r="K77" s="40"/>
      <c r="L77" s="2"/>
      <c r="R77" s="1"/>
      <c r="S77" s="1"/>
      <c r="T77" s="1"/>
      <c r="U77" s="1"/>
      <c r="V77" s="1"/>
    </row>
    <row r="78" spans="1:22" s="5" customFormat="1" ht="16" customHeight="1" x14ac:dyDescent="0.2">
      <c r="A78" s="20"/>
      <c r="B78" s="63"/>
      <c r="C78" s="64"/>
      <c r="D78" s="65"/>
      <c r="E78" s="57"/>
      <c r="F78" s="35"/>
      <c r="G78" s="35"/>
      <c r="H78" s="35"/>
      <c r="I78" s="35"/>
      <c r="J78" s="35"/>
      <c r="K78" s="40"/>
      <c r="L78" s="2"/>
      <c r="M78" s="4"/>
      <c r="N78"/>
      <c r="O78"/>
      <c r="U78" s="1"/>
      <c r="V78" s="1"/>
    </row>
    <row r="79" spans="1:22" s="6" customFormat="1" ht="16" customHeight="1" x14ac:dyDescent="0.2">
      <c r="A79" s="20"/>
      <c r="B79" s="63"/>
      <c r="C79" s="64"/>
      <c r="D79" s="65"/>
      <c r="E79" s="57"/>
      <c r="F79" s="35"/>
      <c r="G79" s="35"/>
      <c r="H79" s="35"/>
      <c r="I79" s="35"/>
      <c r="J79" s="35"/>
      <c r="K79" s="40"/>
      <c r="L79" s="2"/>
      <c r="M79" s="4"/>
      <c r="N79"/>
      <c r="O79"/>
      <c r="U79" s="1"/>
      <c r="V79" s="1"/>
    </row>
    <row r="80" spans="1:22" s="5" customFormat="1" ht="16" customHeight="1" x14ac:dyDescent="0.2">
      <c r="A80" s="20"/>
      <c r="B80" s="63"/>
      <c r="C80" s="64"/>
      <c r="D80" s="65"/>
      <c r="E80" s="57"/>
      <c r="F80" s="35"/>
      <c r="G80" s="35"/>
      <c r="H80" s="35"/>
      <c r="I80" s="35"/>
      <c r="J80" s="35"/>
      <c r="K80" s="40"/>
      <c r="L80" s="2"/>
      <c r="M80" s="4"/>
      <c r="N80"/>
      <c r="O80"/>
      <c r="U80" s="1"/>
      <c r="V80" s="1"/>
    </row>
    <row r="81" spans="1:22" ht="16" customHeight="1" x14ac:dyDescent="0.2">
      <c r="A81" s="20"/>
      <c r="B81" s="63"/>
      <c r="C81" s="64"/>
      <c r="D81" s="65"/>
      <c r="E81" s="57"/>
      <c r="F81" s="35"/>
      <c r="G81" s="35"/>
      <c r="H81" s="35"/>
      <c r="I81" s="35"/>
      <c r="J81" s="35"/>
      <c r="K81" s="40"/>
      <c r="L81" s="2"/>
      <c r="U81" s="1"/>
      <c r="V81" s="1"/>
    </row>
    <row r="82" spans="1:22" ht="16" customHeight="1" x14ac:dyDescent="0.2">
      <c r="A82" s="25"/>
      <c r="B82" s="63"/>
      <c r="C82" s="64"/>
      <c r="D82" s="65"/>
      <c r="E82" s="57"/>
      <c r="F82" s="35"/>
      <c r="G82" s="35"/>
      <c r="H82" s="35"/>
      <c r="I82" s="35"/>
      <c r="J82" s="35"/>
      <c r="K82" s="40"/>
      <c r="L82" s="2"/>
      <c r="U82" s="1"/>
      <c r="V82" s="1"/>
    </row>
    <row r="83" spans="1:22" ht="16" customHeight="1" x14ac:dyDescent="0.2">
      <c r="A83" s="24"/>
      <c r="B83" s="63"/>
      <c r="C83" s="64"/>
      <c r="D83" s="65"/>
      <c r="E83" s="57"/>
      <c r="F83" s="35"/>
      <c r="G83" s="35"/>
      <c r="H83" s="35"/>
      <c r="I83" s="35"/>
      <c r="J83" s="35"/>
      <c r="K83" s="40"/>
      <c r="L83" s="2"/>
      <c r="U83" s="1"/>
      <c r="V83" s="1"/>
    </row>
    <row r="84" spans="1:22" ht="16" customHeight="1" x14ac:dyDescent="0.2">
      <c r="A84" s="24"/>
      <c r="B84" s="63"/>
      <c r="C84" s="64"/>
      <c r="D84" s="65"/>
      <c r="E84" s="57"/>
      <c r="F84" s="35"/>
      <c r="G84" s="35"/>
      <c r="H84" s="35"/>
      <c r="I84" s="35"/>
      <c r="J84" s="35"/>
      <c r="K84" s="40"/>
      <c r="L84" s="2"/>
      <c r="U84" s="1"/>
      <c r="V84" s="1"/>
    </row>
    <row r="85" spans="1:22" ht="16" customHeight="1" x14ac:dyDescent="0.2">
      <c r="A85" s="24"/>
      <c r="B85" s="63"/>
      <c r="C85" s="64"/>
      <c r="D85" s="65"/>
      <c r="E85" s="57"/>
      <c r="F85" s="35"/>
      <c r="G85" s="35"/>
      <c r="H85" s="35"/>
      <c r="I85" s="35"/>
      <c r="J85" s="35"/>
      <c r="K85" s="40"/>
      <c r="L85" s="2"/>
      <c r="U85" s="1"/>
      <c r="V85" s="1"/>
    </row>
    <row r="86" spans="1:22" ht="16" customHeight="1" x14ac:dyDescent="0.2">
      <c r="A86" s="24"/>
      <c r="B86" s="63"/>
      <c r="C86" s="64"/>
      <c r="D86" s="65"/>
      <c r="E86" s="57"/>
      <c r="F86" s="35"/>
      <c r="G86" s="35"/>
      <c r="H86" s="35"/>
      <c r="I86" s="35"/>
      <c r="J86" s="35"/>
      <c r="K86" s="40"/>
      <c r="L86" s="2"/>
      <c r="R86" s="1"/>
      <c r="S86" s="1"/>
      <c r="T86" s="1"/>
      <c r="U86" s="1"/>
      <c r="V86" s="1"/>
    </row>
    <row r="87" spans="1:22" s="5" customFormat="1" ht="16" customHeight="1" x14ac:dyDescent="0.2">
      <c r="A87" s="20"/>
      <c r="B87" s="63"/>
      <c r="C87" s="64"/>
      <c r="D87" s="65"/>
      <c r="E87" s="57"/>
      <c r="F87" s="35"/>
      <c r="G87" s="35"/>
      <c r="H87" s="35"/>
      <c r="I87" s="35"/>
      <c r="J87" s="35"/>
      <c r="K87" s="40"/>
      <c r="L87" s="2"/>
      <c r="M87" s="4"/>
      <c r="N87"/>
      <c r="O87"/>
      <c r="U87" s="1"/>
      <c r="V87" s="1"/>
    </row>
    <row r="88" spans="1:22" s="6" customFormat="1" ht="16" customHeight="1" x14ac:dyDescent="0.2">
      <c r="A88" s="20"/>
      <c r="B88" s="63"/>
      <c r="C88" s="64"/>
      <c r="D88" s="65"/>
      <c r="E88" s="57"/>
      <c r="F88" s="35"/>
      <c r="G88" s="35"/>
      <c r="H88" s="35"/>
      <c r="I88" s="35"/>
      <c r="J88" s="35"/>
      <c r="K88" s="40"/>
      <c r="L88" s="2"/>
      <c r="M88" s="4"/>
      <c r="N88"/>
      <c r="O88"/>
      <c r="U88" s="1"/>
      <c r="V88" s="1"/>
    </row>
    <row r="89" spans="1:22" s="5" customFormat="1" ht="16" customHeight="1" x14ac:dyDescent="0.2">
      <c r="A89" s="20"/>
      <c r="B89" s="63"/>
      <c r="C89" s="64"/>
      <c r="D89" s="65"/>
      <c r="E89" s="57"/>
      <c r="F89" s="35"/>
      <c r="G89" s="35"/>
      <c r="H89" s="35"/>
      <c r="I89" s="35"/>
      <c r="J89" s="35"/>
      <c r="K89" s="40"/>
      <c r="L89" s="2"/>
      <c r="M89" s="4"/>
      <c r="N89"/>
      <c r="O89"/>
      <c r="U89" s="1"/>
      <c r="V89" s="1"/>
    </row>
    <row r="90" spans="1:22" ht="16" customHeight="1" x14ac:dyDescent="0.2">
      <c r="A90" s="20"/>
      <c r="B90" s="63"/>
      <c r="C90" s="64"/>
      <c r="D90" s="65"/>
      <c r="E90" s="57"/>
      <c r="F90" s="35"/>
      <c r="G90" s="35"/>
      <c r="H90" s="35"/>
      <c r="I90" s="35"/>
      <c r="J90" s="35"/>
      <c r="K90" s="40"/>
      <c r="L90" s="2"/>
      <c r="U90" s="1"/>
      <c r="V90" s="1"/>
    </row>
    <row r="91" spans="1:22" ht="16" customHeight="1" x14ac:dyDescent="0.2">
      <c r="A91" s="25"/>
      <c r="B91" s="63"/>
      <c r="C91" s="64"/>
      <c r="D91" s="65"/>
      <c r="E91" s="57"/>
      <c r="F91" s="35"/>
      <c r="G91" s="35"/>
      <c r="H91" s="35"/>
      <c r="I91" s="35"/>
      <c r="J91" s="35"/>
      <c r="K91" s="40"/>
      <c r="L91" s="2"/>
      <c r="U91" s="1"/>
      <c r="V91" s="1"/>
    </row>
    <row r="92" spans="1:22" ht="16" customHeight="1" x14ac:dyDescent="0.2">
      <c r="A92" s="24"/>
      <c r="B92" s="63"/>
      <c r="C92" s="64"/>
      <c r="D92" s="65"/>
      <c r="E92" s="57"/>
      <c r="F92" s="35"/>
      <c r="G92" s="35"/>
      <c r="H92" s="35"/>
      <c r="I92" s="35"/>
      <c r="J92" s="35"/>
      <c r="K92" s="40"/>
      <c r="L92" s="2"/>
      <c r="U92" s="1"/>
      <c r="V92" s="1"/>
    </row>
    <row r="93" spans="1:22" ht="16" customHeight="1" x14ac:dyDescent="0.2">
      <c r="A93" s="24"/>
      <c r="B93" s="63"/>
      <c r="C93" s="64"/>
      <c r="D93" s="65"/>
      <c r="E93" s="57"/>
      <c r="F93" s="35"/>
      <c r="G93" s="35"/>
      <c r="H93" s="35"/>
      <c r="I93" s="35"/>
      <c r="J93" s="35"/>
      <c r="K93" s="40"/>
      <c r="L93" s="2"/>
      <c r="U93" s="1"/>
      <c r="V93" s="1"/>
    </row>
    <row r="94" spans="1:22" ht="16" customHeight="1" thickBot="1" x14ac:dyDescent="0.25">
      <c r="A94" s="24"/>
      <c r="B94" s="66"/>
      <c r="C94" s="67"/>
      <c r="D94" s="68"/>
      <c r="E94" s="59"/>
      <c r="F94" s="35"/>
      <c r="G94" s="35"/>
      <c r="H94" s="35"/>
      <c r="I94" s="35"/>
      <c r="J94" s="35"/>
      <c r="K94" s="40"/>
      <c r="L94" s="2"/>
      <c r="U94" s="1"/>
      <c r="V94" s="1"/>
    </row>
    <row r="95" spans="1:22" ht="16" customHeight="1" x14ac:dyDescent="0.2">
      <c r="A95" s="24"/>
      <c r="B95" s="38"/>
      <c r="C95" s="38"/>
      <c r="D95" s="38"/>
      <c r="E95" s="38"/>
      <c r="F95" s="38"/>
      <c r="G95" s="35"/>
      <c r="H95" s="35"/>
      <c r="I95" s="35"/>
      <c r="J95" s="35"/>
      <c r="K95" s="40"/>
      <c r="L95" s="2"/>
      <c r="U95" s="1"/>
      <c r="V95" s="1"/>
    </row>
    <row r="96" spans="1:22" ht="16" customHeight="1" x14ac:dyDescent="0.2">
      <c r="A96" s="24"/>
      <c r="B96" s="38"/>
      <c r="C96" s="38"/>
      <c r="D96" s="38"/>
      <c r="E96" s="38"/>
      <c r="F96" s="38"/>
      <c r="G96" s="35"/>
      <c r="H96" s="35"/>
      <c r="I96" s="35"/>
      <c r="J96" s="35"/>
      <c r="K96" s="40"/>
      <c r="L96" s="2"/>
      <c r="U96" s="1"/>
      <c r="V96" s="1"/>
    </row>
    <row r="97" spans="1:22" x14ac:dyDescent="0.2">
      <c r="A97" s="24"/>
      <c r="B97" s="38"/>
      <c r="C97" s="38"/>
      <c r="D97" s="38"/>
      <c r="E97" s="38"/>
      <c r="F97" s="38"/>
      <c r="G97" s="38"/>
      <c r="H97" s="38"/>
      <c r="I97" s="38"/>
      <c r="J97" s="38"/>
      <c r="K97" s="47"/>
      <c r="L97" s="2"/>
      <c r="M97"/>
      <c r="O97" s="1"/>
      <c r="R97" s="1"/>
      <c r="S97" s="1"/>
      <c r="T97" s="1"/>
      <c r="U97" s="1"/>
      <c r="V97" s="1"/>
    </row>
    <row r="98" spans="1:22" ht="15" customHeight="1" x14ac:dyDescent="0.2">
      <c r="B98" s="27"/>
      <c r="C98" s="27"/>
      <c r="D98" s="27"/>
      <c r="E98" s="27"/>
      <c r="F98" s="26"/>
      <c r="G98" s="27"/>
      <c r="H98" s="27"/>
      <c r="I98" s="27"/>
      <c r="J98" s="27"/>
      <c r="K98" s="27"/>
      <c r="T98" s="1"/>
      <c r="U98" s="1"/>
      <c r="V98" s="1"/>
    </row>
    <row r="99" spans="1:22" ht="15" customHeight="1" x14ac:dyDescent="0.2">
      <c r="B99" s="27"/>
      <c r="C99" s="27"/>
      <c r="D99" s="27"/>
      <c r="E99" s="27"/>
      <c r="F99" s="27"/>
      <c r="G99" s="27"/>
      <c r="H99" s="27"/>
      <c r="I99" s="27"/>
      <c r="J99" s="27"/>
      <c r="K99" s="27"/>
    </row>
    <row r="100" spans="1:22" ht="15" customHeight="1" x14ac:dyDescent="0.2"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"/>
      <c r="M100" s="1"/>
      <c r="N100" s="1"/>
      <c r="O100" s="1"/>
    </row>
    <row r="101" spans="1:22" x14ac:dyDescent="0.2">
      <c r="B101" s="27"/>
      <c r="C101" s="27"/>
      <c r="D101" s="26"/>
      <c r="E101" s="26"/>
      <c r="F101" s="27"/>
      <c r="G101" s="27"/>
      <c r="H101" s="27"/>
      <c r="I101" s="27"/>
      <c r="J101" s="27"/>
      <c r="K101" s="27"/>
      <c r="L101" s="2"/>
      <c r="M101"/>
      <c r="O101" s="1"/>
    </row>
    <row r="102" spans="1:22" x14ac:dyDescent="0.2">
      <c r="B102" s="27"/>
      <c r="C102" s="27"/>
      <c r="D102" s="69"/>
      <c r="E102" s="69"/>
      <c r="F102" s="27"/>
      <c r="G102" s="27"/>
      <c r="H102" s="27"/>
      <c r="I102" s="27"/>
      <c r="J102" s="27"/>
      <c r="K102" s="27"/>
      <c r="L102" s="2"/>
      <c r="M102"/>
      <c r="O102" s="1"/>
    </row>
    <row r="103" spans="1:22" x14ac:dyDescent="0.2">
      <c r="B103" s="27"/>
      <c r="C103" s="27"/>
      <c r="D103" s="70"/>
      <c r="E103" s="70"/>
      <c r="F103" s="27"/>
      <c r="G103" s="27"/>
      <c r="H103" s="27"/>
      <c r="I103" s="27"/>
      <c r="J103" s="27"/>
      <c r="K103" s="27"/>
      <c r="L103" s="2"/>
      <c r="M103"/>
      <c r="O103" s="1"/>
    </row>
    <row r="104" spans="1:22" x14ac:dyDescent="0.2">
      <c r="B104" s="27"/>
      <c r="C104" s="27"/>
      <c r="D104" s="70"/>
      <c r="E104" s="70"/>
      <c r="F104" s="27"/>
      <c r="G104" s="27"/>
      <c r="H104" s="27"/>
      <c r="I104" s="27"/>
      <c r="J104" s="27"/>
      <c r="K104" s="27"/>
      <c r="O104" s="1"/>
    </row>
    <row r="105" spans="1:22" x14ac:dyDescent="0.2">
      <c r="B105" s="27"/>
      <c r="C105" s="27"/>
      <c r="D105" s="71"/>
      <c r="E105" s="71"/>
      <c r="F105" s="26"/>
      <c r="G105" s="27"/>
      <c r="H105" s="27"/>
      <c r="I105" s="27"/>
      <c r="J105" s="27"/>
      <c r="K105" s="27"/>
      <c r="O105" s="1"/>
    </row>
    <row r="106" spans="1:22" x14ac:dyDescent="0.2">
      <c r="B106" s="27"/>
      <c r="C106" s="27"/>
      <c r="D106" s="27"/>
      <c r="E106" s="27"/>
      <c r="F106" s="26"/>
      <c r="G106" s="27"/>
      <c r="H106" s="27"/>
      <c r="I106" s="27"/>
      <c r="J106" s="27"/>
      <c r="K106" s="27"/>
      <c r="O106" s="1"/>
    </row>
    <row r="107" spans="1:22" x14ac:dyDescent="0.2">
      <c r="D107"/>
      <c r="E107"/>
      <c r="F107" s="1"/>
      <c r="M107"/>
      <c r="N107" s="4"/>
      <c r="O107" s="1"/>
    </row>
    <row r="108" spans="1:22" x14ac:dyDescent="0.2">
      <c r="B108" s="3"/>
      <c r="C108" s="3"/>
      <c r="D108"/>
      <c r="E108"/>
      <c r="F108" s="1"/>
      <c r="G108" s="3"/>
      <c r="H108" s="3"/>
      <c r="I108" s="3"/>
      <c r="J108" s="3"/>
      <c r="K108" s="3"/>
      <c r="M108"/>
      <c r="N108" s="4"/>
      <c r="O108" s="1"/>
    </row>
    <row r="109" spans="1:22" ht="16" x14ac:dyDescent="0.2">
      <c r="B109" s="6"/>
      <c r="C109" s="6"/>
      <c r="D109"/>
      <c r="E109"/>
      <c r="F109" s="1"/>
      <c r="G109" s="6"/>
      <c r="H109" s="6"/>
      <c r="I109" s="6"/>
      <c r="J109" s="6"/>
      <c r="K109" s="6"/>
      <c r="M109"/>
      <c r="N109" s="4"/>
      <c r="O109" s="1"/>
    </row>
    <row r="110" spans="1:22" x14ac:dyDescent="0.2">
      <c r="B110" s="5"/>
      <c r="C110" s="5"/>
      <c r="D110"/>
      <c r="E110"/>
      <c r="F110" s="1"/>
      <c r="G110" s="5"/>
      <c r="H110" s="5"/>
      <c r="I110" s="5"/>
      <c r="J110" s="5"/>
      <c r="K110" s="5"/>
      <c r="M110"/>
      <c r="N110" s="4"/>
      <c r="O110" s="1"/>
    </row>
    <row r="111" spans="1:22" x14ac:dyDescent="0.2">
      <c r="D111"/>
      <c r="E111"/>
      <c r="F111" s="1"/>
      <c r="M111"/>
      <c r="N111" s="4"/>
      <c r="O111" s="1"/>
    </row>
    <row r="112" spans="1:22" ht="15" customHeight="1" x14ac:dyDescent="0.2">
      <c r="D112"/>
      <c r="E112"/>
      <c r="F112" s="1"/>
      <c r="M112"/>
      <c r="N112" s="4"/>
      <c r="O112" s="1"/>
    </row>
    <row r="113" spans="4:15" x14ac:dyDescent="0.2">
      <c r="D113"/>
      <c r="E113"/>
      <c r="F113" s="1"/>
      <c r="M113"/>
      <c r="N113" s="4"/>
      <c r="O113" s="1"/>
    </row>
    <row r="114" spans="4:15" x14ac:dyDescent="0.2">
      <c r="D114"/>
      <c r="E114"/>
      <c r="F114" s="1"/>
      <c r="M114"/>
      <c r="O114" s="1"/>
    </row>
    <row r="115" spans="4:15" x14ac:dyDescent="0.2">
      <c r="D115"/>
      <c r="E115"/>
      <c r="F115" s="1"/>
      <c r="M115"/>
      <c r="O115" s="1"/>
    </row>
    <row r="116" spans="4:15" x14ac:dyDescent="0.2">
      <c r="M116"/>
      <c r="O116" s="1"/>
    </row>
    <row r="117" spans="4:15" x14ac:dyDescent="0.2">
      <c r="M117"/>
      <c r="O117" s="1"/>
    </row>
  </sheetData>
  <sheetProtection formatColumns="0"/>
  <mergeCells count="8">
    <mergeCell ref="B23:E23"/>
    <mergeCell ref="A1:K1"/>
    <mergeCell ref="A2:K2"/>
    <mergeCell ref="B4:C4"/>
    <mergeCell ref="H4:H6"/>
    <mergeCell ref="J5:J7"/>
    <mergeCell ref="B9:C9"/>
    <mergeCell ref="E9:H9"/>
  </mergeCells>
  <dataValidations count="4">
    <dataValidation type="list" allowBlank="1" showInputMessage="1" showErrorMessage="1" sqref="H7" xr:uid="{30681967-90FE-4F4B-8F8F-C5B811327705}">
      <formula1>"Yes, No"</formula1>
    </dataValidation>
    <dataValidation type="list" allowBlank="1" showInputMessage="1" showErrorMessage="1" sqref="F6" xr:uid="{83251E73-CEF7-4E9E-96B5-F03F0CACB88E}">
      <formula1>"1,2,3,4,5,6,7,8"</formula1>
    </dataValidation>
    <dataValidation type="list" allowBlank="1" showInputMessage="1" showErrorMessage="1" sqref="B25:B94" xr:uid="{812BEA6F-30D7-496B-BC9C-8538914408DB}">
      <formula1>$B$11:$B$20</formula1>
    </dataValidation>
    <dataValidation type="list" allowBlank="1" showInputMessage="1" showErrorMessage="1" sqref="D25:D94" xr:uid="{71E7F33E-A775-41CF-8242-C7C82DD5DD66}">
      <formula1>"Actual, Hypothetical"</formula1>
    </dataValidation>
  </dataValidations>
  <pageMargins left="0.7" right="0.7" top="0.75" bottom="0.75" header="0.3" footer="0.3"/>
  <pageSetup scale="7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DF77-3423-4203-A2DF-E2515515007C}">
  <sheetPr>
    <pageSetUpPr fitToPage="1"/>
  </sheetPr>
  <dimension ref="A1:V117"/>
  <sheetViews>
    <sheetView showGridLines="0" showRuler="0" zoomScale="71" zoomScaleNormal="120" workbookViewId="0">
      <selection activeCell="F5" sqref="F5"/>
    </sheetView>
  </sheetViews>
  <sheetFormatPr baseColWidth="10" defaultColWidth="8.83203125" defaultRowHeight="15" x14ac:dyDescent="0.2"/>
  <cols>
    <col min="1" max="1" width="5" customWidth="1"/>
    <col min="2" max="2" width="20.1640625" customWidth="1"/>
    <col min="3" max="3" width="27.1640625" customWidth="1"/>
    <col min="4" max="4" width="12.83203125" style="4" customWidth="1"/>
    <col min="5" max="5" width="23" style="4" customWidth="1"/>
    <col min="6" max="6" width="14.83203125" customWidth="1"/>
    <col min="7" max="7" width="12.83203125" customWidth="1"/>
    <col min="8" max="8" width="13.6640625" customWidth="1"/>
    <col min="9" max="9" width="7.6640625" customWidth="1"/>
    <col min="10" max="10" width="35.83203125" customWidth="1"/>
    <col min="11" max="11" width="6.33203125" customWidth="1"/>
    <col min="12" max="12" width="15" style="4" customWidth="1"/>
    <col min="13" max="13" width="11" style="4" customWidth="1"/>
    <col min="14" max="15" width="10.1640625" bestFit="1" customWidth="1"/>
    <col min="16" max="16" width="14.1640625" bestFit="1" customWidth="1"/>
    <col min="17" max="18" width="11.1640625" bestFit="1" customWidth="1"/>
    <col min="19" max="19" width="10.1640625" bestFit="1" customWidth="1"/>
  </cols>
  <sheetData>
    <row r="1" spans="1:22" s="1" customFormat="1" ht="47" x14ac:dyDescent="0.2">
      <c r="A1" s="119" t="str">
        <f ca="1">IF(F4="","CLASS GPA TRACKER",F4&amp;": "&amp;C6)</f>
        <v>MSE121: A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</row>
    <row r="2" spans="1:22" ht="21" x14ac:dyDescent="0.25">
      <c r="A2" s="120" t="s">
        <v>65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2"/>
      <c r="U2" s="1"/>
      <c r="V2" s="1"/>
    </row>
    <row r="3" spans="1:22" s="3" customFormat="1" ht="18" customHeight="1" x14ac:dyDescent="0.2">
      <c r="A3" s="20"/>
      <c r="B3" s="21"/>
      <c r="C3" s="21"/>
      <c r="D3" s="22"/>
      <c r="E3" s="22"/>
      <c r="F3" s="21"/>
      <c r="G3" s="21"/>
      <c r="H3" s="21"/>
      <c r="I3" s="21"/>
      <c r="J3" s="21"/>
      <c r="K3" s="23"/>
      <c r="L3" s="2"/>
      <c r="M3" s="2"/>
      <c r="N3" s="1"/>
    </row>
    <row r="4" spans="1:22" ht="16" customHeight="1" thickBot="1" x14ac:dyDescent="0.25">
      <c r="A4" s="24"/>
      <c r="B4" s="121" t="s">
        <v>1</v>
      </c>
      <c r="C4" s="121"/>
      <c r="D4" s="35"/>
      <c r="E4" s="36" t="s">
        <v>2</v>
      </c>
      <c r="F4" s="37" t="str" cm="1">
        <f t="array" aca="1" ref="F4" ca="1">MID(CELL("filename",A1),FIND("]",CELL("filename",A1))+1,255)</f>
        <v>MSE121</v>
      </c>
      <c r="G4" s="35"/>
      <c r="H4" s="122" t="s">
        <v>74</v>
      </c>
      <c r="I4" s="38"/>
      <c r="J4" s="39"/>
      <c r="K4" s="40"/>
      <c r="L4" s="2"/>
      <c r="R4" s="1"/>
      <c r="S4" s="1"/>
      <c r="T4" s="1"/>
      <c r="U4" s="1"/>
      <c r="V4" s="1"/>
    </row>
    <row r="5" spans="1:22" ht="16" customHeight="1" x14ac:dyDescent="0.2">
      <c r="A5" s="24"/>
      <c r="B5" s="41" t="s">
        <v>72</v>
      </c>
      <c r="C5" s="42">
        <f>IF(H21&gt;=GPAScale!C6,GPAScale!E6,  IF(H21&gt;=GPAScale!C7,GPAScale!E7,  IF(H21&gt;=GPAScale!C8,GPAScale!E8,  IF(H21&gt;=GPAScale!C9,GPAScale!E9,  IF(H21&gt;=GPAScale!C10,GPAScale!E10,  IF(H21&gt;=GPAScale!C11,GPAScale!E11,  IF(H21&gt;=GPAScale!C12,GPAScale!E12,  IF(H21&gt;=GPAScale!C13,GPAScale!E13,  IF(H21&gt;=GPAScale!C14,GPAScale!E14,  IF(H21&gt;=GPAScale!C15,GPAScale!E15,  IF(H21&gt;=GPAScale!C16,GPAScale!E16,  IF(H21&gt;=GPAScale!C17,GPAScale!E17,  GPAScale!E18))))))))))))</f>
        <v>3.9</v>
      </c>
      <c r="D5" s="35"/>
      <c r="E5" s="43" t="s">
        <v>4</v>
      </c>
      <c r="F5" s="107">
        <v>0.5</v>
      </c>
      <c r="G5" s="35"/>
      <c r="H5" s="122"/>
      <c r="I5" s="38"/>
      <c r="J5" s="124" t="s">
        <v>75</v>
      </c>
      <c r="K5" s="40"/>
      <c r="L5" s="2"/>
      <c r="R5" s="1"/>
      <c r="S5" s="1"/>
      <c r="T5" s="1"/>
      <c r="U5" s="1"/>
      <c r="V5" s="1"/>
    </row>
    <row r="6" spans="1:22" ht="16" customHeight="1" thickBot="1" x14ac:dyDescent="0.25">
      <c r="A6" s="24"/>
      <c r="B6" s="41" t="s">
        <v>51</v>
      </c>
      <c r="C6" s="42" t="str">
        <f>IF(H21&gt;=GPAScale!C6,GPAScale!B6,  IF(H21&gt;=GPAScale!C7,GPAScale!B7,  IF(H21&gt;=GPAScale!C8,GPAScale!B8,  IF(H21&gt;=GPAScale!C9,GPAScale!B9,  IF(H21&gt;=GPAScale!C10,GPAScale!B10,  IF(H21&gt;=GPAScale!C11,GPAScale!B11,  IF(H21&gt;=GPAScale!C12,GPAScale!B12,  IF(H21&gt;=GPAScale!C13,GPAScale!B13,  IF(H21&gt;=GPAScale!C14,GPAScale!B14,  IF(H21&gt;=GPAScale!C15,GPAScale!B15,  IF(H21&gt;=GPAScale!C16,GPAScale!B16,  IF(H21&gt;=GPAScale!C17,GPAScale!B17,  GPAScale!B18))))))))))))</f>
        <v>A</v>
      </c>
      <c r="D6" s="35"/>
      <c r="E6" s="43" t="s">
        <v>73</v>
      </c>
      <c r="F6" s="108">
        <v>1</v>
      </c>
      <c r="G6" s="35"/>
      <c r="H6" s="123"/>
      <c r="I6" s="38"/>
      <c r="J6" s="125"/>
      <c r="K6" s="40"/>
      <c r="L6" s="2"/>
      <c r="R6" s="1"/>
      <c r="S6" s="1"/>
      <c r="T6" s="1"/>
      <c r="U6" s="1"/>
      <c r="V6" s="1"/>
    </row>
    <row r="7" spans="1:22" ht="16" customHeight="1" thickBot="1" x14ac:dyDescent="0.25">
      <c r="A7" s="24"/>
      <c r="B7" s="41" t="s">
        <v>71</v>
      </c>
      <c r="C7" s="45">
        <f>C5*F5</f>
        <v>1.95</v>
      </c>
      <c r="D7" s="35"/>
      <c r="E7" s="35"/>
      <c r="F7" s="38"/>
      <c r="G7" s="35"/>
      <c r="H7" s="46" t="s">
        <v>3</v>
      </c>
      <c r="I7" s="38"/>
      <c r="J7" s="126"/>
      <c r="K7" s="40"/>
      <c r="L7" s="2"/>
      <c r="R7" s="1"/>
      <c r="S7" s="1"/>
      <c r="T7" s="1"/>
      <c r="U7" s="1"/>
      <c r="V7" s="1"/>
    </row>
    <row r="8" spans="1:22" ht="16" customHeight="1" x14ac:dyDescent="0.2">
      <c r="A8" s="24"/>
      <c r="B8" s="38"/>
      <c r="C8" s="38"/>
      <c r="D8" s="35"/>
      <c r="E8" s="35"/>
      <c r="F8" s="38"/>
      <c r="G8" s="35"/>
      <c r="H8" s="38"/>
      <c r="I8" s="38"/>
      <c r="J8" s="39"/>
      <c r="K8" s="40"/>
      <c r="L8" s="2"/>
      <c r="R8" s="1"/>
      <c r="S8" s="1"/>
      <c r="T8" s="1"/>
      <c r="U8" s="1"/>
      <c r="V8" s="1"/>
    </row>
    <row r="9" spans="1:22" ht="15" customHeight="1" x14ac:dyDescent="0.2">
      <c r="A9" s="24"/>
      <c r="B9" s="121" t="s">
        <v>5</v>
      </c>
      <c r="C9" s="121"/>
      <c r="D9" s="38"/>
      <c r="E9" s="121" t="s">
        <v>14</v>
      </c>
      <c r="F9" s="121"/>
      <c r="G9" s="121"/>
      <c r="H9" s="121"/>
      <c r="I9" s="35"/>
      <c r="J9" s="39"/>
      <c r="K9" s="47"/>
      <c r="L9" s="2"/>
      <c r="T9" s="1"/>
      <c r="U9" s="1"/>
      <c r="V9" s="1"/>
    </row>
    <row r="10" spans="1:22" ht="32" customHeight="1" thickBot="1" x14ac:dyDescent="0.25">
      <c r="A10" s="24"/>
      <c r="B10" s="48" t="s">
        <v>6</v>
      </c>
      <c r="C10" s="49" t="s">
        <v>13</v>
      </c>
      <c r="D10" s="38"/>
      <c r="E10" s="48" t="s">
        <v>6</v>
      </c>
      <c r="F10" s="49" t="s">
        <v>12</v>
      </c>
      <c r="G10" s="50" t="s">
        <v>19</v>
      </c>
      <c r="H10" s="50" t="s">
        <v>20</v>
      </c>
      <c r="I10" s="35"/>
      <c r="J10" s="39"/>
      <c r="K10" s="47"/>
      <c r="L10" s="2"/>
      <c r="T10" s="1"/>
      <c r="U10" s="1"/>
      <c r="V10" s="1"/>
    </row>
    <row r="11" spans="1:22" s="3" customFormat="1" ht="16" customHeight="1" x14ac:dyDescent="0.2">
      <c r="A11" s="20"/>
      <c r="B11" s="51" t="s">
        <v>8</v>
      </c>
      <c r="C11" s="52">
        <v>0.05</v>
      </c>
      <c r="D11" s="38"/>
      <c r="E11" s="53" t="str">
        <f>IF(B11="","",B11)</f>
        <v>Class Exercises</v>
      </c>
      <c r="F11" s="54">
        <f>IF( IF(E11&lt;&gt;"",COUNTIF($B$25:$B$94,E11),"") = 0,"", IF(E11&lt;&gt;"",COUNTIF($B$25:$B$94,E11),""))</f>
        <v>4</v>
      </c>
      <c r="G11" s="55">
        <f>IFERROR( IF(F11&lt;&gt;"",AVERAGEIFS($E$25:$E$94,$B$25:$B$94, E11),""),"")</f>
        <v>0.9</v>
      </c>
      <c r="H11" s="55">
        <f t="shared" ref="H11:H20" si="0">IFERROR(G11*C11,"")</f>
        <v>4.5000000000000005E-2</v>
      </c>
      <c r="I11" s="35"/>
      <c r="J11" s="39"/>
      <c r="K11" s="40"/>
      <c r="L11"/>
    </row>
    <row r="12" spans="1:22" s="1" customFormat="1" ht="15" customHeight="1" x14ac:dyDescent="0.2">
      <c r="A12" s="20"/>
      <c r="B12" s="56" t="s">
        <v>9</v>
      </c>
      <c r="C12" s="57">
        <v>0.05</v>
      </c>
      <c r="D12" s="38"/>
      <c r="E12" s="53" t="str">
        <f t="shared" ref="E12:E20" si="1">IF(B12="","",B12)</f>
        <v>Homework</v>
      </c>
      <c r="F12" s="54">
        <f t="shared" ref="F12:F20" si="2">IF( IF(E12&lt;&gt;"",COUNTIF($B$25:$B$94,E12),"") = 0,"", IF(E12&lt;&gt;"",COUNTIF($B$25:$B$94,E12),""))</f>
        <v>5</v>
      </c>
      <c r="G12" s="55">
        <f t="shared" ref="G12:G20" si="3">IFERROR( IF(F12&lt;&gt;"",AVERAGEIFS($E$25:$E$94,$B$25:$B$94, E12),""),"")</f>
        <v>0.9</v>
      </c>
      <c r="H12" s="55">
        <f t="shared" si="0"/>
        <v>4.5000000000000005E-2</v>
      </c>
      <c r="I12" s="35"/>
      <c r="J12" s="39"/>
      <c r="K12" s="40"/>
      <c r="L12"/>
    </row>
    <row r="13" spans="1:22" s="1" customFormat="1" ht="16" customHeight="1" x14ac:dyDescent="0.2">
      <c r="A13" s="20"/>
      <c r="B13" s="56" t="s">
        <v>10</v>
      </c>
      <c r="C13" s="57">
        <v>0.25</v>
      </c>
      <c r="D13" s="38"/>
      <c r="E13" s="53" t="str">
        <f t="shared" si="1"/>
        <v>Mid Term</v>
      </c>
      <c r="F13" s="54">
        <f t="shared" si="2"/>
        <v>1</v>
      </c>
      <c r="G13" s="55">
        <f t="shared" si="3"/>
        <v>0.75</v>
      </c>
      <c r="H13" s="55">
        <f t="shared" si="0"/>
        <v>0.1875</v>
      </c>
      <c r="I13" s="35"/>
      <c r="J13" s="39"/>
      <c r="K13" s="40"/>
      <c r="L13"/>
      <c r="M13"/>
    </row>
    <row r="14" spans="1:22" s="1" customFormat="1" ht="16" customHeight="1" x14ac:dyDescent="0.2">
      <c r="A14" s="20"/>
      <c r="B14" s="56" t="s">
        <v>11</v>
      </c>
      <c r="C14" s="57">
        <v>0.1</v>
      </c>
      <c r="D14" s="38"/>
      <c r="E14" s="53" t="str">
        <f t="shared" si="1"/>
        <v>Projects</v>
      </c>
      <c r="F14" s="54">
        <f t="shared" si="2"/>
        <v>1</v>
      </c>
      <c r="G14" s="55">
        <f t="shared" si="3"/>
        <v>0.9</v>
      </c>
      <c r="H14" s="55">
        <f t="shared" si="0"/>
        <v>9.0000000000000011E-2</v>
      </c>
      <c r="I14" s="35"/>
      <c r="J14" s="39"/>
      <c r="K14" s="40"/>
      <c r="L14"/>
      <c r="M14"/>
    </row>
    <row r="15" spans="1:22" s="1" customFormat="1" ht="16" customHeight="1" x14ac:dyDescent="0.2">
      <c r="A15" s="20"/>
      <c r="B15" s="56" t="s">
        <v>7</v>
      </c>
      <c r="C15" s="57">
        <v>0.55000000000000004</v>
      </c>
      <c r="D15" s="38"/>
      <c r="E15" s="53" t="str">
        <f t="shared" si="1"/>
        <v>Final Exam</v>
      </c>
      <c r="F15" s="54">
        <f t="shared" si="2"/>
        <v>1</v>
      </c>
      <c r="G15" s="55">
        <f t="shared" si="3"/>
        <v>0.88</v>
      </c>
      <c r="H15" s="55">
        <f t="shared" si="0"/>
        <v>0.48400000000000004</v>
      </c>
      <c r="I15" s="35"/>
      <c r="J15" s="39"/>
      <c r="K15" s="40"/>
      <c r="L15" s="4"/>
      <c r="M15" s="4"/>
    </row>
    <row r="16" spans="1:22" s="1" customFormat="1" ht="16" customHeight="1" x14ac:dyDescent="0.2">
      <c r="A16" s="20"/>
      <c r="B16" s="56"/>
      <c r="C16" s="57">
        <v>0</v>
      </c>
      <c r="D16" s="38"/>
      <c r="E16" s="53" t="str">
        <f t="shared" si="1"/>
        <v/>
      </c>
      <c r="F16" s="54" t="str">
        <f t="shared" si="2"/>
        <v/>
      </c>
      <c r="G16" s="55" t="str">
        <f t="shared" si="3"/>
        <v/>
      </c>
      <c r="H16" s="55" t="str">
        <f t="shared" si="0"/>
        <v/>
      </c>
      <c r="I16" s="35"/>
      <c r="J16" s="35"/>
      <c r="K16" s="40"/>
      <c r="L16" s="2"/>
      <c r="M16" s="4"/>
    </row>
    <row r="17" spans="1:22" s="1" customFormat="1" ht="16" customHeight="1" x14ac:dyDescent="0.2">
      <c r="A17" s="20"/>
      <c r="B17" s="56"/>
      <c r="C17" s="57">
        <v>0</v>
      </c>
      <c r="D17" s="38"/>
      <c r="E17" s="53" t="str">
        <f t="shared" si="1"/>
        <v/>
      </c>
      <c r="F17" s="54" t="str">
        <f t="shared" si="2"/>
        <v/>
      </c>
      <c r="G17" s="55" t="str">
        <f t="shared" si="3"/>
        <v/>
      </c>
      <c r="H17" s="55" t="str">
        <f t="shared" si="0"/>
        <v/>
      </c>
      <c r="I17" s="35"/>
      <c r="J17" s="35"/>
      <c r="K17" s="40"/>
      <c r="L17" s="2"/>
      <c r="M17" s="4"/>
    </row>
    <row r="18" spans="1:22" s="1" customFormat="1" ht="16" customHeight="1" x14ac:dyDescent="0.2">
      <c r="A18" s="20"/>
      <c r="B18" s="56"/>
      <c r="C18" s="57">
        <v>0</v>
      </c>
      <c r="D18" s="38"/>
      <c r="E18" s="53" t="str">
        <f t="shared" si="1"/>
        <v/>
      </c>
      <c r="F18" s="54" t="str">
        <f t="shared" si="2"/>
        <v/>
      </c>
      <c r="G18" s="55" t="str">
        <f t="shared" si="3"/>
        <v/>
      </c>
      <c r="H18" s="55" t="str">
        <f t="shared" si="0"/>
        <v/>
      </c>
      <c r="I18" s="35"/>
      <c r="J18" s="35"/>
      <c r="K18" s="40"/>
      <c r="L18" s="2"/>
      <c r="M18" s="4"/>
    </row>
    <row r="19" spans="1:22" s="1" customFormat="1" ht="16" customHeight="1" x14ac:dyDescent="0.2">
      <c r="A19" s="20"/>
      <c r="B19" s="56"/>
      <c r="C19" s="57">
        <v>0</v>
      </c>
      <c r="D19" s="38"/>
      <c r="E19" s="53" t="str">
        <f t="shared" si="1"/>
        <v/>
      </c>
      <c r="F19" s="54" t="str">
        <f t="shared" si="2"/>
        <v/>
      </c>
      <c r="G19" s="55" t="str">
        <f t="shared" si="3"/>
        <v/>
      </c>
      <c r="H19" s="55" t="str">
        <f t="shared" si="0"/>
        <v/>
      </c>
      <c r="I19" s="35"/>
      <c r="J19" s="35"/>
      <c r="K19" s="40"/>
      <c r="L19" s="2"/>
      <c r="M19" s="4"/>
    </row>
    <row r="20" spans="1:22" s="1" customFormat="1" ht="16" customHeight="1" thickBot="1" x14ac:dyDescent="0.25">
      <c r="A20" s="20"/>
      <c r="B20" s="58"/>
      <c r="C20" s="59">
        <v>0</v>
      </c>
      <c r="D20" s="38"/>
      <c r="E20" s="53" t="str">
        <f t="shared" si="1"/>
        <v/>
      </c>
      <c r="F20" s="54" t="str">
        <f t="shared" si="2"/>
        <v/>
      </c>
      <c r="G20" s="55" t="str">
        <f t="shared" si="3"/>
        <v/>
      </c>
      <c r="H20" s="55" t="str">
        <f t="shared" si="0"/>
        <v/>
      </c>
      <c r="I20" s="35"/>
      <c r="J20" s="35"/>
      <c r="K20" s="40"/>
      <c r="L20" s="2"/>
      <c r="M20" s="4"/>
    </row>
    <row r="21" spans="1:22" s="1" customFormat="1" ht="16" customHeight="1" x14ac:dyDescent="0.2">
      <c r="A21" s="20"/>
      <c r="B21" s="82"/>
      <c r="C21" s="83">
        <f>SUM(C11:C20)</f>
        <v>1</v>
      </c>
      <c r="D21" s="38"/>
      <c r="E21" s="82"/>
      <c r="F21" s="84">
        <f>SUM(F11:F20)</f>
        <v>12</v>
      </c>
      <c r="G21" s="83"/>
      <c r="H21" s="83">
        <f>IFERROR( SUM(H11:H20) / SUMIFS(C11:C20,H11:H20,"&gt;-1"),"")</f>
        <v>0.85150000000000015</v>
      </c>
      <c r="I21" s="45" t="s">
        <v>38</v>
      </c>
      <c r="J21" s="35"/>
      <c r="K21" s="40"/>
      <c r="L21" s="2"/>
      <c r="M21" s="4"/>
    </row>
    <row r="22" spans="1:22" s="3" customFormat="1" ht="16" customHeight="1" x14ac:dyDescent="0.2">
      <c r="A22" s="20"/>
      <c r="B22" s="38"/>
      <c r="C22" s="38"/>
      <c r="D22" s="38"/>
      <c r="E22" s="38"/>
      <c r="F22" s="38"/>
      <c r="G22" s="35"/>
      <c r="H22" s="35"/>
      <c r="I22" s="35"/>
      <c r="J22" s="35"/>
      <c r="K22" s="40"/>
      <c r="L22" s="2"/>
      <c r="M22" s="4"/>
      <c r="N22"/>
      <c r="O22"/>
      <c r="U22" s="1"/>
      <c r="V22" s="1"/>
    </row>
    <row r="23" spans="1:22" s="3" customFormat="1" ht="16" customHeight="1" x14ac:dyDescent="0.2">
      <c r="A23" s="20"/>
      <c r="B23" s="118" t="s">
        <v>15</v>
      </c>
      <c r="C23" s="118"/>
      <c r="D23" s="118"/>
      <c r="E23" s="118"/>
      <c r="F23" s="38"/>
      <c r="G23" s="35"/>
      <c r="H23" s="35"/>
      <c r="I23" s="35"/>
      <c r="J23" s="35"/>
      <c r="K23" s="40"/>
      <c r="L23" s="2"/>
      <c r="M23" s="4"/>
      <c r="U23" s="1"/>
      <c r="V23" s="1"/>
    </row>
    <row r="24" spans="1:22" s="6" customFormat="1" ht="32" customHeight="1" thickBot="1" x14ac:dyDescent="0.25">
      <c r="A24" s="20"/>
      <c r="B24" s="48" t="s">
        <v>6</v>
      </c>
      <c r="C24" s="48" t="s">
        <v>56</v>
      </c>
      <c r="D24" s="50" t="s">
        <v>16</v>
      </c>
      <c r="E24" s="50" t="s">
        <v>18</v>
      </c>
      <c r="F24" s="35"/>
      <c r="G24" s="35"/>
      <c r="H24" s="35"/>
      <c r="I24" s="35"/>
      <c r="J24" s="35"/>
      <c r="K24" s="40"/>
      <c r="L24" s="2"/>
      <c r="M24" s="4"/>
      <c r="U24" s="1"/>
      <c r="V24" s="1"/>
    </row>
    <row r="25" spans="1:22" s="5" customFormat="1" ht="16" customHeight="1" x14ac:dyDescent="0.2">
      <c r="A25" s="20"/>
      <c r="B25" s="60" t="s">
        <v>8</v>
      </c>
      <c r="C25" s="61" t="s">
        <v>24</v>
      </c>
      <c r="D25" s="62" t="s">
        <v>17</v>
      </c>
      <c r="E25" s="52">
        <v>0.9</v>
      </c>
      <c r="F25" s="35"/>
      <c r="G25" s="35"/>
      <c r="H25" s="35"/>
      <c r="I25" s="35"/>
      <c r="J25" s="35"/>
      <c r="K25" s="40"/>
      <c r="L25" s="2"/>
      <c r="M25" s="4"/>
      <c r="U25" s="1"/>
      <c r="V25" s="1"/>
    </row>
    <row r="26" spans="1:22" s="6" customFormat="1" ht="16" customHeight="1" x14ac:dyDescent="0.2">
      <c r="A26" s="20"/>
      <c r="B26" s="63" t="s">
        <v>8</v>
      </c>
      <c r="C26" s="64" t="s">
        <v>25</v>
      </c>
      <c r="D26" s="65" t="s">
        <v>17</v>
      </c>
      <c r="E26" s="57">
        <v>0.9</v>
      </c>
      <c r="F26" s="35"/>
      <c r="G26" s="35"/>
      <c r="H26" s="35"/>
      <c r="I26" s="35"/>
      <c r="J26" s="35"/>
      <c r="K26" s="40"/>
      <c r="L26" s="2"/>
      <c r="M26" s="4"/>
      <c r="U26" s="1"/>
      <c r="V26" s="1"/>
    </row>
    <row r="27" spans="1:22" s="5" customFormat="1" ht="16" customHeight="1" x14ac:dyDescent="0.2">
      <c r="A27" s="20"/>
      <c r="B27" s="63" t="s">
        <v>8</v>
      </c>
      <c r="C27" s="64" t="s">
        <v>26</v>
      </c>
      <c r="D27" s="65" t="s">
        <v>17</v>
      </c>
      <c r="E27" s="57">
        <v>0.9</v>
      </c>
      <c r="F27" s="35"/>
      <c r="G27" s="35"/>
      <c r="H27" s="35"/>
      <c r="I27" s="35"/>
      <c r="J27" s="35"/>
      <c r="K27" s="40"/>
      <c r="L27" s="2"/>
      <c r="M27" s="4"/>
      <c r="U27" s="1"/>
      <c r="V27" s="1"/>
    </row>
    <row r="28" spans="1:22" ht="16" customHeight="1" x14ac:dyDescent="0.2">
      <c r="A28" s="20"/>
      <c r="B28" s="63" t="s">
        <v>8</v>
      </c>
      <c r="C28" s="64" t="s">
        <v>27</v>
      </c>
      <c r="D28" s="65" t="s">
        <v>17</v>
      </c>
      <c r="E28" s="57">
        <v>0.9</v>
      </c>
      <c r="F28" s="35"/>
      <c r="G28" s="35"/>
      <c r="H28" s="35"/>
      <c r="I28" s="35"/>
      <c r="J28" s="35"/>
      <c r="K28" s="40"/>
      <c r="L28" s="2"/>
      <c r="U28" s="1"/>
      <c r="V28" s="1"/>
    </row>
    <row r="29" spans="1:22" ht="16" customHeight="1" x14ac:dyDescent="0.2">
      <c r="A29" s="25"/>
      <c r="B29" s="63" t="s">
        <v>9</v>
      </c>
      <c r="C29" s="64" t="s">
        <v>28</v>
      </c>
      <c r="D29" s="65" t="s">
        <v>17</v>
      </c>
      <c r="E29" s="57">
        <v>0.9</v>
      </c>
      <c r="F29" s="35"/>
      <c r="G29" s="35"/>
      <c r="H29" s="35"/>
      <c r="I29" s="35"/>
      <c r="J29" s="35"/>
      <c r="K29" s="40"/>
      <c r="L29" s="2"/>
      <c r="U29" s="1"/>
      <c r="V29" s="1"/>
    </row>
    <row r="30" spans="1:22" ht="16" customHeight="1" x14ac:dyDescent="0.2">
      <c r="A30" s="24"/>
      <c r="B30" s="63" t="s">
        <v>9</v>
      </c>
      <c r="C30" s="64" t="s">
        <v>29</v>
      </c>
      <c r="D30" s="65" t="s">
        <v>17</v>
      </c>
      <c r="E30" s="57">
        <v>0.9</v>
      </c>
      <c r="F30" s="35"/>
      <c r="G30" s="35"/>
      <c r="H30" s="35"/>
      <c r="I30" s="35"/>
      <c r="J30" s="35"/>
      <c r="K30" s="40"/>
      <c r="L30" s="2"/>
      <c r="U30" s="1"/>
      <c r="V30" s="1"/>
    </row>
    <row r="31" spans="1:22" ht="16" customHeight="1" x14ac:dyDescent="0.2">
      <c r="A31" s="24"/>
      <c r="B31" s="63" t="s">
        <v>9</v>
      </c>
      <c r="C31" s="64" t="s">
        <v>30</v>
      </c>
      <c r="D31" s="65" t="s">
        <v>17</v>
      </c>
      <c r="E31" s="57">
        <v>0.9</v>
      </c>
      <c r="F31" s="35"/>
      <c r="G31" s="35"/>
      <c r="H31" s="35"/>
      <c r="I31" s="35"/>
      <c r="J31" s="35"/>
      <c r="K31" s="40"/>
      <c r="L31" s="2"/>
      <c r="U31" s="1"/>
      <c r="V31" s="1"/>
    </row>
    <row r="32" spans="1:22" ht="16" customHeight="1" x14ac:dyDescent="0.2">
      <c r="A32" s="24"/>
      <c r="B32" s="63" t="s">
        <v>9</v>
      </c>
      <c r="C32" s="64" t="s">
        <v>31</v>
      </c>
      <c r="D32" s="65" t="s">
        <v>17</v>
      </c>
      <c r="E32" s="57">
        <v>0.9</v>
      </c>
      <c r="F32" s="35"/>
      <c r="G32" s="35"/>
      <c r="H32" s="35"/>
      <c r="I32" s="35"/>
      <c r="J32" s="35"/>
      <c r="K32" s="40"/>
      <c r="L32" s="2"/>
      <c r="U32" s="1"/>
      <c r="V32" s="1"/>
    </row>
    <row r="33" spans="1:22" ht="16" customHeight="1" x14ac:dyDescent="0.2">
      <c r="A33" s="24"/>
      <c r="B33" s="63" t="s">
        <v>9</v>
      </c>
      <c r="C33" s="64" t="s">
        <v>32</v>
      </c>
      <c r="D33" s="65" t="s">
        <v>17</v>
      </c>
      <c r="E33" s="57">
        <v>0.9</v>
      </c>
      <c r="F33" s="35"/>
      <c r="G33" s="35"/>
      <c r="H33" s="35"/>
      <c r="I33" s="35"/>
      <c r="J33" s="35"/>
      <c r="K33" s="40"/>
      <c r="L33" s="2"/>
      <c r="U33" s="1"/>
      <c r="V33" s="1"/>
    </row>
    <row r="34" spans="1:22" ht="16" customHeight="1" x14ac:dyDescent="0.2">
      <c r="A34" s="24"/>
      <c r="B34" s="63" t="s">
        <v>10</v>
      </c>
      <c r="C34" s="64"/>
      <c r="D34" s="65" t="s">
        <v>34</v>
      </c>
      <c r="E34" s="57">
        <v>0.75</v>
      </c>
      <c r="F34" s="35"/>
      <c r="G34" s="35"/>
      <c r="H34" s="35"/>
      <c r="I34" s="35"/>
      <c r="J34" s="35"/>
      <c r="K34" s="40"/>
      <c r="L34" s="2"/>
      <c r="U34" s="1"/>
      <c r="V34" s="1"/>
    </row>
    <row r="35" spans="1:22" ht="16" customHeight="1" x14ac:dyDescent="0.2">
      <c r="A35" s="24"/>
      <c r="B35" s="63" t="s">
        <v>7</v>
      </c>
      <c r="C35" s="64"/>
      <c r="D35" s="65" t="s">
        <v>34</v>
      </c>
      <c r="E35" s="57">
        <v>0.88</v>
      </c>
      <c r="F35" s="35"/>
      <c r="G35" s="35"/>
      <c r="H35" s="35"/>
      <c r="I35" s="35"/>
      <c r="J35" s="35"/>
      <c r="K35" s="40"/>
      <c r="L35" s="2"/>
      <c r="U35" s="1"/>
      <c r="V35" s="1"/>
    </row>
    <row r="36" spans="1:22" ht="16" customHeight="1" x14ac:dyDescent="0.2">
      <c r="A36" s="24"/>
      <c r="B36" s="63" t="s">
        <v>11</v>
      </c>
      <c r="C36" s="64" t="s">
        <v>33</v>
      </c>
      <c r="D36" s="65" t="s">
        <v>17</v>
      </c>
      <c r="E36" s="57">
        <v>0.9</v>
      </c>
      <c r="F36" s="35"/>
      <c r="G36" s="35"/>
      <c r="H36" s="35"/>
      <c r="I36" s="35"/>
      <c r="J36" s="35"/>
      <c r="K36" s="40"/>
      <c r="L36" s="2"/>
      <c r="R36" s="1"/>
      <c r="S36" s="1"/>
      <c r="T36" s="1"/>
      <c r="U36" s="1"/>
      <c r="V36" s="1"/>
    </row>
    <row r="37" spans="1:22" s="5" customFormat="1" ht="16" customHeight="1" x14ac:dyDescent="0.2">
      <c r="A37" s="20"/>
      <c r="B37" s="63"/>
      <c r="C37" s="64"/>
      <c r="D37" s="65"/>
      <c r="E37" s="57"/>
      <c r="F37" s="35"/>
      <c r="G37" s="35"/>
      <c r="H37" s="35"/>
      <c r="I37" s="35"/>
      <c r="J37" s="35"/>
      <c r="K37" s="40"/>
      <c r="L37" s="2"/>
      <c r="M37" s="4"/>
      <c r="N37"/>
      <c r="O37"/>
      <c r="U37" s="1"/>
      <c r="V37" s="1"/>
    </row>
    <row r="38" spans="1:22" s="6" customFormat="1" ht="16" customHeight="1" x14ac:dyDescent="0.2">
      <c r="A38" s="20"/>
      <c r="B38" s="63"/>
      <c r="C38" s="64"/>
      <c r="D38" s="65"/>
      <c r="E38" s="57"/>
      <c r="F38" s="35"/>
      <c r="G38" s="35"/>
      <c r="H38" s="35"/>
      <c r="I38" s="35"/>
      <c r="J38" s="35"/>
      <c r="K38" s="40"/>
      <c r="L38" s="2"/>
      <c r="M38" s="4"/>
      <c r="N38"/>
      <c r="O38"/>
      <c r="U38" s="1"/>
      <c r="V38" s="1"/>
    </row>
    <row r="39" spans="1:22" s="5" customFormat="1" ht="16" customHeight="1" x14ac:dyDescent="0.2">
      <c r="A39" s="20"/>
      <c r="B39" s="63"/>
      <c r="C39" s="64"/>
      <c r="D39" s="65"/>
      <c r="E39" s="57"/>
      <c r="F39" s="35"/>
      <c r="G39" s="35"/>
      <c r="H39" s="35"/>
      <c r="I39" s="35"/>
      <c r="J39" s="35"/>
      <c r="K39" s="40"/>
      <c r="L39" s="2"/>
      <c r="M39" s="4"/>
      <c r="N39"/>
      <c r="O39"/>
      <c r="U39" s="1"/>
      <c r="V39" s="1"/>
    </row>
    <row r="40" spans="1:22" ht="16" customHeight="1" x14ac:dyDescent="0.2">
      <c r="A40" s="20"/>
      <c r="B40" s="63"/>
      <c r="C40" s="64"/>
      <c r="D40" s="65"/>
      <c r="E40" s="57"/>
      <c r="F40" s="35"/>
      <c r="G40" s="35"/>
      <c r="H40" s="35"/>
      <c r="I40" s="35"/>
      <c r="J40" s="35"/>
      <c r="K40" s="40"/>
      <c r="L40" s="2"/>
      <c r="U40" s="1"/>
      <c r="V40" s="1"/>
    </row>
    <row r="41" spans="1:22" ht="16" customHeight="1" x14ac:dyDescent="0.2">
      <c r="A41" s="25"/>
      <c r="B41" s="63"/>
      <c r="C41" s="64"/>
      <c r="D41" s="65"/>
      <c r="E41" s="57"/>
      <c r="F41" s="35"/>
      <c r="G41" s="35"/>
      <c r="H41" s="35"/>
      <c r="I41" s="35"/>
      <c r="J41" s="35"/>
      <c r="K41" s="40"/>
      <c r="L41" s="2"/>
      <c r="U41" s="1"/>
      <c r="V41" s="1"/>
    </row>
    <row r="42" spans="1:22" ht="16" customHeight="1" x14ac:dyDescent="0.2">
      <c r="A42" s="24"/>
      <c r="B42" s="63"/>
      <c r="C42" s="64"/>
      <c r="D42" s="65"/>
      <c r="E42" s="57"/>
      <c r="F42" s="35"/>
      <c r="G42" s="35"/>
      <c r="H42" s="35"/>
      <c r="I42" s="35"/>
      <c r="J42" s="35"/>
      <c r="K42" s="40"/>
      <c r="L42" s="2"/>
      <c r="U42" s="1"/>
      <c r="V42" s="1"/>
    </row>
    <row r="43" spans="1:22" ht="16" customHeight="1" x14ac:dyDescent="0.2">
      <c r="A43" s="24"/>
      <c r="B43" s="63"/>
      <c r="C43" s="64"/>
      <c r="D43" s="65"/>
      <c r="E43" s="57"/>
      <c r="F43" s="35"/>
      <c r="G43" s="35"/>
      <c r="H43" s="35"/>
      <c r="I43" s="35"/>
      <c r="J43" s="35"/>
      <c r="K43" s="40"/>
      <c r="L43" s="2"/>
      <c r="U43" s="1"/>
      <c r="V43" s="1"/>
    </row>
    <row r="44" spans="1:22" ht="16" customHeight="1" x14ac:dyDescent="0.2">
      <c r="A44" s="24"/>
      <c r="B44" s="63"/>
      <c r="C44" s="64"/>
      <c r="D44" s="65"/>
      <c r="E44" s="57"/>
      <c r="F44" s="35"/>
      <c r="G44" s="35"/>
      <c r="H44" s="35"/>
      <c r="I44" s="35"/>
      <c r="J44" s="35"/>
      <c r="K44" s="40"/>
      <c r="L44" s="2"/>
      <c r="U44" s="1"/>
      <c r="V44" s="1"/>
    </row>
    <row r="45" spans="1:22" ht="16" customHeight="1" x14ac:dyDescent="0.2">
      <c r="A45" s="24"/>
      <c r="B45" s="63"/>
      <c r="C45" s="64"/>
      <c r="D45" s="65"/>
      <c r="E45" s="57"/>
      <c r="F45" s="35"/>
      <c r="G45" s="35"/>
      <c r="H45" s="35"/>
      <c r="I45" s="35"/>
      <c r="J45" s="35"/>
      <c r="K45" s="40"/>
      <c r="L45" s="2"/>
      <c r="R45" s="1"/>
      <c r="S45" s="1"/>
      <c r="T45" s="1"/>
      <c r="U45" s="1"/>
      <c r="V45" s="1"/>
    </row>
    <row r="46" spans="1:22" s="5" customFormat="1" ht="16" customHeight="1" x14ac:dyDescent="0.2">
      <c r="A46" s="20"/>
      <c r="B46" s="63"/>
      <c r="C46" s="64"/>
      <c r="D46" s="65"/>
      <c r="E46" s="57"/>
      <c r="F46" s="35"/>
      <c r="G46" s="35"/>
      <c r="H46" s="35"/>
      <c r="I46" s="35"/>
      <c r="J46" s="35"/>
      <c r="K46" s="40"/>
      <c r="L46" s="2"/>
      <c r="M46" s="4"/>
      <c r="N46"/>
      <c r="O46"/>
      <c r="U46" s="1"/>
      <c r="V46" s="1"/>
    </row>
    <row r="47" spans="1:22" s="6" customFormat="1" ht="16" customHeight="1" x14ac:dyDescent="0.2">
      <c r="A47" s="20"/>
      <c r="B47" s="63"/>
      <c r="C47" s="64"/>
      <c r="D47" s="65"/>
      <c r="E47" s="57"/>
      <c r="F47" s="35"/>
      <c r="G47" s="35"/>
      <c r="H47" s="35"/>
      <c r="I47" s="35"/>
      <c r="J47" s="35"/>
      <c r="K47" s="40"/>
      <c r="L47" s="2"/>
      <c r="M47" s="4"/>
      <c r="N47"/>
      <c r="O47"/>
      <c r="U47" s="1"/>
      <c r="V47" s="1"/>
    </row>
    <row r="48" spans="1:22" s="5" customFormat="1" ht="16" customHeight="1" x14ac:dyDescent="0.2">
      <c r="A48" s="20"/>
      <c r="B48" s="63"/>
      <c r="C48" s="64"/>
      <c r="D48" s="65"/>
      <c r="E48" s="57"/>
      <c r="F48" s="35"/>
      <c r="G48" s="35"/>
      <c r="H48" s="35"/>
      <c r="I48" s="35"/>
      <c r="J48" s="35"/>
      <c r="K48" s="40"/>
      <c r="L48" s="2"/>
      <c r="M48" s="4"/>
      <c r="N48"/>
      <c r="O48"/>
      <c r="U48" s="1"/>
      <c r="V48" s="1"/>
    </row>
    <row r="49" spans="1:22" ht="16" customHeight="1" x14ac:dyDescent="0.2">
      <c r="A49" s="20"/>
      <c r="B49" s="63"/>
      <c r="C49" s="64"/>
      <c r="D49" s="65"/>
      <c r="E49" s="57"/>
      <c r="F49" s="35"/>
      <c r="G49" s="35"/>
      <c r="H49" s="35"/>
      <c r="I49" s="35"/>
      <c r="J49" s="35"/>
      <c r="K49" s="40"/>
      <c r="L49" s="2"/>
      <c r="U49" s="1"/>
      <c r="V49" s="1"/>
    </row>
    <row r="50" spans="1:22" ht="16" customHeight="1" x14ac:dyDescent="0.2">
      <c r="A50" s="25"/>
      <c r="B50" s="63"/>
      <c r="C50" s="64"/>
      <c r="D50" s="65"/>
      <c r="E50" s="57"/>
      <c r="F50" s="35"/>
      <c r="G50" s="35"/>
      <c r="H50" s="35"/>
      <c r="I50" s="35"/>
      <c r="J50" s="35"/>
      <c r="K50" s="40"/>
      <c r="L50" s="2"/>
      <c r="U50" s="1"/>
      <c r="V50" s="1"/>
    </row>
    <row r="51" spans="1:22" ht="16" customHeight="1" x14ac:dyDescent="0.2">
      <c r="A51" s="24"/>
      <c r="B51" s="63"/>
      <c r="C51" s="64"/>
      <c r="D51" s="65"/>
      <c r="E51" s="57"/>
      <c r="F51" s="35"/>
      <c r="G51" s="35"/>
      <c r="H51" s="35"/>
      <c r="I51" s="35"/>
      <c r="J51" s="35"/>
      <c r="K51" s="40"/>
      <c r="L51" s="2"/>
      <c r="R51" s="1"/>
      <c r="S51" s="1"/>
      <c r="T51" s="1"/>
      <c r="U51" s="1"/>
      <c r="V51" s="1"/>
    </row>
    <row r="52" spans="1:22" s="5" customFormat="1" ht="16" customHeight="1" x14ac:dyDescent="0.2">
      <c r="A52" s="20"/>
      <c r="B52" s="63"/>
      <c r="C52" s="64"/>
      <c r="D52" s="65"/>
      <c r="E52" s="57"/>
      <c r="F52" s="35"/>
      <c r="G52" s="35"/>
      <c r="H52" s="35"/>
      <c r="I52" s="35"/>
      <c r="J52" s="35"/>
      <c r="K52" s="40"/>
      <c r="L52" s="2"/>
      <c r="M52" s="4"/>
      <c r="N52"/>
      <c r="O52"/>
      <c r="U52" s="1"/>
      <c r="V52" s="1"/>
    </row>
    <row r="53" spans="1:22" s="6" customFormat="1" ht="16" customHeight="1" x14ac:dyDescent="0.2">
      <c r="A53" s="20"/>
      <c r="B53" s="63"/>
      <c r="C53" s="64"/>
      <c r="D53" s="65"/>
      <c r="E53" s="57"/>
      <c r="F53" s="35"/>
      <c r="G53" s="35"/>
      <c r="H53" s="35"/>
      <c r="I53" s="35"/>
      <c r="J53" s="35"/>
      <c r="K53" s="40"/>
      <c r="L53" s="2"/>
      <c r="M53" s="4"/>
      <c r="N53"/>
      <c r="O53"/>
      <c r="U53" s="1"/>
      <c r="V53" s="1"/>
    </row>
    <row r="54" spans="1:22" s="5" customFormat="1" ht="16" customHeight="1" x14ac:dyDescent="0.2">
      <c r="A54" s="20"/>
      <c r="B54" s="63"/>
      <c r="C54" s="64"/>
      <c r="D54" s="65"/>
      <c r="E54" s="57"/>
      <c r="F54" s="35"/>
      <c r="G54" s="35"/>
      <c r="H54" s="35"/>
      <c r="I54" s="35"/>
      <c r="J54" s="35"/>
      <c r="K54" s="40"/>
      <c r="L54" s="2"/>
      <c r="M54" s="4"/>
      <c r="N54"/>
      <c r="O54"/>
      <c r="U54" s="1"/>
      <c r="V54" s="1"/>
    </row>
    <row r="55" spans="1:22" ht="16" customHeight="1" x14ac:dyDescent="0.2">
      <c r="A55" s="20"/>
      <c r="B55" s="63"/>
      <c r="C55" s="64"/>
      <c r="D55" s="65"/>
      <c r="E55" s="57"/>
      <c r="F55" s="35"/>
      <c r="G55" s="35"/>
      <c r="H55" s="35"/>
      <c r="I55" s="35"/>
      <c r="J55" s="35"/>
      <c r="K55" s="40"/>
      <c r="L55" s="2"/>
      <c r="U55" s="1"/>
      <c r="V55" s="1"/>
    </row>
    <row r="56" spans="1:22" ht="16" customHeight="1" x14ac:dyDescent="0.2">
      <c r="A56" s="25"/>
      <c r="B56" s="63"/>
      <c r="C56" s="64"/>
      <c r="D56" s="65"/>
      <c r="E56" s="57"/>
      <c r="F56" s="35"/>
      <c r="G56" s="35"/>
      <c r="H56" s="35"/>
      <c r="I56" s="35"/>
      <c r="J56" s="35"/>
      <c r="K56" s="40"/>
      <c r="L56" s="2"/>
      <c r="U56" s="1"/>
      <c r="V56" s="1"/>
    </row>
    <row r="57" spans="1:22" ht="16" customHeight="1" x14ac:dyDescent="0.2">
      <c r="A57" s="24"/>
      <c r="B57" s="63"/>
      <c r="C57" s="64"/>
      <c r="D57" s="65"/>
      <c r="E57" s="57"/>
      <c r="F57" s="35"/>
      <c r="G57" s="35"/>
      <c r="H57" s="35"/>
      <c r="I57" s="35"/>
      <c r="J57" s="35"/>
      <c r="K57" s="40"/>
      <c r="L57" s="2"/>
      <c r="U57" s="1"/>
      <c r="V57" s="1"/>
    </row>
    <row r="58" spans="1:22" ht="16" customHeight="1" x14ac:dyDescent="0.2">
      <c r="A58" s="24"/>
      <c r="B58" s="63"/>
      <c r="C58" s="64"/>
      <c r="D58" s="65"/>
      <c r="E58" s="57"/>
      <c r="F58" s="35"/>
      <c r="G58" s="35"/>
      <c r="H58" s="35"/>
      <c r="I58" s="35"/>
      <c r="J58" s="35"/>
      <c r="K58" s="40"/>
      <c r="L58" s="2"/>
      <c r="U58" s="1"/>
      <c r="V58" s="1"/>
    </row>
    <row r="59" spans="1:22" ht="16" customHeight="1" x14ac:dyDescent="0.2">
      <c r="A59" s="24"/>
      <c r="B59" s="63"/>
      <c r="C59" s="64"/>
      <c r="D59" s="65"/>
      <c r="E59" s="57"/>
      <c r="F59" s="35"/>
      <c r="G59" s="35"/>
      <c r="H59" s="35"/>
      <c r="I59" s="35"/>
      <c r="J59" s="35"/>
      <c r="K59" s="40"/>
      <c r="L59" s="2"/>
      <c r="U59" s="1"/>
      <c r="V59" s="1"/>
    </row>
    <row r="60" spans="1:22" ht="16" customHeight="1" x14ac:dyDescent="0.2">
      <c r="A60" s="24"/>
      <c r="B60" s="63"/>
      <c r="C60" s="64"/>
      <c r="D60" s="65"/>
      <c r="E60" s="57"/>
      <c r="F60" s="35"/>
      <c r="G60" s="35"/>
      <c r="H60" s="35"/>
      <c r="I60" s="35"/>
      <c r="J60" s="35"/>
      <c r="K60" s="40"/>
      <c r="L60" s="2"/>
      <c r="R60" s="1"/>
      <c r="S60" s="1"/>
      <c r="T60" s="1"/>
      <c r="U60" s="1"/>
      <c r="V60" s="1"/>
    </row>
    <row r="61" spans="1:22" s="5" customFormat="1" ht="16" customHeight="1" x14ac:dyDescent="0.2">
      <c r="A61" s="20"/>
      <c r="B61" s="63"/>
      <c r="C61" s="64"/>
      <c r="D61" s="65"/>
      <c r="E61" s="57"/>
      <c r="F61" s="35"/>
      <c r="G61" s="35"/>
      <c r="H61" s="35"/>
      <c r="I61" s="35"/>
      <c r="J61" s="35"/>
      <c r="K61" s="40"/>
      <c r="L61" s="2"/>
      <c r="M61" s="4"/>
      <c r="N61"/>
      <c r="O61"/>
      <c r="U61" s="1"/>
      <c r="V61" s="1"/>
    </row>
    <row r="62" spans="1:22" s="6" customFormat="1" ht="16" customHeight="1" x14ac:dyDescent="0.2">
      <c r="A62" s="20"/>
      <c r="B62" s="63"/>
      <c r="C62" s="64"/>
      <c r="D62" s="65"/>
      <c r="E62" s="57"/>
      <c r="F62" s="35"/>
      <c r="G62" s="35"/>
      <c r="H62" s="35"/>
      <c r="I62" s="35"/>
      <c r="J62" s="35"/>
      <c r="K62" s="40"/>
      <c r="L62" s="2"/>
      <c r="M62" s="4"/>
      <c r="N62"/>
      <c r="O62"/>
      <c r="U62" s="1"/>
      <c r="V62" s="1"/>
    </row>
    <row r="63" spans="1:22" s="5" customFormat="1" ht="16" customHeight="1" x14ac:dyDescent="0.2">
      <c r="A63" s="20"/>
      <c r="B63" s="63"/>
      <c r="C63" s="64"/>
      <c r="D63" s="65"/>
      <c r="E63" s="57"/>
      <c r="F63" s="35"/>
      <c r="G63" s="35"/>
      <c r="H63" s="35"/>
      <c r="I63" s="35"/>
      <c r="J63" s="35"/>
      <c r="K63" s="40"/>
      <c r="L63" s="2"/>
      <c r="M63" s="4"/>
      <c r="N63"/>
      <c r="O63"/>
      <c r="U63" s="1"/>
      <c r="V63" s="1"/>
    </row>
    <row r="64" spans="1:22" s="6" customFormat="1" ht="16" customHeight="1" x14ac:dyDescent="0.2">
      <c r="A64" s="20"/>
      <c r="B64" s="63"/>
      <c r="C64" s="64"/>
      <c r="D64" s="65"/>
      <c r="E64" s="57"/>
      <c r="F64" s="35"/>
      <c r="G64" s="35"/>
      <c r="H64" s="35"/>
      <c r="I64" s="35"/>
      <c r="J64" s="35"/>
      <c r="K64" s="40"/>
      <c r="L64" s="2"/>
      <c r="M64" s="4"/>
      <c r="N64"/>
      <c r="O64"/>
      <c r="U64" s="1"/>
      <c r="V64" s="1"/>
    </row>
    <row r="65" spans="1:22" s="5" customFormat="1" ht="16" customHeight="1" x14ac:dyDescent="0.2">
      <c r="A65" s="20"/>
      <c r="B65" s="63"/>
      <c r="C65" s="64"/>
      <c r="D65" s="65"/>
      <c r="E65" s="57"/>
      <c r="F65" s="35"/>
      <c r="G65" s="35"/>
      <c r="H65" s="35"/>
      <c r="I65" s="35"/>
      <c r="J65" s="35"/>
      <c r="K65" s="40"/>
      <c r="L65" s="2"/>
      <c r="M65" s="4"/>
      <c r="N65"/>
      <c r="O65"/>
      <c r="U65" s="1"/>
      <c r="V65" s="1"/>
    </row>
    <row r="66" spans="1:22" ht="16" customHeight="1" x14ac:dyDescent="0.2">
      <c r="A66" s="20"/>
      <c r="B66" s="63"/>
      <c r="C66" s="64"/>
      <c r="D66" s="65"/>
      <c r="E66" s="57"/>
      <c r="F66" s="35"/>
      <c r="G66" s="35"/>
      <c r="H66" s="35"/>
      <c r="I66" s="35"/>
      <c r="J66" s="35"/>
      <c r="K66" s="40"/>
      <c r="L66" s="2"/>
      <c r="U66" s="1"/>
      <c r="V66" s="1"/>
    </row>
    <row r="67" spans="1:22" ht="16" customHeight="1" x14ac:dyDescent="0.2">
      <c r="A67" s="25"/>
      <c r="B67" s="63"/>
      <c r="C67" s="64"/>
      <c r="D67" s="65"/>
      <c r="E67" s="57"/>
      <c r="F67" s="35"/>
      <c r="G67" s="35"/>
      <c r="H67" s="35"/>
      <c r="I67" s="35"/>
      <c r="J67" s="35"/>
      <c r="K67" s="40"/>
      <c r="L67" s="2"/>
      <c r="U67" s="1"/>
      <c r="V67" s="1"/>
    </row>
    <row r="68" spans="1:22" ht="16" customHeight="1" x14ac:dyDescent="0.2">
      <c r="A68" s="24"/>
      <c r="B68" s="63"/>
      <c r="C68" s="64"/>
      <c r="D68" s="65"/>
      <c r="E68" s="57"/>
      <c r="F68" s="35"/>
      <c r="G68" s="35"/>
      <c r="H68" s="35"/>
      <c r="I68" s="35"/>
      <c r="J68" s="35"/>
      <c r="K68" s="40"/>
      <c r="L68" s="2"/>
      <c r="U68" s="1"/>
      <c r="V68" s="1"/>
    </row>
    <row r="69" spans="1:22" ht="16" customHeight="1" x14ac:dyDescent="0.2">
      <c r="A69" s="24"/>
      <c r="B69" s="63"/>
      <c r="C69" s="64"/>
      <c r="D69" s="65"/>
      <c r="E69" s="57"/>
      <c r="F69" s="35"/>
      <c r="G69" s="35"/>
      <c r="H69" s="35"/>
      <c r="I69" s="35"/>
      <c r="J69" s="35"/>
      <c r="K69" s="40"/>
      <c r="L69" s="2"/>
      <c r="U69" s="1"/>
      <c r="V69" s="1"/>
    </row>
    <row r="70" spans="1:22" ht="16" customHeight="1" x14ac:dyDescent="0.2">
      <c r="A70" s="24"/>
      <c r="B70" s="63"/>
      <c r="C70" s="64"/>
      <c r="D70" s="65"/>
      <c r="E70" s="57"/>
      <c r="F70" s="35"/>
      <c r="G70" s="35"/>
      <c r="H70" s="35"/>
      <c r="I70" s="35"/>
      <c r="J70" s="35"/>
      <c r="K70" s="40"/>
      <c r="L70" s="2"/>
      <c r="U70" s="1"/>
      <c r="V70" s="1"/>
    </row>
    <row r="71" spans="1:22" ht="16" customHeight="1" x14ac:dyDescent="0.2">
      <c r="A71" s="24"/>
      <c r="B71" s="63"/>
      <c r="C71" s="64"/>
      <c r="D71" s="65"/>
      <c r="E71" s="57"/>
      <c r="F71" s="35"/>
      <c r="G71" s="35"/>
      <c r="H71" s="35"/>
      <c r="I71" s="35"/>
      <c r="J71" s="35"/>
      <c r="K71" s="40"/>
      <c r="L71" s="2"/>
      <c r="R71" s="1"/>
      <c r="S71" s="1"/>
      <c r="T71" s="1"/>
      <c r="U71" s="1"/>
      <c r="V71" s="1"/>
    </row>
    <row r="72" spans="1:22" s="5" customFormat="1" ht="16" customHeight="1" x14ac:dyDescent="0.2">
      <c r="A72" s="20"/>
      <c r="B72" s="63"/>
      <c r="C72" s="64"/>
      <c r="D72" s="65"/>
      <c r="E72" s="57"/>
      <c r="F72" s="35"/>
      <c r="G72" s="35"/>
      <c r="H72" s="35"/>
      <c r="I72" s="35"/>
      <c r="J72" s="35"/>
      <c r="K72" s="40"/>
      <c r="L72" s="2"/>
      <c r="M72" s="4"/>
      <c r="N72"/>
      <c r="O72"/>
      <c r="U72" s="1"/>
      <c r="V72" s="1"/>
    </row>
    <row r="73" spans="1:22" s="6" customFormat="1" ht="16" customHeight="1" x14ac:dyDescent="0.2">
      <c r="A73" s="20"/>
      <c r="B73" s="63"/>
      <c r="C73" s="64"/>
      <c r="D73" s="65"/>
      <c r="E73" s="57"/>
      <c r="F73" s="35"/>
      <c r="G73" s="35"/>
      <c r="H73" s="35"/>
      <c r="I73" s="35"/>
      <c r="J73" s="35"/>
      <c r="K73" s="40"/>
      <c r="L73" s="2"/>
      <c r="M73" s="4"/>
      <c r="N73"/>
      <c r="O73"/>
      <c r="U73" s="1"/>
      <c r="V73" s="1"/>
    </row>
    <row r="74" spans="1:22" s="5" customFormat="1" ht="16" customHeight="1" x14ac:dyDescent="0.2">
      <c r="A74" s="20"/>
      <c r="B74" s="63"/>
      <c r="C74" s="64"/>
      <c r="D74" s="65"/>
      <c r="E74" s="57"/>
      <c r="F74" s="35"/>
      <c r="G74" s="35"/>
      <c r="H74" s="35"/>
      <c r="I74" s="35"/>
      <c r="J74" s="35"/>
      <c r="K74" s="40"/>
      <c r="L74" s="2"/>
      <c r="M74" s="4"/>
      <c r="N74"/>
      <c r="O74"/>
      <c r="U74" s="1"/>
      <c r="V74" s="1"/>
    </row>
    <row r="75" spans="1:22" ht="16" customHeight="1" x14ac:dyDescent="0.2">
      <c r="A75" s="20"/>
      <c r="B75" s="63"/>
      <c r="C75" s="64"/>
      <c r="D75" s="65"/>
      <c r="E75" s="57"/>
      <c r="F75" s="35"/>
      <c r="G75" s="35"/>
      <c r="H75" s="35"/>
      <c r="I75" s="35"/>
      <c r="J75" s="35"/>
      <c r="K75" s="40"/>
      <c r="L75" s="2"/>
      <c r="U75" s="1"/>
      <c r="V75" s="1"/>
    </row>
    <row r="76" spans="1:22" ht="16" customHeight="1" x14ac:dyDescent="0.2">
      <c r="A76" s="25"/>
      <c r="B76" s="63"/>
      <c r="C76" s="64"/>
      <c r="D76" s="65"/>
      <c r="E76" s="57"/>
      <c r="F76" s="35"/>
      <c r="G76" s="35"/>
      <c r="H76" s="35"/>
      <c r="I76" s="35"/>
      <c r="J76" s="35"/>
      <c r="K76" s="40"/>
      <c r="L76" s="2"/>
      <c r="U76" s="1"/>
      <c r="V76" s="1"/>
    </row>
    <row r="77" spans="1:22" ht="16" customHeight="1" x14ac:dyDescent="0.2">
      <c r="A77" s="24"/>
      <c r="B77" s="63"/>
      <c r="C77" s="64"/>
      <c r="D77" s="65"/>
      <c r="E77" s="57"/>
      <c r="F77" s="35"/>
      <c r="G77" s="35"/>
      <c r="H77" s="35"/>
      <c r="I77" s="35"/>
      <c r="J77" s="35"/>
      <c r="K77" s="40"/>
      <c r="L77" s="2"/>
      <c r="R77" s="1"/>
      <c r="S77" s="1"/>
      <c r="T77" s="1"/>
      <c r="U77" s="1"/>
      <c r="V77" s="1"/>
    </row>
    <row r="78" spans="1:22" s="5" customFormat="1" ht="16" customHeight="1" x14ac:dyDescent="0.2">
      <c r="A78" s="20"/>
      <c r="B78" s="63"/>
      <c r="C78" s="64"/>
      <c r="D78" s="65"/>
      <c r="E78" s="57"/>
      <c r="F78" s="35"/>
      <c r="G78" s="35"/>
      <c r="H78" s="35"/>
      <c r="I78" s="35"/>
      <c r="J78" s="35"/>
      <c r="K78" s="40"/>
      <c r="L78" s="2"/>
      <c r="M78" s="4"/>
      <c r="N78"/>
      <c r="O78"/>
      <c r="U78" s="1"/>
      <c r="V78" s="1"/>
    </row>
    <row r="79" spans="1:22" s="6" customFormat="1" ht="16" customHeight="1" x14ac:dyDescent="0.2">
      <c r="A79" s="20"/>
      <c r="B79" s="63"/>
      <c r="C79" s="64"/>
      <c r="D79" s="65"/>
      <c r="E79" s="57"/>
      <c r="F79" s="35"/>
      <c r="G79" s="35"/>
      <c r="H79" s="35"/>
      <c r="I79" s="35"/>
      <c r="J79" s="35"/>
      <c r="K79" s="40"/>
      <c r="L79" s="2"/>
      <c r="M79" s="4"/>
      <c r="N79"/>
      <c r="O79"/>
      <c r="U79" s="1"/>
      <c r="V79" s="1"/>
    </row>
    <row r="80" spans="1:22" s="5" customFormat="1" ht="16" customHeight="1" x14ac:dyDescent="0.2">
      <c r="A80" s="20"/>
      <c r="B80" s="63"/>
      <c r="C80" s="64"/>
      <c r="D80" s="65"/>
      <c r="E80" s="57"/>
      <c r="F80" s="35"/>
      <c r="G80" s="35"/>
      <c r="H80" s="35"/>
      <c r="I80" s="35"/>
      <c r="J80" s="35"/>
      <c r="K80" s="40"/>
      <c r="L80" s="2"/>
      <c r="M80" s="4"/>
      <c r="N80"/>
      <c r="O80"/>
      <c r="U80" s="1"/>
      <c r="V80" s="1"/>
    </row>
    <row r="81" spans="1:22" ht="16" customHeight="1" x14ac:dyDescent="0.2">
      <c r="A81" s="20"/>
      <c r="B81" s="63"/>
      <c r="C81" s="64"/>
      <c r="D81" s="65"/>
      <c r="E81" s="57"/>
      <c r="F81" s="35"/>
      <c r="G81" s="35"/>
      <c r="H81" s="35"/>
      <c r="I81" s="35"/>
      <c r="J81" s="35"/>
      <c r="K81" s="40"/>
      <c r="L81" s="2"/>
      <c r="U81" s="1"/>
      <c r="V81" s="1"/>
    </row>
    <row r="82" spans="1:22" ht="16" customHeight="1" x14ac:dyDescent="0.2">
      <c r="A82" s="25"/>
      <c r="B82" s="63"/>
      <c r="C82" s="64"/>
      <c r="D82" s="65"/>
      <c r="E82" s="57"/>
      <c r="F82" s="35"/>
      <c r="G82" s="35"/>
      <c r="H82" s="35"/>
      <c r="I82" s="35"/>
      <c r="J82" s="35"/>
      <c r="K82" s="40"/>
      <c r="L82" s="2"/>
      <c r="U82" s="1"/>
      <c r="V82" s="1"/>
    </row>
    <row r="83" spans="1:22" ht="16" customHeight="1" x14ac:dyDescent="0.2">
      <c r="A83" s="24"/>
      <c r="B83" s="63"/>
      <c r="C83" s="64"/>
      <c r="D83" s="65"/>
      <c r="E83" s="57"/>
      <c r="F83" s="35"/>
      <c r="G83" s="35"/>
      <c r="H83" s="35"/>
      <c r="I83" s="35"/>
      <c r="J83" s="35"/>
      <c r="K83" s="40"/>
      <c r="L83" s="2"/>
      <c r="U83" s="1"/>
      <c r="V83" s="1"/>
    </row>
    <row r="84" spans="1:22" ht="16" customHeight="1" x14ac:dyDescent="0.2">
      <c r="A84" s="24"/>
      <c r="B84" s="63"/>
      <c r="C84" s="64"/>
      <c r="D84" s="65"/>
      <c r="E84" s="57"/>
      <c r="F84" s="35"/>
      <c r="G84" s="35"/>
      <c r="H84" s="35"/>
      <c r="I84" s="35"/>
      <c r="J84" s="35"/>
      <c r="K84" s="40"/>
      <c r="L84" s="2"/>
      <c r="U84" s="1"/>
      <c r="V84" s="1"/>
    </row>
    <row r="85" spans="1:22" ht="16" customHeight="1" x14ac:dyDescent="0.2">
      <c r="A85" s="24"/>
      <c r="B85" s="63"/>
      <c r="C85" s="64"/>
      <c r="D85" s="65"/>
      <c r="E85" s="57"/>
      <c r="F85" s="35"/>
      <c r="G85" s="35"/>
      <c r="H85" s="35"/>
      <c r="I85" s="35"/>
      <c r="J85" s="35"/>
      <c r="K85" s="40"/>
      <c r="L85" s="2"/>
      <c r="U85" s="1"/>
      <c r="V85" s="1"/>
    </row>
    <row r="86" spans="1:22" ht="16" customHeight="1" x14ac:dyDescent="0.2">
      <c r="A86" s="24"/>
      <c r="B86" s="63"/>
      <c r="C86" s="64"/>
      <c r="D86" s="65"/>
      <c r="E86" s="57"/>
      <c r="F86" s="35"/>
      <c r="G86" s="35"/>
      <c r="H86" s="35"/>
      <c r="I86" s="35"/>
      <c r="J86" s="35"/>
      <c r="K86" s="40"/>
      <c r="L86" s="2"/>
      <c r="R86" s="1"/>
      <c r="S86" s="1"/>
      <c r="T86" s="1"/>
      <c r="U86" s="1"/>
      <c r="V86" s="1"/>
    </row>
    <row r="87" spans="1:22" s="5" customFormat="1" ht="16" customHeight="1" x14ac:dyDescent="0.2">
      <c r="A87" s="20"/>
      <c r="B87" s="63"/>
      <c r="C87" s="64"/>
      <c r="D87" s="65"/>
      <c r="E87" s="57"/>
      <c r="F87" s="35"/>
      <c r="G87" s="35"/>
      <c r="H87" s="35"/>
      <c r="I87" s="35"/>
      <c r="J87" s="35"/>
      <c r="K87" s="40"/>
      <c r="L87" s="2"/>
      <c r="M87" s="4"/>
      <c r="N87"/>
      <c r="O87"/>
      <c r="U87" s="1"/>
      <c r="V87" s="1"/>
    </row>
    <row r="88" spans="1:22" s="6" customFormat="1" ht="16" customHeight="1" x14ac:dyDescent="0.2">
      <c r="A88" s="20"/>
      <c r="B88" s="63"/>
      <c r="C88" s="64"/>
      <c r="D88" s="65"/>
      <c r="E88" s="57"/>
      <c r="F88" s="35"/>
      <c r="G88" s="35"/>
      <c r="H88" s="35"/>
      <c r="I88" s="35"/>
      <c r="J88" s="35"/>
      <c r="K88" s="40"/>
      <c r="L88" s="2"/>
      <c r="M88" s="4"/>
      <c r="N88"/>
      <c r="O88"/>
      <c r="U88" s="1"/>
      <c r="V88" s="1"/>
    </row>
    <row r="89" spans="1:22" s="5" customFormat="1" ht="16" customHeight="1" x14ac:dyDescent="0.2">
      <c r="A89" s="20"/>
      <c r="B89" s="63"/>
      <c r="C89" s="64"/>
      <c r="D89" s="65"/>
      <c r="E89" s="57"/>
      <c r="F89" s="35"/>
      <c r="G89" s="35"/>
      <c r="H89" s="35"/>
      <c r="I89" s="35"/>
      <c r="J89" s="35"/>
      <c r="K89" s="40"/>
      <c r="L89" s="2"/>
      <c r="M89" s="4"/>
      <c r="N89"/>
      <c r="O89"/>
      <c r="U89" s="1"/>
      <c r="V89" s="1"/>
    </row>
    <row r="90" spans="1:22" ht="16" customHeight="1" x14ac:dyDescent="0.2">
      <c r="A90" s="20"/>
      <c r="B90" s="63"/>
      <c r="C90" s="64"/>
      <c r="D90" s="65"/>
      <c r="E90" s="57"/>
      <c r="F90" s="35"/>
      <c r="G90" s="35"/>
      <c r="H90" s="35"/>
      <c r="I90" s="35"/>
      <c r="J90" s="35"/>
      <c r="K90" s="40"/>
      <c r="L90" s="2"/>
      <c r="U90" s="1"/>
      <c r="V90" s="1"/>
    </row>
    <row r="91" spans="1:22" ht="16" customHeight="1" x14ac:dyDescent="0.2">
      <c r="A91" s="25"/>
      <c r="B91" s="63"/>
      <c r="C91" s="64"/>
      <c r="D91" s="65"/>
      <c r="E91" s="57"/>
      <c r="F91" s="35"/>
      <c r="G91" s="35"/>
      <c r="H91" s="35"/>
      <c r="I91" s="35"/>
      <c r="J91" s="35"/>
      <c r="K91" s="40"/>
      <c r="L91" s="2"/>
      <c r="U91" s="1"/>
      <c r="V91" s="1"/>
    </row>
    <row r="92" spans="1:22" ht="16" customHeight="1" x14ac:dyDescent="0.2">
      <c r="A92" s="24"/>
      <c r="B92" s="63"/>
      <c r="C92" s="64"/>
      <c r="D92" s="65"/>
      <c r="E92" s="57"/>
      <c r="F92" s="35"/>
      <c r="G92" s="35"/>
      <c r="H92" s="35"/>
      <c r="I92" s="35"/>
      <c r="J92" s="35"/>
      <c r="K92" s="40"/>
      <c r="L92" s="2"/>
      <c r="U92" s="1"/>
      <c r="V92" s="1"/>
    </row>
    <row r="93" spans="1:22" ht="16" customHeight="1" x14ac:dyDescent="0.2">
      <c r="A93" s="24"/>
      <c r="B93" s="63"/>
      <c r="C93" s="64"/>
      <c r="D93" s="65"/>
      <c r="E93" s="57"/>
      <c r="F93" s="35"/>
      <c r="G93" s="35"/>
      <c r="H93" s="35"/>
      <c r="I93" s="35"/>
      <c r="J93" s="35"/>
      <c r="K93" s="40"/>
      <c r="L93" s="2"/>
      <c r="U93" s="1"/>
      <c r="V93" s="1"/>
    </row>
    <row r="94" spans="1:22" ht="16" customHeight="1" thickBot="1" x14ac:dyDescent="0.25">
      <c r="A94" s="24"/>
      <c r="B94" s="66"/>
      <c r="C94" s="67"/>
      <c r="D94" s="68"/>
      <c r="E94" s="59"/>
      <c r="F94" s="35"/>
      <c r="G94" s="35"/>
      <c r="H94" s="35"/>
      <c r="I94" s="35"/>
      <c r="J94" s="35"/>
      <c r="K94" s="40"/>
      <c r="L94" s="2"/>
      <c r="U94" s="1"/>
      <c r="V94" s="1"/>
    </row>
    <row r="95" spans="1:22" ht="16" customHeight="1" x14ac:dyDescent="0.2">
      <c r="A95" s="24"/>
      <c r="B95" s="38"/>
      <c r="C95" s="38"/>
      <c r="D95" s="38"/>
      <c r="E95" s="38"/>
      <c r="F95" s="38"/>
      <c r="G95" s="35"/>
      <c r="H95" s="35"/>
      <c r="I95" s="35"/>
      <c r="J95" s="35"/>
      <c r="K95" s="40"/>
      <c r="L95" s="2"/>
      <c r="U95" s="1"/>
      <c r="V95" s="1"/>
    </row>
    <row r="96" spans="1:22" ht="16" customHeight="1" x14ac:dyDescent="0.2">
      <c r="A96" s="24"/>
      <c r="B96" s="38"/>
      <c r="C96" s="38"/>
      <c r="D96" s="38"/>
      <c r="E96" s="38"/>
      <c r="F96" s="38"/>
      <c r="G96" s="35"/>
      <c r="H96" s="35"/>
      <c r="I96" s="35"/>
      <c r="J96" s="35"/>
      <c r="K96" s="40"/>
      <c r="L96" s="2"/>
      <c r="U96" s="1"/>
      <c r="V96" s="1"/>
    </row>
    <row r="97" spans="1:22" x14ac:dyDescent="0.2">
      <c r="A97" s="24"/>
      <c r="B97" s="38"/>
      <c r="C97" s="38"/>
      <c r="D97" s="38"/>
      <c r="E97" s="38"/>
      <c r="F97" s="38"/>
      <c r="G97" s="38"/>
      <c r="H97" s="38"/>
      <c r="I97" s="38"/>
      <c r="J97" s="38"/>
      <c r="K97" s="47"/>
      <c r="L97" s="2"/>
      <c r="M97"/>
      <c r="O97" s="1"/>
      <c r="R97" s="1"/>
      <c r="S97" s="1"/>
      <c r="T97" s="1"/>
      <c r="U97" s="1"/>
      <c r="V97" s="1"/>
    </row>
    <row r="98" spans="1:22" ht="15" customHeight="1" x14ac:dyDescent="0.2">
      <c r="B98" s="27"/>
      <c r="C98" s="27"/>
      <c r="D98" s="27"/>
      <c r="E98" s="27"/>
      <c r="F98" s="26"/>
      <c r="G98" s="27"/>
      <c r="H98" s="27"/>
      <c r="I98" s="27"/>
      <c r="J98" s="27"/>
      <c r="K98" s="27"/>
      <c r="T98" s="1"/>
      <c r="U98" s="1"/>
      <c r="V98" s="1"/>
    </row>
    <row r="99" spans="1:22" ht="15" customHeight="1" x14ac:dyDescent="0.2">
      <c r="B99" s="27"/>
      <c r="C99" s="27"/>
      <c r="D99" s="27"/>
      <c r="E99" s="27"/>
      <c r="F99" s="27"/>
      <c r="G99" s="27"/>
      <c r="H99" s="27"/>
      <c r="I99" s="27"/>
      <c r="J99" s="27"/>
      <c r="K99" s="27"/>
    </row>
    <row r="100" spans="1:22" ht="15" customHeight="1" x14ac:dyDescent="0.2"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"/>
      <c r="M100" s="1"/>
      <c r="N100" s="1"/>
      <c r="O100" s="1"/>
    </row>
    <row r="101" spans="1:22" x14ac:dyDescent="0.2">
      <c r="B101" s="27"/>
      <c r="C101" s="27"/>
      <c r="D101" s="26"/>
      <c r="E101" s="26"/>
      <c r="F101" s="27"/>
      <c r="G101" s="27"/>
      <c r="H101" s="27"/>
      <c r="I101" s="27"/>
      <c r="J101" s="27"/>
      <c r="K101" s="27"/>
      <c r="L101" s="2"/>
      <c r="M101"/>
      <c r="O101" s="1"/>
    </row>
    <row r="102" spans="1:22" x14ac:dyDescent="0.2">
      <c r="B102" s="27"/>
      <c r="C102" s="27"/>
      <c r="D102" s="69"/>
      <c r="E102" s="69"/>
      <c r="F102" s="27"/>
      <c r="G102" s="27"/>
      <c r="H102" s="27"/>
      <c r="I102" s="27"/>
      <c r="J102" s="27"/>
      <c r="K102" s="27"/>
      <c r="L102" s="2"/>
      <c r="M102"/>
      <c r="O102" s="1"/>
    </row>
    <row r="103" spans="1:22" x14ac:dyDescent="0.2">
      <c r="B103" s="27"/>
      <c r="C103" s="27"/>
      <c r="D103" s="70"/>
      <c r="E103" s="70"/>
      <c r="F103" s="27"/>
      <c r="G103" s="27"/>
      <c r="H103" s="27"/>
      <c r="I103" s="27"/>
      <c r="J103" s="27"/>
      <c r="K103" s="27"/>
      <c r="L103" s="2"/>
      <c r="M103"/>
      <c r="O103" s="1"/>
    </row>
    <row r="104" spans="1:22" x14ac:dyDescent="0.2">
      <c r="B104" s="27"/>
      <c r="C104" s="27"/>
      <c r="D104" s="70"/>
      <c r="E104" s="70"/>
      <c r="F104" s="27"/>
      <c r="G104" s="27"/>
      <c r="H104" s="27"/>
      <c r="I104" s="27"/>
      <c r="J104" s="27"/>
      <c r="K104" s="27"/>
      <c r="O104" s="1"/>
    </row>
    <row r="105" spans="1:22" x14ac:dyDescent="0.2">
      <c r="B105" s="27"/>
      <c r="C105" s="27"/>
      <c r="D105" s="71"/>
      <c r="E105" s="71"/>
      <c r="F105" s="26"/>
      <c r="G105" s="27"/>
      <c r="H105" s="27"/>
      <c r="I105" s="27"/>
      <c r="J105" s="27"/>
      <c r="K105" s="27"/>
      <c r="O105" s="1"/>
    </row>
    <row r="106" spans="1:22" x14ac:dyDescent="0.2">
      <c r="B106" s="27"/>
      <c r="C106" s="27"/>
      <c r="D106" s="27"/>
      <c r="E106" s="27"/>
      <c r="F106" s="26"/>
      <c r="G106" s="27"/>
      <c r="H106" s="27"/>
      <c r="I106" s="27"/>
      <c r="J106" s="27"/>
      <c r="K106" s="27"/>
      <c r="O106" s="1"/>
    </row>
    <row r="107" spans="1:22" x14ac:dyDescent="0.2">
      <c r="D107"/>
      <c r="E107"/>
      <c r="F107" s="1"/>
      <c r="M107"/>
      <c r="N107" s="4"/>
      <c r="O107" s="1"/>
    </row>
    <row r="108" spans="1:22" x14ac:dyDescent="0.2">
      <c r="B108" s="3"/>
      <c r="C108" s="3"/>
      <c r="D108"/>
      <c r="E108"/>
      <c r="F108" s="1"/>
      <c r="G108" s="3"/>
      <c r="H108" s="3"/>
      <c r="I108" s="3"/>
      <c r="J108" s="3"/>
      <c r="K108" s="3"/>
      <c r="M108"/>
      <c r="N108" s="4"/>
      <c r="O108" s="1"/>
    </row>
    <row r="109" spans="1:22" ht="16" x14ac:dyDescent="0.2">
      <c r="B109" s="6"/>
      <c r="C109" s="6"/>
      <c r="D109"/>
      <c r="E109"/>
      <c r="F109" s="1"/>
      <c r="G109" s="6"/>
      <c r="H109" s="6"/>
      <c r="I109" s="6"/>
      <c r="J109" s="6"/>
      <c r="K109" s="6"/>
      <c r="M109"/>
      <c r="N109" s="4"/>
      <c r="O109" s="1"/>
    </row>
    <row r="110" spans="1:22" x14ac:dyDescent="0.2">
      <c r="B110" s="5"/>
      <c r="C110" s="5"/>
      <c r="D110"/>
      <c r="E110"/>
      <c r="F110" s="1"/>
      <c r="G110" s="5"/>
      <c r="H110" s="5"/>
      <c r="I110" s="5"/>
      <c r="J110" s="5"/>
      <c r="K110" s="5"/>
      <c r="M110"/>
      <c r="N110" s="4"/>
      <c r="O110" s="1"/>
    </row>
    <row r="111" spans="1:22" x14ac:dyDescent="0.2">
      <c r="D111"/>
      <c r="E111"/>
      <c r="F111" s="1"/>
      <c r="M111"/>
      <c r="N111" s="4"/>
      <c r="O111" s="1"/>
    </row>
    <row r="112" spans="1:22" ht="15" customHeight="1" x14ac:dyDescent="0.2">
      <c r="D112"/>
      <c r="E112"/>
      <c r="F112" s="1"/>
      <c r="M112"/>
      <c r="N112" s="4"/>
      <c r="O112" s="1"/>
    </row>
    <row r="113" spans="4:15" x14ac:dyDescent="0.2">
      <c r="D113"/>
      <c r="E113"/>
      <c r="F113" s="1"/>
      <c r="M113"/>
      <c r="N113" s="4"/>
      <c r="O113" s="1"/>
    </row>
    <row r="114" spans="4:15" x14ac:dyDescent="0.2">
      <c r="D114"/>
      <c r="E114"/>
      <c r="F114" s="1"/>
      <c r="M114"/>
      <c r="O114" s="1"/>
    </row>
    <row r="115" spans="4:15" x14ac:dyDescent="0.2">
      <c r="D115"/>
      <c r="E115"/>
      <c r="F115" s="1"/>
      <c r="M115"/>
      <c r="O115" s="1"/>
    </row>
    <row r="116" spans="4:15" x14ac:dyDescent="0.2">
      <c r="M116"/>
      <c r="O116" s="1"/>
    </row>
    <row r="117" spans="4:15" x14ac:dyDescent="0.2">
      <c r="M117"/>
      <c r="O117" s="1"/>
    </row>
  </sheetData>
  <sheetProtection formatColumns="0"/>
  <mergeCells count="8">
    <mergeCell ref="B23:E23"/>
    <mergeCell ref="A1:K1"/>
    <mergeCell ref="A2:K2"/>
    <mergeCell ref="B4:C4"/>
    <mergeCell ref="H4:H6"/>
    <mergeCell ref="J5:J7"/>
    <mergeCell ref="B9:C9"/>
    <mergeCell ref="E9:H9"/>
  </mergeCells>
  <dataValidations count="4">
    <dataValidation type="list" allowBlank="1" showInputMessage="1" showErrorMessage="1" sqref="H7" xr:uid="{BA95C194-574B-465B-A009-34627877AEF6}">
      <formula1>"Yes, No"</formula1>
    </dataValidation>
    <dataValidation type="list" allowBlank="1" showInputMessage="1" showErrorMessage="1" sqref="F6" xr:uid="{C9D0A278-73CF-4FBA-9D56-ACD7EF44B7FE}">
      <formula1>"1,2,3,4,5,6,7,8"</formula1>
    </dataValidation>
    <dataValidation type="list" allowBlank="1" showInputMessage="1" showErrorMessage="1" sqref="B25:B94" xr:uid="{FA09DCA4-F569-4FDD-BE84-1591BA4B9A48}">
      <formula1>$B$11:$B$20</formula1>
    </dataValidation>
    <dataValidation type="list" allowBlank="1" showInputMessage="1" showErrorMessage="1" sqref="D25:D94" xr:uid="{662A202C-B73E-481B-9255-A668626B2375}">
      <formula1>"Actual, Hypothetical"</formula1>
    </dataValidation>
  </dataValidations>
  <pageMargins left="0.7" right="0.7" top="0.75" bottom="0.75" header="0.3" footer="0.3"/>
  <pageSetup scale="7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CEA8-C320-4160-B8BB-3EF5B8142A8D}">
  <sheetPr>
    <pageSetUpPr fitToPage="1"/>
  </sheetPr>
  <dimension ref="A1:V117"/>
  <sheetViews>
    <sheetView showGridLines="0" showRuler="0" topLeftCell="C1" zoomScale="71" zoomScaleNormal="120" workbookViewId="0">
      <selection activeCell="F5" sqref="F5"/>
    </sheetView>
  </sheetViews>
  <sheetFormatPr baseColWidth="10" defaultColWidth="8.83203125" defaultRowHeight="15" x14ac:dyDescent="0.2"/>
  <cols>
    <col min="1" max="1" width="5" customWidth="1"/>
    <col min="2" max="2" width="20.1640625" customWidth="1"/>
    <col min="3" max="3" width="27.1640625" customWidth="1"/>
    <col min="4" max="4" width="12.83203125" style="4" customWidth="1"/>
    <col min="5" max="5" width="23" style="4" customWidth="1"/>
    <col min="6" max="6" width="14.83203125" customWidth="1"/>
    <col min="7" max="7" width="12.83203125" customWidth="1"/>
    <col min="8" max="8" width="13.6640625" customWidth="1"/>
    <col min="9" max="9" width="7.6640625" customWidth="1"/>
    <col min="10" max="10" width="35.83203125" customWidth="1"/>
    <col min="11" max="11" width="6.33203125" customWidth="1"/>
    <col min="12" max="12" width="15" style="4" customWidth="1"/>
    <col min="13" max="13" width="11" style="4" customWidth="1"/>
    <col min="14" max="15" width="10.1640625" bestFit="1" customWidth="1"/>
    <col min="16" max="16" width="14.1640625" bestFit="1" customWidth="1"/>
    <col min="17" max="18" width="11.1640625" bestFit="1" customWidth="1"/>
    <col min="19" max="19" width="10.1640625" bestFit="1" customWidth="1"/>
  </cols>
  <sheetData>
    <row r="1" spans="1:22" s="1" customFormat="1" ht="47" x14ac:dyDescent="0.2">
      <c r="A1" s="119" t="str">
        <f ca="1">IF(F4="","CLASS GPA TRACKER",F4&amp;": "&amp;C6)</f>
        <v>MSE100: A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</row>
    <row r="2" spans="1:22" ht="21" x14ac:dyDescent="0.25">
      <c r="A2" s="120" t="s">
        <v>65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2"/>
      <c r="U2" s="1"/>
      <c r="V2" s="1"/>
    </row>
    <row r="3" spans="1:22" s="3" customFormat="1" ht="18" customHeight="1" x14ac:dyDescent="0.2">
      <c r="A3" s="20"/>
      <c r="B3" s="21"/>
      <c r="C3" s="21"/>
      <c r="D3" s="22"/>
      <c r="E3" s="22"/>
      <c r="F3" s="21"/>
      <c r="G3" s="21"/>
      <c r="H3" s="21"/>
      <c r="I3" s="21"/>
      <c r="J3" s="21"/>
      <c r="K3" s="23"/>
      <c r="L3" s="2"/>
      <c r="M3" s="2"/>
      <c r="N3" s="1"/>
    </row>
    <row r="4" spans="1:22" ht="16" customHeight="1" thickBot="1" x14ac:dyDescent="0.25">
      <c r="A4" s="24"/>
      <c r="B4" s="121" t="s">
        <v>1</v>
      </c>
      <c r="C4" s="121"/>
      <c r="D4" s="35"/>
      <c r="E4" s="36" t="s">
        <v>2</v>
      </c>
      <c r="F4" s="37" t="str" cm="1">
        <f t="array" aca="1" ref="F4" ca="1">MID(CELL("filename",A1),FIND("]",CELL("filename",A1))+1,255)</f>
        <v>MSE100</v>
      </c>
      <c r="G4" s="35"/>
      <c r="H4" s="122" t="s">
        <v>74</v>
      </c>
      <c r="I4" s="38"/>
      <c r="J4" s="39"/>
      <c r="K4" s="40"/>
      <c r="L4" s="2"/>
      <c r="R4" s="1"/>
      <c r="S4" s="1"/>
      <c r="T4" s="1"/>
      <c r="U4" s="1"/>
      <c r="V4" s="1"/>
    </row>
    <row r="5" spans="1:22" ht="16" customHeight="1" x14ac:dyDescent="0.2">
      <c r="A5" s="24"/>
      <c r="B5" s="41" t="s">
        <v>72</v>
      </c>
      <c r="C5" s="42">
        <f>IF(H21&gt;=GPAScale!C6,GPAScale!E6,  IF(H21&gt;=GPAScale!C7,GPAScale!E7,  IF(H21&gt;=GPAScale!C8,GPAScale!E8,  IF(H21&gt;=GPAScale!C9,GPAScale!E9,  IF(H21&gt;=GPAScale!C10,GPAScale!E10,  IF(H21&gt;=GPAScale!C11,GPAScale!E11,  IF(H21&gt;=GPAScale!C12,GPAScale!E12,  IF(H21&gt;=GPAScale!C13,GPAScale!E13,  IF(H21&gt;=GPAScale!C14,GPAScale!E14,  IF(H21&gt;=GPAScale!C15,GPAScale!E15,  IF(H21&gt;=GPAScale!C16,GPAScale!E16,  IF(H21&gt;=GPAScale!C17,GPAScale!E17,  GPAScale!E18))))))))))))</f>
        <v>3.9</v>
      </c>
      <c r="D5" s="35"/>
      <c r="E5" s="43" t="s">
        <v>4</v>
      </c>
      <c r="F5" s="107">
        <v>0.75</v>
      </c>
      <c r="G5" s="35"/>
      <c r="H5" s="122"/>
      <c r="I5" s="38"/>
      <c r="J5" s="124" t="s">
        <v>75</v>
      </c>
      <c r="K5" s="40"/>
      <c r="L5" s="2"/>
      <c r="R5" s="1"/>
      <c r="S5" s="1"/>
      <c r="T5" s="1"/>
      <c r="U5" s="1"/>
      <c r="V5" s="1"/>
    </row>
    <row r="6" spans="1:22" ht="16" customHeight="1" thickBot="1" x14ac:dyDescent="0.25">
      <c r="A6" s="24"/>
      <c r="B6" s="41" t="s">
        <v>51</v>
      </c>
      <c r="C6" s="42" t="str">
        <f>IF(H21&gt;=GPAScale!C6,GPAScale!B6,  IF(H21&gt;=GPAScale!C7,GPAScale!B7,  IF(H21&gt;=GPAScale!C8,GPAScale!B8,  IF(H21&gt;=GPAScale!C9,GPAScale!B9,  IF(H21&gt;=GPAScale!C10,GPAScale!B10,  IF(H21&gt;=GPAScale!C11,GPAScale!B11,  IF(H21&gt;=GPAScale!C12,GPAScale!B12,  IF(H21&gt;=GPAScale!C13,GPAScale!B13,  IF(H21&gt;=GPAScale!C14,GPAScale!B14,  IF(H21&gt;=GPAScale!C15,GPAScale!B15,  IF(H21&gt;=GPAScale!C16,GPAScale!B16,  IF(H21&gt;=GPAScale!C17,GPAScale!B17,  GPAScale!B18))))))))))))</f>
        <v>A</v>
      </c>
      <c r="D6" s="35"/>
      <c r="E6" s="43" t="s">
        <v>73</v>
      </c>
      <c r="F6" s="44">
        <v>1</v>
      </c>
      <c r="G6" s="35"/>
      <c r="H6" s="123"/>
      <c r="I6" s="38"/>
      <c r="J6" s="125"/>
      <c r="K6" s="40"/>
      <c r="L6" s="2"/>
      <c r="R6" s="1"/>
      <c r="S6" s="1"/>
      <c r="T6" s="1"/>
      <c r="U6" s="1"/>
      <c r="V6" s="1"/>
    </row>
    <row r="7" spans="1:22" ht="16" customHeight="1" thickBot="1" x14ac:dyDescent="0.25">
      <c r="A7" s="24"/>
      <c r="B7" s="41" t="s">
        <v>71</v>
      </c>
      <c r="C7" s="45">
        <f>C5*F5</f>
        <v>2.9249999999999998</v>
      </c>
      <c r="D7" s="35"/>
      <c r="E7" s="35"/>
      <c r="F7" s="38"/>
      <c r="G7" s="35"/>
      <c r="H7" s="46" t="s">
        <v>3</v>
      </c>
      <c r="I7" s="38"/>
      <c r="J7" s="126"/>
      <c r="K7" s="40"/>
      <c r="L7" s="2"/>
      <c r="R7" s="1"/>
      <c r="S7" s="1"/>
      <c r="T7" s="1"/>
      <c r="U7" s="1"/>
      <c r="V7" s="1"/>
    </row>
    <row r="8" spans="1:22" ht="16" customHeight="1" x14ac:dyDescent="0.2">
      <c r="A8" s="24"/>
      <c r="B8" s="38"/>
      <c r="C8" s="38"/>
      <c r="D8" s="35"/>
      <c r="E8" s="35"/>
      <c r="F8" s="38"/>
      <c r="G8" s="35"/>
      <c r="H8" s="38"/>
      <c r="I8" s="38"/>
      <c r="J8" s="39"/>
      <c r="K8" s="40"/>
      <c r="L8" s="2"/>
      <c r="R8" s="1"/>
      <c r="S8" s="1"/>
      <c r="T8" s="1"/>
      <c r="U8" s="1"/>
      <c r="V8" s="1"/>
    </row>
    <row r="9" spans="1:22" ht="15" customHeight="1" x14ac:dyDescent="0.2">
      <c r="A9" s="24"/>
      <c r="B9" s="121" t="s">
        <v>5</v>
      </c>
      <c r="C9" s="121"/>
      <c r="D9" s="38"/>
      <c r="E9" s="121" t="s">
        <v>14</v>
      </c>
      <c r="F9" s="121"/>
      <c r="G9" s="121"/>
      <c r="H9" s="121"/>
      <c r="I9" s="35"/>
      <c r="J9" s="39"/>
      <c r="K9" s="47"/>
      <c r="L9" s="2"/>
      <c r="T9" s="1"/>
      <c r="U9" s="1"/>
      <c r="V9" s="1"/>
    </row>
    <row r="10" spans="1:22" ht="32" customHeight="1" thickBot="1" x14ac:dyDescent="0.25">
      <c r="A10" s="24"/>
      <c r="B10" s="48" t="s">
        <v>6</v>
      </c>
      <c r="C10" s="49" t="s">
        <v>13</v>
      </c>
      <c r="D10" s="38"/>
      <c r="E10" s="48" t="s">
        <v>6</v>
      </c>
      <c r="F10" s="49" t="s">
        <v>12</v>
      </c>
      <c r="G10" s="50" t="s">
        <v>19</v>
      </c>
      <c r="H10" s="50" t="s">
        <v>20</v>
      </c>
      <c r="I10" s="35"/>
      <c r="J10" s="39"/>
      <c r="K10" s="47"/>
      <c r="L10" s="2"/>
      <c r="T10" s="1"/>
      <c r="U10" s="1"/>
      <c r="V10" s="1"/>
    </row>
    <row r="11" spans="1:22" s="3" customFormat="1" ht="16" customHeight="1" x14ac:dyDescent="0.2">
      <c r="A11" s="20"/>
      <c r="B11" s="51" t="s">
        <v>8</v>
      </c>
      <c r="C11" s="52">
        <v>0.05</v>
      </c>
      <c r="D11" s="38"/>
      <c r="E11" s="53" t="str">
        <f>IF(B11="","",B11)</f>
        <v>Class Exercises</v>
      </c>
      <c r="F11" s="54">
        <f>IF( IF(E11&lt;&gt;"",COUNTIF($B$25:$B$94,E11),"") = 0,"", IF(E11&lt;&gt;"",COUNTIF($B$25:$B$94,E11),""))</f>
        <v>4</v>
      </c>
      <c r="G11" s="55">
        <f>IFERROR( IF(F11&lt;&gt;"",AVERAGEIFS($E$25:$E$94,$B$25:$B$94, E11),""),"")</f>
        <v>0.9</v>
      </c>
      <c r="H11" s="55">
        <f t="shared" ref="H11:H20" si="0">IFERROR(G11*C11,"")</f>
        <v>4.5000000000000005E-2</v>
      </c>
      <c r="I11" s="35"/>
      <c r="J11" s="39"/>
      <c r="K11" s="40"/>
      <c r="L11"/>
    </row>
    <row r="12" spans="1:22" s="1" customFormat="1" ht="15" customHeight="1" x14ac:dyDescent="0.2">
      <c r="A12" s="20"/>
      <c r="B12" s="56" t="s">
        <v>9</v>
      </c>
      <c r="C12" s="57">
        <v>0.05</v>
      </c>
      <c r="D12" s="38"/>
      <c r="E12" s="53" t="str">
        <f t="shared" ref="E12:E20" si="1">IF(B12="","",B12)</f>
        <v>Homework</v>
      </c>
      <c r="F12" s="54">
        <f t="shared" ref="F12:F20" si="2">IF( IF(E12&lt;&gt;"",COUNTIF($B$25:$B$94,E12),"") = 0,"", IF(E12&lt;&gt;"",COUNTIF($B$25:$B$94,E12),""))</f>
        <v>5</v>
      </c>
      <c r="G12" s="55">
        <f t="shared" ref="G12:G20" si="3">IFERROR( IF(F12&lt;&gt;"",AVERAGEIFS($E$25:$E$94,$B$25:$B$94, E12),""),"")</f>
        <v>0.9</v>
      </c>
      <c r="H12" s="55">
        <f t="shared" si="0"/>
        <v>4.5000000000000005E-2</v>
      </c>
      <c r="I12" s="35"/>
      <c r="J12" s="39"/>
      <c r="K12" s="40"/>
      <c r="L12"/>
    </row>
    <row r="13" spans="1:22" s="1" customFormat="1" ht="16" customHeight="1" x14ac:dyDescent="0.2">
      <c r="A13" s="20"/>
      <c r="B13" s="56" t="s">
        <v>10</v>
      </c>
      <c r="C13" s="57">
        <v>0.25</v>
      </c>
      <c r="D13" s="38"/>
      <c r="E13" s="53" t="str">
        <f t="shared" si="1"/>
        <v>Mid Term</v>
      </c>
      <c r="F13" s="54">
        <f t="shared" si="2"/>
        <v>1</v>
      </c>
      <c r="G13" s="55">
        <f t="shared" si="3"/>
        <v>0.75</v>
      </c>
      <c r="H13" s="55">
        <f t="shared" si="0"/>
        <v>0.1875</v>
      </c>
      <c r="I13" s="35"/>
      <c r="J13" s="39"/>
      <c r="K13" s="40"/>
      <c r="L13"/>
      <c r="M13"/>
    </row>
    <row r="14" spans="1:22" s="1" customFormat="1" ht="16" customHeight="1" x14ac:dyDescent="0.2">
      <c r="A14" s="20"/>
      <c r="B14" s="56" t="s">
        <v>11</v>
      </c>
      <c r="C14" s="57">
        <v>0.1</v>
      </c>
      <c r="D14" s="38"/>
      <c r="E14" s="53" t="str">
        <f t="shared" si="1"/>
        <v>Projects</v>
      </c>
      <c r="F14" s="54">
        <f>IF( IF(E14&lt;&gt;"",COUNTIF($B$25:$B$94,E14),"") = 0,"", IF(E14&lt;&gt;"",COUNTIF($B$25:$B$94,E14),""))</f>
        <v>1</v>
      </c>
      <c r="G14" s="55">
        <f t="shared" si="3"/>
        <v>0.9</v>
      </c>
      <c r="H14" s="55">
        <f t="shared" si="0"/>
        <v>9.0000000000000011E-2</v>
      </c>
      <c r="I14" s="35"/>
      <c r="J14" s="39"/>
      <c r="K14" s="40"/>
      <c r="L14"/>
      <c r="M14"/>
    </row>
    <row r="15" spans="1:22" s="1" customFormat="1" ht="16" customHeight="1" x14ac:dyDescent="0.2">
      <c r="A15" s="20"/>
      <c r="B15" s="56" t="s">
        <v>7</v>
      </c>
      <c r="C15" s="57">
        <v>0.55000000000000004</v>
      </c>
      <c r="D15" s="38"/>
      <c r="E15" s="53" t="str">
        <f t="shared" si="1"/>
        <v>Final Exam</v>
      </c>
      <c r="F15" s="54">
        <f t="shared" si="2"/>
        <v>1</v>
      </c>
      <c r="G15" s="55">
        <f t="shared" si="3"/>
        <v>0.88</v>
      </c>
      <c r="H15" s="55">
        <f t="shared" si="0"/>
        <v>0.48400000000000004</v>
      </c>
      <c r="I15" s="35"/>
      <c r="J15" s="39"/>
      <c r="K15" s="40"/>
      <c r="L15" s="4"/>
      <c r="M15" s="4"/>
    </row>
    <row r="16" spans="1:22" s="1" customFormat="1" ht="16" customHeight="1" x14ac:dyDescent="0.2">
      <c r="A16" s="20"/>
      <c r="B16" s="56"/>
      <c r="C16" s="57">
        <v>0</v>
      </c>
      <c r="D16" s="38"/>
      <c r="E16" s="53" t="str">
        <f t="shared" si="1"/>
        <v/>
      </c>
      <c r="F16" s="54" t="str">
        <f t="shared" si="2"/>
        <v/>
      </c>
      <c r="G16" s="55" t="str">
        <f t="shared" si="3"/>
        <v/>
      </c>
      <c r="H16" s="55" t="str">
        <f t="shared" si="0"/>
        <v/>
      </c>
      <c r="I16" s="35"/>
      <c r="J16" s="35"/>
      <c r="K16" s="40"/>
      <c r="L16" s="2"/>
      <c r="M16" s="4"/>
    </row>
    <row r="17" spans="1:22" s="1" customFormat="1" ht="16" customHeight="1" x14ac:dyDescent="0.2">
      <c r="A17" s="20"/>
      <c r="B17" s="56"/>
      <c r="C17" s="57">
        <v>0</v>
      </c>
      <c r="D17" s="38"/>
      <c r="E17" s="53" t="str">
        <f t="shared" si="1"/>
        <v/>
      </c>
      <c r="F17" s="54" t="str">
        <f t="shared" si="2"/>
        <v/>
      </c>
      <c r="G17" s="55" t="str">
        <f t="shared" si="3"/>
        <v/>
      </c>
      <c r="H17" s="55" t="str">
        <f t="shared" si="0"/>
        <v/>
      </c>
      <c r="I17" s="35"/>
      <c r="J17" s="35"/>
      <c r="K17" s="40"/>
      <c r="L17" s="2"/>
      <c r="M17" s="4"/>
    </row>
    <row r="18" spans="1:22" s="1" customFormat="1" ht="16" customHeight="1" x14ac:dyDescent="0.2">
      <c r="A18" s="20"/>
      <c r="B18" s="56"/>
      <c r="C18" s="57">
        <v>0</v>
      </c>
      <c r="D18" s="38"/>
      <c r="E18" s="53" t="str">
        <f t="shared" si="1"/>
        <v/>
      </c>
      <c r="F18" s="54" t="str">
        <f t="shared" si="2"/>
        <v/>
      </c>
      <c r="G18" s="55" t="str">
        <f t="shared" si="3"/>
        <v/>
      </c>
      <c r="H18" s="55" t="str">
        <f t="shared" si="0"/>
        <v/>
      </c>
      <c r="I18" s="35"/>
      <c r="J18" s="35"/>
      <c r="K18" s="40"/>
      <c r="L18" s="2"/>
      <c r="M18" s="4"/>
    </row>
    <row r="19" spans="1:22" s="1" customFormat="1" ht="16" customHeight="1" x14ac:dyDescent="0.2">
      <c r="A19" s="20"/>
      <c r="B19" s="56"/>
      <c r="C19" s="57">
        <v>0</v>
      </c>
      <c r="D19" s="38"/>
      <c r="E19" s="53" t="str">
        <f t="shared" si="1"/>
        <v/>
      </c>
      <c r="F19" s="54" t="str">
        <f t="shared" si="2"/>
        <v/>
      </c>
      <c r="G19" s="55" t="str">
        <f t="shared" si="3"/>
        <v/>
      </c>
      <c r="H19" s="55" t="str">
        <f t="shared" si="0"/>
        <v/>
      </c>
      <c r="I19" s="35"/>
      <c r="J19" s="35"/>
      <c r="K19" s="40"/>
      <c r="L19" s="2"/>
      <c r="M19" s="4"/>
    </row>
    <row r="20" spans="1:22" s="1" customFormat="1" ht="16" customHeight="1" thickBot="1" x14ac:dyDescent="0.25">
      <c r="A20" s="20"/>
      <c r="B20" s="58"/>
      <c r="C20" s="59">
        <v>0</v>
      </c>
      <c r="D20" s="38"/>
      <c r="E20" s="53" t="str">
        <f t="shared" si="1"/>
        <v/>
      </c>
      <c r="F20" s="54" t="str">
        <f t="shared" si="2"/>
        <v/>
      </c>
      <c r="G20" s="55" t="str">
        <f t="shared" si="3"/>
        <v/>
      </c>
      <c r="H20" s="55" t="str">
        <f t="shared" si="0"/>
        <v/>
      </c>
      <c r="I20" s="35"/>
      <c r="J20" s="35"/>
      <c r="K20" s="40"/>
      <c r="L20" s="2"/>
      <c r="M20" s="4"/>
    </row>
    <row r="21" spans="1:22" s="1" customFormat="1" ht="16" customHeight="1" x14ac:dyDescent="0.2">
      <c r="A21" s="20"/>
      <c r="B21" s="82"/>
      <c r="C21" s="83">
        <f>SUM(C11:C20)</f>
        <v>1</v>
      </c>
      <c r="D21" s="38"/>
      <c r="E21" s="82"/>
      <c r="F21" s="84">
        <f>SUM(F11:F20)</f>
        <v>12</v>
      </c>
      <c r="G21" s="83"/>
      <c r="H21" s="83">
        <f>IFERROR( SUM(H11:H20) / SUMIFS(C11:C20,H11:H20,"&gt;-1"),"")</f>
        <v>0.85150000000000015</v>
      </c>
      <c r="I21" s="45" t="s">
        <v>38</v>
      </c>
      <c r="J21" s="35"/>
      <c r="K21" s="40"/>
      <c r="L21" s="2"/>
      <c r="M21" s="4"/>
    </row>
    <row r="22" spans="1:22" s="3" customFormat="1" ht="16" customHeight="1" x14ac:dyDescent="0.2">
      <c r="A22" s="20"/>
      <c r="B22" s="38"/>
      <c r="C22" s="38"/>
      <c r="D22" s="38"/>
      <c r="E22" s="38"/>
      <c r="F22" s="38"/>
      <c r="G22" s="35"/>
      <c r="H22" s="35"/>
      <c r="I22" s="35"/>
      <c r="J22" s="35"/>
      <c r="K22" s="40"/>
      <c r="L22" s="2"/>
      <c r="M22" s="4"/>
      <c r="N22"/>
      <c r="O22"/>
      <c r="U22" s="1"/>
      <c r="V22" s="1"/>
    </row>
    <row r="23" spans="1:22" s="3" customFormat="1" ht="16" customHeight="1" x14ac:dyDescent="0.2">
      <c r="A23" s="20"/>
      <c r="B23" s="118" t="s">
        <v>15</v>
      </c>
      <c r="C23" s="118"/>
      <c r="D23" s="118"/>
      <c r="E23" s="118"/>
      <c r="F23" s="38"/>
      <c r="G23" s="35"/>
      <c r="H23" s="35"/>
      <c r="I23" s="35"/>
      <c r="J23" s="35"/>
      <c r="K23" s="40"/>
      <c r="L23" s="2"/>
      <c r="M23" s="4"/>
      <c r="U23" s="1"/>
      <c r="V23" s="1"/>
    </row>
    <row r="24" spans="1:22" s="6" customFormat="1" ht="32" customHeight="1" thickBot="1" x14ac:dyDescent="0.25">
      <c r="A24" s="20"/>
      <c r="B24" s="48" t="s">
        <v>6</v>
      </c>
      <c r="C24" s="48" t="s">
        <v>56</v>
      </c>
      <c r="D24" s="50" t="s">
        <v>16</v>
      </c>
      <c r="E24" s="50" t="s">
        <v>18</v>
      </c>
      <c r="F24" s="35"/>
      <c r="G24" s="35"/>
      <c r="H24" s="35"/>
      <c r="I24" s="35"/>
      <c r="J24" s="35"/>
      <c r="K24" s="40"/>
      <c r="L24" s="2"/>
      <c r="M24" s="4"/>
      <c r="U24" s="1"/>
      <c r="V24" s="1"/>
    </row>
    <row r="25" spans="1:22" s="5" customFormat="1" ht="16" customHeight="1" x14ac:dyDescent="0.2">
      <c r="A25" s="20"/>
      <c r="B25" s="60" t="s">
        <v>8</v>
      </c>
      <c r="C25" s="61" t="s">
        <v>24</v>
      </c>
      <c r="D25" s="62" t="s">
        <v>17</v>
      </c>
      <c r="E25" s="52">
        <v>0.9</v>
      </c>
      <c r="F25" s="35"/>
      <c r="G25" s="35"/>
      <c r="H25" s="35"/>
      <c r="I25" s="35"/>
      <c r="J25" s="35"/>
      <c r="K25" s="40"/>
      <c r="L25" s="2"/>
      <c r="M25" s="4"/>
      <c r="U25" s="1"/>
      <c r="V25" s="1"/>
    </row>
    <row r="26" spans="1:22" s="6" customFormat="1" ht="16" customHeight="1" x14ac:dyDescent="0.2">
      <c r="A26" s="20"/>
      <c r="B26" s="63" t="s">
        <v>8</v>
      </c>
      <c r="C26" s="64" t="s">
        <v>25</v>
      </c>
      <c r="D26" s="65" t="s">
        <v>17</v>
      </c>
      <c r="E26" s="57">
        <v>0.9</v>
      </c>
      <c r="F26" s="35"/>
      <c r="G26" s="35"/>
      <c r="H26" s="35"/>
      <c r="I26" s="35"/>
      <c r="J26" s="35"/>
      <c r="K26" s="40"/>
      <c r="L26" s="2"/>
      <c r="M26" s="4"/>
      <c r="U26" s="1"/>
      <c r="V26" s="1"/>
    </row>
    <row r="27" spans="1:22" s="5" customFormat="1" ht="16" customHeight="1" x14ac:dyDescent="0.2">
      <c r="A27" s="20"/>
      <c r="B27" s="63" t="s">
        <v>8</v>
      </c>
      <c r="C27" s="64" t="s">
        <v>26</v>
      </c>
      <c r="D27" s="65" t="s">
        <v>17</v>
      </c>
      <c r="E27" s="57">
        <v>0.9</v>
      </c>
      <c r="F27" s="35"/>
      <c r="G27" s="35"/>
      <c r="H27" s="35"/>
      <c r="I27" s="35"/>
      <c r="J27" s="35"/>
      <c r="K27" s="40"/>
      <c r="L27" s="2"/>
      <c r="M27" s="4"/>
      <c r="U27" s="1"/>
      <c r="V27" s="1"/>
    </row>
    <row r="28" spans="1:22" ht="16" customHeight="1" x14ac:dyDescent="0.2">
      <c r="A28" s="20"/>
      <c r="B28" s="63" t="s">
        <v>8</v>
      </c>
      <c r="C28" s="64" t="s">
        <v>27</v>
      </c>
      <c r="D28" s="65" t="s">
        <v>17</v>
      </c>
      <c r="E28" s="57">
        <v>0.9</v>
      </c>
      <c r="F28" s="35"/>
      <c r="G28" s="35"/>
      <c r="H28" s="35"/>
      <c r="I28" s="35"/>
      <c r="J28" s="35"/>
      <c r="K28" s="40"/>
      <c r="L28" s="2"/>
      <c r="U28" s="1"/>
      <c r="V28" s="1"/>
    </row>
    <row r="29" spans="1:22" ht="16" customHeight="1" x14ac:dyDescent="0.2">
      <c r="A29" s="25"/>
      <c r="B29" s="63" t="s">
        <v>9</v>
      </c>
      <c r="C29" s="64" t="s">
        <v>28</v>
      </c>
      <c r="D29" s="65" t="s">
        <v>17</v>
      </c>
      <c r="E29" s="57">
        <v>0.9</v>
      </c>
      <c r="F29" s="35"/>
      <c r="G29" s="35"/>
      <c r="H29" s="35"/>
      <c r="I29" s="35"/>
      <c r="J29" s="35"/>
      <c r="K29" s="40"/>
      <c r="L29" s="2"/>
      <c r="U29" s="1"/>
      <c r="V29" s="1"/>
    </row>
    <row r="30" spans="1:22" ht="16" customHeight="1" x14ac:dyDescent="0.2">
      <c r="A30" s="24"/>
      <c r="B30" s="63" t="s">
        <v>9</v>
      </c>
      <c r="C30" s="64" t="s">
        <v>29</v>
      </c>
      <c r="D30" s="65" t="s">
        <v>17</v>
      </c>
      <c r="E30" s="57">
        <v>0.9</v>
      </c>
      <c r="F30" s="35"/>
      <c r="G30" s="35"/>
      <c r="H30" s="35"/>
      <c r="I30" s="35"/>
      <c r="J30" s="35"/>
      <c r="K30" s="40"/>
      <c r="L30" s="2"/>
      <c r="U30" s="1"/>
      <c r="V30" s="1"/>
    </row>
    <row r="31" spans="1:22" ht="16" customHeight="1" x14ac:dyDescent="0.2">
      <c r="A31" s="24"/>
      <c r="B31" s="63" t="s">
        <v>9</v>
      </c>
      <c r="C31" s="64" t="s">
        <v>30</v>
      </c>
      <c r="D31" s="65" t="s">
        <v>17</v>
      </c>
      <c r="E31" s="57">
        <v>0.9</v>
      </c>
      <c r="F31" s="35"/>
      <c r="G31" s="35"/>
      <c r="H31" s="35"/>
      <c r="I31" s="35"/>
      <c r="J31" s="35"/>
      <c r="K31" s="40"/>
      <c r="L31" s="2"/>
      <c r="U31" s="1"/>
      <c r="V31" s="1"/>
    </row>
    <row r="32" spans="1:22" ht="16" customHeight="1" x14ac:dyDescent="0.2">
      <c r="A32" s="24"/>
      <c r="B32" s="63" t="s">
        <v>9</v>
      </c>
      <c r="C32" s="64" t="s">
        <v>31</v>
      </c>
      <c r="D32" s="65" t="s">
        <v>17</v>
      </c>
      <c r="E32" s="57">
        <v>0.9</v>
      </c>
      <c r="F32" s="35"/>
      <c r="G32" s="35"/>
      <c r="H32" s="35"/>
      <c r="I32" s="35"/>
      <c r="J32" s="35"/>
      <c r="K32" s="40"/>
      <c r="L32" s="2"/>
      <c r="U32" s="1"/>
      <c r="V32" s="1"/>
    </row>
    <row r="33" spans="1:22" ht="16" customHeight="1" x14ac:dyDescent="0.2">
      <c r="A33" s="24"/>
      <c r="B33" s="63" t="s">
        <v>9</v>
      </c>
      <c r="C33" s="64" t="s">
        <v>32</v>
      </c>
      <c r="D33" s="65" t="s">
        <v>17</v>
      </c>
      <c r="E33" s="57">
        <v>0.9</v>
      </c>
      <c r="F33" s="35"/>
      <c r="G33" s="35"/>
      <c r="H33" s="35"/>
      <c r="I33" s="35"/>
      <c r="J33" s="35"/>
      <c r="K33" s="40"/>
      <c r="L33" s="2"/>
      <c r="U33" s="1"/>
      <c r="V33" s="1"/>
    </row>
    <row r="34" spans="1:22" ht="16" customHeight="1" x14ac:dyDescent="0.2">
      <c r="A34" s="24"/>
      <c r="B34" s="63" t="s">
        <v>10</v>
      </c>
      <c r="C34" s="64"/>
      <c r="D34" s="65" t="s">
        <v>34</v>
      </c>
      <c r="E34" s="57">
        <v>0.75</v>
      </c>
      <c r="F34" s="35"/>
      <c r="G34" s="35"/>
      <c r="H34" s="35"/>
      <c r="I34" s="35"/>
      <c r="J34" s="35"/>
      <c r="K34" s="40"/>
      <c r="L34" s="2"/>
      <c r="U34" s="1"/>
      <c r="V34" s="1"/>
    </row>
    <row r="35" spans="1:22" ht="16" customHeight="1" x14ac:dyDescent="0.2">
      <c r="A35" s="24"/>
      <c r="B35" s="63" t="s">
        <v>7</v>
      </c>
      <c r="C35" s="64"/>
      <c r="D35" s="65" t="s">
        <v>34</v>
      </c>
      <c r="E35" s="57">
        <v>0.88</v>
      </c>
      <c r="F35" s="35"/>
      <c r="G35" s="35"/>
      <c r="H35" s="35"/>
      <c r="I35" s="35"/>
      <c r="J35" s="35"/>
      <c r="K35" s="40"/>
      <c r="L35" s="2"/>
      <c r="U35" s="1"/>
      <c r="V35" s="1"/>
    </row>
    <row r="36" spans="1:22" ht="16" customHeight="1" x14ac:dyDescent="0.2">
      <c r="A36" s="24"/>
      <c r="B36" s="63" t="s">
        <v>11</v>
      </c>
      <c r="C36" s="64" t="s">
        <v>33</v>
      </c>
      <c r="D36" s="65" t="s">
        <v>17</v>
      </c>
      <c r="E36" s="57">
        <v>0.9</v>
      </c>
      <c r="F36" s="35"/>
      <c r="G36" s="35"/>
      <c r="H36" s="35"/>
      <c r="I36" s="35"/>
      <c r="J36" s="35"/>
      <c r="K36" s="40"/>
      <c r="L36" s="2"/>
      <c r="R36" s="1"/>
      <c r="S36" s="1"/>
      <c r="T36" s="1"/>
      <c r="U36" s="1"/>
      <c r="V36" s="1"/>
    </row>
    <row r="37" spans="1:22" s="5" customFormat="1" ht="16" customHeight="1" x14ac:dyDescent="0.2">
      <c r="A37" s="20"/>
      <c r="B37" s="63"/>
      <c r="C37" s="64"/>
      <c r="D37" s="65"/>
      <c r="E37" s="57"/>
      <c r="F37" s="35"/>
      <c r="G37" s="35"/>
      <c r="H37" s="35"/>
      <c r="I37" s="35"/>
      <c r="J37" s="35"/>
      <c r="K37" s="40"/>
      <c r="L37" s="2"/>
      <c r="M37" s="4"/>
      <c r="N37"/>
      <c r="O37"/>
      <c r="U37" s="1"/>
      <c r="V37" s="1"/>
    </row>
    <row r="38" spans="1:22" s="6" customFormat="1" ht="16" customHeight="1" x14ac:dyDescent="0.2">
      <c r="A38" s="20"/>
      <c r="B38" s="63"/>
      <c r="C38" s="64"/>
      <c r="D38" s="65"/>
      <c r="E38" s="57"/>
      <c r="F38" s="35"/>
      <c r="G38" s="35"/>
      <c r="H38" s="35"/>
      <c r="I38" s="35"/>
      <c r="J38" s="35"/>
      <c r="K38" s="40"/>
      <c r="L38" s="2"/>
      <c r="M38" s="4"/>
      <c r="N38"/>
      <c r="O38"/>
      <c r="U38" s="1"/>
      <c r="V38" s="1"/>
    </row>
    <row r="39" spans="1:22" s="5" customFormat="1" ht="16" customHeight="1" x14ac:dyDescent="0.2">
      <c r="A39" s="20"/>
      <c r="B39" s="63"/>
      <c r="C39" s="64"/>
      <c r="D39" s="65"/>
      <c r="E39" s="57"/>
      <c r="F39" s="35"/>
      <c r="G39" s="35"/>
      <c r="H39" s="35"/>
      <c r="I39" s="35"/>
      <c r="J39" s="35"/>
      <c r="K39" s="40"/>
      <c r="L39" s="2"/>
      <c r="M39" s="4"/>
      <c r="N39"/>
      <c r="O39"/>
      <c r="U39" s="1"/>
      <c r="V39" s="1"/>
    </row>
    <row r="40" spans="1:22" ht="16" customHeight="1" x14ac:dyDescent="0.2">
      <c r="A40" s="20"/>
      <c r="B40" s="63"/>
      <c r="C40" s="64"/>
      <c r="D40" s="65"/>
      <c r="E40" s="57"/>
      <c r="F40" s="35"/>
      <c r="G40" s="35"/>
      <c r="H40" s="35"/>
      <c r="I40" s="35"/>
      <c r="J40" s="35"/>
      <c r="K40" s="40"/>
      <c r="L40" s="2"/>
      <c r="U40" s="1"/>
      <c r="V40" s="1"/>
    </row>
    <row r="41" spans="1:22" ht="16" customHeight="1" x14ac:dyDescent="0.2">
      <c r="A41" s="25"/>
      <c r="B41" s="63"/>
      <c r="C41" s="64"/>
      <c r="D41" s="65"/>
      <c r="E41" s="57"/>
      <c r="F41" s="35"/>
      <c r="G41" s="35"/>
      <c r="H41" s="35"/>
      <c r="I41" s="35"/>
      <c r="J41" s="35"/>
      <c r="K41" s="40"/>
      <c r="L41" s="2"/>
      <c r="U41" s="1"/>
      <c r="V41" s="1"/>
    </row>
    <row r="42" spans="1:22" ht="16" customHeight="1" x14ac:dyDescent="0.2">
      <c r="A42" s="24"/>
      <c r="B42" s="63"/>
      <c r="C42" s="64"/>
      <c r="D42" s="65"/>
      <c r="E42" s="57"/>
      <c r="F42" s="35"/>
      <c r="G42" s="35"/>
      <c r="H42" s="35"/>
      <c r="I42" s="35"/>
      <c r="J42" s="35"/>
      <c r="K42" s="40"/>
      <c r="L42" s="2"/>
      <c r="U42" s="1"/>
      <c r="V42" s="1"/>
    </row>
    <row r="43" spans="1:22" ht="16" customHeight="1" x14ac:dyDescent="0.2">
      <c r="A43" s="24"/>
      <c r="B43" s="63"/>
      <c r="C43" s="64"/>
      <c r="D43" s="65"/>
      <c r="E43" s="57"/>
      <c r="F43" s="35"/>
      <c r="G43" s="35"/>
      <c r="H43" s="35"/>
      <c r="I43" s="35"/>
      <c r="J43" s="35"/>
      <c r="K43" s="40"/>
      <c r="L43" s="2"/>
      <c r="U43" s="1"/>
      <c r="V43" s="1"/>
    </row>
    <row r="44" spans="1:22" ht="16" customHeight="1" x14ac:dyDescent="0.2">
      <c r="A44" s="24"/>
      <c r="B44" s="63"/>
      <c r="C44" s="64"/>
      <c r="D44" s="65"/>
      <c r="E44" s="57"/>
      <c r="F44" s="35"/>
      <c r="G44" s="35"/>
      <c r="H44" s="35"/>
      <c r="I44" s="35"/>
      <c r="J44" s="35"/>
      <c r="K44" s="40"/>
      <c r="L44" s="2"/>
      <c r="U44" s="1"/>
      <c r="V44" s="1"/>
    </row>
    <row r="45" spans="1:22" ht="16" customHeight="1" x14ac:dyDescent="0.2">
      <c r="A45" s="24"/>
      <c r="B45" s="63"/>
      <c r="C45" s="64"/>
      <c r="D45" s="65"/>
      <c r="E45" s="57"/>
      <c r="F45" s="35"/>
      <c r="G45" s="35"/>
      <c r="H45" s="35"/>
      <c r="I45" s="35"/>
      <c r="J45" s="35"/>
      <c r="K45" s="40"/>
      <c r="L45" s="2"/>
      <c r="R45" s="1"/>
      <c r="S45" s="1"/>
      <c r="T45" s="1"/>
      <c r="U45" s="1"/>
      <c r="V45" s="1"/>
    </row>
    <row r="46" spans="1:22" s="5" customFormat="1" ht="16" customHeight="1" x14ac:dyDescent="0.2">
      <c r="A46" s="20"/>
      <c r="B46" s="63"/>
      <c r="C46" s="64"/>
      <c r="D46" s="65"/>
      <c r="E46" s="57"/>
      <c r="F46" s="35"/>
      <c r="G46" s="35"/>
      <c r="H46" s="35"/>
      <c r="I46" s="35"/>
      <c r="J46" s="35"/>
      <c r="K46" s="40"/>
      <c r="L46" s="2"/>
      <c r="M46" s="4"/>
      <c r="N46"/>
      <c r="O46"/>
      <c r="U46" s="1"/>
      <c r="V46" s="1"/>
    </row>
    <row r="47" spans="1:22" s="6" customFormat="1" ht="16" customHeight="1" x14ac:dyDescent="0.2">
      <c r="A47" s="20"/>
      <c r="B47" s="63"/>
      <c r="C47" s="64"/>
      <c r="D47" s="65"/>
      <c r="E47" s="57"/>
      <c r="F47" s="35"/>
      <c r="G47" s="35"/>
      <c r="H47" s="35"/>
      <c r="I47" s="35"/>
      <c r="J47" s="35"/>
      <c r="K47" s="40"/>
      <c r="L47" s="2"/>
      <c r="M47" s="4"/>
      <c r="N47"/>
      <c r="O47"/>
      <c r="U47" s="1"/>
      <c r="V47" s="1"/>
    </row>
    <row r="48" spans="1:22" s="5" customFormat="1" ht="16" customHeight="1" x14ac:dyDescent="0.2">
      <c r="A48" s="20"/>
      <c r="B48" s="63"/>
      <c r="C48" s="64"/>
      <c r="D48" s="65"/>
      <c r="E48" s="57"/>
      <c r="F48" s="35"/>
      <c r="G48" s="35"/>
      <c r="H48" s="35"/>
      <c r="I48" s="35"/>
      <c r="J48" s="35"/>
      <c r="K48" s="40"/>
      <c r="L48" s="2"/>
      <c r="M48" s="4"/>
      <c r="N48"/>
      <c r="O48"/>
      <c r="U48" s="1"/>
      <c r="V48" s="1"/>
    </row>
    <row r="49" spans="1:22" ht="16" customHeight="1" x14ac:dyDescent="0.2">
      <c r="A49" s="20"/>
      <c r="B49" s="63"/>
      <c r="C49" s="64"/>
      <c r="D49" s="65"/>
      <c r="E49" s="57"/>
      <c r="F49" s="35"/>
      <c r="G49" s="35"/>
      <c r="H49" s="35"/>
      <c r="I49" s="35"/>
      <c r="J49" s="35"/>
      <c r="K49" s="40"/>
      <c r="L49" s="2"/>
      <c r="U49" s="1"/>
      <c r="V49" s="1"/>
    </row>
    <row r="50" spans="1:22" ht="16" customHeight="1" x14ac:dyDescent="0.2">
      <c r="A50" s="25"/>
      <c r="B50" s="63"/>
      <c r="C50" s="64"/>
      <c r="D50" s="65"/>
      <c r="E50" s="57"/>
      <c r="F50" s="35"/>
      <c r="G50" s="35"/>
      <c r="H50" s="35"/>
      <c r="I50" s="35"/>
      <c r="J50" s="35"/>
      <c r="K50" s="40"/>
      <c r="L50" s="2"/>
      <c r="U50" s="1"/>
      <c r="V50" s="1"/>
    </row>
    <row r="51" spans="1:22" ht="16" customHeight="1" x14ac:dyDescent="0.2">
      <c r="A51" s="24"/>
      <c r="B51" s="63"/>
      <c r="C51" s="64"/>
      <c r="D51" s="65"/>
      <c r="E51" s="57"/>
      <c r="F51" s="35"/>
      <c r="G51" s="35"/>
      <c r="H51" s="35"/>
      <c r="I51" s="35"/>
      <c r="J51" s="35"/>
      <c r="K51" s="40"/>
      <c r="L51" s="2"/>
      <c r="R51" s="1"/>
      <c r="S51" s="1"/>
      <c r="T51" s="1"/>
      <c r="U51" s="1"/>
      <c r="V51" s="1"/>
    </row>
    <row r="52" spans="1:22" s="5" customFormat="1" ht="16" customHeight="1" x14ac:dyDescent="0.2">
      <c r="A52" s="20"/>
      <c r="B52" s="63"/>
      <c r="C52" s="64"/>
      <c r="D52" s="65"/>
      <c r="E52" s="57"/>
      <c r="F52" s="35"/>
      <c r="G52" s="35"/>
      <c r="H52" s="35"/>
      <c r="I52" s="35"/>
      <c r="J52" s="35"/>
      <c r="K52" s="40"/>
      <c r="L52" s="2"/>
      <c r="M52" s="4"/>
      <c r="N52"/>
      <c r="O52"/>
      <c r="U52" s="1"/>
      <c r="V52" s="1"/>
    </row>
    <row r="53" spans="1:22" s="6" customFormat="1" ht="16" customHeight="1" x14ac:dyDescent="0.2">
      <c r="A53" s="20"/>
      <c r="B53" s="63"/>
      <c r="C53" s="64"/>
      <c r="D53" s="65"/>
      <c r="E53" s="57"/>
      <c r="F53" s="35"/>
      <c r="G53" s="35"/>
      <c r="H53" s="35"/>
      <c r="I53" s="35"/>
      <c r="J53" s="35"/>
      <c r="K53" s="40"/>
      <c r="L53" s="2"/>
      <c r="M53" s="4"/>
      <c r="N53"/>
      <c r="O53"/>
      <c r="U53" s="1"/>
      <c r="V53" s="1"/>
    </row>
    <row r="54" spans="1:22" s="5" customFormat="1" ht="16" customHeight="1" x14ac:dyDescent="0.2">
      <c r="A54" s="20"/>
      <c r="B54" s="63"/>
      <c r="C54" s="64"/>
      <c r="D54" s="65"/>
      <c r="E54" s="57"/>
      <c r="F54" s="35"/>
      <c r="G54" s="35"/>
      <c r="H54" s="35"/>
      <c r="I54" s="35"/>
      <c r="J54" s="35"/>
      <c r="K54" s="40"/>
      <c r="L54" s="2"/>
      <c r="M54" s="4"/>
      <c r="N54"/>
      <c r="O54"/>
      <c r="U54" s="1"/>
      <c r="V54" s="1"/>
    </row>
    <row r="55" spans="1:22" ht="16" customHeight="1" x14ac:dyDescent="0.2">
      <c r="A55" s="20"/>
      <c r="B55" s="63"/>
      <c r="C55" s="64"/>
      <c r="D55" s="65"/>
      <c r="E55" s="57"/>
      <c r="F55" s="35"/>
      <c r="G55" s="35"/>
      <c r="H55" s="35"/>
      <c r="I55" s="35"/>
      <c r="J55" s="35"/>
      <c r="K55" s="40"/>
      <c r="L55" s="2"/>
      <c r="U55" s="1"/>
      <c r="V55" s="1"/>
    </row>
    <row r="56" spans="1:22" ht="16" customHeight="1" x14ac:dyDescent="0.2">
      <c r="A56" s="25"/>
      <c r="B56" s="63"/>
      <c r="C56" s="64"/>
      <c r="D56" s="65"/>
      <c r="E56" s="57"/>
      <c r="F56" s="35"/>
      <c r="G56" s="35"/>
      <c r="H56" s="35"/>
      <c r="I56" s="35"/>
      <c r="J56" s="35"/>
      <c r="K56" s="40"/>
      <c r="L56" s="2"/>
      <c r="U56" s="1"/>
      <c r="V56" s="1"/>
    </row>
    <row r="57" spans="1:22" ht="16" customHeight="1" x14ac:dyDescent="0.2">
      <c r="A57" s="24"/>
      <c r="B57" s="63"/>
      <c r="C57" s="64"/>
      <c r="D57" s="65"/>
      <c r="E57" s="57"/>
      <c r="F57" s="35"/>
      <c r="G57" s="35"/>
      <c r="H57" s="35"/>
      <c r="I57" s="35"/>
      <c r="J57" s="35"/>
      <c r="K57" s="40"/>
      <c r="L57" s="2"/>
      <c r="U57" s="1"/>
      <c r="V57" s="1"/>
    </row>
    <row r="58" spans="1:22" ht="16" customHeight="1" x14ac:dyDescent="0.2">
      <c r="A58" s="24"/>
      <c r="B58" s="63"/>
      <c r="C58" s="64"/>
      <c r="D58" s="65"/>
      <c r="E58" s="57"/>
      <c r="F58" s="35"/>
      <c r="G58" s="35"/>
      <c r="H58" s="35"/>
      <c r="I58" s="35"/>
      <c r="J58" s="35"/>
      <c r="K58" s="40"/>
      <c r="L58" s="2"/>
      <c r="U58" s="1"/>
      <c r="V58" s="1"/>
    </row>
    <row r="59" spans="1:22" ht="16" customHeight="1" x14ac:dyDescent="0.2">
      <c r="A59" s="24"/>
      <c r="B59" s="63"/>
      <c r="C59" s="64"/>
      <c r="D59" s="65"/>
      <c r="E59" s="57"/>
      <c r="F59" s="35"/>
      <c r="G59" s="35"/>
      <c r="H59" s="35"/>
      <c r="I59" s="35"/>
      <c r="J59" s="35"/>
      <c r="K59" s="40"/>
      <c r="L59" s="2"/>
      <c r="U59" s="1"/>
      <c r="V59" s="1"/>
    </row>
    <row r="60" spans="1:22" ht="16" customHeight="1" x14ac:dyDescent="0.2">
      <c r="A60" s="24"/>
      <c r="B60" s="63"/>
      <c r="C60" s="64"/>
      <c r="D60" s="65"/>
      <c r="E60" s="57"/>
      <c r="F60" s="35"/>
      <c r="G60" s="35"/>
      <c r="H60" s="35"/>
      <c r="I60" s="35"/>
      <c r="J60" s="35"/>
      <c r="K60" s="40"/>
      <c r="L60" s="2"/>
      <c r="R60" s="1"/>
      <c r="S60" s="1"/>
      <c r="T60" s="1"/>
      <c r="U60" s="1"/>
      <c r="V60" s="1"/>
    </row>
    <row r="61" spans="1:22" s="5" customFormat="1" ht="16" customHeight="1" x14ac:dyDescent="0.2">
      <c r="A61" s="20"/>
      <c r="B61" s="63"/>
      <c r="C61" s="64"/>
      <c r="D61" s="65"/>
      <c r="E61" s="57"/>
      <c r="F61" s="35"/>
      <c r="G61" s="35"/>
      <c r="H61" s="35"/>
      <c r="I61" s="35"/>
      <c r="J61" s="35"/>
      <c r="K61" s="40"/>
      <c r="L61" s="2"/>
      <c r="M61" s="4"/>
      <c r="N61"/>
      <c r="O61"/>
      <c r="U61" s="1"/>
      <c r="V61" s="1"/>
    </row>
    <row r="62" spans="1:22" s="6" customFormat="1" ht="16" customHeight="1" x14ac:dyDescent="0.2">
      <c r="A62" s="20"/>
      <c r="B62" s="63"/>
      <c r="C62" s="64"/>
      <c r="D62" s="65"/>
      <c r="E62" s="57"/>
      <c r="F62" s="35"/>
      <c r="G62" s="35"/>
      <c r="H62" s="35"/>
      <c r="I62" s="35"/>
      <c r="J62" s="35"/>
      <c r="K62" s="40"/>
      <c r="L62" s="2"/>
      <c r="M62" s="4"/>
      <c r="N62"/>
      <c r="O62"/>
      <c r="U62" s="1"/>
      <c r="V62" s="1"/>
    </row>
    <row r="63" spans="1:22" s="5" customFormat="1" ht="16" customHeight="1" x14ac:dyDescent="0.2">
      <c r="A63" s="20"/>
      <c r="B63" s="63"/>
      <c r="C63" s="64"/>
      <c r="D63" s="65"/>
      <c r="E63" s="57"/>
      <c r="F63" s="35"/>
      <c r="G63" s="35"/>
      <c r="H63" s="35"/>
      <c r="I63" s="35"/>
      <c r="J63" s="35"/>
      <c r="K63" s="40"/>
      <c r="L63" s="2"/>
      <c r="M63" s="4"/>
      <c r="N63"/>
      <c r="O63"/>
      <c r="U63" s="1"/>
      <c r="V63" s="1"/>
    </row>
    <row r="64" spans="1:22" s="6" customFormat="1" ht="16" customHeight="1" x14ac:dyDescent="0.2">
      <c r="A64" s="20"/>
      <c r="B64" s="63"/>
      <c r="C64" s="64"/>
      <c r="D64" s="65"/>
      <c r="E64" s="57"/>
      <c r="F64" s="35"/>
      <c r="G64" s="35"/>
      <c r="H64" s="35"/>
      <c r="I64" s="35"/>
      <c r="J64" s="35"/>
      <c r="K64" s="40"/>
      <c r="L64" s="2"/>
      <c r="M64" s="4"/>
      <c r="N64"/>
      <c r="O64"/>
      <c r="U64" s="1"/>
      <c r="V64" s="1"/>
    </row>
    <row r="65" spans="1:22" s="5" customFormat="1" ht="16" customHeight="1" x14ac:dyDescent="0.2">
      <c r="A65" s="20"/>
      <c r="B65" s="63"/>
      <c r="C65" s="64"/>
      <c r="D65" s="65"/>
      <c r="E65" s="57"/>
      <c r="F65" s="35"/>
      <c r="G65" s="35"/>
      <c r="H65" s="35"/>
      <c r="I65" s="35"/>
      <c r="J65" s="35"/>
      <c r="K65" s="40"/>
      <c r="L65" s="2"/>
      <c r="M65" s="4"/>
      <c r="N65"/>
      <c r="O65"/>
      <c r="U65" s="1"/>
      <c r="V65" s="1"/>
    </row>
    <row r="66" spans="1:22" ht="16" customHeight="1" x14ac:dyDescent="0.2">
      <c r="A66" s="20"/>
      <c r="B66" s="63"/>
      <c r="C66" s="64"/>
      <c r="D66" s="65"/>
      <c r="E66" s="57"/>
      <c r="F66" s="35"/>
      <c r="G66" s="35"/>
      <c r="H66" s="35"/>
      <c r="I66" s="35"/>
      <c r="J66" s="35"/>
      <c r="K66" s="40"/>
      <c r="L66" s="2"/>
      <c r="U66" s="1"/>
      <c r="V66" s="1"/>
    </row>
    <row r="67" spans="1:22" ht="16" customHeight="1" x14ac:dyDescent="0.2">
      <c r="A67" s="25"/>
      <c r="B67" s="63"/>
      <c r="C67" s="64"/>
      <c r="D67" s="65"/>
      <c r="E67" s="57"/>
      <c r="F67" s="35"/>
      <c r="G67" s="35"/>
      <c r="H67" s="35"/>
      <c r="I67" s="35"/>
      <c r="J67" s="35"/>
      <c r="K67" s="40"/>
      <c r="L67" s="2"/>
      <c r="U67" s="1"/>
      <c r="V67" s="1"/>
    </row>
    <row r="68" spans="1:22" ht="16" customHeight="1" x14ac:dyDescent="0.2">
      <c r="A68" s="24"/>
      <c r="B68" s="63"/>
      <c r="C68" s="64"/>
      <c r="D68" s="65"/>
      <c r="E68" s="57"/>
      <c r="F68" s="35"/>
      <c r="G68" s="35"/>
      <c r="H68" s="35"/>
      <c r="I68" s="35"/>
      <c r="J68" s="35"/>
      <c r="K68" s="40"/>
      <c r="L68" s="2"/>
      <c r="U68" s="1"/>
      <c r="V68" s="1"/>
    </row>
    <row r="69" spans="1:22" ht="16" customHeight="1" x14ac:dyDescent="0.2">
      <c r="A69" s="24"/>
      <c r="B69" s="63"/>
      <c r="C69" s="64"/>
      <c r="D69" s="65"/>
      <c r="E69" s="57"/>
      <c r="F69" s="35"/>
      <c r="G69" s="35"/>
      <c r="H69" s="35"/>
      <c r="I69" s="35"/>
      <c r="J69" s="35"/>
      <c r="K69" s="40"/>
      <c r="L69" s="2"/>
      <c r="U69" s="1"/>
      <c r="V69" s="1"/>
    </row>
    <row r="70" spans="1:22" ht="16" customHeight="1" x14ac:dyDescent="0.2">
      <c r="A70" s="24"/>
      <c r="B70" s="63"/>
      <c r="C70" s="64"/>
      <c r="D70" s="65"/>
      <c r="E70" s="57"/>
      <c r="F70" s="35"/>
      <c r="G70" s="35"/>
      <c r="H70" s="35"/>
      <c r="I70" s="35"/>
      <c r="J70" s="35"/>
      <c r="K70" s="40"/>
      <c r="L70" s="2"/>
      <c r="U70" s="1"/>
      <c r="V70" s="1"/>
    </row>
    <row r="71" spans="1:22" ht="16" customHeight="1" x14ac:dyDescent="0.2">
      <c r="A71" s="24"/>
      <c r="B71" s="63"/>
      <c r="C71" s="64"/>
      <c r="D71" s="65"/>
      <c r="E71" s="57"/>
      <c r="F71" s="35"/>
      <c r="G71" s="35"/>
      <c r="H71" s="35"/>
      <c r="I71" s="35"/>
      <c r="J71" s="35"/>
      <c r="K71" s="40"/>
      <c r="L71" s="2"/>
      <c r="R71" s="1"/>
      <c r="S71" s="1"/>
      <c r="T71" s="1"/>
      <c r="U71" s="1"/>
      <c r="V71" s="1"/>
    </row>
    <row r="72" spans="1:22" s="5" customFormat="1" ht="16" customHeight="1" x14ac:dyDescent="0.2">
      <c r="A72" s="20"/>
      <c r="B72" s="63"/>
      <c r="C72" s="64"/>
      <c r="D72" s="65"/>
      <c r="E72" s="57"/>
      <c r="F72" s="35"/>
      <c r="G72" s="35"/>
      <c r="H72" s="35"/>
      <c r="I72" s="35"/>
      <c r="J72" s="35"/>
      <c r="K72" s="40"/>
      <c r="L72" s="2"/>
      <c r="M72" s="4"/>
      <c r="N72"/>
      <c r="O72"/>
      <c r="U72" s="1"/>
      <c r="V72" s="1"/>
    </row>
    <row r="73" spans="1:22" s="6" customFormat="1" ht="16" customHeight="1" x14ac:dyDescent="0.2">
      <c r="A73" s="20"/>
      <c r="B73" s="63"/>
      <c r="C73" s="64"/>
      <c r="D73" s="65"/>
      <c r="E73" s="57"/>
      <c r="F73" s="35"/>
      <c r="G73" s="35"/>
      <c r="H73" s="35"/>
      <c r="I73" s="35"/>
      <c r="J73" s="35"/>
      <c r="K73" s="40"/>
      <c r="L73" s="2"/>
      <c r="M73" s="4"/>
      <c r="N73"/>
      <c r="O73"/>
      <c r="U73" s="1"/>
      <c r="V73" s="1"/>
    </row>
    <row r="74" spans="1:22" s="5" customFormat="1" ht="16" customHeight="1" x14ac:dyDescent="0.2">
      <c r="A74" s="20"/>
      <c r="B74" s="63"/>
      <c r="C74" s="64"/>
      <c r="D74" s="65"/>
      <c r="E74" s="57"/>
      <c r="F74" s="35"/>
      <c r="G74" s="35"/>
      <c r="H74" s="35"/>
      <c r="I74" s="35"/>
      <c r="J74" s="35"/>
      <c r="K74" s="40"/>
      <c r="L74" s="2"/>
      <c r="M74" s="4"/>
      <c r="N74"/>
      <c r="O74"/>
      <c r="U74" s="1"/>
      <c r="V74" s="1"/>
    </row>
    <row r="75" spans="1:22" ht="16" customHeight="1" x14ac:dyDescent="0.2">
      <c r="A75" s="20"/>
      <c r="B75" s="63"/>
      <c r="C75" s="64"/>
      <c r="D75" s="65"/>
      <c r="E75" s="57"/>
      <c r="F75" s="35"/>
      <c r="G75" s="35"/>
      <c r="H75" s="35"/>
      <c r="I75" s="35"/>
      <c r="J75" s="35"/>
      <c r="K75" s="40"/>
      <c r="L75" s="2"/>
      <c r="U75" s="1"/>
      <c r="V75" s="1"/>
    </row>
    <row r="76" spans="1:22" ht="16" customHeight="1" x14ac:dyDescent="0.2">
      <c r="A76" s="25"/>
      <c r="B76" s="63"/>
      <c r="C76" s="64"/>
      <c r="D76" s="65"/>
      <c r="E76" s="57"/>
      <c r="F76" s="35"/>
      <c r="G76" s="35"/>
      <c r="H76" s="35"/>
      <c r="I76" s="35"/>
      <c r="J76" s="35"/>
      <c r="K76" s="40"/>
      <c r="L76" s="2"/>
      <c r="U76" s="1"/>
      <c r="V76" s="1"/>
    </row>
    <row r="77" spans="1:22" ht="16" customHeight="1" x14ac:dyDescent="0.2">
      <c r="A77" s="24"/>
      <c r="B77" s="63"/>
      <c r="C77" s="64"/>
      <c r="D77" s="65"/>
      <c r="E77" s="57"/>
      <c r="F77" s="35"/>
      <c r="G77" s="35"/>
      <c r="H77" s="35"/>
      <c r="I77" s="35"/>
      <c r="J77" s="35"/>
      <c r="K77" s="40"/>
      <c r="L77" s="2"/>
      <c r="R77" s="1"/>
      <c r="S77" s="1"/>
      <c r="T77" s="1"/>
      <c r="U77" s="1"/>
      <c r="V77" s="1"/>
    </row>
    <row r="78" spans="1:22" s="5" customFormat="1" ht="16" customHeight="1" x14ac:dyDescent="0.2">
      <c r="A78" s="20"/>
      <c r="B78" s="63"/>
      <c r="C78" s="64"/>
      <c r="D78" s="65"/>
      <c r="E78" s="57"/>
      <c r="F78" s="35"/>
      <c r="G78" s="35"/>
      <c r="H78" s="35"/>
      <c r="I78" s="35"/>
      <c r="J78" s="35"/>
      <c r="K78" s="40"/>
      <c r="L78" s="2"/>
      <c r="M78" s="4"/>
      <c r="N78"/>
      <c r="O78"/>
      <c r="U78" s="1"/>
      <c r="V78" s="1"/>
    </row>
    <row r="79" spans="1:22" s="6" customFormat="1" ht="16" customHeight="1" x14ac:dyDescent="0.2">
      <c r="A79" s="20"/>
      <c r="B79" s="63"/>
      <c r="C79" s="64"/>
      <c r="D79" s="65"/>
      <c r="E79" s="57"/>
      <c r="F79" s="35"/>
      <c r="G79" s="35"/>
      <c r="H79" s="35"/>
      <c r="I79" s="35"/>
      <c r="J79" s="35"/>
      <c r="K79" s="40"/>
      <c r="L79" s="2"/>
      <c r="M79" s="4"/>
      <c r="N79"/>
      <c r="O79"/>
      <c r="U79" s="1"/>
      <c r="V79" s="1"/>
    </row>
    <row r="80" spans="1:22" s="5" customFormat="1" ht="16" customHeight="1" x14ac:dyDescent="0.2">
      <c r="A80" s="20"/>
      <c r="B80" s="63"/>
      <c r="C80" s="64"/>
      <c r="D80" s="65"/>
      <c r="E80" s="57"/>
      <c r="F80" s="35"/>
      <c r="G80" s="35"/>
      <c r="H80" s="35"/>
      <c r="I80" s="35"/>
      <c r="J80" s="35"/>
      <c r="K80" s="40"/>
      <c r="L80" s="2"/>
      <c r="M80" s="4"/>
      <c r="N80"/>
      <c r="O80"/>
      <c r="U80" s="1"/>
      <c r="V80" s="1"/>
    </row>
    <row r="81" spans="1:22" ht="16" customHeight="1" x14ac:dyDescent="0.2">
      <c r="A81" s="20"/>
      <c r="B81" s="63"/>
      <c r="C81" s="64"/>
      <c r="D81" s="65"/>
      <c r="E81" s="57"/>
      <c r="F81" s="35"/>
      <c r="G81" s="35"/>
      <c r="H81" s="35"/>
      <c r="I81" s="35"/>
      <c r="J81" s="35"/>
      <c r="K81" s="40"/>
      <c r="L81" s="2"/>
      <c r="U81" s="1"/>
      <c r="V81" s="1"/>
    </row>
    <row r="82" spans="1:22" ht="16" customHeight="1" x14ac:dyDescent="0.2">
      <c r="A82" s="25"/>
      <c r="B82" s="63"/>
      <c r="C82" s="64"/>
      <c r="D82" s="65"/>
      <c r="E82" s="57"/>
      <c r="F82" s="35"/>
      <c r="G82" s="35"/>
      <c r="H82" s="35"/>
      <c r="I82" s="35"/>
      <c r="J82" s="35"/>
      <c r="K82" s="40"/>
      <c r="L82" s="2"/>
      <c r="U82" s="1"/>
      <c r="V82" s="1"/>
    </row>
    <row r="83" spans="1:22" ht="16" customHeight="1" x14ac:dyDescent="0.2">
      <c r="A83" s="24"/>
      <c r="B83" s="63"/>
      <c r="C83" s="64"/>
      <c r="D83" s="65"/>
      <c r="E83" s="57"/>
      <c r="F83" s="35"/>
      <c r="G83" s="35"/>
      <c r="H83" s="35"/>
      <c r="I83" s="35"/>
      <c r="J83" s="35"/>
      <c r="K83" s="40"/>
      <c r="L83" s="2"/>
      <c r="U83" s="1"/>
      <c r="V83" s="1"/>
    </row>
    <row r="84" spans="1:22" ht="16" customHeight="1" x14ac:dyDescent="0.2">
      <c r="A84" s="24"/>
      <c r="B84" s="63"/>
      <c r="C84" s="64"/>
      <c r="D84" s="65"/>
      <c r="E84" s="57"/>
      <c r="F84" s="35"/>
      <c r="G84" s="35"/>
      <c r="H84" s="35"/>
      <c r="I84" s="35"/>
      <c r="J84" s="35"/>
      <c r="K84" s="40"/>
      <c r="L84" s="2"/>
      <c r="U84" s="1"/>
      <c r="V84" s="1"/>
    </row>
    <row r="85" spans="1:22" ht="16" customHeight="1" x14ac:dyDescent="0.2">
      <c r="A85" s="24"/>
      <c r="B85" s="63"/>
      <c r="C85" s="64"/>
      <c r="D85" s="65"/>
      <c r="E85" s="57"/>
      <c r="F85" s="35"/>
      <c r="G85" s="35"/>
      <c r="H85" s="35"/>
      <c r="I85" s="35"/>
      <c r="J85" s="35"/>
      <c r="K85" s="40"/>
      <c r="L85" s="2"/>
      <c r="U85" s="1"/>
      <c r="V85" s="1"/>
    </row>
    <row r="86" spans="1:22" ht="16" customHeight="1" x14ac:dyDescent="0.2">
      <c r="A86" s="24"/>
      <c r="B86" s="63"/>
      <c r="C86" s="64"/>
      <c r="D86" s="65"/>
      <c r="E86" s="57"/>
      <c r="F86" s="35"/>
      <c r="G86" s="35"/>
      <c r="H86" s="35"/>
      <c r="I86" s="35"/>
      <c r="J86" s="35"/>
      <c r="K86" s="40"/>
      <c r="L86" s="2"/>
      <c r="R86" s="1"/>
      <c r="S86" s="1"/>
      <c r="T86" s="1"/>
      <c r="U86" s="1"/>
      <c r="V86" s="1"/>
    </row>
    <row r="87" spans="1:22" s="5" customFormat="1" ht="16" customHeight="1" x14ac:dyDescent="0.2">
      <c r="A87" s="20"/>
      <c r="B87" s="63"/>
      <c r="C87" s="64"/>
      <c r="D87" s="65"/>
      <c r="E87" s="57"/>
      <c r="F87" s="35"/>
      <c r="G87" s="35"/>
      <c r="H87" s="35"/>
      <c r="I87" s="35"/>
      <c r="J87" s="35"/>
      <c r="K87" s="40"/>
      <c r="L87" s="2"/>
      <c r="M87" s="4"/>
      <c r="N87"/>
      <c r="O87"/>
      <c r="U87" s="1"/>
      <c r="V87" s="1"/>
    </row>
    <row r="88" spans="1:22" s="6" customFormat="1" ht="16" customHeight="1" x14ac:dyDescent="0.2">
      <c r="A88" s="20"/>
      <c r="B88" s="63"/>
      <c r="C88" s="64"/>
      <c r="D88" s="65"/>
      <c r="E88" s="57"/>
      <c r="F88" s="35"/>
      <c r="G88" s="35"/>
      <c r="H88" s="35"/>
      <c r="I88" s="35"/>
      <c r="J88" s="35"/>
      <c r="K88" s="40"/>
      <c r="L88" s="2"/>
      <c r="M88" s="4"/>
      <c r="N88"/>
      <c r="O88"/>
      <c r="U88" s="1"/>
      <c r="V88" s="1"/>
    </row>
    <row r="89" spans="1:22" s="5" customFormat="1" ht="16" customHeight="1" x14ac:dyDescent="0.2">
      <c r="A89" s="20"/>
      <c r="B89" s="63"/>
      <c r="C89" s="64"/>
      <c r="D89" s="65"/>
      <c r="E89" s="57"/>
      <c r="F89" s="35"/>
      <c r="G89" s="35"/>
      <c r="H89" s="35"/>
      <c r="I89" s="35"/>
      <c r="J89" s="35"/>
      <c r="K89" s="40"/>
      <c r="L89" s="2"/>
      <c r="M89" s="4"/>
      <c r="N89"/>
      <c r="O89"/>
      <c r="U89" s="1"/>
      <c r="V89" s="1"/>
    </row>
    <row r="90" spans="1:22" ht="16" customHeight="1" x14ac:dyDescent="0.2">
      <c r="A90" s="20"/>
      <c r="B90" s="63"/>
      <c r="C90" s="64"/>
      <c r="D90" s="65"/>
      <c r="E90" s="57"/>
      <c r="F90" s="35"/>
      <c r="G90" s="35"/>
      <c r="H90" s="35"/>
      <c r="I90" s="35"/>
      <c r="J90" s="35"/>
      <c r="K90" s="40"/>
      <c r="L90" s="2"/>
      <c r="U90" s="1"/>
      <c r="V90" s="1"/>
    </row>
    <row r="91" spans="1:22" ht="16" customHeight="1" x14ac:dyDescent="0.2">
      <c r="A91" s="25"/>
      <c r="B91" s="63"/>
      <c r="C91" s="64"/>
      <c r="D91" s="65"/>
      <c r="E91" s="57"/>
      <c r="F91" s="35"/>
      <c r="G91" s="35"/>
      <c r="H91" s="35"/>
      <c r="I91" s="35"/>
      <c r="J91" s="35"/>
      <c r="K91" s="40"/>
      <c r="L91" s="2"/>
      <c r="U91" s="1"/>
      <c r="V91" s="1"/>
    </row>
    <row r="92" spans="1:22" ht="16" customHeight="1" x14ac:dyDescent="0.2">
      <c r="A92" s="24"/>
      <c r="B92" s="63"/>
      <c r="C92" s="64"/>
      <c r="D92" s="65"/>
      <c r="E92" s="57"/>
      <c r="F92" s="35"/>
      <c r="G92" s="35"/>
      <c r="H92" s="35"/>
      <c r="I92" s="35"/>
      <c r="J92" s="35"/>
      <c r="K92" s="40"/>
      <c r="L92" s="2"/>
      <c r="U92" s="1"/>
      <c r="V92" s="1"/>
    </row>
    <row r="93" spans="1:22" ht="16" customHeight="1" x14ac:dyDescent="0.2">
      <c r="A93" s="24"/>
      <c r="B93" s="63"/>
      <c r="C93" s="64"/>
      <c r="D93" s="65"/>
      <c r="E93" s="57"/>
      <c r="F93" s="35"/>
      <c r="G93" s="35"/>
      <c r="H93" s="35"/>
      <c r="I93" s="35"/>
      <c r="J93" s="35"/>
      <c r="K93" s="40"/>
      <c r="L93" s="2"/>
      <c r="U93" s="1"/>
      <c r="V93" s="1"/>
    </row>
    <row r="94" spans="1:22" ht="16" customHeight="1" thickBot="1" x14ac:dyDescent="0.25">
      <c r="A94" s="24"/>
      <c r="B94" s="66"/>
      <c r="C94" s="67"/>
      <c r="D94" s="68"/>
      <c r="E94" s="59"/>
      <c r="F94" s="35"/>
      <c r="G94" s="35"/>
      <c r="H94" s="35"/>
      <c r="I94" s="35"/>
      <c r="J94" s="35"/>
      <c r="K94" s="40"/>
      <c r="L94" s="2"/>
      <c r="U94" s="1"/>
      <c r="V94" s="1"/>
    </row>
    <row r="95" spans="1:22" ht="16" customHeight="1" x14ac:dyDescent="0.2">
      <c r="A95" s="24"/>
      <c r="B95" s="38"/>
      <c r="C95" s="38"/>
      <c r="D95" s="38"/>
      <c r="E95" s="38"/>
      <c r="F95" s="38"/>
      <c r="G95" s="35"/>
      <c r="H95" s="35"/>
      <c r="I95" s="35"/>
      <c r="J95" s="35"/>
      <c r="K95" s="40"/>
      <c r="L95" s="2"/>
      <c r="U95" s="1"/>
      <c r="V95" s="1"/>
    </row>
    <row r="96" spans="1:22" ht="16" customHeight="1" x14ac:dyDescent="0.2">
      <c r="A96" s="24"/>
      <c r="B96" s="38"/>
      <c r="C96" s="38"/>
      <c r="D96" s="38"/>
      <c r="E96" s="38"/>
      <c r="F96" s="38"/>
      <c r="G96" s="35"/>
      <c r="H96" s="35"/>
      <c r="I96" s="35"/>
      <c r="J96" s="35"/>
      <c r="K96" s="40"/>
      <c r="L96" s="2"/>
      <c r="U96" s="1"/>
      <c r="V96" s="1"/>
    </row>
    <row r="97" spans="1:22" x14ac:dyDescent="0.2">
      <c r="A97" s="24"/>
      <c r="B97" s="38"/>
      <c r="C97" s="38"/>
      <c r="D97" s="38"/>
      <c r="E97" s="38"/>
      <c r="F97" s="38"/>
      <c r="G97" s="38"/>
      <c r="H97" s="38"/>
      <c r="I97" s="38"/>
      <c r="J97" s="38"/>
      <c r="K97" s="47"/>
      <c r="L97" s="2"/>
      <c r="M97"/>
      <c r="O97" s="1"/>
      <c r="R97" s="1"/>
      <c r="S97" s="1"/>
      <c r="T97" s="1"/>
      <c r="U97" s="1"/>
      <c r="V97" s="1"/>
    </row>
    <row r="98" spans="1:22" ht="15" customHeight="1" x14ac:dyDescent="0.2">
      <c r="B98" s="27"/>
      <c r="C98" s="27"/>
      <c r="D98" s="27"/>
      <c r="E98" s="27"/>
      <c r="F98" s="26"/>
      <c r="G98" s="27"/>
      <c r="H98" s="27"/>
      <c r="I98" s="27"/>
      <c r="J98" s="27"/>
      <c r="K98" s="27"/>
      <c r="T98" s="1"/>
      <c r="U98" s="1"/>
      <c r="V98" s="1"/>
    </row>
    <row r="99" spans="1:22" ht="15" customHeight="1" x14ac:dyDescent="0.2">
      <c r="B99" s="27"/>
      <c r="C99" s="27"/>
      <c r="D99" s="27"/>
      <c r="E99" s="27"/>
      <c r="F99" s="27"/>
      <c r="G99" s="27"/>
      <c r="H99" s="27"/>
      <c r="I99" s="27"/>
      <c r="J99" s="27"/>
      <c r="K99" s="27"/>
    </row>
    <row r="100" spans="1:22" ht="15" customHeight="1" x14ac:dyDescent="0.2"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"/>
      <c r="M100" s="1"/>
      <c r="N100" s="1"/>
      <c r="O100" s="1"/>
    </row>
    <row r="101" spans="1:22" x14ac:dyDescent="0.2">
      <c r="B101" s="27"/>
      <c r="C101" s="27"/>
      <c r="D101" s="26"/>
      <c r="E101" s="26"/>
      <c r="F101" s="27"/>
      <c r="G101" s="27"/>
      <c r="H101" s="27"/>
      <c r="I101" s="27"/>
      <c r="J101" s="27"/>
      <c r="K101" s="27"/>
      <c r="L101" s="2"/>
      <c r="M101"/>
      <c r="O101" s="1"/>
    </row>
    <row r="102" spans="1:22" x14ac:dyDescent="0.2">
      <c r="B102" s="27"/>
      <c r="C102" s="27"/>
      <c r="D102" s="69"/>
      <c r="E102" s="69"/>
      <c r="F102" s="27"/>
      <c r="G102" s="27"/>
      <c r="H102" s="27"/>
      <c r="I102" s="27"/>
      <c r="J102" s="27"/>
      <c r="K102" s="27"/>
      <c r="L102" s="2"/>
      <c r="M102"/>
      <c r="O102" s="1"/>
    </row>
    <row r="103" spans="1:22" x14ac:dyDescent="0.2">
      <c r="B103" s="27"/>
      <c r="C103" s="27"/>
      <c r="D103" s="70"/>
      <c r="E103" s="70"/>
      <c r="F103" s="27"/>
      <c r="G103" s="27"/>
      <c r="H103" s="27"/>
      <c r="I103" s="27"/>
      <c r="J103" s="27"/>
      <c r="K103" s="27"/>
      <c r="L103" s="2"/>
      <c r="M103"/>
      <c r="O103" s="1"/>
    </row>
    <row r="104" spans="1:22" x14ac:dyDescent="0.2">
      <c r="B104" s="27"/>
      <c r="C104" s="27"/>
      <c r="D104" s="70"/>
      <c r="E104" s="70"/>
      <c r="F104" s="27"/>
      <c r="G104" s="27"/>
      <c r="H104" s="27"/>
      <c r="I104" s="27"/>
      <c r="J104" s="27"/>
      <c r="K104" s="27"/>
      <c r="O104" s="1"/>
    </row>
    <row r="105" spans="1:22" x14ac:dyDescent="0.2">
      <c r="B105" s="27"/>
      <c r="C105" s="27"/>
      <c r="D105" s="71"/>
      <c r="E105" s="71"/>
      <c r="F105" s="26"/>
      <c r="G105" s="27"/>
      <c r="H105" s="27"/>
      <c r="I105" s="27"/>
      <c r="J105" s="27"/>
      <c r="K105" s="27"/>
      <c r="O105" s="1"/>
    </row>
    <row r="106" spans="1:22" x14ac:dyDescent="0.2">
      <c r="B106" s="27"/>
      <c r="C106" s="27"/>
      <c r="D106" s="27"/>
      <c r="E106" s="27"/>
      <c r="F106" s="26"/>
      <c r="G106" s="27"/>
      <c r="H106" s="27"/>
      <c r="I106" s="27"/>
      <c r="J106" s="27"/>
      <c r="K106" s="27"/>
      <c r="O106" s="1"/>
    </row>
    <row r="107" spans="1:22" x14ac:dyDescent="0.2">
      <c r="D107"/>
      <c r="E107"/>
      <c r="F107" s="1"/>
      <c r="M107"/>
      <c r="N107" s="4"/>
      <c r="O107" s="1"/>
    </row>
    <row r="108" spans="1:22" x14ac:dyDescent="0.2">
      <c r="B108" s="3"/>
      <c r="C108" s="3"/>
      <c r="D108"/>
      <c r="E108"/>
      <c r="F108" s="1"/>
      <c r="G108" s="3"/>
      <c r="H108" s="3"/>
      <c r="I108" s="3"/>
      <c r="J108" s="3"/>
      <c r="K108" s="3"/>
      <c r="M108"/>
      <c r="N108" s="4"/>
      <c r="O108" s="1"/>
    </row>
    <row r="109" spans="1:22" ht="16" x14ac:dyDescent="0.2">
      <c r="B109" s="6"/>
      <c r="C109" s="6"/>
      <c r="D109"/>
      <c r="E109"/>
      <c r="F109" s="1"/>
      <c r="G109" s="6"/>
      <c r="H109" s="6"/>
      <c r="I109" s="6"/>
      <c r="J109" s="6"/>
      <c r="K109" s="6"/>
      <c r="M109"/>
      <c r="N109" s="4"/>
      <c r="O109" s="1"/>
    </row>
    <row r="110" spans="1:22" x14ac:dyDescent="0.2">
      <c r="B110" s="5"/>
      <c r="C110" s="5"/>
      <c r="D110"/>
      <c r="E110"/>
      <c r="F110" s="1"/>
      <c r="G110" s="5"/>
      <c r="H110" s="5"/>
      <c r="I110" s="5"/>
      <c r="J110" s="5"/>
      <c r="K110" s="5"/>
      <c r="M110"/>
      <c r="N110" s="4"/>
      <c r="O110" s="1"/>
    </row>
    <row r="111" spans="1:22" x14ac:dyDescent="0.2">
      <c r="D111"/>
      <c r="E111"/>
      <c r="F111" s="1"/>
      <c r="M111"/>
      <c r="N111" s="4"/>
      <c r="O111" s="1"/>
    </row>
    <row r="112" spans="1:22" ht="15" customHeight="1" x14ac:dyDescent="0.2">
      <c r="D112"/>
      <c r="E112"/>
      <c r="F112" s="1"/>
      <c r="M112"/>
      <c r="N112" s="4"/>
      <c r="O112" s="1"/>
    </row>
    <row r="113" spans="4:15" x14ac:dyDescent="0.2">
      <c r="D113"/>
      <c r="E113"/>
      <c r="F113" s="1"/>
      <c r="M113"/>
      <c r="N113" s="4"/>
      <c r="O113" s="1"/>
    </row>
    <row r="114" spans="4:15" x14ac:dyDescent="0.2">
      <c r="D114"/>
      <c r="E114"/>
      <c r="F114" s="1"/>
      <c r="M114"/>
      <c r="O114" s="1"/>
    </row>
    <row r="115" spans="4:15" x14ac:dyDescent="0.2">
      <c r="D115"/>
      <c r="E115"/>
      <c r="F115" s="1"/>
      <c r="M115"/>
      <c r="O115" s="1"/>
    </row>
    <row r="116" spans="4:15" x14ac:dyDescent="0.2">
      <c r="M116"/>
      <c r="O116" s="1"/>
    </row>
    <row r="117" spans="4:15" x14ac:dyDescent="0.2">
      <c r="M117"/>
      <c r="O117" s="1"/>
    </row>
  </sheetData>
  <sheetProtection formatColumns="0"/>
  <mergeCells count="8">
    <mergeCell ref="B23:E23"/>
    <mergeCell ref="A1:K1"/>
    <mergeCell ref="A2:K2"/>
    <mergeCell ref="B4:C4"/>
    <mergeCell ref="H4:H6"/>
    <mergeCell ref="J5:J7"/>
    <mergeCell ref="B9:C9"/>
    <mergeCell ref="E9:H9"/>
  </mergeCells>
  <dataValidations count="4">
    <dataValidation type="list" allowBlank="1" showInputMessage="1" showErrorMessage="1" sqref="D25:D94" xr:uid="{D1DAA122-EE29-4D79-8F25-238669E9E794}">
      <formula1>"Actual, Hypothetical"</formula1>
    </dataValidation>
    <dataValidation type="list" allowBlank="1" showInputMessage="1" showErrorMessage="1" sqref="B25:B94" xr:uid="{7FCCD51C-E761-4FED-B463-43FB201989DA}">
      <formula1>$B$11:$B$20</formula1>
    </dataValidation>
    <dataValidation type="list" allowBlank="1" showInputMessage="1" showErrorMessage="1" sqref="F6" xr:uid="{6F2C4082-7125-44C2-BFAD-BF0AB1959751}">
      <formula1>"1,2,3,4,5,6,7,8"</formula1>
    </dataValidation>
    <dataValidation type="list" allowBlank="1" showInputMessage="1" showErrorMessage="1" sqref="H7" xr:uid="{9DA13233-1F9B-42DF-9D7F-B4B40C3F0107}">
      <formula1>"Yes, No"</formula1>
    </dataValidation>
  </dataValidations>
  <pageMargins left="0.7" right="0.7" top="0.75" bottom="0.75" header="0.3" footer="0.3"/>
  <pageSetup scale="7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83DC-B045-B847-B930-C0DE275C524A}">
  <sheetPr codeName="Sheet6">
    <pageSetUpPr fitToPage="1"/>
  </sheetPr>
  <dimension ref="A1:V117"/>
  <sheetViews>
    <sheetView showGridLines="0" showRuler="0" zoomScale="71" zoomScaleNormal="120" workbookViewId="0">
      <selection activeCell="D13" sqref="D13"/>
    </sheetView>
  </sheetViews>
  <sheetFormatPr baseColWidth="10" defaultColWidth="8.83203125" defaultRowHeight="15" x14ac:dyDescent="0.2"/>
  <cols>
    <col min="1" max="1" width="5" customWidth="1"/>
    <col min="2" max="2" width="20.1640625" customWidth="1"/>
    <col min="3" max="3" width="27.1640625" customWidth="1"/>
    <col min="4" max="4" width="12.83203125" style="4" customWidth="1"/>
    <col min="5" max="5" width="23" style="4" customWidth="1"/>
    <col min="6" max="6" width="14.83203125" customWidth="1"/>
    <col min="7" max="7" width="12.83203125" customWidth="1"/>
    <col min="8" max="8" width="13.6640625" customWidth="1"/>
    <col min="9" max="9" width="7.6640625" customWidth="1"/>
    <col min="10" max="10" width="35.83203125" customWidth="1"/>
    <col min="11" max="11" width="6.33203125" customWidth="1"/>
    <col min="12" max="12" width="15" style="4" customWidth="1"/>
    <col min="13" max="13" width="11" style="4" customWidth="1"/>
    <col min="14" max="15" width="10.1640625" bestFit="1" customWidth="1"/>
    <col min="16" max="16" width="14.1640625" bestFit="1" customWidth="1"/>
    <col min="17" max="18" width="11.1640625" bestFit="1" customWidth="1"/>
    <col min="19" max="19" width="10.1640625" bestFit="1" customWidth="1"/>
  </cols>
  <sheetData>
    <row r="1" spans="1:22" s="1" customFormat="1" ht="47" x14ac:dyDescent="0.2">
      <c r="A1" s="119" t="str">
        <f ca="1">IF(F4="","CLASS GPA TRACKER",F4&amp;": "&amp;C6)</f>
        <v>(Enter course code here): A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</row>
    <row r="2" spans="1:22" ht="21" x14ac:dyDescent="0.25">
      <c r="A2" s="120" t="s">
        <v>65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2"/>
      <c r="U2" s="1"/>
      <c r="V2" s="1"/>
    </row>
    <row r="3" spans="1:22" s="3" customFormat="1" ht="18" customHeight="1" x14ac:dyDescent="0.2">
      <c r="A3" s="20"/>
      <c r="B3" s="21"/>
      <c r="C3" s="21"/>
      <c r="D3" s="22"/>
      <c r="E3" s="22"/>
      <c r="F3" s="21"/>
      <c r="G3" s="21"/>
      <c r="H3" s="21"/>
      <c r="I3" s="21"/>
      <c r="J3" s="21"/>
      <c r="K3" s="23"/>
      <c r="L3" s="2"/>
      <c r="M3" s="2"/>
      <c r="N3" s="1"/>
    </row>
    <row r="4" spans="1:22" ht="16" customHeight="1" thickBot="1" x14ac:dyDescent="0.25">
      <c r="A4" s="24"/>
      <c r="B4" s="121" t="s">
        <v>1</v>
      </c>
      <c r="C4" s="121"/>
      <c r="D4" s="35"/>
      <c r="E4" s="36" t="s">
        <v>2</v>
      </c>
      <c r="F4" s="37" t="str" cm="1">
        <f t="array" aca="1" ref="F4" ca="1">MID(CELL("filename",A1),FIND("]",CELL("filename",A1))+1,255)</f>
        <v>(Enter course code here)</v>
      </c>
      <c r="G4" s="35"/>
      <c r="H4" s="122" t="s">
        <v>74</v>
      </c>
      <c r="I4" s="38"/>
      <c r="J4" s="39"/>
      <c r="K4" s="40"/>
      <c r="L4" s="2"/>
      <c r="R4" s="1"/>
      <c r="S4" s="1"/>
      <c r="T4" s="1"/>
      <c r="U4" s="1"/>
      <c r="V4" s="1"/>
    </row>
    <row r="5" spans="1:22" ht="16" customHeight="1" x14ac:dyDescent="0.2">
      <c r="A5" s="24"/>
      <c r="B5" s="41" t="s">
        <v>72</v>
      </c>
      <c r="C5" s="42">
        <f>IF(H21&gt;=GPAScale!C6,GPAScale!E6,  IF(H21&gt;=GPAScale!C7,GPAScale!E7,  IF(H21&gt;=GPAScale!C8,GPAScale!E8,  IF(H21&gt;=GPAScale!C9,GPAScale!E9,  IF(H21&gt;=GPAScale!C10,GPAScale!E10,  IF(H21&gt;=GPAScale!C11,GPAScale!E11,  IF(H21&gt;=GPAScale!C12,GPAScale!E12,  IF(H21&gt;=GPAScale!C13,GPAScale!E13,  IF(H21&gt;=GPAScale!C14,GPAScale!E14,  IF(H21&gt;=GPAScale!C15,GPAScale!E15,  IF(H21&gt;=GPAScale!C16,GPAScale!E16,  IF(H21&gt;=GPAScale!C17,GPAScale!E17,  GPAScale!E18))))))))))))</f>
        <v>3.9</v>
      </c>
      <c r="D5" s="35"/>
      <c r="E5" s="43" t="s">
        <v>4</v>
      </c>
      <c r="F5" s="107">
        <v>0.5</v>
      </c>
      <c r="G5" s="35"/>
      <c r="H5" s="122"/>
      <c r="I5" s="38"/>
      <c r="J5" s="124" t="s">
        <v>75</v>
      </c>
      <c r="K5" s="40"/>
      <c r="L5" s="2"/>
      <c r="R5" s="1"/>
      <c r="S5" s="1"/>
      <c r="T5" s="1"/>
      <c r="U5" s="1"/>
      <c r="V5" s="1"/>
    </row>
    <row r="6" spans="1:22" ht="16" customHeight="1" thickBot="1" x14ac:dyDescent="0.25">
      <c r="A6" s="24"/>
      <c r="B6" s="41" t="s">
        <v>51</v>
      </c>
      <c r="C6" s="42" t="str">
        <f>IF(H21&gt;=GPAScale!C6,GPAScale!B6,  IF(H21&gt;=GPAScale!C7,GPAScale!B7,  IF(H21&gt;=GPAScale!C8,GPAScale!B8,  IF(H21&gt;=GPAScale!C9,GPAScale!B9,  IF(H21&gt;=GPAScale!C10,GPAScale!B10,  IF(H21&gt;=GPAScale!C11,GPAScale!B11,  IF(H21&gt;=GPAScale!C12,GPAScale!B12,  IF(H21&gt;=GPAScale!C13,GPAScale!B13,  IF(H21&gt;=GPAScale!C14,GPAScale!B14,  IF(H21&gt;=GPAScale!C15,GPAScale!B15,  IF(H21&gt;=GPAScale!C16,GPAScale!B16,  IF(H21&gt;=GPAScale!C17,GPAScale!B17,  GPAScale!B18))))))))))))</f>
        <v>A</v>
      </c>
      <c r="D6" s="35"/>
      <c r="E6" s="43" t="s">
        <v>73</v>
      </c>
      <c r="F6" s="44">
        <v>1</v>
      </c>
      <c r="G6" s="35"/>
      <c r="H6" s="123"/>
      <c r="I6" s="38"/>
      <c r="J6" s="125"/>
      <c r="K6" s="40"/>
      <c r="L6" s="2"/>
      <c r="R6" s="1"/>
      <c r="S6" s="1"/>
      <c r="T6" s="1"/>
      <c r="U6" s="1"/>
      <c r="V6" s="1"/>
    </row>
    <row r="7" spans="1:22" ht="16" customHeight="1" thickBot="1" x14ac:dyDescent="0.25">
      <c r="A7" s="24"/>
      <c r="B7" s="41" t="s">
        <v>71</v>
      </c>
      <c r="C7" s="45">
        <f>C5*F5</f>
        <v>1.95</v>
      </c>
      <c r="D7" s="35"/>
      <c r="E7" s="35"/>
      <c r="F7" s="38"/>
      <c r="G7" s="35"/>
      <c r="H7" s="46" t="s">
        <v>3</v>
      </c>
      <c r="I7" s="38"/>
      <c r="J7" s="126"/>
      <c r="K7" s="40"/>
      <c r="L7" s="2"/>
      <c r="R7" s="1"/>
      <c r="S7" s="1"/>
      <c r="T7" s="1"/>
      <c r="U7" s="1"/>
      <c r="V7" s="1"/>
    </row>
    <row r="8" spans="1:22" ht="16" customHeight="1" x14ac:dyDescent="0.2">
      <c r="A8" s="24"/>
      <c r="B8" s="38"/>
      <c r="C8" s="38"/>
      <c r="D8" s="35"/>
      <c r="E8" s="35"/>
      <c r="F8" s="38"/>
      <c r="G8" s="35"/>
      <c r="H8" s="38"/>
      <c r="I8" s="38"/>
      <c r="J8" s="39"/>
      <c r="K8" s="40"/>
      <c r="L8" s="2"/>
      <c r="R8" s="1"/>
      <c r="S8" s="1"/>
      <c r="T8" s="1"/>
      <c r="U8" s="1"/>
      <c r="V8" s="1"/>
    </row>
    <row r="9" spans="1:22" ht="15" customHeight="1" x14ac:dyDescent="0.2">
      <c r="A9" s="24"/>
      <c r="B9" s="121" t="s">
        <v>5</v>
      </c>
      <c r="C9" s="121"/>
      <c r="D9" s="38"/>
      <c r="E9" s="121" t="s">
        <v>14</v>
      </c>
      <c r="F9" s="121"/>
      <c r="G9" s="121"/>
      <c r="H9" s="121"/>
      <c r="I9" s="35"/>
      <c r="J9" s="39"/>
      <c r="K9" s="47"/>
      <c r="L9" s="2"/>
      <c r="T9" s="1"/>
      <c r="U9" s="1"/>
      <c r="V9" s="1"/>
    </row>
    <row r="10" spans="1:22" ht="32" customHeight="1" thickBot="1" x14ac:dyDescent="0.25">
      <c r="A10" s="24"/>
      <c r="B10" s="48" t="s">
        <v>6</v>
      </c>
      <c r="C10" s="49" t="s">
        <v>13</v>
      </c>
      <c r="D10" s="38"/>
      <c r="E10" s="48" t="s">
        <v>6</v>
      </c>
      <c r="F10" s="49" t="s">
        <v>12</v>
      </c>
      <c r="G10" s="50" t="s">
        <v>19</v>
      </c>
      <c r="H10" s="50" t="s">
        <v>20</v>
      </c>
      <c r="I10" s="35"/>
      <c r="J10" s="39"/>
      <c r="K10" s="47"/>
      <c r="L10" s="2"/>
      <c r="T10" s="1"/>
      <c r="U10" s="1"/>
      <c r="V10" s="1"/>
    </row>
    <row r="11" spans="1:22" s="3" customFormat="1" ht="16" customHeight="1" x14ac:dyDescent="0.2">
      <c r="A11" s="20"/>
      <c r="B11" s="51" t="s">
        <v>8</v>
      </c>
      <c r="C11" s="52">
        <v>0.05</v>
      </c>
      <c r="D11" s="38"/>
      <c r="E11" s="53" t="str">
        <f>IF(B11="","",B11)</f>
        <v>Class Exercises</v>
      </c>
      <c r="F11" s="54">
        <f>IF( IF(E11&lt;&gt;"",COUNTIF($B$25:$B$94,E11),"") = 0,"", IF(E11&lt;&gt;"",COUNTIF($B$25:$B$94,E11),""))</f>
        <v>4</v>
      </c>
      <c r="G11" s="55">
        <f>IFERROR( IF(F11&lt;&gt;"",AVERAGEIFS($E$25:$E$94,$B$25:$B$94, E11),""),"")</f>
        <v>0.9</v>
      </c>
      <c r="H11" s="55">
        <f t="shared" ref="H11:H20" si="0">IFERROR(G11*C11,"")</f>
        <v>4.5000000000000005E-2</v>
      </c>
      <c r="I11" s="35"/>
      <c r="J11" s="39"/>
      <c r="K11" s="40"/>
      <c r="L11"/>
    </row>
    <row r="12" spans="1:22" s="1" customFormat="1" ht="15" customHeight="1" x14ac:dyDescent="0.2">
      <c r="A12" s="20"/>
      <c r="B12" s="56" t="s">
        <v>9</v>
      </c>
      <c r="C12" s="57">
        <v>0.05</v>
      </c>
      <c r="D12" s="38"/>
      <c r="E12" s="53" t="str">
        <f t="shared" ref="E12:E20" si="1">IF(B12="","",B12)</f>
        <v>Homework</v>
      </c>
      <c r="F12" s="54">
        <f t="shared" ref="F12:F20" si="2">IF( IF(E12&lt;&gt;"",COUNTIF($B$25:$B$94,E12),"") = 0,"", IF(E12&lt;&gt;"",COUNTIF($B$25:$B$94,E12),""))</f>
        <v>5</v>
      </c>
      <c r="G12" s="55">
        <f t="shared" ref="G12:G20" si="3">IFERROR( IF(F12&lt;&gt;"",AVERAGEIFS($E$25:$E$94,$B$25:$B$94, E12),""),"")</f>
        <v>0.9</v>
      </c>
      <c r="H12" s="55">
        <f t="shared" si="0"/>
        <v>4.5000000000000005E-2</v>
      </c>
      <c r="I12" s="35"/>
      <c r="J12" s="39"/>
      <c r="K12" s="40"/>
      <c r="L12"/>
    </row>
    <row r="13" spans="1:22" s="1" customFormat="1" ht="16" customHeight="1" x14ac:dyDescent="0.2">
      <c r="A13" s="20"/>
      <c r="B13" s="56" t="s">
        <v>10</v>
      </c>
      <c r="C13" s="57">
        <v>0.25</v>
      </c>
      <c r="D13" s="38"/>
      <c r="E13" s="53" t="str">
        <f t="shared" si="1"/>
        <v>Mid Term</v>
      </c>
      <c r="F13" s="54">
        <f t="shared" si="2"/>
        <v>1</v>
      </c>
      <c r="G13" s="55">
        <f t="shared" si="3"/>
        <v>0.75</v>
      </c>
      <c r="H13" s="55">
        <f t="shared" si="0"/>
        <v>0.1875</v>
      </c>
      <c r="I13" s="35"/>
      <c r="J13" s="39"/>
      <c r="K13" s="40"/>
      <c r="L13"/>
      <c r="M13"/>
    </row>
    <row r="14" spans="1:22" s="1" customFormat="1" ht="16" customHeight="1" x14ac:dyDescent="0.2">
      <c r="A14" s="20"/>
      <c r="B14" s="56" t="s">
        <v>11</v>
      </c>
      <c r="C14" s="57">
        <v>0.1</v>
      </c>
      <c r="D14" s="38"/>
      <c r="E14" s="53" t="str">
        <f t="shared" si="1"/>
        <v>Projects</v>
      </c>
      <c r="F14" s="54">
        <f t="shared" si="2"/>
        <v>1</v>
      </c>
      <c r="G14" s="55">
        <f t="shared" si="3"/>
        <v>0.9</v>
      </c>
      <c r="H14" s="55">
        <f t="shared" si="0"/>
        <v>9.0000000000000011E-2</v>
      </c>
      <c r="I14" s="35"/>
      <c r="J14" s="39"/>
      <c r="K14" s="40"/>
      <c r="L14"/>
      <c r="M14"/>
    </row>
    <row r="15" spans="1:22" s="1" customFormat="1" ht="16" customHeight="1" x14ac:dyDescent="0.2">
      <c r="A15" s="20"/>
      <c r="B15" s="56" t="s">
        <v>7</v>
      </c>
      <c r="C15" s="57">
        <v>0.55000000000000004</v>
      </c>
      <c r="D15" s="38"/>
      <c r="E15" s="53" t="str">
        <f t="shared" si="1"/>
        <v>Final Exam</v>
      </c>
      <c r="F15" s="54">
        <f t="shared" si="2"/>
        <v>1</v>
      </c>
      <c r="G15" s="55">
        <f t="shared" si="3"/>
        <v>0.88</v>
      </c>
      <c r="H15" s="55">
        <f t="shared" si="0"/>
        <v>0.48400000000000004</v>
      </c>
      <c r="I15" s="35"/>
      <c r="J15" s="39"/>
      <c r="K15" s="40"/>
      <c r="L15" s="4"/>
      <c r="M15" s="4"/>
    </row>
    <row r="16" spans="1:22" s="1" customFormat="1" ht="16" customHeight="1" x14ac:dyDescent="0.2">
      <c r="A16" s="20"/>
      <c r="B16" s="56"/>
      <c r="C16" s="57">
        <v>0</v>
      </c>
      <c r="D16" s="38"/>
      <c r="E16" s="53" t="str">
        <f t="shared" si="1"/>
        <v/>
      </c>
      <c r="F16" s="54" t="str">
        <f t="shared" si="2"/>
        <v/>
      </c>
      <c r="G16" s="55" t="str">
        <f t="shared" si="3"/>
        <v/>
      </c>
      <c r="H16" s="55" t="str">
        <f t="shared" si="0"/>
        <v/>
      </c>
      <c r="I16" s="35"/>
      <c r="J16" s="35"/>
      <c r="K16" s="40"/>
      <c r="L16" s="2"/>
      <c r="M16" s="4"/>
    </row>
    <row r="17" spans="1:22" s="1" customFormat="1" ht="16" customHeight="1" x14ac:dyDescent="0.2">
      <c r="A17" s="20"/>
      <c r="B17" s="56"/>
      <c r="C17" s="57">
        <v>0</v>
      </c>
      <c r="D17" s="38"/>
      <c r="E17" s="53" t="str">
        <f t="shared" si="1"/>
        <v/>
      </c>
      <c r="F17" s="54" t="str">
        <f t="shared" si="2"/>
        <v/>
      </c>
      <c r="G17" s="55" t="str">
        <f t="shared" si="3"/>
        <v/>
      </c>
      <c r="H17" s="55" t="str">
        <f t="shared" si="0"/>
        <v/>
      </c>
      <c r="I17" s="35"/>
      <c r="J17" s="35"/>
      <c r="K17" s="40"/>
      <c r="L17" s="2"/>
      <c r="M17" s="4"/>
    </row>
    <row r="18" spans="1:22" s="1" customFormat="1" ht="16" customHeight="1" x14ac:dyDescent="0.2">
      <c r="A18" s="20"/>
      <c r="B18" s="56"/>
      <c r="C18" s="57">
        <v>0</v>
      </c>
      <c r="D18" s="38"/>
      <c r="E18" s="53" t="str">
        <f t="shared" si="1"/>
        <v/>
      </c>
      <c r="F18" s="54" t="str">
        <f t="shared" si="2"/>
        <v/>
      </c>
      <c r="G18" s="55" t="str">
        <f t="shared" si="3"/>
        <v/>
      </c>
      <c r="H18" s="55" t="str">
        <f t="shared" si="0"/>
        <v/>
      </c>
      <c r="I18" s="35"/>
      <c r="J18" s="35"/>
      <c r="K18" s="40"/>
      <c r="L18" s="2"/>
      <c r="M18" s="4"/>
    </row>
    <row r="19" spans="1:22" s="1" customFormat="1" ht="16" customHeight="1" x14ac:dyDescent="0.2">
      <c r="A19" s="20"/>
      <c r="B19" s="56"/>
      <c r="C19" s="57">
        <v>0</v>
      </c>
      <c r="D19" s="38"/>
      <c r="E19" s="53" t="str">
        <f t="shared" si="1"/>
        <v/>
      </c>
      <c r="F19" s="54" t="str">
        <f t="shared" si="2"/>
        <v/>
      </c>
      <c r="G19" s="55" t="str">
        <f t="shared" si="3"/>
        <v/>
      </c>
      <c r="H19" s="55" t="str">
        <f t="shared" si="0"/>
        <v/>
      </c>
      <c r="I19" s="35"/>
      <c r="J19" s="35"/>
      <c r="K19" s="40"/>
      <c r="L19" s="2"/>
      <c r="M19" s="4"/>
    </row>
    <row r="20" spans="1:22" s="1" customFormat="1" ht="16" customHeight="1" thickBot="1" x14ac:dyDescent="0.25">
      <c r="A20" s="20"/>
      <c r="B20" s="58"/>
      <c r="C20" s="59">
        <v>0</v>
      </c>
      <c r="D20" s="38"/>
      <c r="E20" s="53" t="str">
        <f t="shared" si="1"/>
        <v/>
      </c>
      <c r="F20" s="54" t="str">
        <f t="shared" si="2"/>
        <v/>
      </c>
      <c r="G20" s="55" t="str">
        <f t="shared" si="3"/>
        <v/>
      </c>
      <c r="H20" s="55" t="str">
        <f t="shared" si="0"/>
        <v/>
      </c>
      <c r="I20" s="35"/>
      <c r="J20" s="35"/>
      <c r="K20" s="40"/>
      <c r="L20" s="2"/>
      <c r="M20" s="4"/>
    </row>
    <row r="21" spans="1:22" s="1" customFormat="1" ht="16" customHeight="1" x14ac:dyDescent="0.2">
      <c r="A21" s="20"/>
      <c r="B21" s="82"/>
      <c r="C21" s="83">
        <f>SUM(C11:C20)</f>
        <v>1</v>
      </c>
      <c r="D21" s="38"/>
      <c r="E21" s="82"/>
      <c r="F21" s="84">
        <f>SUM(F11:F20)</f>
        <v>12</v>
      </c>
      <c r="G21" s="83"/>
      <c r="H21" s="83">
        <f>IFERROR( SUM(H11:H20) / SUMIFS(C11:C20,H11:H20,"&gt;-1"),"")</f>
        <v>0.85150000000000015</v>
      </c>
      <c r="I21" s="45" t="s">
        <v>38</v>
      </c>
      <c r="J21" s="35"/>
      <c r="K21" s="40"/>
      <c r="L21" s="2"/>
      <c r="M21" s="4"/>
    </row>
    <row r="22" spans="1:22" s="3" customFormat="1" ht="16" customHeight="1" x14ac:dyDescent="0.2">
      <c r="A22" s="20"/>
      <c r="B22" s="38"/>
      <c r="C22" s="38"/>
      <c r="D22" s="38"/>
      <c r="E22" s="38"/>
      <c r="F22" s="38"/>
      <c r="G22" s="35"/>
      <c r="H22" s="35"/>
      <c r="I22" s="35"/>
      <c r="J22" s="35"/>
      <c r="K22" s="40"/>
      <c r="L22" s="2"/>
      <c r="M22" s="4"/>
      <c r="N22"/>
      <c r="O22"/>
      <c r="U22" s="1"/>
      <c r="V22" s="1"/>
    </row>
    <row r="23" spans="1:22" s="3" customFormat="1" ht="16" customHeight="1" x14ac:dyDescent="0.2">
      <c r="A23" s="20"/>
      <c r="B23" s="118" t="s">
        <v>15</v>
      </c>
      <c r="C23" s="118"/>
      <c r="D23" s="118"/>
      <c r="E23" s="118"/>
      <c r="F23" s="38"/>
      <c r="G23" s="35"/>
      <c r="H23" s="35"/>
      <c r="I23" s="35"/>
      <c r="J23" s="35"/>
      <c r="K23" s="40"/>
      <c r="L23" s="2"/>
      <c r="M23" s="4"/>
      <c r="U23" s="1"/>
      <c r="V23" s="1"/>
    </row>
    <row r="24" spans="1:22" s="6" customFormat="1" ht="32" customHeight="1" thickBot="1" x14ac:dyDescent="0.25">
      <c r="A24" s="20"/>
      <c r="B24" s="48" t="s">
        <v>6</v>
      </c>
      <c r="C24" s="48" t="s">
        <v>56</v>
      </c>
      <c r="D24" s="50" t="s">
        <v>16</v>
      </c>
      <c r="E24" s="50" t="s">
        <v>18</v>
      </c>
      <c r="F24" s="35"/>
      <c r="G24" s="35"/>
      <c r="H24" s="35"/>
      <c r="I24" s="35"/>
      <c r="J24" s="35"/>
      <c r="K24" s="40"/>
      <c r="L24" s="2"/>
      <c r="M24" s="4"/>
      <c r="U24" s="1"/>
      <c r="V24" s="1"/>
    </row>
    <row r="25" spans="1:22" s="5" customFormat="1" ht="16" customHeight="1" x14ac:dyDescent="0.2">
      <c r="A25" s="20"/>
      <c r="B25" s="60" t="s">
        <v>8</v>
      </c>
      <c r="C25" s="61" t="s">
        <v>24</v>
      </c>
      <c r="D25" s="62" t="s">
        <v>17</v>
      </c>
      <c r="E25" s="52">
        <v>0.9</v>
      </c>
      <c r="F25" s="35"/>
      <c r="G25" s="35"/>
      <c r="H25" s="35"/>
      <c r="I25" s="35"/>
      <c r="J25" s="35"/>
      <c r="K25" s="40"/>
      <c r="L25" s="2"/>
      <c r="M25" s="4"/>
      <c r="U25" s="1"/>
      <c r="V25" s="1"/>
    </row>
    <row r="26" spans="1:22" s="6" customFormat="1" ht="16" customHeight="1" x14ac:dyDescent="0.2">
      <c r="A26" s="20"/>
      <c r="B26" s="63" t="s">
        <v>8</v>
      </c>
      <c r="C26" s="64" t="s">
        <v>25</v>
      </c>
      <c r="D26" s="65" t="s">
        <v>17</v>
      </c>
      <c r="E26" s="57">
        <v>0.9</v>
      </c>
      <c r="F26" s="35"/>
      <c r="G26" s="35"/>
      <c r="H26" s="35"/>
      <c r="I26" s="35"/>
      <c r="J26" s="35"/>
      <c r="K26" s="40"/>
      <c r="L26" s="2"/>
      <c r="M26" s="4"/>
      <c r="U26" s="1"/>
      <c r="V26" s="1"/>
    </row>
    <row r="27" spans="1:22" s="5" customFormat="1" ht="16" customHeight="1" x14ac:dyDescent="0.2">
      <c r="A27" s="20"/>
      <c r="B27" s="63" t="s">
        <v>8</v>
      </c>
      <c r="C27" s="64" t="s">
        <v>26</v>
      </c>
      <c r="D27" s="65" t="s">
        <v>17</v>
      </c>
      <c r="E27" s="57">
        <v>0.9</v>
      </c>
      <c r="F27" s="35"/>
      <c r="G27" s="35"/>
      <c r="H27" s="35"/>
      <c r="I27" s="35"/>
      <c r="J27" s="35"/>
      <c r="K27" s="40"/>
      <c r="L27" s="2"/>
      <c r="M27" s="4"/>
      <c r="U27" s="1"/>
      <c r="V27" s="1"/>
    </row>
    <row r="28" spans="1:22" ht="16" customHeight="1" x14ac:dyDescent="0.2">
      <c r="A28" s="20"/>
      <c r="B28" s="63" t="s">
        <v>8</v>
      </c>
      <c r="C28" s="64" t="s">
        <v>27</v>
      </c>
      <c r="D28" s="65" t="s">
        <v>17</v>
      </c>
      <c r="E28" s="57">
        <v>0.9</v>
      </c>
      <c r="F28" s="35"/>
      <c r="G28" s="35"/>
      <c r="H28" s="35"/>
      <c r="I28" s="35"/>
      <c r="J28" s="35"/>
      <c r="K28" s="40"/>
      <c r="L28" s="2"/>
      <c r="U28" s="1"/>
      <c r="V28" s="1"/>
    </row>
    <row r="29" spans="1:22" ht="16" customHeight="1" x14ac:dyDescent="0.2">
      <c r="A29" s="25"/>
      <c r="B29" s="63" t="s">
        <v>9</v>
      </c>
      <c r="C29" s="64" t="s">
        <v>28</v>
      </c>
      <c r="D29" s="65" t="s">
        <v>17</v>
      </c>
      <c r="E29" s="57">
        <v>0.9</v>
      </c>
      <c r="F29" s="35"/>
      <c r="G29" s="35"/>
      <c r="H29" s="35"/>
      <c r="I29" s="35"/>
      <c r="J29" s="35"/>
      <c r="K29" s="40"/>
      <c r="L29" s="2"/>
      <c r="U29" s="1"/>
      <c r="V29" s="1"/>
    </row>
    <row r="30" spans="1:22" ht="16" customHeight="1" x14ac:dyDescent="0.2">
      <c r="A30" s="24"/>
      <c r="B30" s="63" t="s">
        <v>9</v>
      </c>
      <c r="C30" s="64" t="s">
        <v>29</v>
      </c>
      <c r="D30" s="65" t="s">
        <v>17</v>
      </c>
      <c r="E30" s="57">
        <v>0.9</v>
      </c>
      <c r="F30" s="35"/>
      <c r="G30" s="35"/>
      <c r="H30" s="35"/>
      <c r="I30" s="35"/>
      <c r="J30" s="35"/>
      <c r="K30" s="40"/>
      <c r="L30" s="2"/>
      <c r="U30" s="1"/>
      <c r="V30" s="1"/>
    </row>
    <row r="31" spans="1:22" ht="16" customHeight="1" x14ac:dyDescent="0.2">
      <c r="A31" s="24"/>
      <c r="B31" s="63" t="s">
        <v>9</v>
      </c>
      <c r="C31" s="64" t="s">
        <v>30</v>
      </c>
      <c r="D31" s="65" t="s">
        <v>17</v>
      </c>
      <c r="E31" s="57">
        <v>0.9</v>
      </c>
      <c r="F31" s="35"/>
      <c r="G31" s="35"/>
      <c r="H31" s="35"/>
      <c r="I31" s="35"/>
      <c r="J31" s="35"/>
      <c r="K31" s="40"/>
      <c r="L31" s="2"/>
      <c r="U31" s="1"/>
      <c r="V31" s="1"/>
    </row>
    <row r="32" spans="1:22" ht="16" customHeight="1" x14ac:dyDescent="0.2">
      <c r="A32" s="24"/>
      <c r="B32" s="63" t="s">
        <v>9</v>
      </c>
      <c r="C32" s="64" t="s">
        <v>31</v>
      </c>
      <c r="D32" s="65" t="s">
        <v>17</v>
      </c>
      <c r="E32" s="57">
        <v>0.9</v>
      </c>
      <c r="F32" s="35"/>
      <c r="G32" s="35"/>
      <c r="H32" s="35"/>
      <c r="I32" s="35"/>
      <c r="J32" s="35"/>
      <c r="K32" s="40"/>
      <c r="L32" s="2"/>
      <c r="U32" s="1"/>
      <c r="V32" s="1"/>
    </row>
    <row r="33" spans="1:22" ht="16" customHeight="1" x14ac:dyDescent="0.2">
      <c r="A33" s="24"/>
      <c r="B33" s="63" t="s">
        <v>9</v>
      </c>
      <c r="C33" s="64" t="s">
        <v>32</v>
      </c>
      <c r="D33" s="65" t="s">
        <v>17</v>
      </c>
      <c r="E33" s="57">
        <v>0.9</v>
      </c>
      <c r="F33" s="35"/>
      <c r="G33" s="35"/>
      <c r="H33" s="35"/>
      <c r="I33" s="35"/>
      <c r="J33" s="35"/>
      <c r="K33" s="40"/>
      <c r="L33" s="2"/>
      <c r="U33" s="1"/>
      <c r="V33" s="1"/>
    </row>
    <row r="34" spans="1:22" ht="16" customHeight="1" x14ac:dyDescent="0.2">
      <c r="A34" s="24"/>
      <c r="B34" s="63" t="s">
        <v>10</v>
      </c>
      <c r="C34" s="64"/>
      <c r="D34" s="65" t="s">
        <v>34</v>
      </c>
      <c r="E34" s="57">
        <v>0.75</v>
      </c>
      <c r="F34" s="35"/>
      <c r="G34" s="35"/>
      <c r="H34" s="35"/>
      <c r="I34" s="35"/>
      <c r="J34" s="35"/>
      <c r="K34" s="40"/>
      <c r="L34" s="2"/>
      <c r="U34" s="1"/>
      <c r="V34" s="1"/>
    </row>
    <row r="35" spans="1:22" ht="16" customHeight="1" x14ac:dyDescent="0.2">
      <c r="A35" s="24"/>
      <c r="B35" s="63" t="s">
        <v>7</v>
      </c>
      <c r="C35" s="64"/>
      <c r="D35" s="65" t="s">
        <v>34</v>
      </c>
      <c r="E35" s="57">
        <v>0.88</v>
      </c>
      <c r="F35" s="35"/>
      <c r="G35" s="35"/>
      <c r="H35" s="35"/>
      <c r="I35" s="35"/>
      <c r="J35" s="35"/>
      <c r="K35" s="40"/>
      <c r="L35" s="2"/>
      <c r="U35" s="1"/>
      <c r="V35" s="1"/>
    </row>
    <row r="36" spans="1:22" ht="16" customHeight="1" x14ac:dyDescent="0.2">
      <c r="A36" s="24"/>
      <c r="B36" s="63" t="s">
        <v>11</v>
      </c>
      <c r="C36" s="64" t="s">
        <v>33</v>
      </c>
      <c r="D36" s="65" t="s">
        <v>17</v>
      </c>
      <c r="E36" s="57">
        <v>0.9</v>
      </c>
      <c r="F36" s="35"/>
      <c r="G36" s="35"/>
      <c r="H36" s="35"/>
      <c r="I36" s="35"/>
      <c r="J36" s="35"/>
      <c r="K36" s="40"/>
      <c r="L36" s="2"/>
      <c r="R36" s="1"/>
      <c r="S36" s="1"/>
      <c r="T36" s="1"/>
      <c r="U36" s="1"/>
      <c r="V36" s="1"/>
    </row>
    <row r="37" spans="1:22" s="5" customFormat="1" ht="16" customHeight="1" x14ac:dyDescent="0.2">
      <c r="A37" s="20"/>
      <c r="B37" s="63"/>
      <c r="C37" s="64"/>
      <c r="D37" s="65"/>
      <c r="E37" s="57"/>
      <c r="F37" s="35"/>
      <c r="G37" s="35"/>
      <c r="H37" s="35"/>
      <c r="I37" s="35"/>
      <c r="J37" s="35"/>
      <c r="K37" s="40"/>
      <c r="L37" s="2"/>
      <c r="M37" s="4"/>
      <c r="N37"/>
      <c r="O37"/>
      <c r="U37" s="1"/>
      <c r="V37" s="1"/>
    </row>
    <row r="38" spans="1:22" s="6" customFormat="1" ht="16" customHeight="1" x14ac:dyDescent="0.2">
      <c r="A38" s="20"/>
      <c r="B38" s="63"/>
      <c r="C38" s="64"/>
      <c r="D38" s="65"/>
      <c r="E38" s="57"/>
      <c r="F38" s="35"/>
      <c r="G38" s="35"/>
      <c r="H38" s="35"/>
      <c r="I38" s="35"/>
      <c r="J38" s="35"/>
      <c r="K38" s="40"/>
      <c r="L38" s="2"/>
      <c r="M38" s="4"/>
      <c r="N38"/>
      <c r="O38"/>
      <c r="U38" s="1"/>
      <c r="V38" s="1"/>
    </row>
    <row r="39" spans="1:22" s="5" customFormat="1" ht="16" customHeight="1" x14ac:dyDescent="0.2">
      <c r="A39" s="20"/>
      <c r="B39" s="63"/>
      <c r="C39" s="64"/>
      <c r="D39" s="65"/>
      <c r="E39" s="57"/>
      <c r="F39" s="35"/>
      <c r="G39" s="35"/>
      <c r="H39" s="35"/>
      <c r="I39" s="35"/>
      <c r="J39" s="35"/>
      <c r="K39" s="40"/>
      <c r="L39" s="2"/>
      <c r="M39" s="4"/>
      <c r="N39"/>
      <c r="O39"/>
      <c r="U39" s="1"/>
      <c r="V39" s="1"/>
    </row>
    <row r="40" spans="1:22" ht="16" customHeight="1" x14ac:dyDescent="0.2">
      <c r="A40" s="20"/>
      <c r="B40" s="63"/>
      <c r="C40" s="64"/>
      <c r="D40" s="65"/>
      <c r="E40" s="57"/>
      <c r="F40" s="35"/>
      <c r="G40" s="35"/>
      <c r="H40" s="35"/>
      <c r="I40" s="35"/>
      <c r="J40" s="35"/>
      <c r="K40" s="40"/>
      <c r="L40" s="2"/>
      <c r="U40" s="1"/>
      <c r="V40" s="1"/>
    </row>
    <row r="41" spans="1:22" ht="16" customHeight="1" x14ac:dyDescent="0.2">
      <c r="A41" s="25"/>
      <c r="B41" s="63"/>
      <c r="C41" s="64"/>
      <c r="D41" s="65"/>
      <c r="E41" s="57"/>
      <c r="F41" s="35"/>
      <c r="G41" s="35"/>
      <c r="H41" s="35"/>
      <c r="I41" s="35"/>
      <c r="J41" s="35"/>
      <c r="K41" s="40"/>
      <c r="L41" s="2"/>
      <c r="U41" s="1"/>
      <c r="V41" s="1"/>
    </row>
    <row r="42" spans="1:22" ht="16" customHeight="1" x14ac:dyDescent="0.2">
      <c r="A42" s="24"/>
      <c r="B42" s="63"/>
      <c r="C42" s="64"/>
      <c r="D42" s="65"/>
      <c r="E42" s="57"/>
      <c r="F42" s="35"/>
      <c r="G42" s="35"/>
      <c r="H42" s="35"/>
      <c r="I42" s="35"/>
      <c r="J42" s="35"/>
      <c r="K42" s="40"/>
      <c r="L42" s="2"/>
      <c r="U42" s="1"/>
      <c r="V42" s="1"/>
    </row>
    <row r="43" spans="1:22" ht="16" customHeight="1" x14ac:dyDescent="0.2">
      <c r="A43" s="24"/>
      <c r="B43" s="63"/>
      <c r="C43" s="64"/>
      <c r="D43" s="65"/>
      <c r="E43" s="57"/>
      <c r="F43" s="35"/>
      <c r="G43" s="35"/>
      <c r="H43" s="35"/>
      <c r="I43" s="35"/>
      <c r="J43" s="35"/>
      <c r="K43" s="40"/>
      <c r="L43" s="2"/>
      <c r="U43" s="1"/>
      <c r="V43" s="1"/>
    </row>
    <row r="44" spans="1:22" ht="16" customHeight="1" x14ac:dyDescent="0.2">
      <c r="A44" s="24"/>
      <c r="B44" s="63"/>
      <c r="C44" s="64"/>
      <c r="D44" s="65"/>
      <c r="E44" s="57"/>
      <c r="F44" s="35"/>
      <c r="G44" s="35"/>
      <c r="H44" s="35"/>
      <c r="I44" s="35"/>
      <c r="J44" s="35"/>
      <c r="K44" s="40"/>
      <c r="L44" s="2"/>
      <c r="U44" s="1"/>
      <c r="V44" s="1"/>
    </row>
    <row r="45" spans="1:22" ht="16" customHeight="1" x14ac:dyDescent="0.2">
      <c r="A45" s="24"/>
      <c r="B45" s="63"/>
      <c r="C45" s="64"/>
      <c r="D45" s="65"/>
      <c r="E45" s="57"/>
      <c r="F45" s="35"/>
      <c r="G45" s="35"/>
      <c r="H45" s="35"/>
      <c r="I45" s="35"/>
      <c r="J45" s="35"/>
      <c r="K45" s="40"/>
      <c r="L45" s="2"/>
      <c r="R45" s="1"/>
      <c r="S45" s="1"/>
      <c r="T45" s="1"/>
      <c r="U45" s="1"/>
      <c r="V45" s="1"/>
    </row>
    <row r="46" spans="1:22" s="5" customFormat="1" ht="16" customHeight="1" x14ac:dyDescent="0.2">
      <c r="A46" s="20"/>
      <c r="B46" s="63"/>
      <c r="C46" s="64"/>
      <c r="D46" s="65"/>
      <c r="E46" s="57"/>
      <c r="F46" s="35"/>
      <c r="G46" s="35"/>
      <c r="H46" s="35"/>
      <c r="I46" s="35"/>
      <c r="J46" s="35"/>
      <c r="K46" s="40"/>
      <c r="L46" s="2"/>
      <c r="M46" s="4"/>
      <c r="N46"/>
      <c r="O46"/>
      <c r="U46" s="1"/>
      <c r="V46" s="1"/>
    </row>
    <row r="47" spans="1:22" s="6" customFormat="1" ht="16" customHeight="1" x14ac:dyDescent="0.2">
      <c r="A47" s="20"/>
      <c r="B47" s="63"/>
      <c r="C47" s="64"/>
      <c r="D47" s="65"/>
      <c r="E47" s="57"/>
      <c r="F47" s="35"/>
      <c r="G47" s="35"/>
      <c r="H47" s="35"/>
      <c r="I47" s="35"/>
      <c r="J47" s="35"/>
      <c r="K47" s="40"/>
      <c r="L47" s="2"/>
      <c r="M47" s="4"/>
      <c r="N47"/>
      <c r="O47"/>
      <c r="U47" s="1"/>
      <c r="V47" s="1"/>
    </row>
    <row r="48" spans="1:22" s="5" customFormat="1" ht="16" customHeight="1" x14ac:dyDescent="0.2">
      <c r="A48" s="20"/>
      <c r="B48" s="63"/>
      <c r="C48" s="64"/>
      <c r="D48" s="65"/>
      <c r="E48" s="57"/>
      <c r="F48" s="35"/>
      <c r="G48" s="35"/>
      <c r="H48" s="35"/>
      <c r="I48" s="35"/>
      <c r="J48" s="35"/>
      <c r="K48" s="40"/>
      <c r="L48" s="2"/>
      <c r="M48" s="4"/>
      <c r="N48"/>
      <c r="O48"/>
      <c r="U48" s="1"/>
      <c r="V48" s="1"/>
    </row>
    <row r="49" spans="1:22" ht="16" customHeight="1" x14ac:dyDescent="0.2">
      <c r="A49" s="20"/>
      <c r="B49" s="63"/>
      <c r="C49" s="64"/>
      <c r="D49" s="65"/>
      <c r="E49" s="57"/>
      <c r="F49" s="35"/>
      <c r="G49" s="35"/>
      <c r="H49" s="35"/>
      <c r="I49" s="35"/>
      <c r="J49" s="35"/>
      <c r="K49" s="40"/>
      <c r="L49" s="2"/>
      <c r="U49" s="1"/>
      <c r="V49" s="1"/>
    </row>
    <row r="50" spans="1:22" ht="16" customHeight="1" x14ac:dyDescent="0.2">
      <c r="A50" s="25"/>
      <c r="B50" s="63"/>
      <c r="C50" s="64"/>
      <c r="D50" s="65"/>
      <c r="E50" s="57"/>
      <c r="F50" s="35"/>
      <c r="G50" s="35"/>
      <c r="H50" s="35"/>
      <c r="I50" s="35"/>
      <c r="J50" s="35"/>
      <c r="K50" s="40"/>
      <c r="L50" s="2"/>
      <c r="U50" s="1"/>
      <c r="V50" s="1"/>
    </row>
    <row r="51" spans="1:22" ht="16" customHeight="1" x14ac:dyDescent="0.2">
      <c r="A51" s="24"/>
      <c r="B51" s="63"/>
      <c r="C51" s="64"/>
      <c r="D51" s="65"/>
      <c r="E51" s="57"/>
      <c r="F51" s="35"/>
      <c r="G51" s="35"/>
      <c r="H51" s="35"/>
      <c r="I51" s="35"/>
      <c r="J51" s="35"/>
      <c r="K51" s="40"/>
      <c r="L51" s="2"/>
      <c r="R51" s="1"/>
      <c r="S51" s="1"/>
      <c r="T51" s="1"/>
      <c r="U51" s="1"/>
      <c r="V51" s="1"/>
    </row>
    <row r="52" spans="1:22" s="5" customFormat="1" ht="16" customHeight="1" x14ac:dyDescent="0.2">
      <c r="A52" s="20"/>
      <c r="B52" s="63"/>
      <c r="C52" s="64"/>
      <c r="D52" s="65"/>
      <c r="E52" s="57"/>
      <c r="F52" s="35"/>
      <c r="G52" s="35"/>
      <c r="H52" s="35"/>
      <c r="I52" s="35"/>
      <c r="J52" s="35"/>
      <c r="K52" s="40"/>
      <c r="L52" s="2"/>
      <c r="M52" s="4"/>
      <c r="N52"/>
      <c r="O52"/>
      <c r="U52" s="1"/>
      <c r="V52" s="1"/>
    </row>
    <row r="53" spans="1:22" s="6" customFormat="1" ht="16" customHeight="1" x14ac:dyDescent="0.2">
      <c r="A53" s="20"/>
      <c r="B53" s="63"/>
      <c r="C53" s="64"/>
      <c r="D53" s="65"/>
      <c r="E53" s="57"/>
      <c r="F53" s="35"/>
      <c r="G53" s="35"/>
      <c r="H53" s="35"/>
      <c r="I53" s="35"/>
      <c r="J53" s="35"/>
      <c r="K53" s="40"/>
      <c r="L53" s="2"/>
      <c r="M53" s="4"/>
      <c r="N53"/>
      <c r="O53"/>
      <c r="U53" s="1"/>
      <c r="V53" s="1"/>
    </row>
    <row r="54" spans="1:22" s="5" customFormat="1" ht="16" customHeight="1" x14ac:dyDescent="0.2">
      <c r="A54" s="20"/>
      <c r="B54" s="63"/>
      <c r="C54" s="64"/>
      <c r="D54" s="65"/>
      <c r="E54" s="57"/>
      <c r="F54" s="35"/>
      <c r="G54" s="35"/>
      <c r="H54" s="35"/>
      <c r="I54" s="35"/>
      <c r="J54" s="35"/>
      <c r="K54" s="40"/>
      <c r="L54" s="2"/>
      <c r="M54" s="4"/>
      <c r="N54"/>
      <c r="O54"/>
      <c r="U54" s="1"/>
      <c r="V54" s="1"/>
    </row>
    <row r="55" spans="1:22" ht="16" customHeight="1" x14ac:dyDescent="0.2">
      <c r="A55" s="20"/>
      <c r="B55" s="63"/>
      <c r="C55" s="64"/>
      <c r="D55" s="65"/>
      <c r="E55" s="57"/>
      <c r="F55" s="35"/>
      <c r="G55" s="35"/>
      <c r="H55" s="35"/>
      <c r="I55" s="35"/>
      <c r="J55" s="35"/>
      <c r="K55" s="40"/>
      <c r="L55" s="2"/>
      <c r="U55" s="1"/>
      <c r="V55" s="1"/>
    </row>
    <row r="56" spans="1:22" ht="16" customHeight="1" x14ac:dyDescent="0.2">
      <c r="A56" s="25"/>
      <c r="B56" s="63"/>
      <c r="C56" s="64"/>
      <c r="D56" s="65"/>
      <c r="E56" s="57"/>
      <c r="F56" s="35"/>
      <c r="G56" s="35"/>
      <c r="H56" s="35"/>
      <c r="I56" s="35"/>
      <c r="J56" s="35"/>
      <c r="K56" s="40"/>
      <c r="L56" s="2"/>
      <c r="U56" s="1"/>
      <c r="V56" s="1"/>
    </row>
    <row r="57" spans="1:22" ht="16" customHeight="1" x14ac:dyDescent="0.2">
      <c r="A57" s="24"/>
      <c r="B57" s="63"/>
      <c r="C57" s="64"/>
      <c r="D57" s="65"/>
      <c r="E57" s="57"/>
      <c r="F57" s="35"/>
      <c r="G57" s="35"/>
      <c r="H57" s="35"/>
      <c r="I57" s="35"/>
      <c r="J57" s="35"/>
      <c r="K57" s="40"/>
      <c r="L57" s="2"/>
      <c r="U57" s="1"/>
      <c r="V57" s="1"/>
    </row>
    <row r="58" spans="1:22" ht="16" customHeight="1" x14ac:dyDescent="0.2">
      <c r="A58" s="24"/>
      <c r="B58" s="63"/>
      <c r="C58" s="64"/>
      <c r="D58" s="65"/>
      <c r="E58" s="57"/>
      <c r="F58" s="35"/>
      <c r="G58" s="35"/>
      <c r="H58" s="35"/>
      <c r="I58" s="35"/>
      <c r="J58" s="35"/>
      <c r="K58" s="40"/>
      <c r="L58" s="2"/>
      <c r="U58" s="1"/>
      <c r="V58" s="1"/>
    </row>
    <row r="59" spans="1:22" ht="16" customHeight="1" x14ac:dyDescent="0.2">
      <c r="A59" s="24"/>
      <c r="B59" s="63"/>
      <c r="C59" s="64"/>
      <c r="D59" s="65"/>
      <c r="E59" s="57"/>
      <c r="F59" s="35"/>
      <c r="G59" s="35"/>
      <c r="H59" s="35"/>
      <c r="I59" s="35"/>
      <c r="J59" s="35"/>
      <c r="K59" s="40"/>
      <c r="L59" s="2"/>
      <c r="U59" s="1"/>
      <c r="V59" s="1"/>
    </row>
    <row r="60" spans="1:22" ht="16" customHeight="1" x14ac:dyDescent="0.2">
      <c r="A60" s="24"/>
      <c r="B60" s="63"/>
      <c r="C60" s="64"/>
      <c r="D60" s="65"/>
      <c r="E60" s="57"/>
      <c r="F60" s="35"/>
      <c r="G60" s="35"/>
      <c r="H60" s="35"/>
      <c r="I60" s="35"/>
      <c r="J60" s="35"/>
      <c r="K60" s="40"/>
      <c r="L60" s="2"/>
      <c r="R60" s="1"/>
      <c r="S60" s="1"/>
      <c r="T60" s="1"/>
      <c r="U60" s="1"/>
      <c r="V60" s="1"/>
    </row>
    <row r="61" spans="1:22" s="5" customFormat="1" ht="16" customHeight="1" x14ac:dyDescent="0.2">
      <c r="A61" s="20"/>
      <c r="B61" s="63"/>
      <c r="C61" s="64"/>
      <c r="D61" s="65"/>
      <c r="E61" s="57"/>
      <c r="F61" s="35"/>
      <c r="G61" s="35"/>
      <c r="H61" s="35"/>
      <c r="I61" s="35"/>
      <c r="J61" s="35"/>
      <c r="K61" s="40"/>
      <c r="L61" s="2"/>
      <c r="M61" s="4"/>
      <c r="N61"/>
      <c r="O61"/>
      <c r="U61" s="1"/>
      <c r="V61" s="1"/>
    </row>
    <row r="62" spans="1:22" s="6" customFormat="1" ht="16" customHeight="1" x14ac:dyDescent="0.2">
      <c r="A62" s="20"/>
      <c r="B62" s="63"/>
      <c r="C62" s="64"/>
      <c r="D62" s="65"/>
      <c r="E62" s="57"/>
      <c r="F62" s="35"/>
      <c r="G62" s="35"/>
      <c r="H62" s="35"/>
      <c r="I62" s="35"/>
      <c r="J62" s="35"/>
      <c r="K62" s="40"/>
      <c r="L62" s="2"/>
      <c r="M62" s="4"/>
      <c r="N62"/>
      <c r="O62"/>
      <c r="U62" s="1"/>
      <c r="V62" s="1"/>
    </row>
    <row r="63" spans="1:22" s="5" customFormat="1" ht="16" customHeight="1" x14ac:dyDescent="0.2">
      <c r="A63" s="20"/>
      <c r="B63" s="63"/>
      <c r="C63" s="64"/>
      <c r="D63" s="65"/>
      <c r="E63" s="57"/>
      <c r="F63" s="35"/>
      <c r="G63" s="35"/>
      <c r="H63" s="35"/>
      <c r="I63" s="35"/>
      <c r="J63" s="35"/>
      <c r="K63" s="40"/>
      <c r="L63" s="2"/>
      <c r="M63" s="4"/>
      <c r="N63"/>
      <c r="O63"/>
      <c r="U63" s="1"/>
      <c r="V63" s="1"/>
    </row>
    <row r="64" spans="1:22" s="6" customFormat="1" ht="16" customHeight="1" x14ac:dyDescent="0.2">
      <c r="A64" s="20"/>
      <c r="B64" s="63"/>
      <c r="C64" s="64"/>
      <c r="D64" s="65"/>
      <c r="E64" s="57"/>
      <c r="F64" s="35"/>
      <c r="G64" s="35"/>
      <c r="H64" s="35"/>
      <c r="I64" s="35"/>
      <c r="J64" s="35"/>
      <c r="K64" s="40"/>
      <c r="L64" s="2"/>
      <c r="M64" s="4"/>
      <c r="N64"/>
      <c r="O64"/>
      <c r="U64" s="1"/>
      <c r="V64" s="1"/>
    </row>
    <row r="65" spans="1:22" s="5" customFormat="1" ht="16" customHeight="1" x14ac:dyDescent="0.2">
      <c r="A65" s="20"/>
      <c r="B65" s="63"/>
      <c r="C65" s="64"/>
      <c r="D65" s="65"/>
      <c r="E65" s="57"/>
      <c r="F65" s="35"/>
      <c r="G65" s="35"/>
      <c r="H65" s="35"/>
      <c r="I65" s="35"/>
      <c r="J65" s="35"/>
      <c r="K65" s="40"/>
      <c r="L65" s="2"/>
      <c r="M65" s="4"/>
      <c r="N65"/>
      <c r="O65"/>
      <c r="U65" s="1"/>
      <c r="V65" s="1"/>
    </row>
    <row r="66" spans="1:22" ht="16" customHeight="1" x14ac:dyDescent="0.2">
      <c r="A66" s="20"/>
      <c r="B66" s="63"/>
      <c r="C66" s="64"/>
      <c r="D66" s="65"/>
      <c r="E66" s="57"/>
      <c r="F66" s="35"/>
      <c r="G66" s="35"/>
      <c r="H66" s="35"/>
      <c r="I66" s="35"/>
      <c r="J66" s="35"/>
      <c r="K66" s="40"/>
      <c r="L66" s="2"/>
      <c r="U66" s="1"/>
      <c r="V66" s="1"/>
    </row>
    <row r="67" spans="1:22" ht="16" customHeight="1" x14ac:dyDescent="0.2">
      <c r="A67" s="25"/>
      <c r="B67" s="63"/>
      <c r="C67" s="64"/>
      <c r="D67" s="65"/>
      <c r="E67" s="57"/>
      <c r="F67" s="35"/>
      <c r="G67" s="35"/>
      <c r="H67" s="35"/>
      <c r="I67" s="35"/>
      <c r="J67" s="35"/>
      <c r="K67" s="40"/>
      <c r="L67" s="2"/>
      <c r="U67" s="1"/>
      <c r="V67" s="1"/>
    </row>
    <row r="68" spans="1:22" ht="16" customHeight="1" x14ac:dyDescent="0.2">
      <c r="A68" s="24"/>
      <c r="B68" s="63"/>
      <c r="C68" s="64"/>
      <c r="D68" s="65"/>
      <c r="E68" s="57"/>
      <c r="F68" s="35"/>
      <c r="G68" s="35"/>
      <c r="H68" s="35"/>
      <c r="I68" s="35"/>
      <c r="J68" s="35"/>
      <c r="K68" s="40"/>
      <c r="L68" s="2"/>
      <c r="U68" s="1"/>
      <c r="V68" s="1"/>
    </row>
    <row r="69" spans="1:22" ht="16" customHeight="1" x14ac:dyDescent="0.2">
      <c r="A69" s="24"/>
      <c r="B69" s="63"/>
      <c r="C69" s="64"/>
      <c r="D69" s="65"/>
      <c r="E69" s="57"/>
      <c r="F69" s="35"/>
      <c r="G69" s="35"/>
      <c r="H69" s="35"/>
      <c r="I69" s="35"/>
      <c r="J69" s="35"/>
      <c r="K69" s="40"/>
      <c r="L69" s="2"/>
      <c r="U69" s="1"/>
      <c r="V69" s="1"/>
    </row>
    <row r="70" spans="1:22" ht="16" customHeight="1" x14ac:dyDescent="0.2">
      <c r="A70" s="24"/>
      <c r="B70" s="63"/>
      <c r="C70" s="64"/>
      <c r="D70" s="65"/>
      <c r="E70" s="57"/>
      <c r="F70" s="35"/>
      <c r="G70" s="35"/>
      <c r="H70" s="35"/>
      <c r="I70" s="35"/>
      <c r="J70" s="35"/>
      <c r="K70" s="40"/>
      <c r="L70" s="2"/>
      <c r="U70" s="1"/>
      <c r="V70" s="1"/>
    </row>
    <row r="71" spans="1:22" ht="16" customHeight="1" x14ac:dyDescent="0.2">
      <c r="A71" s="24"/>
      <c r="B71" s="63"/>
      <c r="C71" s="64"/>
      <c r="D71" s="65"/>
      <c r="E71" s="57"/>
      <c r="F71" s="35"/>
      <c r="G71" s="35"/>
      <c r="H71" s="35"/>
      <c r="I71" s="35"/>
      <c r="J71" s="35"/>
      <c r="K71" s="40"/>
      <c r="L71" s="2"/>
      <c r="R71" s="1"/>
      <c r="S71" s="1"/>
      <c r="T71" s="1"/>
      <c r="U71" s="1"/>
      <c r="V71" s="1"/>
    </row>
    <row r="72" spans="1:22" s="5" customFormat="1" ht="16" customHeight="1" x14ac:dyDescent="0.2">
      <c r="A72" s="20"/>
      <c r="B72" s="63"/>
      <c r="C72" s="64"/>
      <c r="D72" s="65"/>
      <c r="E72" s="57"/>
      <c r="F72" s="35"/>
      <c r="G72" s="35"/>
      <c r="H72" s="35"/>
      <c r="I72" s="35"/>
      <c r="J72" s="35"/>
      <c r="K72" s="40"/>
      <c r="L72" s="2"/>
      <c r="M72" s="4"/>
      <c r="N72"/>
      <c r="O72"/>
      <c r="U72" s="1"/>
      <c r="V72" s="1"/>
    </row>
    <row r="73" spans="1:22" s="6" customFormat="1" ht="16" customHeight="1" x14ac:dyDescent="0.2">
      <c r="A73" s="20"/>
      <c r="B73" s="63"/>
      <c r="C73" s="64"/>
      <c r="D73" s="65"/>
      <c r="E73" s="57"/>
      <c r="F73" s="35"/>
      <c r="G73" s="35"/>
      <c r="H73" s="35"/>
      <c r="I73" s="35"/>
      <c r="J73" s="35"/>
      <c r="K73" s="40"/>
      <c r="L73" s="2"/>
      <c r="M73" s="4"/>
      <c r="N73"/>
      <c r="O73"/>
      <c r="U73" s="1"/>
      <c r="V73" s="1"/>
    </row>
    <row r="74" spans="1:22" s="5" customFormat="1" ht="16" customHeight="1" x14ac:dyDescent="0.2">
      <c r="A74" s="20"/>
      <c r="B74" s="63"/>
      <c r="C74" s="64"/>
      <c r="D74" s="65"/>
      <c r="E74" s="57"/>
      <c r="F74" s="35"/>
      <c r="G74" s="35"/>
      <c r="H74" s="35"/>
      <c r="I74" s="35"/>
      <c r="J74" s="35"/>
      <c r="K74" s="40"/>
      <c r="L74" s="2"/>
      <c r="M74" s="4"/>
      <c r="N74"/>
      <c r="O74"/>
      <c r="U74" s="1"/>
      <c r="V74" s="1"/>
    </row>
    <row r="75" spans="1:22" ht="16" customHeight="1" x14ac:dyDescent="0.2">
      <c r="A75" s="20"/>
      <c r="B75" s="63"/>
      <c r="C75" s="64"/>
      <c r="D75" s="65"/>
      <c r="E75" s="57"/>
      <c r="F75" s="35"/>
      <c r="G75" s="35"/>
      <c r="H75" s="35"/>
      <c r="I75" s="35"/>
      <c r="J75" s="35"/>
      <c r="K75" s="40"/>
      <c r="L75" s="2"/>
      <c r="U75" s="1"/>
      <c r="V75" s="1"/>
    </row>
    <row r="76" spans="1:22" ht="16" customHeight="1" x14ac:dyDescent="0.2">
      <c r="A76" s="25"/>
      <c r="B76" s="63"/>
      <c r="C76" s="64"/>
      <c r="D76" s="65"/>
      <c r="E76" s="57"/>
      <c r="F76" s="35"/>
      <c r="G76" s="35"/>
      <c r="H76" s="35"/>
      <c r="I76" s="35"/>
      <c r="J76" s="35"/>
      <c r="K76" s="40"/>
      <c r="L76" s="2"/>
      <c r="U76" s="1"/>
      <c r="V76" s="1"/>
    </row>
    <row r="77" spans="1:22" ht="16" customHeight="1" x14ac:dyDescent="0.2">
      <c r="A77" s="24"/>
      <c r="B77" s="63"/>
      <c r="C77" s="64"/>
      <c r="D77" s="65"/>
      <c r="E77" s="57"/>
      <c r="F77" s="35"/>
      <c r="G77" s="35"/>
      <c r="H77" s="35"/>
      <c r="I77" s="35"/>
      <c r="J77" s="35"/>
      <c r="K77" s="40"/>
      <c r="L77" s="2"/>
      <c r="R77" s="1"/>
      <c r="S77" s="1"/>
      <c r="T77" s="1"/>
      <c r="U77" s="1"/>
      <c r="V77" s="1"/>
    </row>
    <row r="78" spans="1:22" s="5" customFormat="1" ht="16" customHeight="1" x14ac:dyDescent="0.2">
      <c r="A78" s="20"/>
      <c r="B78" s="63"/>
      <c r="C78" s="64"/>
      <c r="D78" s="65"/>
      <c r="E78" s="57"/>
      <c r="F78" s="35"/>
      <c r="G78" s="35"/>
      <c r="H78" s="35"/>
      <c r="I78" s="35"/>
      <c r="J78" s="35"/>
      <c r="K78" s="40"/>
      <c r="L78" s="2"/>
      <c r="M78" s="4"/>
      <c r="N78"/>
      <c r="O78"/>
      <c r="U78" s="1"/>
      <c r="V78" s="1"/>
    </row>
    <row r="79" spans="1:22" s="6" customFormat="1" ht="16" customHeight="1" x14ac:dyDescent="0.2">
      <c r="A79" s="20"/>
      <c r="B79" s="63"/>
      <c r="C79" s="64"/>
      <c r="D79" s="65"/>
      <c r="E79" s="57"/>
      <c r="F79" s="35"/>
      <c r="G79" s="35"/>
      <c r="H79" s="35"/>
      <c r="I79" s="35"/>
      <c r="J79" s="35"/>
      <c r="K79" s="40"/>
      <c r="L79" s="2"/>
      <c r="M79" s="4"/>
      <c r="N79"/>
      <c r="O79"/>
      <c r="U79" s="1"/>
      <c r="V79" s="1"/>
    </row>
    <row r="80" spans="1:22" s="5" customFormat="1" ht="16" customHeight="1" x14ac:dyDescent="0.2">
      <c r="A80" s="20"/>
      <c r="B80" s="63"/>
      <c r="C80" s="64"/>
      <c r="D80" s="65"/>
      <c r="E80" s="57"/>
      <c r="F80" s="35"/>
      <c r="G80" s="35"/>
      <c r="H80" s="35"/>
      <c r="I80" s="35"/>
      <c r="J80" s="35"/>
      <c r="K80" s="40"/>
      <c r="L80" s="2"/>
      <c r="M80" s="4"/>
      <c r="N80"/>
      <c r="O80"/>
      <c r="U80" s="1"/>
      <c r="V80" s="1"/>
    </row>
    <row r="81" spans="1:22" ht="16" customHeight="1" x14ac:dyDescent="0.2">
      <c r="A81" s="20"/>
      <c r="B81" s="63"/>
      <c r="C81" s="64"/>
      <c r="D81" s="65"/>
      <c r="E81" s="57"/>
      <c r="F81" s="35"/>
      <c r="G81" s="35"/>
      <c r="H81" s="35"/>
      <c r="I81" s="35"/>
      <c r="J81" s="35"/>
      <c r="K81" s="40"/>
      <c r="L81" s="2"/>
      <c r="U81" s="1"/>
      <c r="V81" s="1"/>
    </row>
    <row r="82" spans="1:22" ht="16" customHeight="1" x14ac:dyDescent="0.2">
      <c r="A82" s="25"/>
      <c r="B82" s="63"/>
      <c r="C82" s="64"/>
      <c r="D82" s="65"/>
      <c r="E82" s="57"/>
      <c r="F82" s="35"/>
      <c r="G82" s="35"/>
      <c r="H82" s="35"/>
      <c r="I82" s="35"/>
      <c r="J82" s="35"/>
      <c r="K82" s="40"/>
      <c r="L82" s="2"/>
      <c r="U82" s="1"/>
      <c r="V82" s="1"/>
    </row>
    <row r="83" spans="1:22" ht="16" customHeight="1" x14ac:dyDescent="0.2">
      <c r="A83" s="24"/>
      <c r="B83" s="63"/>
      <c r="C83" s="64"/>
      <c r="D83" s="65"/>
      <c r="E83" s="57"/>
      <c r="F83" s="35"/>
      <c r="G83" s="35"/>
      <c r="H83" s="35"/>
      <c r="I83" s="35"/>
      <c r="J83" s="35"/>
      <c r="K83" s="40"/>
      <c r="L83" s="2"/>
      <c r="U83" s="1"/>
      <c r="V83" s="1"/>
    </row>
    <row r="84" spans="1:22" ht="16" customHeight="1" x14ac:dyDescent="0.2">
      <c r="A84" s="24"/>
      <c r="B84" s="63"/>
      <c r="C84" s="64"/>
      <c r="D84" s="65"/>
      <c r="E84" s="57"/>
      <c r="F84" s="35"/>
      <c r="G84" s="35"/>
      <c r="H84" s="35"/>
      <c r="I84" s="35"/>
      <c r="J84" s="35"/>
      <c r="K84" s="40"/>
      <c r="L84" s="2"/>
      <c r="U84" s="1"/>
      <c r="V84" s="1"/>
    </row>
    <row r="85" spans="1:22" ht="16" customHeight="1" x14ac:dyDescent="0.2">
      <c r="A85" s="24"/>
      <c r="B85" s="63"/>
      <c r="C85" s="64"/>
      <c r="D85" s="65"/>
      <c r="E85" s="57"/>
      <c r="F85" s="35"/>
      <c r="G85" s="35"/>
      <c r="H85" s="35"/>
      <c r="I85" s="35"/>
      <c r="J85" s="35"/>
      <c r="K85" s="40"/>
      <c r="L85" s="2"/>
      <c r="U85" s="1"/>
      <c r="V85" s="1"/>
    </row>
    <row r="86" spans="1:22" ht="16" customHeight="1" x14ac:dyDescent="0.2">
      <c r="A86" s="24"/>
      <c r="B86" s="63"/>
      <c r="C86" s="64"/>
      <c r="D86" s="65"/>
      <c r="E86" s="57"/>
      <c r="F86" s="35"/>
      <c r="G86" s="35"/>
      <c r="H86" s="35"/>
      <c r="I86" s="35"/>
      <c r="J86" s="35"/>
      <c r="K86" s="40"/>
      <c r="L86" s="2"/>
      <c r="R86" s="1"/>
      <c r="S86" s="1"/>
      <c r="T86" s="1"/>
      <c r="U86" s="1"/>
      <c r="V86" s="1"/>
    </row>
    <row r="87" spans="1:22" s="5" customFormat="1" ht="16" customHeight="1" x14ac:dyDescent="0.2">
      <c r="A87" s="20"/>
      <c r="B87" s="63"/>
      <c r="C87" s="64"/>
      <c r="D87" s="65"/>
      <c r="E87" s="57"/>
      <c r="F87" s="35"/>
      <c r="G87" s="35"/>
      <c r="H87" s="35"/>
      <c r="I87" s="35"/>
      <c r="J87" s="35"/>
      <c r="K87" s="40"/>
      <c r="L87" s="2"/>
      <c r="M87" s="4"/>
      <c r="N87"/>
      <c r="O87"/>
      <c r="U87" s="1"/>
      <c r="V87" s="1"/>
    </row>
    <row r="88" spans="1:22" s="6" customFormat="1" ht="16" customHeight="1" x14ac:dyDescent="0.2">
      <c r="A88" s="20"/>
      <c r="B88" s="63"/>
      <c r="C88" s="64"/>
      <c r="D88" s="65"/>
      <c r="E88" s="57"/>
      <c r="F88" s="35"/>
      <c r="G88" s="35"/>
      <c r="H88" s="35"/>
      <c r="I88" s="35"/>
      <c r="J88" s="35"/>
      <c r="K88" s="40"/>
      <c r="L88" s="2"/>
      <c r="M88" s="4"/>
      <c r="N88"/>
      <c r="O88"/>
      <c r="U88" s="1"/>
      <c r="V88" s="1"/>
    </row>
    <row r="89" spans="1:22" s="5" customFormat="1" ht="16" customHeight="1" x14ac:dyDescent="0.2">
      <c r="A89" s="20"/>
      <c r="B89" s="63"/>
      <c r="C89" s="64"/>
      <c r="D89" s="65"/>
      <c r="E89" s="57"/>
      <c r="F89" s="35"/>
      <c r="G89" s="35"/>
      <c r="H89" s="35"/>
      <c r="I89" s="35"/>
      <c r="J89" s="35"/>
      <c r="K89" s="40"/>
      <c r="L89" s="2"/>
      <c r="M89" s="4"/>
      <c r="N89"/>
      <c r="O89"/>
      <c r="U89" s="1"/>
      <c r="V89" s="1"/>
    </row>
    <row r="90" spans="1:22" ht="16" customHeight="1" x14ac:dyDescent="0.2">
      <c r="A90" s="20"/>
      <c r="B90" s="63"/>
      <c r="C90" s="64"/>
      <c r="D90" s="65"/>
      <c r="E90" s="57"/>
      <c r="F90" s="35"/>
      <c r="G90" s="35"/>
      <c r="H90" s="35"/>
      <c r="I90" s="35"/>
      <c r="J90" s="35"/>
      <c r="K90" s="40"/>
      <c r="L90" s="2"/>
      <c r="U90" s="1"/>
      <c r="V90" s="1"/>
    </row>
    <row r="91" spans="1:22" ht="16" customHeight="1" x14ac:dyDescent="0.2">
      <c r="A91" s="25"/>
      <c r="B91" s="63"/>
      <c r="C91" s="64"/>
      <c r="D91" s="65"/>
      <c r="E91" s="57"/>
      <c r="F91" s="35"/>
      <c r="G91" s="35"/>
      <c r="H91" s="35"/>
      <c r="I91" s="35"/>
      <c r="J91" s="35"/>
      <c r="K91" s="40"/>
      <c r="L91" s="2"/>
      <c r="U91" s="1"/>
      <c r="V91" s="1"/>
    </row>
    <row r="92" spans="1:22" ht="16" customHeight="1" x14ac:dyDescent="0.2">
      <c r="A92" s="24"/>
      <c r="B92" s="63"/>
      <c r="C92" s="64"/>
      <c r="D92" s="65"/>
      <c r="E92" s="57"/>
      <c r="F92" s="35"/>
      <c r="G92" s="35"/>
      <c r="H92" s="35"/>
      <c r="I92" s="35"/>
      <c r="J92" s="35"/>
      <c r="K92" s="40"/>
      <c r="L92" s="2"/>
      <c r="U92" s="1"/>
      <c r="V92" s="1"/>
    </row>
    <row r="93" spans="1:22" ht="16" customHeight="1" x14ac:dyDescent="0.2">
      <c r="A93" s="24"/>
      <c r="B93" s="63"/>
      <c r="C93" s="64"/>
      <c r="D93" s="65"/>
      <c r="E93" s="57"/>
      <c r="F93" s="35"/>
      <c r="G93" s="35"/>
      <c r="H93" s="35"/>
      <c r="I93" s="35"/>
      <c r="J93" s="35"/>
      <c r="K93" s="40"/>
      <c r="L93" s="2"/>
      <c r="U93" s="1"/>
      <c r="V93" s="1"/>
    </row>
    <row r="94" spans="1:22" ht="16" customHeight="1" thickBot="1" x14ac:dyDescent="0.25">
      <c r="A94" s="24"/>
      <c r="B94" s="66"/>
      <c r="C94" s="67"/>
      <c r="D94" s="68"/>
      <c r="E94" s="59"/>
      <c r="F94" s="35"/>
      <c r="G94" s="35"/>
      <c r="H94" s="35"/>
      <c r="I94" s="35"/>
      <c r="J94" s="35"/>
      <c r="K94" s="40"/>
      <c r="L94" s="2"/>
      <c r="U94" s="1"/>
      <c r="V94" s="1"/>
    </row>
    <row r="95" spans="1:22" ht="16" customHeight="1" x14ac:dyDescent="0.2">
      <c r="A95" s="24"/>
      <c r="B95" s="38"/>
      <c r="C95" s="38"/>
      <c r="D95" s="38"/>
      <c r="E95" s="38"/>
      <c r="F95" s="38"/>
      <c r="G95" s="35"/>
      <c r="H95" s="35"/>
      <c r="I95" s="35"/>
      <c r="J95" s="35"/>
      <c r="K95" s="40"/>
      <c r="L95" s="2"/>
      <c r="U95" s="1"/>
      <c r="V95" s="1"/>
    </row>
    <row r="96" spans="1:22" ht="16" customHeight="1" x14ac:dyDescent="0.2">
      <c r="A96" s="24"/>
      <c r="B96" s="38"/>
      <c r="C96" s="38"/>
      <c r="D96" s="38"/>
      <c r="E96" s="38"/>
      <c r="F96" s="38"/>
      <c r="G96" s="35"/>
      <c r="H96" s="35"/>
      <c r="I96" s="35"/>
      <c r="J96" s="35"/>
      <c r="K96" s="40"/>
      <c r="L96" s="2"/>
      <c r="U96" s="1"/>
      <c r="V96" s="1"/>
    </row>
    <row r="97" spans="1:22" x14ac:dyDescent="0.2">
      <c r="A97" s="24"/>
      <c r="B97" s="38"/>
      <c r="C97" s="38"/>
      <c r="D97" s="38"/>
      <c r="E97" s="38"/>
      <c r="F97" s="38"/>
      <c r="G97" s="38"/>
      <c r="H97" s="38"/>
      <c r="I97" s="38"/>
      <c r="J97" s="38"/>
      <c r="K97" s="47"/>
      <c r="L97" s="2"/>
      <c r="M97"/>
      <c r="O97" s="1"/>
      <c r="R97" s="1"/>
      <c r="S97" s="1"/>
      <c r="T97" s="1"/>
      <c r="U97" s="1"/>
      <c r="V97" s="1"/>
    </row>
    <row r="98" spans="1:22" ht="15" customHeight="1" x14ac:dyDescent="0.2">
      <c r="B98" s="27"/>
      <c r="C98" s="27"/>
      <c r="D98" s="27"/>
      <c r="E98" s="27"/>
      <c r="F98" s="26"/>
      <c r="G98" s="27"/>
      <c r="H98" s="27"/>
      <c r="I98" s="27"/>
      <c r="J98" s="27"/>
      <c r="K98" s="27"/>
      <c r="T98" s="1"/>
      <c r="U98" s="1"/>
      <c r="V98" s="1"/>
    </row>
    <row r="99" spans="1:22" ht="15" customHeight="1" x14ac:dyDescent="0.2">
      <c r="B99" s="27"/>
      <c r="C99" s="27"/>
      <c r="D99" s="27"/>
      <c r="E99" s="27"/>
      <c r="F99" s="27"/>
      <c r="G99" s="27"/>
      <c r="H99" s="27"/>
      <c r="I99" s="27"/>
      <c r="J99" s="27"/>
      <c r="K99" s="27"/>
    </row>
    <row r="100" spans="1:22" ht="15" customHeight="1" x14ac:dyDescent="0.2"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"/>
      <c r="M100" s="1"/>
      <c r="N100" s="1"/>
      <c r="O100" s="1"/>
    </row>
    <row r="101" spans="1:22" x14ac:dyDescent="0.2">
      <c r="B101" s="27"/>
      <c r="C101" s="27"/>
      <c r="D101" s="26"/>
      <c r="E101" s="26"/>
      <c r="F101" s="27"/>
      <c r="G101" s="27"/>
      <c r="H101" s="27"/>
      <c r="I101" s="27"/>
      <c r="J101" s="27"/>
      <c r="K101" s="27"/>
      <c r="L101" s="2"/>
      <c r="M101"/>
      <c r="O101" s="1"/>
    </row>
    <row r="102" spans="1:22" x14ac:dyDescent="0.2">
      <c r="B102" s="27"/>
      <c r="C102" s="27"/>
      <c r="D102" s="69"/>
      <c r="E102" s="69"/>
      <c r="F102" s="27"/>
      <c r="G102" s="27"/>
      <c r="H102" s="27"/>
      <c r="I102" s="27"/>
      <c r="J102" s="27"/>
      <c r="K102" s="27"/>
      <c r="L102" s="2"/>
      <c r="M102"/>
      <c r="O102" s="1"/>
    </row>
    <row r="103" spans="1:22" x14ac:dyDescent="0.2">
      <c r="B103" s="27"/>
      <c r="C103" s="27"/>
      <c r="D103" s="70"/>
      <c r="E103" s="70"/>
      <c r="F103" s="27"/>
      <c r="G103" s="27"/>
      <c r="H103" s="27"/>
      <c r="I103" s="27"/>
      <c r="J103" s="27"/>
      <c r="K103" s="27"/>
      <c r="L103" s="2"/>
      <c r="M103"/>
      <c r="O103" s="1"/>
    </row>
    <row r="104" spans="1:22" x14ac:dyDescent="0.2">
      <c r="B104" s="27"/>
      <c r="C104" s="27"/>
      <c r="D104" s="70"/>
      <c r="E104" s="70"/>
      <c r="F104" s="27"/>
      <c r="G104" s="27"/>
      <c r="H104" s="27"/>
      <c r="I104" s="27"/>
      <c r="J104" s="27"/>
      <c r="K104" s="27"/>
      <c r="O104" s="1"/>
    </row>
    <row r="105" spans="1:22" x14ac:dyDescent="0.2">
      <c r="B105" s="27"/>
      <c r="C105" s="27"/>
      <c r="D105" s="71"/>
      <c r="E105" s="71"/>
      <c r="F105" s="26"/>
      <c r="G105" s="27"/>
      <c r="H105" s="27"/>
      <c r="I105" s="27"/>
      <c r="J105" s="27"/>
      <c r="K105" s="27"/>
      <c r="O105" s="1"/>
    </row>
    <row r="106" spans="1:22" x14ac:dyDescent="0.2">
      <c r="B106" s="27"/>
      <c r="C106" s="27"/>
      <c r="D106" s="27"/>
      <c r="E106" s="27"/>
      <c r="F106" s="26"/>
      <c r="G106" s="27"/>
      <c r="H106" s="27"/>
      <c r="I106" s="27"/>
      <c r="J106" s="27"/>
      <c r="K106" s="27"/>
      <c r="O106" s="1"/>
    </row>
    <row r="107" spans="1:22" x14ac:dyDescent="0.2">
      <c r="D107"/>
      <c r="E107"/>
      <c r="F107" s="1"/>
      <c r="M107"/>
      <c r="N107" s="4"/>
      <c r="O107" s="1"/>
    </row>
    <row r="108" spans="1:22" x14ac:dyDescent="0.2">
      <c r="B108" s="3"/>
      <c r="C108" s="3"/>
      <c r="D108"/>
      <c r="E108"/>
      <c r="F108" s="1"/>
      <c r="G108" s="3"/>
      <c r="H108" s="3"/>
      <c r="I108" s="3"/>
      <c r="J108" s="3"/>
      <c r="K108" s="3"/>
      <c r="M108"/>
      <c r="N108" s="4"/>
      <c r="O108" s="1"/>
    </row>
    <row r="109" spans="1:22" ht="16" x14ac:dyDescent="0.2">
      <c r="B109" s="6"/>
      <c r="C109" s="6"/>
      <c r="D109"/>
      <c r="E109"/>
      <c r="F109" s="1"/>
      <c r="G109" s="6"/>
      <c r="H109" s="6"/>
      <c r="I109" s="6"/>
      <c r="J109" s="6"/>
      <c r="K109" s="6"/>
      <c r="M109"/>
      <c r="N109" s="4"/>
      <c r="O109" s="1"/>
    </row>
    <row r="110" spans="1:22" x14ac:dyDescent="0.2">
      <c r="B110" s="5"/>
      <c r="C110" s="5"/>
      <c r="D110"/>
      <c r="E110"/>
      <c r="F110" s="1"/>
      <c r="G110" s="5"/>
      <c r="H110" s="5"/>
      <c r="I110" s="5"/>
      <c r="J110" s="5"/>
      <c r="K110" s="5"/>
      <c r="M110"/>
      <c r="N110" s="4"/>
      <c r="O110" s="1"/>
    </row>
    <row r="111" spans="1:22" x14ac:dyDescent="0.2">
      <c r="D111"/>
      <c r="E111"/>
      <c r="F111" s="1"/>
      <c r="M111"/>
      <c r="N111" s="4"/>
      <c r="O111" s="1"/>
    </row>
    <row r="112" spans="1:22" ht="15" customHeight="1" x14ac:dyDescent="0.2">
      <c r="D112"/>
      <c r="E112"/>
      <c r="F112" s="1"/>
      <c r="M112"/>
      <c r="N112" s="4"/>
      <c r="O112" s="1"/>
    </row>
    <row r="113" spans="4:15" x14ac:dyDescent="0.2">
      <c r="D113"/>
      <c r="E113"/>
      <c r="F113" s="1"/>
      <c r="M113"/>
      <c r="N113" s="4"/>
      <c r="O113" s="1"/>
    </row>
    <row r="114" spans="4:15" x14ac:dyDescent="0.2">
      <c r="D114"/>
      <c r="E114"/>
      <c r="F114" s="1"/>
      <c r="M114"/>
      <c r="O114" s="1"/>
    </row>
    <row r="115" spans="4:15" x14ac:dyDescent="0.2">
      <c r="D115"/>
      <c r="E115"/>
      <c r="F115" s="1"/>
      <c r="M115"/>
      <c r="O115" s="1"/>
    </row>
    <row r="116" spans="4:15" x14ac:dyDescent="0.2">
      <c r="M116"/>
      <c r="O116" s="1"/>
    </row>
    <row r="117" spans="4:15" x14ac:dyDescent="0.2">
      <c r="M117"/>
      <c r="O117" s="1"/>
    </row>
  </sheetData>
  <sheetProtection formatColumns="0"/>
  <mergeCells count="8">
    <mergeCell ref="B23:E23"/>
    <mergeCell ref="A1:K1"/>
    <mergeCell ref="B4:C4"/>
    <mergeCell ref="A2:K2"/>
    <mergeCell ref="H4:H6"/>
    <mergeCell ref="B9:C9"/>
    <mergeCell ref="E9:H9"/>
    <mergeCell ref="J5:J7"/>
  </mergeCells>
  <phoneticPr fontId="9" type="noConversion"/>
  <dataValidations count="4">
    <dataValidation type="list" allowBlank="1" showInputMessage="1" showErrorMessage="1" sqref="H7" xr:uid="{7A214A7B-8E44-7A49-99B9-67BFF3F44033}">
      <formula1>"Yes, No"</formula1>
    </dataValidation>
    <dataValidation type="list" allowBlank="1" showInputMessage="1" showErrorMessage="1" sqref="F6" xr:uid="{5CA6C9C8-C1F1-EF44-8464-BE5B17B30776}">
      <formula1>"1,2,3,4,5,6,7,8"</formula1>
    </dataValidation>
    <dataValidation type="list" allowBlank="1" showInputMessage="1" showErrorMessage="1" sqref="B25:B94" xr:uid="{D8F1C578-8758-5044-95D1-4811B8EC6AF8}">
      <formula1>$B$11:$B$20</formula1>
    </dataValidation>
    <dataValidation type="list" allowBlank="1" showInputMessage="1" showErrorMessage="1" sqref="D25:D94" xr:uid="{FD4D1A98-3531-6E42-9226-FBE405F4C7A4}">
      <formula1>"Actual, Hypothetical"</formula1>
    </dataValidation>
  </dataValidations>
  <pageMargins left="0.7" right="0.7" top="0.75" bottom="0.75" header="0.3" footer="0.3"/>
  <pageSetup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</vt:lpstr>
      <vt:lpstr>DataTable</vt:lpstr>
      <vt:lpstr>GPAScale</vt:lpstr>
      <vt:lpstr>MATH115</vt:lpstr>
      <vt:lpstr>MATH116</vt:lpstr>
      <vt:lpstr>CHE102</vt:lpstr>
      <vt:lpstr>MSE121</vt:lpstr>
      <vt:lpstr>MSE100</vt:lpstr>
      <vt:lpstr>(Enter course code here)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</dc:creator>
  <cp:keywords/>
  <dc:description/>
  <cp:lastModifiedBy>Sarp Tan Doven</cp:lastModifiedBy>
  <cp:lastPrinted>2014-10-10T17:49:49Z</cp:lastPrinted>
  <dcterms:created xsi:type="dcterms:W3CDTF">2010-07-18T03:43:29Z</dcterms:created>
  <dcterms:modified xsi:type="dcterms:W3CDTF">2024-12-04T00:52:58Z</dcterms:modified>
  <cp:category/>
</cp:coreProperties>
</file>