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0" yWindow="0" windowWidth="15480" windowHeight="10350" firstSheet="12" activeTab="13"/>
  </bookViews>
  <sheets>
    <sheet name="4-1（右上）" sheetId="16" r:id="rId1"/>
    <sheet name="4-2（右下）" sheetId="15" r:id="rId2"/>
    <sheet name="4-3（左）" sheetId="14" r:id="rId3"/>
    <sheet name="4-4（右）" sheetId="20" r:id="rId4"/>
    <sheet name="4-5（左右）" sheetId="21" r:id="rId5"/>
    <sheet name="4-6（左右）" sheetId="22" r:id="rId6"/>
    <sheet name="4-7（左右）" sheetId="23" r:id="rId7"/>
    <sheet name="4-8（左右，续表）" sheetId="24" r:id="rId8"/>
    <sheet name="4-9（左右，续表）" sheetId="25" r:id="rId9"/>
    <sheet name="4-10（左右）" sheetId="26" r:id="rId10"/>
    <sheet name="4-11（左右）" sheetId="17" r:id="rId11"/>
    <sheet name="4-12(左)" sheetId="18" r:id="rId12"/>
    <sheet name="4-13（右）" sheetId="19" r:id="rId13"/>
    <sheet name="4-14（左上）" sheetId="3" r:id="rId14"/>
    <sheet name="4-15（左下）" sheetId="4" r:id="rId15"/>
    <sheet name="4-16（右上）" sheetId="5" r:id="rId16"/>
    <sheet name="4-17（右下）" sheetId="7" r:id="rId17"/>
    <sheet name="4-18（左上）" sheetId="6" r:id="rId18"/>
    <sheet name="4-19（左下）" sheetId="8" r:id="rId19"/>
    <sheet name="4-20（右上）" sheetId="9" r:id="rId20"/>
    <sheet name="4-21（右上）" sheetId="10" r:id="rId21"/>
    <sheet name="4-22（左）" sheetId="11" r:id="rId22"/>
    <sheet name="Sheet1" sheetId="27" r:id="rId23"/>
  </sheets>
  <externalReferences>
    <externalReference r:id="rId24"/>
  </externalReferences>
  <definedNames>
    <definedName name="_xlnm.Print_Titles" localSheetId="8">'4-9（左右，续表）'!$A:$A</definedName>
  </definedNames>
  <calcPr calcId="125725"/>
</workbook>
</file>

<file path=xl/calcChain.xml><?xml version="1.0" encoding="utf-8"?>
<calcChain xmlns="http://schemas.openxmlformats.org/spreadsheetml/2006/main">
  <c r="C5" i="15"/>
  <c r="D5" s="1"/>
  <c r="C6"/>
  <c r="C7"/>
  <c r="D7" s="1"/>
  <c r="C4"/>
  <c r="D4" s="1"/>
  <c r="B20" i="8"/>
  <c r="B19"/>
  <c r="B18"/>
  <c r="B17"/>
  <c r="B16"/>
  <c r="B15"/>
  <c r="B14"/>
  <c r="B13"/>
  <c r="B11"/>
  <c r="B10"/>
  <c r="B9"/>
  <c r="B8"/>
  <c r="B7"/>
  <c r="B6"/>
  <c r="B5"/>
  <c r="G6" i="23"/>
  <c r="M6" s="1"/>
  <c r="F6"/>
  <c r="L6" s="1"/>
  <c r="E6"/>
  <c r="K6" s="1"/>
  <c r="D6"/>
  <c r="J6" s="1"/>
  <c r="C6"/>
  <c r="I6" s="1"/>
  <c r="B6"/>
  <c r="H6" s="1"/>
  <c r="N7" i="22"/>
  <c r="M7"/>
  <c r="L7"/>
  <c r="K7"/>
  <c r="J7"/>
  <c r="I7"/>
  <c r="H7"/>
  <c r="G7"/>
  <c r="F7"/>
  <c r="E7"/>
  <c r="D7"/>
  <c r="C7"/>
  <c r="B7"/>
  <c r="L32" i="21"/>
  <c r="L31"/>
  <c r="L30"/>
  <c r="L29"/>
  <c r="L28"/>
  <c r="L27"/>
  <c r="L26"/>
  <c r="L25"/>
  <c r="L24"/>
  <c r="L23"/>
  <c r="L22"/>
  <c r="L21"/>
  <c r="L20"/>
  <c r="L19"/>
  <c r="L18"/>
  <c r="L17"/>
  <c r="L16"/>
  <c r="L15"/>
  <c r="L14"/>
  <c r="L12"/>
  <c r="L11"/>
  <c r="L10"/>
  <c r="L7"/>
  <c r="L6"/>
  <c r="L4"/>
  <c r="E23" i="19"/>
  <c r="B23"/>
  <c r="E22"/>
  <c r="B22"/>
  <c r="E21"/>
  <c r="B21"/>
  <c r="E20"/>
  <c r="B20"/>
  <c r="E19"/>
  <c r="B19"/>
  <c r="E18"/>
  <c r="B18"/>
  <c r="E17"/>
  <c r="B17"/>
  <c r="E16"/>
  <c r="B16"/>
  <c r="E15"/>
  <c r="B15"/>
  <c r="E13"/>
  <c r="B13"/>
  <c r="E12"/>
  <c r="B12"/>
  <c r="E11"/>
  <c r="B11"/>
  <c r="E10"/>
  <c r="B10"/>
  <c r="E9"/>
  <c r="B9"/>
  <c r="E8"/>
  <c r="B8"/>
  <c r="E7"/>
  <c r="B7"/>
  <c r="E6"/>
  <c r="B6"/>
  <c r="I22" i="17"/>
  <c r="H22"/>
  <c r="C22"/>
  <c r="B22"/>
  <c r="I21"/>
  <c r="H21"/>
  <c r="C21"/>
  <c r="B21"/>
  <c r="I20"/>
  <c r="H20"/>
  <c r="C20"/>
  <c r="B20"/>
  <c r="I19"/>
  <c r="H19"/>
  <c r="C19"/>
  <c r="B19"/>
  <c r="I18"/>
  <c r="H18"/>
  <c r="C18"/>
  <c r="B18"/>
  <c r="I17"/>
  <c r="H17"/>
  <c r="C17"/>
  <c r="B17"/>
  <c r="I16"/>
  <c r="H16"/>
  <c r="C16"/>
  <c r="B16"/>
  <c r="I15"/>
  <c r="H15"/>
  <c r="C15"/>
  <c r="B15"/>
  <c r="I14"/>
  <c r="H14"/>
  <c r="C14"/>
  <c r="B14"/>
  <c r="I13"/>
  <c r="H13"/>
  <c r="C13"/>
  <c r="B13"/>
  <c r="I12"/>
  <c r="H12"/>
  <c r="C12"/>
  <c r="B12"/>
  <c r="I11"/>
  <c r="H11"/>
  <c r="C11"/>
  <c r="B11"/>
  <c r="I10"/>
  <c r="H10"/>
  <c r="C10"/>
  <c r="B10"/>
  <c r="I9"/>
  <c r="H9"/>
  <c r="C9"/>
  <c r="B9"/>
  <c r="I8"/>
  <c r="H8"/>
  <c r="C8"/>
  <c r="B8"/>
  <c r="I7"/>
  <c r="H7"/>
  <c r="C7"/>
  <c r="B7"/>
  <c r="I6"/>
  <c r="H6"/>
  <c r="C6"/>
  <c r="B6"/>
  <c r="I5"/>
  <c r="H5"/>
  <c r="C5"/>
  <c r="B5"/>
  <c r="G34" i="18"/>
  <c r="F34"/>
  <c r="E34"/>
  <c r="D34"/>
  <c r="G33"/>
  <c r="F33"/>
  <c r="E33"/>
  <c r="D33"/>
  <c r="G32"/>
  <c r="F32"/>
  <c r="E32"/>
  <c r="D32"/>
  <c r="C27"/>
  <c r="B27"/>
  <c r="C26"/>
  <c r="B26"/>
  <c r="C25"/>
  <c r="B25"/>
  <c r="C24"/>
  <c r="B24"/>
  <c r="C23"/>
  <c r="B23"/>
  <c r="C22"/>
  <c r="B22"/>
  <c r="C21"/>
  <c r="B21"/>
  <c r="C20"/>
  <c r="B20"/>
  <c r="C19"/>
  <c r="B19"/>
  <c r="C18"/>
  <c r="B18"/>
  <c r="C17"/>
  <c r="B17"/>
  <c r="C16"/>
  <c r="B16"/>
  <c r="C15"/>
  <c r="B15"/>
  <c r="C14"/>
  <c r="B14"/>
  <c r="C13"/>
  <c r="B13"/>
  <c r="C12"/>
  <c r="B12"/>
  <c r="C11"/>
  <c r="B11"/>
  <c r="C10"/>
  <c r="B10"/>
  <c r="C9"/>
  <c r="C33" s="1"/>
  <c r="B9"/>
  <c r="B33" s="1"/>
  <c r="C8"/>
  <c r="C34" s="1"/>
  <c r="B8"/>
  <c r="B34" s="1"/>
  <c r="C7"/>
  <c r="C32" s="1"/>
  <c r="B7"/>
  <c r="B32" s="1"/>
  <c r="C5"/>
  <c r="B5"/>
  <c r="C24" i="14"/>
  <c r="B24"/>
  <c r="C23"/>
  <c r="B23"/>
  <c r="C22"/>
  <c r="B22"/>
  <c r="C21"/>
  <c r="B21"/>
  <c r="C20"/>
  <c r="B20"/>
  <c r="C19"/>
  <c r="B19"/>
  <c r="C18"/>
  <c r="B18"/>
  <c r="C17"/>
  <c r="B17"/>
  <c r="C16"/>
  <c r="B16"/>
  <c r="C15"/>
  <c r="B15"/>
  <c r="C14"/>
  <c r="B14"/>
  <c r="C13"/>
  <c r="B13"/>
  <c r="C12"/>
  <c r="B12"/>
  <c r="C11"/>
  <c r="B11"/>
  <c r="C10"/>
  <c r="B10"/>
  <c r="C9"/>
  <c r="B9"/>
  <c r="C8"/>
  <c r="B8"/>
  <c r="C7"/>
  <c r="B7"/>
  <c r="C6"/>
  <c r="B6"/>
  <c r="D20" i="15"/>
  <c r="D19"/>
  <c r="D18"/>
  <c r="D17"/>
  <c r="D16"/>
  <c r="D15"/>
  <c r="D14"/>
  <c r="D13"/>
  <c r="D12"/>
  <c r="D11"/>
  <c r="D10"/>
  <c r="D9"/>
  <c r="D6"/>
  <c r="G7" i="5" l="1"/>
  <c r="F7"/>
  <c r="E7"/>
  <c r="D7"/>
  <c r="C7"/>
  <c r="B7"/>
  <c r="G5"/>
  <c r="F5"/>
  <c r="F4" s="1"/>
  <c r="E5"/>
  <c r="D5"/>
  <c r="C5"/>
  <c r="C4" s="1"/>
  <c r="B5"/>
  <c r="G4"/>
  <c r="E4"/>
  <c r="D4"/>
  <c r="B4"/>
</calcChain>
</file>

<file path=xl/sharedStrings.xml><?xml version="1.0" encoding="utf-8"?>
<sst xmlns="http://schemas.openxmlformats.org/spreadsheetml/2006/main" count="883" uniqueCount="532">
  <si>
    <t>单位</t>
  </si>
  <si>
    <t>万人</t>
  </si>
  <si>
    <t>%</t>
  </si>
  <si>
    <t>亿元</t>
  </si>
  <si>
    <t>单位:人</t>
  </si>
  <si>
    <t>年  份</t>
  </si>
  <si>
    <t>总  计</t>
  </si>
  <si>
    <t>离休人员</t>
  </si>
  <si>
    <t>退休人员</t>
  </si>
  <si>
    <t>领取定期
生活费的
退职人员</t>
  </si>
  <si>
    <t>2013</t>
  </si>
  <si>
    <t>2014</t>
  </si>
  <si>
    <r>
      <rPr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015</t>
    </r>
  </si>
  <si>
    <t>2016</t>
  </si>
  <si>
    <t xml:space="preserve"> </t>
  </si>
  <si>
    <t>地  区</t>
  </si>
  <si>
    <t>离休、退休
退职人员（人）</t>
  </si>
  <si>
    <t>离休、退休
保险福利
费用
（万元）</t>
  </si>
  <si>
    <t>#离休人员</t>
  </si>
  <si>
    <t>#退休人员</t>
  </si>
  <si>
    <t>#离休金</t>
  </si>
  <si>
    <t>#退休金</t>
  </si>
  <si>
    <t xml:space="preserve">  全  市</t>
  </si>
  <si>
    <t xml:space="preserve">  市  直</t>
  </si>
  <si>
    <t xml:space="preserve">  芝罘区</t>
  </si>
  <si>
    <t xml:space="preserve">  福山区</t>
  </si>
  <si>
    <t xml:space="preserve">  牟平区</t>
  </si>
  <si>
    <t xml:space="preserve">  莱山区</t>
  </si>
  <si>
    <t xml:space="preserve">  开发区</t>
  </si>
  <si>
    <t xml:space="preserve">  高新区</t>
  </si>
  <si>
    <t xml:space="preserve">  龙口市</t>
  </si>
  <si>
    <t xml:space="preserve">  莱阳市</t>
  </si>
  <si>
    <t xml:space="preserve">  莱州市</t>
  </si>
  <si>
    <t xml:space="preserve">  蓬莱市</t>
  </si>
  <si>
    <t xml:space="preserve">  招远市</t>
  </si>
  <si>
    <t xml:space="preserve">  栖霞市</t>
  </si>
  <si>
    <t xml:space="preserve">  海阳市</t>
  </si>
  <si>
    <t xml:space="preserve">  长岛县</t>
  </si>
  <si>
    <t>注：本表数据不包括省直管企业参保离退休人员及费用。</t>
  </si>
  <si>
    <t>类     别</t>
  </si>
  <si>
    <t>离退休人员
保险福利费用
（万元）</t>
  </si>
  <si>
    <t xml:space="preserve">    总    计</t>
  </si>
  <si>
    <t>一、城镇单位</t>
  </si>
  <si>
    <t xml:space="preserve">  (一)企  业</t>
  </si>
  <si>
    <t xml:space="preserve">     1.内资企业</t>
  </si>
  <si>
    <t xml:space="preserve">        国有企业</t>
  </si>
  <si>
    <t xml:space="preserve">        集体企业</t>
  </si>
  <si>
    <t xml:space="preserve">        其他企业</t>
  </si>
  <si>
    <t xml:space="preserve">     2.港、澳、台及外资企业</t>
  </si>
  <si>
    <t xml:space="preserve">  (二)事  业</t>
  </si>
  <si>
    <t xml:space="preserve">  (三)机  关</t>
  </si>
  <si>
    <t>二、其  他</t>
  </si>
  <si>
    <t>失业人员（万人）</t>
  </si>
  <si>
    <t>登记失业率（%）</t>
  </si>
  <si>
    <t>2012年</t>
  </si>
  <si>
    <t>2013年</t>
  </si>
  <si>
    <t>2014年</t>
  </si>
  <si>
    <t>2016年</t>
  </si>
  <si>
    <t>3.50</t>
  </si>
  <si>
    <t>5.12</t>
  </si>
  <si>
    <t>5.38</t>
  </si>
  <si>
    <t>3.25</t>
  </si>
  <si>
    <t xml:space="preserve">  昆嵛区</t>
  </si>
  <si>
    <t>单位:万人</t>
  </si>
  <si>
    <t>城镇职工
社会基本
养老保险</t>
  </si>
  <si>
    <t>医  疗
保  险</t>
  </si>
  <si>
    <t>失  业
保  险</t>
  </si>
  <si>
    <t>工  伤
保  险</t>
  </si>
  <si>
    <t>生  育
保  险</t>
  </si>
  <si>
    <t>企业基本
养老保险</t>
  </si>
  <si>
    <t>机关事业
养老保险</t>
  </si>
  <si>
    <t xml:space="preserve"> 全  市</t>
  </si>
  <si>
    <t xml:space="preserve"> 市  直</t>
  </si>
  <si>
    <t xml:space="preserve"> 芝罘区</t>
  </si>
  <si>
    <t xml:space="preserve"> 福山区</t>
  </si>
  <si>
    <t xml:space="preserve"> 牟平区</t>
  </si>
  <si>
    <t xml:space="preserve"> 莱山区</t>
  </si>
  <si>
    <t xml:space="preserve"> 开发区</t>
  </si>
  <si>
    <t xml:space="preserve"> 高新区</t>
  </si>
  <si>
    <t xml:space="preserve"> 龙口市</t>
  </si>
  <si>
    <t xml:space="preserve"> 莱阳市</t>
  </si>
  <si>
    <t xml:space="preserve"> 莱州市</t>
  </si>
  <si>
    <t xml:space="preserve"> 蓬莱市</t>
  </si>
  <si>
    <t xml:space="preserve"> 招远市</t>
  </si>
  <si>
    <t xml:space="preserve"> 栖霞市</t>
  </si>
  <si>
    <t xml:space="preserve"> 海阳市</t>
  </si>
  <si>
    <t xml:space="preserve"> 长岛县</t>
  </si>
  <si>
    <t>注:1、本表数据不包括离退休人员。2、养老、失业保险人数不包括省直管企业人数。</t>
  </si>
  <si>
    <t>类         别</t>
  </si>
  <si>
    <t>2010年</t>
  </si>
  <si>
    <t>2011年</t>
  </si>
  <si>
    <t>2015年</t>
  </si>
  <si>
    <t xml:space="preserve">一、年末参保人数           </t>
  </si>
  <si>
    <t xml:space="preserve">   职  工                  </t>
  </si>
  <si>
    <t xml:space="preserve">     #企  业              </t>
  </si>
  <si>
    <t xml:space="preserve">   离休、退休、退职人数     </t>
  </si>
  <si>
    <t>二、基金收支情况</t>
  </si>
  <si>
    <t xml:space="preserve">   基金收入                </t>
  </si>
  <si>
    <t xml:space="preserve">   基金支出                </t>
  </si>
  <si>
    <r>
      <rPr>
        <sz val="10"/>
        <rFont val="宋体"/>
        <family val="3"/>
        <charset val="134"/>
      </rPr>
      <t>三、企业养老金社会化发放</t>
    </r>
    <r>
      <rPr>
        <sz val="10"/>
        <rFont val="宋体"/>
        <family val="3"/>
        <charset val="134"/>
      </rPr>
      <t>情况</t>
    </r>
  </si>
  <si>
    <t xml:space="preserve">   养老金实发人数          </t>
  </si>
  <si>
    <t xml:space="preserve">     #社会化发放人数       </t>
  </si>
  <si>
    <t xml:space="preserve">      社会化发放率           </t>
  </si>
  <si>
    <t>养老保险</t>
  </si>
  <si>
    <t>失业保险</t>
  </si>
  <si>
    <t>实际缴费人数
(人)</t>
  </si>
  <si>
    <t>实际缴费收入
(万元)</t>
  </si>
  <si>
    <t>合  计</t>
  </si>
  <si>
    <t>市  直</t>
  </si>
  <si>
    <t>芝罘区</t>
  </si>
  <si>
    <t>福山区</t>
  </si>
  <si>
    <t>牟平区</t>
  </si>
  <si>
    <r>
      <rPr>
        <sz val="10"/>
        <rFont val="Times New Roman"/>
        <family val="1"/>
      </rPr>
      <t xml:space="preserve"> </t>
    </r>
    <r>
      <rPr>
        <sz val="10"/>
        <rFont val="宋体"/>
        <family val="3"/>
        <charset val="134"/>
      </rPr>
      <t>莱山区</t>
    </r>
  </si>
  <si>
    <r>
      <rPr>
        <sz val="10"/>
        <rFont val="Times New Roman"/>
        <family val="1"/>
      </rPr>
      <t xml:space="preserve"> </t>
    </r>
    <r>
      <rPr>
        <sz val="10"/>
        <rFont val="宋体"/>
        <family val="3"/>
        <charset val="134"/>
      </rPr>
      <t>开发区</t>
    </r>
  </si>
  <si>
    <t>龙口市</t>
  </si>
  <si>
    <t>莱阳市</t>
  </si>
  <si>
    <t>莱州市</t>
  </si>
  <si>
    <t>蓬莱市</t>
  </si>
  <si>
    <t>招远市</t>
  </si>
  <si>
    <t>栖霞市</t>
  </si>
  <si>
    <t>海阳市</t>
  </si>
  <si>
    <t>长岛县</t>
  </si>
  <si>
    <t>参保人数
(人)</t>
  </si>
  <si>
    <t>基金收支情况(万元)</t>
  </si>
  <si>
    <t>#达到领取待遇
年龄参保人数</t>
  </si>
  <si>
    <t>基金收入</t>
  </si>
  <si>
    <t>基金支出</t>
  </si>
  <si>
    <t>累计结余</t>
  </si>
  <si>
    <t>注：基金收入为年度保费收入。</t>
  </si>
  <si>
    <t>注 ：1、本表数据包括企业离退休和机关事业单位离退休人员。
2、2009年起，医疗保险参保人数包含城镇居民医疗保险。</t>
    <phoneticPr fontId="16" type="noConversion"/>
  </si>
  <si>
    <t>4-1  全社会就业人员数</t>
    <phoneticPr fontId="4" type="noConversion"/>
  </si>
  <si>
    <t>单位：万人</t>
    <phoneticPr fontId="4" type="noConversion"/>
  </si>
  <si>
    <t>年 份</t>
    <phoneticPr fontId="4" type="noConversion"/>
  </si>
  <si>
    <t>就业人员</t>
    <phoneticPr fontId="4" type="noConversion"/>
  </si>
  <si>
    <t>第一产业</t>
    <phoneticPr fontId="4" type="noConversion"/>
  </si>
  <si>
    <t>第二产业</t>
    <phoneticPr fontId="4" type="noConversion"/>
  </si>
  <si>
    <t>第三产业</t>
    <phoneticPr fontId="4" type="noConversion"/>
  </si>
  <si>
    <t>注：自2013年起，根据新的三次产业划分规定，第一产业是指农、林、牧、渔业，不含农、林、牧、渔服务业，农林牧渔服务业划归第三产业。</t>
    <phoneticPr fontId="4" type="noConversion"/>
  </si>
  <si>
    <r>
      <t>4-</t>
    </r>
    <r>
      <rPr>
        <sz val="14"/>
        <rFont val="宋体"/>
        <family val="3"/>
        <charset val="134"/>
      </rPr>
      <t>2</t>
    </r>
    <r>
      <rPr>
        <sz val="14"/>
        <rFont val="宋体"/>
        <family val="3"/>
        <charset val="134"/>
      </rPr>
      <t xml:space="preserve"> 按三次产业分的年底就业人员数</t>
    </r>
    <phoneticPr fontId="4" type="noConversion"/>
  </si>
  <si>
    <t>类    别</t>
    <phoneticPr fontId="4" type="noConversion"/>
  </si>
  <si>
    <t>2015年</t>
    <phoneticPr fontId="4" type="noConversion"/>
  </si>
  <si>
    <t>2016年</t>
    <phoneticPr fontId="4" type="noConversion"/>
  </si>
  <si>
    <t>2016年为_x000D_
2015年％</t>
    <phoneticPr fontId="4" type="noConversion"/>
  </si>
  <si>
    <t>全社会就业人员</t>
    <phoneticPr fontId="4" type="noConversion"/>
  </si>
  <si>
    <t xml:space="preserve">    第一产业</t>
    <phoneticPr fontId="4" type="noConversion"/>
  </si>
  <si>
    <t xml:space="preserve">    第二产业</t>
    <phoneticPr fontId="4" type="noConversion"/>
  </si>
  <si>
    <t xml:space="preserve">    第三产业</t>
    <phoneticPr fontId="4" type="noConversion"/>
  </si>
  <si>
    <t>在全部就业人员中：</t>
    <phoneticPr fontId="4" type="noConversion"/>
  </si>
  <si>
    <t xml:space="preserve"> 一、乡村就业人员</t>
    <phoneticPr fontId="4" type="noConversion"/>
  </si>
  <si>
    <t xml:space="preserve"> 二、城镇单位就业人员</t>
    <phoneticPr fontId="4" type="noConversion"/>
  </si>
  <si>
    <t>三、城镇私营和个体就业人员</t>
    <phoneticPr fontId="4" type="noConversion"/>
  </si>
  <si>
    <t>注：根据新的三次产业划分规定，第一产业是指农、林、牧、渔业(不含农、林、牧、渔服务业)，表中数据已按规定做了调整。</t>
    <phoneticPr fontId="4" type="noConversion"/>
  </si>
  <si>
    <r>
      <t>4-</t>
    </r>
    <r>
      <rPr>
        <sz val="14"/>
        <rFont val="宋体"/>
        <family val="3"/>
        <charset val="134"/>
      </rPr>
      <t>3</t>
    </r>
    <r>
      <rPr>
        <sz val="14"/>
        <rFont val="宋体"/>
        <family val="3"/>
        <charset val="134"/>
      </rPr>
      <t xml:space="preserve"> 各县(市、区）全社会就业人员</t>
    </r>
    <phoneticPr fontId="4" type="noConversion"/>
  </si>
  <si>
    <t>单位：人</t>
    <phoneticPr fontId="4" type="noConversion"/>
  </si>
  <si>
    <t>地  区</t>
    <phoneticPr fontId="4" type="noConversion"/>
  </si>
  <si>
    <t>合计</t>
    <phoneticPr fontId="4" type="noConversion"/>
  </si>
  <si>
    <r>
      <t xml:space="preserve">乡 </t>
    </r>
    <r>
      <rPr>
        <sz val="9"/>
        <rFont val="宋体"/>
        <family val="3"/>
        <charset val="134"/>
      </rPr>
      <t xml:space="preserve"> </t>
    </r>
    <r>
      <rPr>
        <sz val="9"/>
        <rFont val="宋体"/>
        <family val="3"/>
        <charset val="134"/>
      </rPr>
      <t>村</t>
    </r>
    <phoneticPr fontId="4" type="noConversion"/>
  </si>
  <si>
    <t>城镇职工</t>
    <phoneticPr fontId="4" type="noConversion"/>
  </si>
  <si>
    <t>城镇私营和个体</t>
    <phoneticPr fontId="4" type="noConversion"/>
  </si>
  <si>
    <r>
      <t>201</t>
    </r>
    <r>
      <rPr>
        <sz val="9"/>
        <rFont val="宋体"/>
        <family val="3"/>
        <charset val="134"/>
      </rPr>
      <t>5</t>
    </r>
    <r>
      <rPr>
        <sz val="9"/>
        <rFont val="宋体"/>
        <family val="3"/>
        <charset val="134"/>
      </rPr>
      <t>年</t>
    </r>
    <phoneticPr fontId="4" type="noConversion"/>
  </si>
  <si>
    <t>2016年</t>
    <phoneticPr fontId="4" type="noConversion"/>
  </si>
  <si>
    <t xml:space="preserve"> 合   计</t>
    <phoneticPr fontId="4" type="noConversion"/>
  </si>
  <si>
    <t xml:space="preserve"> 市   区</t>
    <phoneticPr fontId="4" type="noConversion"/>
  </si>
  <si>
    <t xml:space="preserve">  市  直</t>
    <phoneticPr fontId="4" type="noConversion"/>
  </si>
  <si>
    <t xml:space="preserve">  芝罘区</t>
    <phoneticPr fontId="4" type="noConversion"/>
  </si>
  <si>
    <t xml:space="preserve">  福山区</t>
    <phoneticPr fontId="4" type="noConversion"/>
  </si>
  <si>
    <t xml:space="preserve">  牟平区</t>
    <phoneticPr fontId="4" type="noConversion"/>
  </si>
  <si>
    <t xml:space="preserve">  莱山区</t>
    <phoneticPr fontId="4" type="noConversion"/>
  </si>
  <si>
    <t xml:space="preserve">  开发区</t>
    <phoneticPr fontId="4" type="noConversion"/>
  </si>
  <si>
    <t xml:space="preserve">  高新区</t>
    <phoneticPr fontId="4" type="noConversion"/>
  </si>
  <si>
    <t xml:space="preserve">  昆嵛区</t>
    <phoneticPr fontId="4" type="noConversion"/>
  </si>
  <si>
    <t xml:space="preserve">  保税港区</t>
    <phoneticPr fontId="4" type="noConversion"/>
  </si>
  <si>
    <t>龙口市</t>
    <phoneticPr fontId="4" type="noConversion"/>
  </si>
  <si>
    <t>莱阳市</t>
    <phoneticPr fontId="4" type="noConversion"/>
  </si>
  <si>
    <t>莱州市</t>
    <phoneticPr fontId="4" type="noConversion"/>
  </si>
  <si>
    <t>蓬莱市</t>
    <phoneticPr fontId="4" type="noConversion"/>
  </si>
  <si>
    <t>招远市</t>
    <phoneticPr fontId="4" type="noConversion"/>
  </si>
  <si>
    <t>栖霞市</t>
    <phoneticPr fontId="4" type="noConversion"/>
  </si>
  <si>
    <t>海阳市</t>
    <phoneticPr fontId="4" type="noConversion"/>
  </si>
  <si>
    <t>长岛县</t>
    <phoneticPr fontId="4" type="noConversion"/>
  </si>
  <si>
    <t>注：2013年莱山区城镇个体私营就业人员含高新区。</t>
    <phoneticPr fontId="4" type="noConversion"/>
  </si>
  <si>
    <t>总计</t>
    <phoneticPr fontId="4" type="noConversion"/>
  </si>
  <si>
    <t>1、私营
经济</t>
    <phoneticPr fontId="4" type="noConversion"/>
  </si>
  <si>
    <t>2、个体
经济</t>
    <phoneticPr fontId="4" type="noConversion"/>
  </si>
  <si>
    <t>#城镇</t>
    <phoneticPr fontId="4" type="noConversion"/>
  </si>
  <si>
    <r>
      <t>#</t>
    </r>
    <r>
      <rPr>
        <sz val="10"/>
        <rFont val="宋体"/>
        <family val="3"/>
        <charset val="134"/>
      </rPr>
      <t>城镇</t>
    </r>
    <r>
      <rPr>
        <sz val="10"/>
        <rFont val="Helv"/>
        <family val="2"/>
      </rPr>
      <t xml:space="preserve"> </t>
    </r>
    <phoneticPr fontId="4" type="noConversion"/>
  </si>
  <si>
    <t xml:space="preserve">#城镇 </t>
    <phoneticPr fontId="4" type="noConversion"/>
  </si>
  <si>
    <t>总　　　计</t>
  </si>
  <si>
    <t>一、按行业分</t>
    <phoneticPr fontId="4" type="noConversion"/>
  </si>
  <si>
    <t xml:space="preserve"> 农、林、牧、渔业</t>
    <phoneticPr fontId="4" type="noConversion"/>
  </si>
  <si>
    <r>
      <t xml:space="preserve"> </t>
    </r>
    <r>
      <rPr>
        <sz val="10"/>
        <rFont val="宋体"/>
        <family val="3"/>
        <charset val="134"/>
      </rPr>
      <t xml:space="preserve"> </t>
    </r>
    <r>
      <rPr>
        <sz val="10"/>
        <rFont val="宋体"/>
        <family val="3"/>
        <charset val="134"/>
      </rPr>
      <t>#农、林、牧、渔服务业</t>
    </r>
    <phoneticPr fontId="4" type="noConversion"/>
  </si>
  <si>
    <t xml:space="preserve"> 采矿业</t>
    <phoneticPr fontId="4" type="noConversion"/>
  </si>
  <si>
    <t xml:space="preserve">  #开采辅助活动</t>
    <phoneticPr fontId="4" type="noConversion"/>
  </si>
  <si>
    <t xml:space="preserve"> 制造业</t>
    <phoneticPr fontId="4" type="noConversion"/>
  </si>
  <si>
    <r>
      <t xml:space="preserve"> </t>
    </r>
    <r>
      <rPr>
        <sz val="10"/>
        <rFont val="宋体"/>
        <family val="3"/>
        <charset val="134"/>
      </rPr>
      <t xml:space="preserve"> </t>
    </r>
    <r>
      <rPr>
        <sz val="10"/>
        <rFont val="宋体"/>
        <family val="3"/>
        <charset val="134"/>
      </rPr>
      <t>#金属制品、机械和设备修理业</t>
    </r>
    <phoneticPr fontId="4" type="noConversion"/>
  </si>
  <si>
    <t xml:space="preserve"> 电力、燃气及水的生产和供应业</t>
    <phoneticPr fontId="4" type="noConversion"/>
  </si>
  <si>
    <t xml:space="preserve"> 建筑业</t>
    <phoneticPr fontId="4" type="noConversion"/>
  </si>
  <si>
    <t xml:space="preserve"> 批发和零售业</t>
    <phoneticPr fontId="4" type="noConversion"/>
  </si>
  <si>
    <t xml:space="preserve"> 交通运输、仓储和邮政业</t>
    <phoneticPr fontId="4" type="noConversion"/>
  </si>
  <si>
    <t xml:space="preserve"> 住宿和餐饮业</t>
    <phoneticPr fontId="4" type="noConversion"/>
  </si>
  <si>
    <t xml:space="preserve"> 信息传输、软件和信息技术服务业</t>
    <phoneticPr fontId="4" type="noConversion"/>
  </si>
  <si>
    <t xml:space="preserve"> 金融业</t>
    <phoneticPr fontId="4" type="noConversion"/>
  </si>
  <si>
    <t xml:space="preserve"> 房地产业</t>
    <phoneticPr fontId="4" type="noConversion"/>
  </si>
  <si>
    <t xml:space="preserve"> 租赁和商务服务业</t>
    <phoneticPr fontId="4" type="noConversion"/>
  </si>
  <si>
    <t xml:space="preserve"> 科学研究和技术服务业</t>
    <phoneticPr fontId="4" type="noConversion"/>
  </si>
  <si>
    <t xml:space="preserve"> 水利、环境和公共设施管理业</t>
    <phoneticPr fontId="4" type="noConversion"/>
  </si>
  <si>
    <t xml:space="preserve"> 居民服务、修理和其他服务业</t>
    <phoneticPr fontId="4" type="noConversion"/>
  </si>
  <si>
    <t xml:space="preserve"> 教　　育</t>
    <phoneticPr fontId="4" type="noConversion"/>
  </si>
  <si>
    <t xml:space="preserve"> 卫生和社会工作</t>
    <phoneticPr fontId="4" type="noConversion"/>
  </si>
  <si>
    <t xml:space="preserve"> 文化、体育和娱乐业</t>
    <phoneticPr fontId="4" type="noConversion"/>
  </si>
  <si>
    <t xml:space="preserve"> 公共管理和社会组织</t>
    <phoneticPr fontId="4" type="noConversion"/>
  </si>
  <si>
    <t xml:space="preserve"> 国际组织</t>
    <phoneticPr fontId="4" type="noConversion"/>
  </si>
  <si>
    <t xml:space="preserve"> 其　　他</t>
    <phoneticPr fontId="4" type="noConversion"/>
  </si>
  <si>
    <t>二、按产业分</t>
    <phoneticPr fontId="4" type="noConversion"/>
  </si>
  <si>
    <t xml:space="preserve"> 第一产业</t>
    <phoneticPr fontId="4" type="noConversion"/>
  </si>
  <si>
    <t xml:space="preserve"> 第二产业</t>
    <phoneticPr fontId="4" type="noConversion"/>
  </si>
  <si>
    <t xml:space="preserve"> 第三产业</t>
    <phoneticPr fontId="4" type="noConversion"/>
  </si>
  <si>
    <t>户数（户）</t>
    <phoneticPr fontId="4" type="noConversion"/>
  </si>
  <si>
    <t>就业人员数（人）</t>
    <phoneticPr fontId="4" type="noConversion"/>
  </si>
  <si>
    <t>1、私营经济</t>
  </si>
  <si>
    <t>2、个体经济</t>
  </si>
  <si>
    <t>合  计</t>
    <phoneticPr fontId="4" type="noConversion"/>
  </si>
  <si>
    <t>市  直</t>
    <phoneticPr fontId="4" type="noConversion"/>
  </si>
  <si>
    <t>芝罘区</t>
    <phoneticPr fontId="4" type="noConversion"/>
  </si>
  <si>
    <t>福山区</t>
    <phoneticPr fontId="4" type="noConversion"/>
  </si>
  <si>
    <t>牟平区</t>
    <phoneticPr fontId="4" type="noConversion"/>
  </si>
  <si>
    <t>莱山区</t>
    <phoneticPr fontId="4" type="noConversion"/>
  </si>
  <si>
    <t xml:space="preserve">开发区 </t>
    <phoneticPr fontId="4" type="noConversion"/>
  </si>
  <si>
    <t>高新区</t>
    <phoneticPr fontId="4" type="noConversion"/>
  </si>
  <si>
    <t>昆嵛区</t>
    <phoneticPr fontId="4" type="noConversion"/>
  </si>
  <si>
    <t>保税港区</t>
    <phoneticPr fontId="4" type="noConversion"/>
  </si>
  <si>
    <r>
      <t>注：本表由市工商局提供</t>
    </r>
    <r>
      <rPr>
        <sz val="10"/>
        <rFont val="宋体"/>
        <family val="3"/>
        <charset val="134"/>
      </rPr>
      <t>。</t>
    </r>
    <phoneticPr fontId="4" type="noConversion"/>
  </si>
  <si>
    <t>县市区</t>
    <phoneticPr fontId="4" type="noConversion"/>
  </si>
  <si>
    <t>2015年</t>
    <phoneticPr fontId="4" type="noConversion"/>
  </si>
  <si>
    <t>2016年</t>
    <phoneticPr fontId="4" type="noConversion"/>
  </si>
  <si>
    <t>城镇个体私营</t>
    <phoneticPr fontId="4" type="noConversion"/>
  </si>
  <si>
    <t>城镇个体</t>
    <phoneticPr fontId="4" type="noConversion"/>
  </si>
  <si>
    <t>城镇私营</t>
    <phoneticPr fontId="4" type="noConversion"/>
  </si>
  <si>
    <t xml:space="preserve"> 全  市</t>
    <phoneticPr fontId="4" type="noConversion"/>
  </si>
  <si>
    <t xml:space="preserve"> 市  直</t>
    <phoneticPr fontId="4" type="noConversion"/>
  </si>
  <si>
    <t xml:space="preserve"> 芝罘区</t>
    <phoneticPr fontId="4" type="noConversion"/>
  </si>
  <si>
    <r>
      <t xml:space="preserve">   </t>
    </r>
    <r>
      <rPr>
        <sz val="10"/>
        <rFont val="宋体"/>
        <family val="3"/>
        <charset val="134"/>
      </rPr>
      <t>福山区</t>
    </r>
    <phoneticPr fontId="4" type="noConversion"/>
  </si>
  <si>
    <r>
      <t xml:space="preserve">   </t>
    </r>
    <r>
      <rPr>
        <sz val="10"/>
        <rFont val="宋体"/>
        <family val="3"/>
        <charset val="134"/>
      </rPr>
      <t>牟平区</t>
    </r>
    <phoneticPr fontId="4" type="noConversion"/>
  </si>
  <si>
    <r>
      <t xml:space="preserve">   </t>
    </r>
    <r>
      <rPr>
        <sz val="10"/>
        <rFont val="宋体"/>
        <family val="3"/>
        <charset val="134"/>
      </rPr>
      <t>莱山区</t>
    </r>
    <phoneticPr fontId="4" type="noConversion"/>
  </si>
  <si>
    <r>
      <t xml:space="preserve">   </t>
    </r>
    <r>
      <rPr>
        <sz val="10"/>
        <rFont val="宋体"/>
        <family val="3"/>
        <charset val="134"/>
      </rPr>
      <t>开发区</t>
    </r>
    <phoneticPr fontId="4" type="noConversion"/>
  </si>
  <si>
    <r>
      <t xml:space="preserve">   </t>
    </r>
    <r>
      <rPr>
        <sz val="10"/>
        <rFont val="宋体"/>
        <family val="3"/>
        <charset val="134"/>
      </rPr>
      <t>高新区</t>
    </r>
    <phoneticPr fontId="4" type="noConversion"/>
  </si>
  <si>
    <t xml:space="preserve">  昆嵛区</t>
    <phoneticPr fontId="4" type="noConversion"/>
  </si>
  <si>
    <t xml:space="preserve">   保税港区</t>
    <phoneticPr fontId="4" type="noConversion"/>
  </si>
  <si>
    <r>
      <t xml:space="preserve">   </t>
    </r>
    <r>
      <rPr>
        <sz val="10"/>
        <rFont val="宋体"/>
        <family val="3"/>
        <charset val="134"/>
      </rPr>
      <t>龙口市</t>
    </r>
    <phoneticPr fontId="4" type="noConversion"/>
  </si>
  <si>
    <r>
      <t xml:space="preserve">   </t>
    </r>
    <r>
      <rPr>
        <sz val="10"/>
        <rFont val="宋体"/>
        <family val="3"/>
        <charset val="134"/>
      </rPr>
      <t>莱阳市</t>
    </r>
    <phoneticPr fontId="4" type="noConversion"/>
  </si>
  <si>
    <r>
      <t xml:space="preserve">   </t>
    </r>
    <r>
      <rPr>
        <sz val="10"/>
        <rFont val="宋体"/>
        <family val="3"/>
        <charset val="134"/>
      </rPr>
      <t>莱州市</t>
    </r>
    <phoneticPr fontId="4" type="noConversion"/>
  </si>
  <si>
    <r>
      <t xml:space="preserve">   </t>
    </r>
    <r>
      <rPr>
        <sz val="10"/>
        <rFont val="宋体"/>
        <family val="3"/>
        <charset val="134"/>
      </rPr>
      <t>蓬莱市</t>
    </r>
    <phoneticPr fontId="4" type="noConversion"/>
  </si>
  <si>
    <r>
      <t xml:space="preserve">   </t>
    </r>
    <r>
      <rPr>
        <sz val="10"/>
        <rFont val="宋体"/>
        <family val="3"/>
        <charset val="134"/>
      </rPr>
      <t>招远市</t>
    </r>
    <phoneticPr fontId="4" type="noConversion"/>
  </si>
  <si>
    <r>
      <t xml:space="preserve">   </t>
    </r>
    <r>
      <rPr>
        <sz val="10"/>
        <rFont val="宋体"/>
        <family val="3"/>
        <charset val="134"/>
      </rPr>
      <t>栖霞市</t>
    </r>
    <phoneticPr fontId="4" type="noConversion"/>
  </si>
  <si>
    <r>
      <t xml:space="preserve">   </t>
    </r>
    <r>
      <rPr>
        <sz val="10"/>
        <rFont val="宋体"/>
        <family val="3"/>
        <charset val="134"/>
      </rPr>
      <t>海阳市</t>
    </r>
    <phoneticPr fontId="4" type="noConversion"/>
  </si>
  <si>
    <r>
      <t xml:space="preserve">   </t>
    </r>
    <r>
      <rPr>
        <sz val="10"/>
        <rFont val="宋体"/>
        <family val="3"/>
        <charset val="134"/>
      </rPr>
      <t>长岛县</t>
    </r>
    <phoneticPr fontId="4" type="noConversion"/>
  </si>
  <si>
    <t>平均工资</t>
  </si>
  <si>
    <t>4-5 分经济成份、分行业城镇非私营单位在岗职工人数与工资</t>
    <phoneticPr fontId="4" type="noConversion"/>
  </si>
  <si>
    <t>类      别</t>
    <phoneticPr fontId="4" type="noConversion"/>
  </si>
  <si>
    <t>单位数(个)</t>
  </si>
  <si>
    <t>年末人数(人)</t>
  </si>
  <si>
    <t>平均人数(人)</t>
  </si>
  <si>
    <t>工资总额(万元)</t>
  </si>
  <si>
    <t>平均工资(元)</t>
  </si>
  <si>
    <t>2015年</t>
    <phoneticPr fontId="4" type="noConversion"/>
  </si>
  <si>
    <t>2016年</t>
    <phoneticPr fontId="4" type="noConversion"/>
  </si>
  <si>
    <r>
      <t>2016</t>
    </r>
    <r>
      <rPr>
        <sz val="10"/>
        <rFont val="宋体"/>
        <family val="3"/>
        <charset val="134"/>
      </rPr>
      <t>年为</t>
    </r>
    <r>
      <rPr>
        <sz val="10"/>
        <rFont val="Times New Roman"/>
        <family val="1"/>
      </rPr>
      <t>2015</t>
    </r>
    <r>
      <rPr>
        <sz val="10"/>
        <rFont val="宋体"/>
        <family val="3"/>
        <charset val="134"/>
      </rPr>
      <t>年</t>
    </r>
    <r>
      <rPr>
        <sz val="10"/>
        <rFont val="Times New Roman"/>
        <family val="1"/>
      </rPr>
      <t>%</t>
    </r>
    <phoneticPr fontId="4" type="noConversion"/>
  </si>
  <si>
    <t>总     计</t>
    <phoneticPr fontId="4" type="noConversion"/>
  </si>
  <si>
    <t>一、按经济成份分</t>
  </si>
  <si>
    <t xml:space="preserve">    国有经济单位</t>
  </si>
  <si>
    <t xml:space="preserve">    城镇集体经济单位</t>
  </si>
  <si>
    <t xml:space="preserve">    其他各种经济类型单位</t>
  </si>
  <si>
    <t>二、按三次产业分</t>
  </si>
  <si>
    <t xml:space="preserve">    第一产业</t>
  </si>
  <si>
    <t xml:space="preserve">    第二产业</t>
  </si>
  <si>
    <t xml:space="preserve">    第三产业</t>
  </si>
  <si>
    <t>三、按行业分</t>
  </si>
  <si>
    <t xml:space="preserve">    农、林、牧、渔业</t>
  </si>
  <si>
    <t xml:space="preserve">    采矿业</t>
  </si>
  <si>
    <t xml:space="preserve">    制造业</t>
  </si>
  <si>
    <t xml:space="preserve">    电力、热力、燃气及水生产和供应业</t>
  </si>
  <si>
    <t xml:space="preserve">    建筑业</t>
  </si>
  <si>
    <t xml:space="preserve">    批发和零售业</t>
  </si>
  <si>
    <t xml:space="preserve">    交通运输、仓储和邮政业</t>
  </si>
  <si>
    <t xml:space="preserve">    住宿和餐饮业</t>
  </si>
  <si>
    <t xml:space="preserve">    信息传输、软件和信息技术服务业</t>
  </si>
  <si>
    <t xml:space="preserve">    金融业</t>
  </si>
  <si>
    <t xml:space="preserve">    房地产业</t>
  </si>
  <si>
    <t xml:space="preserve">    租赁和商务服务业</t>
  </si>
  <si>
    <t xml:space="preserve">    科学研究和技术服务业</t>
  </si>
  <si>
    <t xml:space="preserve">    水利、环境和公共设施管理业</t>
  </si>
  <si>
    <t xml:space="preserve">    居民服务、修理和其他服务业</t>
  </si>
  <si>
    <t xml:space="preserve">    教  育</t>
  </si>
  <si>
    <t xml:space="preserve">    卫生和社会工作</t>
  </si>
  <si>
    <t xml:space="preserve">    文化、体育和娱乐业</t>
  </si>
  <si>
    <t xml:space="preserve">    公共管理、社会保障和社会组织</t>
  </si>
  <si>
    <t>单位：人</t>
  </si>
  <si>
    <t>单位数
（个）</t>
  </si>
  <si>
    <t>从业人员
年末人数</t>
  </si>
  <si>
    <t>从业人员
平均人数</t>
  </si>
  <si>
    <t>在岗职工</t>
  </si>
  <si>
    <t>其他
从业人员</t>
    <phoneticPr fontId="4" type="noConversion"/>
  </si>
  <si>
    <t>国有</t>
  </si>
  <si>
    <t>集体</t>
  </si>
  <si>
    <t>其它</t>
  </si>
  <si>
    <t>合    计</t>
  </si>
  <si>
    <t>市    区</t>
  </si>
  <si>
    <r>
      <t>注：单位从业人员：指在各级国家机关、政党机关、社会团体及企业、事业单位中工作，取得工资或其他形式的劳动报酬的全部人员。包括在岗职工、再就业的离退休人员、民办教师以及在各单位工作的外方人员和港澳台方人员、兼职人员、借用的外单位人员和第二职业者。不包括乡镇企业、私营企业和个体工商户，不包括离开本单位仍保留劳动关系的职工。</t>
    </r>
    <r>
      <rPr>
        <sz val="9"/>
        <color indexed="18"/>
        <rFont val="Times New Roman"/>
        <family val="1"/>
      </rPr>
      <t xml:space="preserve"> </t>
    </r>
    <r>
      <rPr>
        <sz val="9"/>
        <color indexed="18"/>
        <rFont val="宋体"/>
        <family val="3"/>
        <charset val="134"/>
      </rPr>
      <t xml:space="preserve">在岗职工是指在本单位工作并由单位支付工资的人员，以及有工作岗位，但由于学习、病伤产假等原因暂未工作，仍由单位支付工资的人员。
</t>
    </r>
  </si>
  <si>
    <t>从业人员
劳动报酬
(万元)</t>
    <phoneticPr fontId="4" type="noConversion"/>
  </si>
  <si>
    <t>人均劳动
报酬合计
(元)</t>
  </si>
  <si>
    <t>在岗职工</t>
    <phoneticPr fontId="4" type="noConversion"/>
  </si>
  <si>
    <t>其他从业
人员</t>
    <phoneticPr fontId="4" type="noConversion"/>
  </si>
  <si>
    <t xml:space="preserve"> 在岗职工</t>
    <phoneticPr fontId="4" type="noConversion"/>
  </si>
  <si>
    <t>其他从业
人员</t>
  </si>
  <si>
    <t>国    有</t>
  </si>
  <si>
    <t>集    体</t>
  </si>
  <si>
    <t>其    他</t>
  </si>
  <si>
    <t>国  有</t>
  </si>
  <si>
    <t>集  体</t>
  </si>
  <si>
    <t>其  他</t>
  </si>
  <si>
    <t>行  业</t>
  </si>
  <si>
    <t>单位
个数
（个）</t>
    <phoneticPr fontId="4" type="noConversion"/>
  </si>
  <si>
    <t>单位从业
人员年末
人数（人）</t>
  </si>
  <si>
    <t>单位从业
人员平均
人数（人）</t>
  </si>
  <si>
    <t>单位从业人
员劳动报酬
（万元）</t>
  </si>
  <si>
    <t>单位从业
人员人均
劳动报酬（元）</t>
  </si>
  <si>
    <t>在岗
职工</t>
  </si>
  <si>
    <t xml:space="preserve"> 总       计</t>
  </si>
  <si>
    <t>按企业、事业、机关分组</t>
  </si>
  <si>
    <t xml:space="preserve">    企  业</t>
  </si>
  <si>
    <t xml:space="preserve">    事  业</t>
  </si>
  <si>
    <t xml:space="preserve">    机  关</t>
  </si>
  <si>
    <t xml:space="preserve">    民间非营利组织</t>
  </si>
  <si>
    <t xml:space="preserve">    其    他</t>
  </si>
  <si>
    <t>按三次产业分组</t>
  </si>
  <si>
    <t>按国民经济行业分组</t>
  </si>
  <si>
    <t xml:space="preserve">  农、林、牧、渔业</t>
  </si>
  <si>
    <t xml:space="preserve">    农  业</t>
  </si>
  <si>
    <t xml:space="preserve">    林  业</t>
  </si>
  <si>
    <t xml:space="preserve">    渔  业</t>
  </si>
  <si>
    <t xml:space="preserve">    农、林、牧、渔服务业</t>
  </si>
  <si>
    <t xml:space="preserve">  采矿业</t>
  </si>
  <si>
    <t xml:space="preserve">    煤炭开采和洗选业</t>
  </si>
  <si>
    <t xml:space="preserve">    黑色金属矿采选业</t>
  </si>
  <si>
    <t xml:space="preserve">    有色金属矿采选业</t>
  </si>
  <si>
    <t xml:space="preserve">    非金属矿采选业</t>
  </si>
  <si>
    <t xml:space="preserve">  制造业</t>
  </si>
  <si>
    <t xml:space="preserve">    农副食品加工业</t>
  </si>
  <si>
    <t xml:space="preserve">    食品制造业</t>
  </si>
  <si>
    <t xml:space="preserve">    酒、饮料和精制茶制造业</t>
  </si>
  <si>
    <t xml:space="preserve">    纺织业</t>
  </si>
  <si>
    <t xml:space="preserve">    纺织服装、服饰业</t>
  </si>
  <si>
    <t xml:space="preserve">    皮革、毛皮、羽毛及其制品和制鞋业</t>
  </si>
  <si>
    <t xml:space="preserve">    木材加工及木、竹、藤、棕、草制品业</t>
  </si>
  <si>
    <t xml:space="preserve">    家具制造业</t>
  </si>
  <si>
    <t xml:space="preserve">    造纸和纸制品业</t>
  </si>
  <si>
    <t xml:space="preserve">    印刷业和记录媒介复制</t>
  </si>
  <si>
    <t xml:space="preserve">    文教、工美、体育和娱乐用品制造业</t>
  </si>
  <si>
    <t xml:space="preserve">    石油加工、炼焦和核燃料加工业</t>
  </si>
  <si>
    <t xml:space="preserve">    化学原料及化学制品制造业</t>
  </si>
  <si>
    <t xml:space="preserve">    医药制造业</t>
  </si>
  <si>
    <t xml:space="preserve">    化学纤维制造业</t>
  </si>
  <si>
    <t xml:space="preserve">    橡胶和塑料制品业</t>
  </si>
  <si>
    <t xml:space="preserve">    非金属矿物制品业</t>
  </si>
  <si>
    <t xml:space="preserve">    黑色金属冶炼及压延加工业</t>
  </si>
  <si>
    <t xml:space="preserve">    有色金属冶炼及压延加工业</t>
  </si>
  <si>
    <t xml:space="preserve">    金属制品业</t>
  </si>
  <si>
    <t xml:space="preserve">    通用设备制造业</t>
  </si>
  <si>
    <t xml:space="preserve">    专用设备制造业</t>
  </si>
  <si>
    <t xml:space="preserve">    汽车制造业</t>
  </si>
  <si>
    <t xml:space="preserve">    铁路、船舶、航空航天和其他运输设备制造业</t>
  </si>
  <si>
    <t xml:space="preserve">    电气机械及器材制造业</t>
  </si>
  <si>
    <t xml:space="preserve">    计算机、通信和其他电子设备制造业</t>
  </si>
  <si>
    <t xml:space="preserve">    仪器仪表制造业</t>
  </si>
  <si>
    <t xml:space="preserve">    其他制造业</t>
  </si>
  <si>
    <t xml:space="preserve">    废弃资源综合利用业  </t>
  </si>
  <si>
    <t xml:space="preserve">  电力、热力、燃气及水生产和供应业</t>
  </si>
  <si>
    <t xml:space="preserve">    电力、热力生产和供应业</t>
  </si>
  <si>
    <t xml:space="preserve">    燃气生产和供应业</t>
  </si>
  <si>
    <t xml:space="preserve">    水的生产和供应业</t>
  </si>
  <si>
    <t xml:space="preserve">  建筑业</t>
  </si>
  <si>
    <t xml:space="preserve">    房屋建筑业</t>
  </si>
  <si>
    <t xml:space="preserve">    土木工程建筑业</t>
  </si>
  <si>
    <t xml:space="preserve">    建筑安装业</t>
  </si>
  <si>
    <t xml:space="preserve">    建筑装饰和其他建筑业</t>
  </si>
  <si>
    <t xml:space="preserve">  批发和零售业</t>
  </si>
  <si>
    <t xml:space="preserve">    批发业</t>
  </si>
  <si>
    <t xml:space="preserve">    零售业</t>
  </si>
  <si>
    <t xml:space="preserve">  交通运输、仓储和邮政业</t>
  </si>
  <si>
    <t xml:space="preserve">    铁路运输业</t>
  </si>
  <si>
    <t xml:space="preserve">    道路运输业</t>
  </si>
  <si>
    <t xml:space="preserve">    水上运输业</t>
  </si>
  <si>
    <t xml:space="preserve">    航空运输业</t>
  </si>
  <si>
    <t xml:space="preserve">    管道运输业</t>
  </si>
  <si>
    <t xml:space="preserve">    装卸搬运和运输代理业</t>
  </si>
  <si>
    <t xml:space="preserve">    仓储业</t>
  </si>
  <si>
    <t xml:space="preserve">    邮政业</t>
  </si>
  <si>
    <t xml:space="preserve">  住宿和餐饮业</t>
  </si>
  <si>
    <t xml:space="preserve">    住宿业</t>
  </si>
  <si>
    <t xml:space="preserve">    餐饮业</t>
  </si>
  <si>
    <t xml:space="preserve">  信息传输、软件和信息技术服务业</t>
  </si>
  <si>
    <t xml:space="preserve">    电信、广播电视和卫星传输服务</t>
  </si>
  <si>
    <t xml:space="preserve">    互联网和相关服务</t>
  </si>
  <si>
    <t xml:space="preserve">    软件和信息技术服务业</t>
  </si>
  <si>
    <t xml:space="preserve">  金融业</t>
  </si>
  <si>
    <t xml:space="preserve">    货币金融服务</t>
  </si>
  <si>
    <t xml:space="preserve">    资本市场服务</t>
  </si>
  <si>
    <t xml:space="preserve">    保险业</t>
  </si>
  <si>
    <t xml:space="preserve">    其他金融业</t>
  </si>
  <si>
    <t xml:space="preserve">  房地产业</t>
  </si>
  <si>
    <t xml:space="preserve">    房地产开发经营</t>
  </si>
  <si>
    <t xml:space="preserve">    物业管理</t>
  </si>
  <si>
    <t xml:space="preserve">    房地产中介服务</t>
  </si>
  <si>
    <t xml:space="preserve">  租赁和商务服务业</t>
  </si>
  <si>
    <t xml:space="preserve">     租赁业</t>
  </si>
  <si>
    <t xml:space="preserve">    商务服务业</t>
  </si>
  <si>
    <t xml:space="preserve">  科学研究和技术服务业</t>
  </si>
  <si>
    <t xml:space="preserve">    研究与试验发展</t>
  </si>
  <si>
    <t xml:space="preserve">    专业技术服务业</t>
  </si>
  <si>
    <t xml:space="preserve">    科技推广和应用服务业</t>
  </si>
  <si>
    <t xml:space="preserve">  水利、环境和公共设施管理业</t>
  </si>
  <si>
    <t xml:space="preserve">    水利管理业</t>
  </si>
  <si>
    <t xml:space="preserve">    生态保护和环境治理业</t>
  </si>
  <si>
    <t xml:space="preserve">    公共设施管理业</t>
  </si>
  <si>
    <t xml:space="preserve">  居民服务、修理和其他服务业</t>
  </si>
  <si>
    <t xml:space="preserve">    居民服务业</t>
  </si>
  <si>
    <t xml:space="preserve">    机动车、电子产品和日用产品修理业</t>
  </si>
  <si>
    <t xml:space="preserve">    其他服务业</t>
  </si>
  <si>
    <t xml:space="preserve">  教  育</t>
  </si>
  <si>
    <t xml:space="preserve">    初等教育</t>
  </si>
  <si>
    <t xml:space="preserve">    中等教育</t>
  </si>
  <si>
    <t xml:space="preserve">    高等教育</t>
  </si>
  <si>
    <t xml:space="preserve">  卫生和社会工作</t>
  </si>
  <si>
    <t xml:space="preserve">    卫  生</t>
  </si>
  <si>
    <t xml:space="preserve">    社会工作</t>
  </si>
  <si>
    <t xml:space="preserve">  文化、体育和娱乐业</t>
  </si>
  <si>
    <t xml:space="preserve">    新闻和出版业</t>
  </si>
  <si>
    <t xml:space="preserve">    广播、电视、电影和影视录音制作业</t>
  </si>
  <si>
    <t xml:space="preserve">    文化艺术业</t>
  </si>
  <si>
    <t xml:space="preserve">    体  育</t>
  </si>
  <si>
    <t xml:space="preserve">    娱乐业</t>
  </si>
  <si>
    <t xml:space="preserve">  公共管理、社会保障和社会组织</t>
  </si>
  <si>
    <t xml:space="preserve">    中国共产党机关</t>
  </si>
  <si>
    <t xml:space="preserve">    国家机构</t>
  </si>
  <si>
    <t xml:space="preserve">    人民政协、民主党派</t>
  </si>
  <si>
    <t xml:space="preserve">    社会保障</t>
  </si>
  <si>
    <t xml:space="preserve">    群众团体、社会团体和其他成员组织</t>
  </si>
  <si>
    <t>国有单位合计</t>
  </si>
  <si>
    <t>（一）按隶属关系分组</t>
  </si>
  <si>
    <t xml:space="preserve">    1.中  央</t>
  </si>
  <si>
    <t xml:space="preserve">    2.省、自治区、直辖市</t>
  </si>
  <si>
    <t xml:space="preserve">    3.市属（地区）</t>
  </si>
  <si>
    <t xml:space="preserve">    4.县及县以下</t>
  </si>
  <si>
    <t xml:space="preserve">    5.其他</t>
  </si>
  <si>
    <t>（二）按企业、事业、机关分组</t>
  </si>
  <si>
    <t xml:space="preserve">    1.企  业</t>
  </si>
  <si>
    <t xml:space="preserve">       #地  方</t>
  </si>
  <si>
    <t xml:space="preserve">    2.事  业</t>
  </si>
  <si>
    <t xml:space="preserve">    3.机  关</t>
  </si>
  <si>
    <t xml:space="preserve">    5.其   他</t>
  </si>
  <si>
    <t>（三）按国民经济行业分组</t>
  </si>
  <si>
    <t>城镇集体单位合计</t>
  </si>
  <si>
    <t>（一）按企业、事业、机关分组</t>
  </si>
  <si>
    <t xml:space="preserve">    3.机   关</t>
  </si>
  <si>
    <t xml:space="preserve">    4.民间非营利组织</t>
  </si>
  <si>
    <t>（二）按国民经济行业分组</t>
  </si>
  <si>
    <t>其他单位合计</t>
  </si>
  <si>
    <t>一、按登记注册类型分组</t>
  </si>
  <si>
    <t>（一）内  资</t>
  </si>
  <si>
    <t xml:space="preserve">    1、股份合作</t>
  </si>
  <si>
    <t xml:space="preserve">    2、联营经济</t>
  </si>
  <si>
    <t xml:space="preserve">        #国有联营</t>
  </si>
  <si>
    <t xml:space="preserve">         集体联营</t>
  </si>
  <si>
    <t xml:space="preserve">    3、有限责任公司</t>
  </si>
  <si>
    <t xml:space="preserve">        #国有独资</t>
  </si>
  <si>
    <t xml:space="preserve">    4、股份有限公司</t>
  </si>
  <si>
    <t xml:space="preserve">    5、其  他</t>
  </si>
  <si>
    <t>（二）港澳台商投资</t>
  </si>
  <si>
    <t>（三）外商投资</t>
  </si>
  <si>
    <t>二、按企业、事业分组</t>
  </si>
  <si>
    <t xml:space="preserve">    3.民间非营利组织</t>
  </si>
  <si>
    <t xml:space="preserve">    4.其   他</t>
  </si>
  <si>
    <t>三、按国民经济行业分组</t>
  </si>
  <si>
    <t>单位:人、万元、元　</t>
  </si>
  <si>
    <t>4-9续表1</t>
    <phoneticPr fontId="4" type="noConversion"/>
  </si>
  <si>
    <t>单位:人、万元、元　</t>
    <phoneticPr fontId="4" type="noConversion"/>
  </si>
  <si>
    <t>行   业</t>
    <phoneticPr fontId="4" type="noConversion"/>
  </si>
  <si>
    <t>总    计</t>
  </si>
  <si>
    <t>市  直</t>
    <phoneticPr fontId="4" type="noConversion"/>
  </si>
  <si>
    <t>芝 罘 区</t>
  </si>
  <si>
    <t>莱山区</t>
  </si>
  <si>
    <t>开发区</t>
  </si>
  <si>
    <t>高新区</t>
  </si>
  <si>
    <t>昆嵛区</t>
  </si>
  <si>
    <t>年末人数</t>
  </si>
  <si>
    <t>工资总额</t>
  </si>
  <si>
    <t>总     计</t>
  </si>
  <si>
    <t>单位:人　</t>
  </si>
  <si>
    <t>行      业</t>
  </si>
  <si>
    <t>全 市</t>
  </si>
  <si>
    <t>市 直</t>
  </si>
  <si>
    <t>4-13 城镇个体私营经济第三产业从业人员</t>
    <phoneticPr fontId="4" type="noConversion"/>
  </si>
  <si>
    <t xml:space="preserve">4-14 主要年份年末离休、退休、退职人员人数				</t>
    <phoneticPr fontId="16" type="noConversion"/>
  </si>
  <si>
    <t>4-18 各县（市、区）城镇登记失业人员及失业率</t>
    <phoneticPr fontId="16" type="noConversion"/>
  </si>
  <si>
    <t xml:space="preserve">4-17 主要年份年末社会保险参保人数						</t>
    <phoneticPr fontId="16" type="noConversion"/>
  </si>
  <si>
    <t>4-20  城镇职工养老保险基本情况</t>
    <phoneticPr fontId="16" type="noConversion"/>
  </si>
  <si>
    <r>
      <t>4-</t>
    </r>
    <r>
      <rPr>
        <sz val="14"/>
        <color indexed="18"/>
        <rFont val="宋体"/>
        <family val="3"/>
        <charset val="134"/>
      </rPr>
      <t>6 各县（市、区）城镇非私营单位从业人员情况</t>
    </r>
    <r>
      <rPr>
        <sz val="12"/>
        <color indexed="18"/>
        <rFont val="宋体"/>
        <family val="3"/>
        <charset val="134"/>
      </rPr>
      <t>（2016年）</t>
    </r>
    <phoneticPr fontId="4" type="noConversion"/>
  </si>
  <si>
    <r>
      <t>4-</t>
    </r>
    <r>
      <rPr>
        <sz val="14"/>
        <color indexed="18"/>
        <rFont val="宋体"/>
        <family val="3"/>
        <charset val="134"/>
      </rPr>
      <t>7 各县（市、区）城镇非私营单位从业人员劳动报酬情况</t>
    </r>
    <r>
      <rPr>
        <sz val="12"/>
        <color indexed="18"/>
        <rFont val="宋体"/>
        <family val="3"/>
        <charset val="134"/>
      </rPr>
      <t>（2016年）</t>
    </r>
    <phoneticPr fontId="4" type="noConversion"/>
  </si>
  <si>
    <t>地  区</t>
    <phoneticPr fontId="16" type="noConversion"/>
  </si>
  <si>
    <t>其他
从业人员</t>
    <phoneticPr fontId="16" type="noConversion"/>
  </si>
  <si>
    <r>
      <t>4-8 城镇非私营单位从业人员和劳动报酬情况</t>
    </r>
    <r>
      <rPr>
        <sz val="12"/>
        <rFont val="宋体"/>
        <family val="3"/>
        <charset val="134"/>
      </rPr>
      <t>（2016年）</t>
    </r>
    <phoneticPr fontId="4" type="noConversion"/>
  </si>
  <si>
    <r>
      <t>4-9各县（市、区）分行业全部在岗职工人数与工资</t>
    </r>
    <r>
      <rPr>
        <sz val="12"/>
        <color theme="1"/>
        <rFont val="宋体"/>
        <family val="3"/>
        <charset val="134"/>
      </rPr>
      <t>（2016年）</t>
    </r>
    <phoneticPr fontId="4" type="noConversion"/>
  </si>
  <si>
    <t>4-9续表2</t>
    <phoneticPr fontId="16" type="noConversion"/>
  </si>
  <si>
    <t>单位:人、万元、元</t>
    <phoneticPr fontId="4" type="noConversion"/>
  </si>
  <si>
    <t>4-9续表3</t>
    <phoneticPr fontId="16" type="noConversion"/>
  </si>
  <si>
    <t>单位：人</t>
    <phoneticPr fontId="16" type="noConversion"/>
  </si>
  <si>
    <r>
      <t>4-11 各县（市、区）私营和个体经济户数和就业人员</t>
    </r>
    <r>
      <rPr>
        <sz val="12"/>
        <rFont val="宋体"/>
        <family val="3"/>
        <charset val="134"/>
      </rPr>
      <t>（2016年底）</t>
    </r>
    <phoneticPr fontId="4" type="noConversion"/>
  </si>
  <si>
    <r>
      <t xml:space="preserve"> 4-10 各县（市、区）城镇非私营单位分行业从业人员</t>
    </r>
    <r>
      <rPr>
        <sz val="12"/>
        <rFont val="宋体"/>
        <family val="3"/>
        <charset val="134"/>
      </rPr>
      <t>（2016年）</t>
    </r>
    <phoneticPr fontId="4" type="noConversion"/>
  </si>
  <si>
    <t>注:社会养老、医疗、离退休等资料由市人社局提供。
本表不包括民政部门支付离休、退休、退职费的人数。</t>
    <phoneticPr fontId="16" type="noConversion"/>
  </si>
  <si>
    <t>全  市</t>
    <phoneticPr fontId="16" type="noConversion"/>
  </si>
  <si>
    <t>全  市</t>
  </si>
  <si>
    <t>从业人员
年末人数
（人）</t>
    <phoneticPr fontId="4" type="noConversion"/>
  </si>
  <si>
    <t>从业人员
工资总额
（万元）</t>
    <phoneticPr fontId="4" type="noConversion"/>
  </si>
  <si>
    <t>从业人员
平均工资
（元）</t>
    <phoneticPr fontId="4" type="noConversion"/>
  </si>
  <si>
    <t>年 份</t>
    <phoneticPr fontId="16" type="noConversion"/>
  </si>
  <si>
    <r>
      <t>4-12 私营和个体经济就业人员</t>
    </r>
    <r>
      <rPr>
        <sz val="12"/>
        <rFont val="宋体"/>
        <family val="3"/>
        <charset val="134"/>
      </rPr>
      <t>（2016年）</t>
    </r>
    <phoneticPr fontId="4" type="noConversion"/>
  </si>
  <si>
    <t>4-16 离休、退休人员及保险福利费用(2016年)</t>
    <phoneticPr fontId="16" type="noConversion"/>
  </si>
  <si>
    <t>4-4  1997-2016年城镇非私营单位年末人数、工资总额、平均工资</t>
    <phoneticPr fontId="4" type="noConversion"/>
  </si>
  <si>
    <r>
      <t>4-15 各县（市、区）离休、退休人员数</t>
    </r>
    <r>
      <rPr>
        <sz val="12"/>
        <rFont val="宋体"/>
        <family val="3"/>
        <charset val="134"/>
      </rPr>
      <t>(2016年)</t>
    </r>
    <phoneticPr fontId="16" type="noConversion"/>
  </si>
  <si>
    <r>
      <t xml:space="preserve"> 4-19 各县（市、区）社会保险参保人数</t>
    </r>
    <r>
      <rPr>
        <sz val="12"/>
        <rFont val="宋体"/>
        <family val="3"/>
        <charset val="134"/>
      </rPr>
      <t>(2016年)</t>
    </r>
    <phoneticPr fontId="16" type="noConversion"/>
  </si>
  <si>
    <r>
      <t>4-21 各县（市、区）企业养老、失业保险参保情况</t>
    </r>
    <r>
      <rPr>
        <sz val="12"/>
        <rFont val="宋体"/>
        <family val="3"/>
        <charset val="134"/>
      </rPr>
      <t>（2016年）</t>
    </r>
    <phoneticPr fontId="16" type="noConversion"/>
  </si>
  <si>
    <r>
      <t xml:space="preserve"> 4-22 各县（市、区）居民基本养老保险试点情况</t>
    </r>
    <r>
      <rPr>
        <sz val="12"/>
        <rFont val="宋体"/>
        <family val="3"/>
        <charset val="134"/>
      </rPr>
      <t>(2016年)</t>
    </r>
    <phoneticPr fontId="16" type="noConversion"/>
  </si>
</sst>
</file>

<file path=xl/styles.xml><?xml version="1.0" encoding="utf-8"?>
<styleSheet xmlns="http://schemas.openxmlformats.org/spreadsheetml/2006/main">
  <numFmts count="12">
    <numFmt numFmtId="44" formatCode="_ &quot;¥&quot;* #,##0.00_ ;_ &quot;¥&quot;* \-#,##0.00_ ;_ &quot;¥&quot;* &quot;-&quot;??_ ;_ @_ "/>
    <numFmt numFmtId="176" formatCode="#0.00\ ;\-#0.00\ "/>
    <numFmt numFmtId="177" formatCode="#0\ ;\-#0\ "/>
    <numFmt numFmtId="178" formatCode="0_);[Red]\(0\)"/>
    <numFmt numFmtId="179" formatCode="0_ "/>
    <numFmt numFmtId="180" formatCode="0.00_);[Red]\(0.00\)"/>
    <numFmt numFmtId="181" formatCode="0.00_ "/>
    <numFmt numFmtId="182" formatCode="#0.0\ ;\-#0.0\ "/>
    <numFmt numFmtId="183" formatCode="0.0_ "/>
    <numFmt numFmtId="184" formatCode="0;[Red]0"/>
    <numFmt numFmtId="185" formatCode="0.0000_ "/>
    <numFmt numFmtId="186" formatCode="#,##0.0_);\(#,##0.0\)"/>
  </numFmts>
  <fonts count="49">
    <font>
      <sz val="11"/>
      <color theme="1"/>
      <name val="宋体"/>
      <charset val="134"/>
      <scheme val="minor"/>
    </font>
    <font>
      <sz val="9"/>
      <name val="汉仪报宋简"/>
      <charset val="134"/>
    </font>
    <font>
      <sz val="9"/>
      <name val="Times New Roman"/>
      <family val="1"/>
    </font>
    <font>
      <sz val="10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14"/>
      <name val="宋体"/>
      <family val="3"/>
      <charset val="134"/>
    </font>
    <font>
      <sz val="10"/>
      <color rgb="FFFF0000"/>
      <name val="宋体"/>
      <family val="3"/>
      <charset val="134"/>
    </font>
    <font>
      <sz val="12"/>
      <name val="宋体"/>
      <family val="3"/>
      <charset val="134"/>
    </font>
    <font>
      <sz val="10"/>
      <color rgb="FFFF0000"/>
      <name val="Times New Roman"/>
      <family val="1"/>
    </font>
    <font>
      <sz val="10"/>
      <name val="Times New Roman"/>
      <family val="1"/>
    </font>
    <font>
      <sz val="8"/>
      <name val="汉仪楷体简"/>
      <charset val="134"/>
    </font>
    <font>
      <sz val="11"/>
      <color theme="1"/>
      <name val="Times New Roman"/>
      <family val="1"/>
    </font>
    <font>
      <sz val="10"/>
      <name val="Times New Roman"/>
      <family val="1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color indexed="10"/>
      <name val="宋体"/>
      <family val="3"/>
      <charset val="134"/>
    </font>
    <font>
      <sz val="12"/>
      <color indexed="10"/>
      <name val="宋体"/>
      <family val="3"/>
      <charset val="134"/>
    </font>
    <font>
      <sz val="9"/>
      <color indexed="10"/>
      <name val="宋体"/>
      <family val="3"/>
      <charset val="134"/>
    </font>
    <font>
      <sz val="9"/>
      <color theme="1"/>
      <name val="宋体"/>
      <family val="3"/>
      <charset val="134"/>
    </font>
    <font>
      <sz val="10"/>
      <name val="Helv"/>
      <family val="2"/>
    </font>
    <font>
      <sz val="10"/>
      <color indexed="8"/>
      <name val="Arial"/>
      <family val="2"/>
    </font>
    <font>
      <sz val="9"/>
      <color rgb="FFFF0000"/>
      <name val="宋体"/>
      <family val="3"/>
      <charset val="134"/>
    </font>
    <font>
      <b/>
      <sz val="16"/>
      <name val="宋体"/>
      <family val="3"/>
      <charset val="134"/>
    </font>
    <font>
      <sz val="10"/>
      <name val="宋体"/>
      <family val="3"/>
      <charset val="134"/>
      <scheme val="minor"/>
    </font>
    <font>
      <sz val="16"/>
      <color theme="1"/>
      <name val="宋体"/>
      <family val="3"/>
      <charset val="134"/>
      <scheme val="minor"/>
    </font>
    <font>
      <b/>
      <sz val="10"/>
      <name val="宋体"/>
      <family val="3"/>
      <charset val="134"/>
    </font>
    <font>
      <b/>
      <sz val="12"/>
      <name val="宋体"/>
      <family val="3"/>
      <charset val="134"/>
    </font>
    <font>
      <sz val="10"/>
      <color theme="1"/>
      <name val="宋体"/>
      <family val="3"/>
      <charset val="134"/>
    </font>
    <font>
      <sz val="12"/>
      <color theme="1"/>
      <name val="宋体"/>
      <family val="3"/>
      <charset val="134"/>
    </font>
    <font>
      <sz val="14"/>
      <color indexed="18"/>
      <name val="宋体"/>
      <family val="3"/>
      <charset val="134"/>
    </font>
    <font>
      <b/>
      <sz val="9"/>
      <color indexed="18"/>
      <name val="宋体"/>
      <family val="3"/>
      <charset val="134"/>
    </font>
    <font>
      <sz val="9"/>
      <color indexed="18"/>
      <name val="宋体"/>
      <family val="3"/>
      <charset val="134"/>
    </font>
    <font>
      <sz val="10"/>
      <color indexed="18"/>
      <name val="宋体"/>
      <family val="3"/>
      <charset val="134"/>
    </font>
    <font>
      <sz val="9"/>
      <color indexed="14"/>
      <name val="宋体"/>
      <family val="3"/>
      <charset val="134"/>
    </font>
    <font>
      <sz val="9"/>
      <color indexed="18"/>
      <name val="Times New Roman"/>
      <family val="1"/>
    </font>
    <font>
      <sz val="10"/>
      <color indexed="18"/>
      <name val="Arial"/>
      <family val="2"/>
    </font>
    <font>
      <b/>
      <sz val="16"/>
      <color indexed="18"/>
      <name val="宋体"/>
      <family val="3"/>
      <charset val="134"/>
    </font>
    <font>
      <sz val="10.5"/>
      <color indexed="18"/>
      <name val="宋体"/>
      <family val="3"/>
      <charset val="134"/>
    </font>
    <font>
      <sz val="10"/>
      <color indexed="18"/>
      <name val="宋体"/>
      <family val="3"/>
      <charset val="134"/>
      <scheme val="minor"/>
    </font>
    <font>
      <sz val="10.5"/>
      <name val="宋体"/>
      <family val="3"/>
      <charset val="134"/>
    </font>
    <font>
      <b/>
      <sz val="10"/>
      <color theme="1"/>
      <name val="宋体"/>
      <family val="3"/>
      <charset val="134"/>
    </font>
    <font>
      <sz val="14"/>
      <color theme="1"/>
      <name val="宋体"/>
      <family val="3"/>
      <charset val="134"/>
    </font>
    <font>
      <sz val="12"/>
      <color indexed="18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sz val="10"/>
      <color theme="1"/>
      <name val="Times New Roman"/>
      <family val="1"/>
    </font>
    <font>
      <sz val="10"/>
      <color indexed="8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indexed="9"/>
        <bgColor indexed="64"/>
      </patternFill>
    </fill>
  </fills>
  <borders count="34">
    <border>
      <left/>
      <right/>
      <top/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auto="1"/>
      </right>
      <top style="thin">
        <color indexed="8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indexed="8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9">
    <xf numFmtId="0" fontId="0" fillId="0" borderId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14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15" fillId="0" borderId="0">
      <alignment vertical="center"/>
    </xf>
    <xf numFmtId="0" fontId="8" fillId="0" borderId="0"/>
    <xf numFmtId="0" fontId="2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44" fontId="8" fillId="0" borderId="0" applyFont="0" applyFill="0" applyBorder="0" applyAlignment="0" applyProtection="0"/>
  </cellStyleXfs>
  <cellXfs count="693">
    <xf numFmtId="0" fontId="0" fillId="0" borderId="0" xfId="0">
      <alignment vertical="center"/>
    </xf>
    <xf numFmtId="0" fontId="0" fillId="0" borderId="0" xfId="0" applyAlignment="1"/>
    <xf numFmtId="0" fontId="3" fillId="0" borderId="17" xfId="7" applyFont="1" applyBorder="1" applyAlignment="1">
      <alignment horizontal="center" vertical="center"/>
    </xf>
    <xf numFmtId="0" fontId="3" fillId="0" borderId="20" xfId="7" applyFont="1" applyBorder="1" applyAlignment="1">
      <alignment horizontal="center" vertical="center"/>
    </xf>
    <xf numFmtId="49" fontId="3" fillId="3" borderId="14" xfId="7" applyNumberFormat="1" applyFont="1" applyFill="1" applyBorder="1" applyAlignment="1">
      <alignment horizontal="center" vertical="center"/>
    </xf>
    <xf numFmtId="0" fontId="8" fillId="0" borderId="0" xfId="6"/>
    <xf numFmtId="0" fontId="3" fillId="0" borderId="6" xfId="1" applyFont="1" applyBorder="1" applyAlignment="1">
      <alignment horizontal="center" vertical="center"/>
    </xf>
    <xf numFmtId="0" fontId="3" fillId="0" borderId="6" xfId="1" applyFont="1" applyFill="1" applyBorder="1" applyAlignment="1">
      <alignment horizontal="center" vertical="center"/>
    </xf>
    <xf numFmtId="0" fontId="8" fillId="0" borderId="0" xfId="6" applyBorder="1"/>
    <xf numFmtId="0" fontId="9" fillId="0" borderId="0" xfId="1" applyFont="1" applyFill="1" applyBorder="1" applyAlignment="1">
      <alignment horizontal="center" vertical="center"/>
    </xf>
    <xf numFmtId="179" fontId="7" fillId="0" borderId="0" xfId="1" applyNumberFormat="1" applyFont="1" applyFill="1" applyBorder="1" applyAlignment="1">
      <alignment vertical="center"/>
    </xf>
    <xf numFmtId="0" fontId="10" fillId="0" borderId="6" xfId="1" applyFont="1" applyFill="1" applyBorder="1" applyAlignment="1">
      <alignment horizontal="center" vertical="center"/>
    </xf>
    <xf numFmtId="0" fontId="3" fillId="0" borderId="6" xfId="1" applyFont="1" applyFill="1" applyBorder="1" applyAlignment="1">
      <alignment vertical="center"/>
    </xf>
    <xf numFmtId="0" fontId="7" fillId="0" borderId="0" xfId="1" applyFont="1" applyFill="1" applyBorder="1" applyAlignment="1">
      <alignment horizontal="center" vertical="center"/>
    </xf>
    <xf numFmtId="0" fontId="7" fillId="0" borderId="0" xfId="1" applyFont="1" applyFill="1" applyBorder="1" applyAlignment="1">
      <alignment vertical="center"/>
    </xf>
    <xf numFmtId="0" fontId="8" fillId="0" borderId="0" xfId="1"/>
    <xf numFmtId="0" fontId="3" fillId="0" borderId="16" xfId="7" applyFont="1" applyBorder="1" applyAlignment="1">
      <alignment horizontal="center" vertical="center"/>
    </xf>
    <xf numFmtId="0" fontId="3" fillId="0" borderId="21" xfId="7" applyFont="1" applyBorder="1" applyAlignment="1">
      <alignment horizontal="center" vertical="center"/>
    </xf>
    <xf numFmtId="0" fontId="1" fillId="3" borderId="21" xfId="7" applyFont="1" applyFill="1" applyBorder="1" applyAlignment="1">
      <alignment horizontal="center" vertical="center"/>
    </xf>
    <xf numFmtId="0" fontId="3" fillId="0" borderId="14" xfId="7" applyFont="1" applyBorder="1">
      <alignment vertical="center"/>
    </xf>
    <xf numFmtId="181" fontId="3" fillId="0" borderId="20" xfId="7" applyNumberFormat="1" applyFont="1" applyBorder="1" applyAlignment="1">
      <alignment vertical="center"/>
    </xf>
    <xf numFmtId="0" fontId="3" fillId="0" borderId="15" xfId="7" applyFont="1" applyBorder="1" applyAlignment="1">
      <alignment vertical="center"/>
    </xf>
    <xf numFmtId="0" fontId="3" fillId="0" borderId="6" xfId="7" applyFont="1" applyBorder="1">
      <alignment vertical="center"/>
    </xf>
    <xf numFmtId="0" fontId="3" fillId="0" borderId="7" xfId="7" applyFont="1" applyBorder="1" applyAlignment="1">
      <alignment horizontal="center" vertical="center"/>
    </xf>
    <xf numFmtId="181" fontId="3" fillId="0" borderId="7" xfId="7" applyNumberFormat="1" applyFont="1" applyBorder="1" applyAlignment="1">
      <alignment vertical="center"/>
    </xf>
    <xf numFmtId="0" fontId="3" fillId="0" borderId="8" xfId="7" applyFont="1" applyBorder="1" applyAlignment="1">
      <alignment vertical="center"/>
    </xf>
    <xf numFmtId="0" fontId="3" fillId="0" borderId="19" xfId="7" applyFont="1" applyBorder="1">
      <alignment vertical="center"/>
    </xf>
    <xf numFmtId="0" fontId="3" fillId="0" borderId="22" xfId="7" applyFont="1" applyBorder="1" applyAlignment="1">
      <alignment horizontal="center" vertical="center"/>
    </xf>
    <xf numFmtId="0" fontId="3" fillId="0" borderId="22" xfId="7" applyFont="1" applyBorder="1" applyAlignment="1">
      <alignment vertical="center"/>
    </xf>
    <xf numFmtId="0" fontId="3" fillId="0" borderId="10" xfId="7" applyFont="1" applyBorder="1" applyAlignment="1">
      <alignment vertical="center"/>
    </xf>
    <xf numFmtId="0" fontId="8" fillId="0" borderId="0" xfId="7">
      <alignment vertical="center"/>
    </xf>
    <xf numFmtId="0" fontId="3" fillId="2" borderId="0" xfId="7" applyFont="1" applyFill="1" applyBorder="1" applyAlignment="1">
      <alignment horizontal="right" vertical="center"/>
    </xf>
    <xf numFmtId="0" fontId="3" fillId="2" borderId="0" xfId="7" applyFont="1" applyFill="1" applyBorder="1" applyAlignment="1">
      <alignment horizontal="center" vertical="center"/>
    </xf>
    <xf numFmtId="0" fontId="3" fillId="3" borderId="17" xfId="7" applyFont="1" applyFill="1" applyBorder="1" applyAlignment="1">
      <alignment horizontal="center" vertical="center" wrapText="1"/>
    </xf>
    <xf numFmtId="0" fontId="3" fillId="3" borderId="21" xfId="7" applyFont="1" applyFill="1" applyBorder="1" applyAlignment="1">
      <alignment horizontal="center" vertical="center" wrapText="1"/>
    </xf>
    <xf numFmtId="0" fontId="3" fillId="0" borderId="6" xfId="7" applyFont="1" applyFill="1" applyBorder="1" applyAlignment="1">
      <alignment horizontal="center" vertical="center"/>
    </xf>
    <xf numFmtId="1" fontId="3" fillId="3" borderId="7" xfId="7" applyNumberFormat="1" applyFont="1" applyFill="1" applyBorder="1" applyAlignment="1">
      <alignment horizontal="right" vertical="center"/>
    </xf>
    <xf numFmtId="0" fontId="3" fillId="0" borderId="6" xfId="7" applyFont="1" applyBorder="1" applyAlignment="1">
      <alignment horizontal="center" vertical="center"/>
    </xf>
    <xf numFmtId="0" fontId="3" fillId="0" borderId="19" xfId="7" applyFont="1" applyFill="1" applyBorder="1" applyAlignment="1">
      <alignment horizontal="center" vertical="center"/>
    </xf>
    <xf numFmtId="0" fontId="3" fillId="0" borderId="0" xfId="7" applyFont="1">
      <alignment vertical="center"/>
    </xf>
    <xf numFmtId="0" fontId="3" fillId="3" borderId="12" xfId="7" applyFont="1" applyFill="1" applyBorder="1" applyAlignment="1">
      <alignment horizontal="center" vertical="center" wrapText="1"/>
    </xf>
    <xf numFmtId="182" fontId="3" fillId="3" borderId="20" xfId="7" applyNumberFormat="1" applyFont="1" applyFill="1" applyBorder="1" applyAlignment="1">
      <alignment vertical="center"/>
    </xf>
    <xf numFmtId="176" fontId="3" fillId="3" borderId="20" xfId="7" applyNumberFormat="1" applyFont="1" applyFill="1" applyBorder="1" applyAlignment="1">
      <alignment vertical="center"/>
    </xf>
    <xf numFmtId="182" fontId="3" fillId="3" borderId="15" xfId="7" applyNumberFormat="1" applyFont="1" applyFill="1" applyBorder="1" applyAlignment="1">
      <alignment vertical="center"/>
    </xf>
    <xf numFmtId="49" fontId="3" fillId="3" borderId="6" xfId="7" applyNumberFormat="1" applyFont="1" applyFill="1" applyBorder="1" applyAlignment="1">
      <alignment horizontal="center" vertical="center"/>
    </xf>
    <xf numFmtId="182" fontId="3" fillId="3" borderId="7" xfId="7" applyNumberFormat="1" applyFont="1" applyFill="1" applyBorder="1" applyAlignment="1">
      <alignment vertical="center"/>
    </xf>
    <xf numFmtId="176" fontId="3" fillId="3" borderId="7" xfId="7" applyNumberFormat="1" applyFont="1" applyFill="1" applyBorder="1" applyAlignment="1">
      <alignment vertical="center"/>
    </xf>
    <xf numFmtId="182" fontId="3" fillId="3" borderId="8" xfId="7" applyNumberFormat="1" applyFont="1" applyFill="1" applyBorder="1" applyAlignment="1">
      <alignment vertical="center"/>
    </xf>
    <xf numFmtId="181" fontId="3" fillId="3" borderId="7" xfId="7" applyNumberFormat="1" applyFont="1" applyFill="1" applyBorder="1" applyAlignment="1">
      <alignment vertical="center"/>
    </xf>
    <xf numFmtId="2" fontId="3" fillId="3" borderId="7" xfId="7" applyNumberFormat="1" applyFont="1" applyFill="1" applyBorder="1" applyAlignment="1">
      <alignment vertical="center"/>
    </xf>
    <xf numFmtId="2" fontId="3" fillId="3" borderId="8" xfId="7" applyNumberFormat="1" applyFont="1" applyFill="1" applyBorder="1" applyAlignment="1">
      <alignment vertical="center"/>
    </xf>
    <xf numFmtId="0" fontId="3" fillId="3" borderId="6" xfId="7" applyNumberFormat="1" applyFont="1" applyFill="1" applyBorder="1" applyAlignment="1">
      <alignment horizontal="center" vertical="center"/>
    </xf>
    <xf numFmtId="2" fontId="3" fillId="3" borderId="0" xfId="7" applyNumberFormat="1" applyFont="1" applyFill="1" applyBorder="1" applyAlignment="1">
      <alignment vertical="center"/>
    </xf>
    <xf numFmtId="49" fontId="3" fillId="3" borderId="19" xfId="7" applyNumberFormat="1" applyFont="1" applyFill="1" applyBorder="1" applyAlignment="1">
      <alignment horizontal="center" vertical="center"/>
    </xf>
    <xf numFmtId="182" fontId="3" fillId="3" borderId="22" xfId="7" applyNumberFormat="1" applyFont="1" applyFill="1" applyBorder="1" applyAlignment="1">
      <alignment vertical="center"/>
    </xf>
    <xf numFmtId="181" fontId="3" fillId="3" borderId="22" xfId="7" applyNumberFormat="1" applyFont="1" applyFill="1" applyBorder="1" applyAlignment="1">
      <alignment vertical="center"/>
    </xf>
    <xf numFmtId="2" fontId="3" fillId="3" borderId="22" xfId="7" applyNumberFormat="1" applyFont="1" applyFill="1" applyBorder="1" applyAlignment="1">
      <alignment vertical="center"/>
    </xf>
    <xf numFmtId="176" fontId="3" fillId="3" borderId="22" xfId="7" applyNumberFormat="1" applyFont="1" applyFill="1" applyBorder="1" applyAlignment="1">
      <alignment vertical="center"/>
    </xf>
    <xf numFmtId="2" fontId="3" fillId="3" borderId="10" xfId="7" applyNumberFormat="1" applyFont="1" applyFill="1" applyBorder="1" applyAlignment="1">
      <alignment vertical="center"/>
    </xf>
    <xf numFmtId="0" fontId="11" fillId="3" borderId="0" xfId="7" applyFont="1" applyFill="1" applyBorder="1" applyAlignment="1">
      <alignment horizontal="left" vertical="center"/>
    </xf>
    <xf numFmtId="0" fontId="8" fillId="3" borderId="0" xfId="7" applyFill="1">
      <alignment vertical="center"/>
    </xf>
    <xf numFmtId="0" fontId="3" fillId="3" borderId="21" xfId="3" applyFont="1" applyFill="1" applyBorder="1" applyAlignment="1">
      <alignment horizontal="center" vertical="center"/>
    </xf>
    <xf numFmtId="49" fontId="3" fillId="3" borderId="14" xfId="3" applyNumberFormat="1" applyFont="1" applyFill="1" applyBorder="1" applyAlignment="1">
      <alignment horizontal="center" vertical="center"/>
    </xf>
    <xf numFmtId="49" fontId="3" fillId="2" borderId="20" xfId="3" applyNumberFormat="1" applyFont="1" applyFill="1" applyBorder="1" applyAlignment="1">
      <alignment horizontal="right" vertical="center"/>
    </xf>
    <xf numFmtId="181" fontId="3" fillId="2" borderId="7" xfId="3" applyNumberFormat="1" applyFont="1" applyFill="1" applyBorder="1" applyAlignment="1">
      <alignment horizontal="right" vertical="center"/>
    </xf>
    <xf numFmtId="0" fontId="3" fillId="0" borderId="6" xfId="3" applyFont="1" applyBorder="1" applyAlignment="1">
      <alignment vertical="center"/>
    </xf>
    <xf numFmtId="0" fontId="3" fillId="0" borderId="19" xfId="3" applyFont="1" applyFill="1" applyBorder="1" applyAlignment="1">
      <alignment vertical="center"/>
    </xf>
    <xf numFmtId="181" fontId="3" fillId="2" borderId="22" xfId="3" applyNumberFormat="1" applyFont="1" applyFill="1" applyBorder="1" applyAlignment="1">
      <alignment horizontal="right" vertical="center"/>
    </xf>
    <xf numFmtId="0" fontId="3" fillId="3" borderId="17" xfId="3" applyFont="1" applyFill="1" applyBorder="1" applyAlignment="1">
      <alignment horizontal="center" vertical="center"/>
    </xf>
    <xf numFmtId="49" fontId="3" fillId="0" borderId="20" xfId="3" applyNumberFormat="1" applyFont="1" applyBorder="1" applyAlignment="1">
      <alignment horizontal="right" vertical="center"/>
    </xf>
    <xf numFmtId="0" fontId="0" fillId="0" borderId="0" xfId="0" applyBorder="1" applyAlignment="1"/>
    <xf numFmtId="181" fontId="3" fillId="0" borderId="7" xfId="3" applyNumberFormat="1" applyFont="1" applyBorder="1" applyAlignment="1">
      <alignment horizontal="right" vertical="center"/>
    </xf>
    <xf numFmtId="181" fontId="3" fillId="0" borderId="22" xfId="3" applyNumberFormat="1" applyFont="1" applyBorder="1" applyAlignment="1">
      <alignment horizontal="right" vertical="center"/>
    </xf>
    <xf numFmtId="0" fontId="12" fillId="0" borderId="0" xfId="0" applyNumberFormat="1" applyFont="1" applyFill="1" applyBorder="1" applyAlignment="1">
      <alignment horizontal="center"/>
    </xf>
    <xf numFmtId="0" fontId="13" fillId="0" borderId="0" xfId="0" applyNumberFormat="1" applyFont="1" applyFill="1" applyBorder="1" applyAlignment="1">
      <alignment horizontal="center" wrapText="1"/>
    </xf>
    <xf numFmtId="0" fontId="3" fillId="3" borderId="18" xfId="7" applyFont="1" applyFill="1" applyBorder="1" applyAlignment="1">
      <alignment horizontal="center" vertical="center" wrapText="1"/>
    </xf>
    <xf numFmtId="0" fontId="2" fillId="3" borderId="18" xfId="7" applyFont="1" applyFill="1" applyBorder="1" applyAlignment="1">
      <alignment horizontal="center" vertical="center"/>
    </xf>
    <xf numFmtId="49" fontId="3" fillId="3" borderId="14" xfId="7" applyNumberFormat="1" applyFont="1" applyFill="1" applyBorder="1" applyAlignment="1">
      <alignment horizontal="left" vertical="center"/>
    </xf>
    <xf numFmtId="1" fontId="3" fillId="3" borderId="20" xfId="2" applyNumberFormat="1" applyFont="1" applyFill="1" applyBorder="1" applyAlignment="1">
      <alignment horizontal="right" vertical="center"/>
    </xf>
    <xf numFmtId="49" fontId="3" fillId="3" borderId="6" xfId="7" applyNumberFormat="1" applyFont="1" applyFill="1" applyBorder="1" applyAlignment="1">
      <alignment horizontal="left" vertical="center"/>
    </xf>
    <xf numFmtId="1" fontId="3" fillId="3" borderId="7" xfId="2" applyNumberFormat="1" applyFont="1" applyFill="1" applyBorder="1" applyAlignment="1">
      <alignment horizontal="right" vertical="center"/>
    </xf>
    <xf numFmtId="184" fontId="3" fillId="3" borderId="8" xfId="7" applyNumberFormat="1" applyFont="1" applyFill="1" applyBorder="1" applyAlignment="1">
      <alignment horizontal="right" vertical="center"/>
    </xf>
    <xf numFmtId="184" fontId="3" fillId="3" borderId="7" xfId="7" applyNumberFormat="1" applyFont="1" applyFill="1" applyBorder="1" applyAlignment="1">
      <alignment horizontal="right" vertical="center"/>
    </xf>
    <xf numFmtId="49" fontId="3" fillId="3" borderId="19" xfId="7" applyNumberFormat="1" applyFont="1" applyFill="1" applyBorder="1" applyAlignment="1">
      <alignment horizontal="left" vertical="center"/>
    </xf>
    <xf numFmtId="0" fontId="3" fillId="3" borderId="22" xfId="7" applyFont="1" applyFill="1" applyBorder="1" applyAlignment="1">
      <alignment horizontal="right" vertical="center"/>
    </xf>
    <xf numFmtId="184" fontId="3" fillId="3" borderId="10" xfId="7" applyNumberFormat="1" applyFont="1" applyFill="1" applyBorder="1" applyAlignment="1">
      <alignment horizontal="right" vertical="center"/>
    </xf>
    <xf numFmtId="184" fontId="3" fillId="3" borderId="22" xfId="7" applyNumberFormat="1" applyFont="1" applyFill="1" applyBorder="1" applyAlignment="1">
      <alignment horizontal="right" vertical="center"/>
    </xf>
    <xf numFmtId="0" fontId="3" fillId="0" borderId="0" xfId="7" applyFont="1" applyAlignment="1">
      <alignment horizontal="center" vertical="center"/>
    </xf>
    <xf numFmtId="49" fontId="3" fillId="3" borderId="14" xfId="7" applyNumberFormat="1" applyFont="1" applyFill="1" applyBorder="1" applyAlignment="1">
      <alignment vertical="center"/>
    </xf>
    <xf numFmtId="0" fontId="3" fillId="0" borderId="6" xfId="7" applyFont="1" applyBorder="1" applyAlignment="1">
      <alignment vertical="center"/>
    </xf>
    <xf numFmtId="0" fontId="3" fillId="0" borderId="19" xfId="7" applyFont="1" applyFill="1" applyBorder="1" applyAlignment="1">
      <alignment vertical="center"/>
    </xf>
    <xf numFmtId="0" fontId="8" fillId="3" borderId="0" xfId="7" applyFont="1" applyFill="1">
      <alignment vertical="center"/>
    </xf>
    <xf numFmtId="0" fontId="3" fillId="3" borderId="0" xfId="7" applyFont="1" applyFill="1">
      <alignment vertical="center"/>
    </xf>
    <xf numFmtId="0" fontId="3" fillId="3" borderId="24" xfId="7" applyFont="1" applyFill="1" applyBorder="1" applyAlignment="1">
      <alignment horizontal="center" vertical="center" wrapText="1"/>
    </xf>
    <xf numFmtId="0" fontId="8" fillId="3" borderId="0" xfId="7" applyFill="1" applyBorder="1">
      <alignment vertical="center"/>
    </xf>
    <xf numFmtId="177" fontId="3" fillId="2" borderId="20" xfId="7" applyNumberFormat="1" applyFont="1" applyFill="1" applyBorder="1" applyAlignment="1">
      <alignment horizontal="right" vertical="center"/>
    </xf>
    <xf numFmtId="177" fontId="3" fillId="2" borderId="15" xfId="7" applyNumberFormat="1" applyFont="1" applyFill="1" applyBorder="1" applyAlignment="1">
      <alignment horizontal="right" vertical="center"/>
    </xf>
    <xf numFmtId="177" fontId="3" fillId="2" borderId="7" xfId="7" applyNumberFormat="1" applyFont="1" applyFill="1" applyBorder="1" applyAlignment="1">
      <alignment horizontal="right" vertical="center"/>
    </xf>
    <xf numFmtId="177" fontId="3" fillId="2" borderId="8" xfId="7" applyNumberFormat="1" applyFont="1" applyFill="1" applyBorder="1" applyAlignment="1">
      <alignment horizontal="right" vertical="center"/>
    </xf>
    <xf numFmtId="0" fontId="3" fillId="2" borderId="7" xfId="7" applyFont="1" applyFill="1" applyBorder="1" applyAlignment="1">
      <alignment horizontal="right" vertical="center"/>
    </xf>
    <xf numFmtId="49" fontId="3" fillId="3" borderId="0" xfId="7" applyNumberFormat="1" applyFont="1" applyFill="1" applyBorder="1" applyAlignment="1">
      <alignment horizontal="center" vertical="center"/>
    </xf>
    <xf numFmtId="0" fontId="3" fillId="2" borderId="22" xfId="7" applyFont="1" applyFill="1" applyBorder="1" applyAlignment="1">
      <alignment horizontal="right" vertical="center"/>
    </xf>
    <xf numFmtId="177" fontId="3" fillId="2" borderId="10" xfId="7" applyNumberFormat="1" applyFont="1" applyFill="1" applyBorder="1" applyAlignment="1">
      <alignment horizontal="right" vertical="center"/>
    </xf>
    <xf numFmtId="0" fontId="2" fillId="0" borderId="0" xfId="7" applyFont="1" applyAlignment="1">
      <alignment horizontal="right" vertical="center"/>
    </xf>
    <xf numFmtId="1" fontId="3" fillId="3" borderId="15" xfId="2" applyNumberFormat="1" applyFont="1" applyFill="1" applyBorder="1" applyAlignment="1">
      <alignment horizontal="right" vertical="center"/>
    </xf>
    <xf numFmtId="1" fontId="3" fillId="3" borderId="8" xfId="2" applyNumberFormat="1" applyFont="1" applyFill="1" applyBorder="1" applyAlignment="1">
      <alignment horizontal="right" vertical="center"/>
    </xf>
    <xf numFmtId="1" fontId="17" fillId="0" borderId="7" xfId="0" applyNumberFormat="1" applyFont="1" applyBorder="1" applyAlignment="1"/>
    <xf numFmtId="1" fontId="17" fillId="0" borderId="8" xfId="0" applyNumberFormat="1" applyFont="1" applyBorder="1" applyAlignment="1"/>
    <xf numFmtId="0" fontId="17" fillId="0" borderId="7" xfId="0" applyFont="1" applyBorder="1" applyAlignment="1"/>
    <xf numFmtId="0" fontId="17" fillId="0" borderId="8" xfId="0" applyFont="1" applyBorder="1" applyAlignment="1"/>
    <xf numFmtId="181" fontId="3" fillId="2" borderId="20" xfId="3" applyNumberFormat="1" applyFont="1" applyFill="1" applyBorder="1" applyAlignment="1">
      <alignment horizontal="right" vertical="center"/>
    </xf>
    <xf numFmtId="0" fontId="8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4" fillId="0" borderId="9" xfId="0" applyFont="1" applyBorder="1" applyAlignment="1">
      <alignment horizontal="right" vertical="center"/>
    </xf>
    <xf numFmtId="0" fontId="3" fillId="0" borderId="25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/>
    </xf>
    <xf numFmtId="181" fontId="3" fillId="0" borderId="25" xfId="0" applyNumberFormat="1" applyFont="1" applyBorder="1" applyAlignment="1">
      <alignment horizontal="right"/>
    </xf>
    <xf numFmtId="181" fontId="18" fillId="0" borderId="25" xfId="0" applyNumberFormat="1" applyFont="1" applyBorder="1" applyAlignment="1">
      <alignment horizontal="right"/>
    </xf>
    <xf numFmtId="181" fontId="18" fillId="0" borderId="26" xfId="0" applyNumberFormat="1" applyFont="1" applyBorder="1" applyAlignment="1">
      <alignment horizontal="right"/>
    </xf>
    <xf numFmtId="181" fontId="3" fillId="0" borderId="26" xfId="0" applyNumberFormat="1" applyFont="1" applyBorder="1" applyAlignment="1">
      <alignment horizontal="right"/>
    </xf>
    <xf numFmtId="0" fontId="18" fillId="0" borderId="0" xfId="0" applyFont="1" applyFill="1" applyBorder="1" applyAlignment="1"/>
    <xf numFmtId="181" fontId="19" fillId="0" borderId="0" xfId="0" applyNumberFormat="1" applyFont="1" applyAlignment="1"/>
    <xf numFmtId="181" fontId="0" fillId="0" borderId="0" xfId="0" applyNumberFormat="1" applyAlignment="1"/>
    <xf numFmtId="185" fontId="0" fillId="0" borderId="0" xfId="0" applyNumberFormat="1" applyAlignment="1"/>
    <xf numFmtId="0" fontId="8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178" fontId="3" fillId="0" borderId="9" xfId="0" applyNumberFormat="1" applyFont="1" applyBorder="1" applyAlignment="1">
      <alignment horizontal="right" vertical="center"/>
    </xf>
    <xf numFmtId="0" fontId="3" fillId="0" borderId="27" xfId="0" applyFont="1" applyBorder="1" applyAlignment="1">
      <alignment horizontal="center" vertical="center"/>
    </xf>
    <xf numFmtId="178" fontId="3" fillId="0" borderId="26" xfId="0" applyNumberFormat="1" applyFont="1" applyBorder="1" applyAlignment="1">
      <alignment horizontal="center" vertical="center" wrapText="1"/>
    </xf>
    <xf numFmtId="0" fontId="3" fillId="0" borderId="29" xfId="0" applyFont="1" applyBorder="1" applyAlignment="1">
      <alignment vertical="center"/>
    </xf>
    <xf numFmtId="180" fontId="3" fillId="0" borderId="30" xfId="0" applyNumberFormat="1" applyFont="1" applyBorder="1" applyAlignment="1">
      <alignment horizontal="right" vertical="center"/>
    </xf>
    <xf numFmtId="183" fontId="3" fillId="0" borderId="31" xfId="0" applyNumberFormat="1" applyFont="1" applyBorder="1" applyAlignment="1">
      <alignment horizontal="center" vertical="center"/>
    </xf>
    <xf numFmtId="0" fontId="3" fillId="0" borderId="6" xfId="0" applyFont="1" applyBorder="1" applyAlignment="1">
      <alignment vertical="center"/>
    </xf>
    <xf numFmtId="180" fontId="3" fillId="0" borderId="7" xfId="0" applyNumberFormat="1" applyFont="1" applyBorder="1" applyAlignment="1">
      <alignment horizontal="right" vertical="center"/>
    </xf>
    <xf numFmtId="183" fontId="3" fillId="0" borderId="8" xfId="0" applyNumberFormat="1" applyFont="1" applyBorder="1" applyAlignment="1">
      <alignment horizontal="center" vertical="center"/>
    </xf>
    <xf numFmtId="180" fontId="3" fillId="0" borderId="6" xfId="0" applyNumberFormat="1" applyFont="1" applyBorder="1" applyAlignment="1">
      <alignment horizontal="right" vertical="center"/>
    </xf>
    <xf numFmtId="180" fontId="3" fillId="0" borderId="7" xfId="0" applyNumberFormat="1" applyFont="1" applyBorder="1" applyAlignment="1"/>
    <xf numFmtId="0" fontId="3" fillId="0" borderId="19" xfId="0" applyFont="1" applyBorder="1" applyAlignment="1">
      <alignment vertical="center"/>
    </xf>
    <xf numFmtId="180" fontId="3" fillId="0" borderId="22" xfId="0" applyNumberFormat="1" applyFont="1" applyBorder="1" applyAlignment="1">
      <alignment horizontal="right" vertical="center"/>
    </xf>
    <xf numFmtId="183" fontId="3" fillId="0" borderId="10" xfId="0" applyNumberFormat="1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178" fontId="8" fillId="0" borderId="0" xfId="0" applyNumberFormat="1" applyFont="1" applyAlignment="1">
      <alignment vertical="center"/>
    </xf>
    <xf numFmtId="0" fontId="4" fillId="0" borderId="9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178" fontId="4" fillId="0" borderId="0" xfId="0" applyNumberFormat="1" applyFont="1" applyBorder="1" applyAlignment="1">
      <alignment horizontal="center" vertical="center"/>
    </xf>
    <xf numFmtId="178" fontId="20" fillId="0" borderId="0" xfId="0" applyNumberFormat="1" applyFont="1" applyBorder="1" applyAlignment="1">
      <alignment horizontal="center" vertical="center"/>
    </xf>
    <xf numFmtId="178" fontId="20" fillId="0" borderId="0" xfId="0" applyNumberFormat="1" applyFont="1" applyAlignment="1">
      <alignment vertical="center"/>
    </xf>
    <xf numFmtId="178" fontId="4" fillId="0" borderId="0" xfId="0" applyNumberFormat="1" applyFont="1" applyAlignment="1">
      <alignment vertical="center"/>
    </xf>
    <xf numFmtId="0" fontId="4" fillId="0" borderId="26" xfId="0" applyFont="1" applyBorder="1" applyAlignment="1">
      <alignment horizontal="center" vertical="center"/>
    </xf>
    <xf numFmtId="0" fontId="4" fillId="0" borderId="29" xfId="0" applyFont="1" applyBorder="1" applyAlignment="1">
      <alignment horizontal="left" vertical="center"/>
    </xf>
    <xf numFmtId="178" fontId="21" fillId="0" borderId="31" xfId="0" applyNumberFormat="1" applyFont="1" applyBorder="1" applyAlignment="1">
      <alignment vertical="center"/>
    </xf>
    <xf numFmtId="0" fontId="4" fillId="0" borderId="6" xfId="0" applyFont="1" applyBorder="1" applyAlignment="1">
      <alignment horizontal="left" vertical="center"/>
    </xf>
    <xf numFmtId="178" fontId="21" fillId="0" borderId="8" xfId="0" applyNumberFormat="1" applyFont="1" applyBorder="1" applyAlignment="1">
      <alignment vertical="center"/>
    </xf>
    <xf numFmtId="184" fontId="8" fillId="0" borderId="0" xfId="0" applyNumberFormat="1" applyFont="1" applyAlignment="1">
      <alignment vertical="center"/>
    </xf>
    <xf numFmtId="0" fontId="19" fillId="0" borderId="0" xfId="0" applyFont="1" applyAlignment="1">
      <alignment vertical="center"/>
    </xf>
    <xf numFmtId="0" fontId="4" fillId="0" borderId="19" xfId="0" applyFont="1" applyBorder="1" applyAlignment="1">
      <alignment horizontal="left" vertical="center"/>
    </xf>
    <xf numFmtId="178" fontId="21" fillId="0" borderId="10" xfId="0" applyNumberFormat="1" applyFont="1" applyBorder="1" applyAlignment="1">
      <alignment vertical="center"/>
    </xf>
    <xf numFmtId="178" fontId="19" fillId="0" borderId="0" xfId="0" applyNumberFormat="1" applyFont="1" applyAlignment="1">
      <alignment vertical="center"/>
    </xf>
    <xf numFmtId="0" fontId="3" fillId="0" borderId="0" xfId="11" applyFont="1" applyAlignment="1">
      <alignment horizontal="center" vertical="center"/>
    </xf>
    <xf numFmtId="0" fontId="3" fillId="0" borderId="0" xfId="11" applyFont="1" applyAlignment="1">
      <alignment horizontal="right" vertical="center"/>
    </xf>
    <xf numFmtId="0" fontId="3" fillId="0" borderId="0" xfId="11" applyFont="1"/>
    <xf numFmtId="0" fontId="3" fillId="0" borderId="32" xfId="11" applyFont="1" applyBorder="1" applyAlignment="1">
      <alignment horizontal="center" vertical="center"/>
    </xf>
    <xf numFmtId="0" fontId="22" fillId="0" borderId="32" xfId="11" applyFont="1" applyBorder="1"/>
    <xf numFmtId="0" fontId="3" fillId="0" borderId="0" xfId="0" applyFont="1" applyAlignment="1"/>
    <xf numFmtId="0" fontId="3" fillId="0" borderId="26" xfId="11" applyFont="1" applyBorder="1" applyAlignment="1">
      <alignment horizontal="center" vertical="center" wrapText="1"/>
    </xf>
    <xf numFmtId="0" fontId="22" fillId="0" borderId="26" xfId="11" applyFont="1" applyBorder="1" applyAlignment="1">
      <alignment horizontal="center" vertical="center" wrapText="1"/>
    </xf>
    <xf numFmtId="177" fontId="3" fillId="0" borderId="29" xfId="11" applyNumberFormat="1" applyFont="1" applyBorder="1" applyAlignment="1">
      <alignment horizontal="left" vertical="center"/>
    </xf>
    <xf numFmtId="1" fontId="3" fillId="0" borderId="30" xfId="11" applyNumberFormat="1" applyFont="1" applyBorder="1" applyAlignment="1">
      <alignment vertical="center"/>
    </xf>
    <xf numFmtId="179" fontId="3" fillId="0" borderId="30" xfId="11" applyNumberFormat="1" applyFont="1" applyBorder="1" applyAlignment="1">
      <alignment vertical="center"/>
    </xf>
    <xf numFmtId="1" fontId="3" fillId="0" borderId="30" xfId="12" applyNumberFormat="1" applyFont="1" applyBorder="1" applyAlignment="1">
      <alignment horizontal="right" vertical="center" shrinkToFit="1"/>
    </xf>
    <xf numFmtId="1" fontId="4" fillId="0" borderId="30" xfId="12" applyNumberFormat="1" applyFont="1" applyBorder="1" applyAlignment="1">
      <alignment horizontal="right" vertical="center" shrinkToFit="1"/>
    </xf>
    <xf numFmtId="1" fontId="4" fillId="0" borderId="31" xfId="12" applyNumberFormat="1" applyFont="1" applyBorder="1" applyAlignment="1">
      <alignment horizontal="right" vertical="center" shrinkToFit="1"/>
    </xf>
    <xf numFmtId="177" fontId="3" fillId="0" borderId="6" xfId="11" applyNumberFormat="1" applyFont="1" applyBorder="1" applyAlignment="1">
      <alignment horizontal="left" vertical="center"/>
    </xf>
    <xf numFmtId="1" fontId="3" fillId="0" borderId="7" xfId="11" applyNumberFormat="1" applyFont="1" applyBorder="1" applyAlignment="1">
      <alignment vertical="center"/>
    </xf>
    <xf numFmtId="179" fontId="3" fillId="0" borderId="7" xfId="11" applyNumberFormat="1" applyFont="1" applyBorder="1" applyAlignment="1">
      <alignment vertical="center"/>
    </xf>
    <xf numFmtId="1" fontId="7" fillId="0" borderId="7" xfId="12" applyNumberFormat="1" applyFont="1" applyBorder="1" applyAlignment="1">
      <alignment horizontal="right" vertical="center" shrinkToFit="1"/>
    </xf>
    <xf numFmtId="1" fontId="24" fillId="0" borderId="7" xfId="12" applyNumberFormat="1" applyFont="1" applyBorder="1" applyAlignment="1">
      <alignment horizontal="right" vertical="center" shrinkToFit="1"/>
    </xf>
    <xf numFmtId="1" fontId="24" fillId="0" borderId="8" xfId="12" applyNumberFormat="1" applyFont="1" applyBorder="1" applyAlignment="1">
      <alignment horizontal="right" vertical="center" shrinkToFit="1"/>
    </xf>
    <xf numFmtId="1" fontId="3" fillId="0" borderId="7" xfId="12" applyNumberFormat="1" applyFont="1" applyBorder="1" applyAlignment="1">
      <alignment horizontal="right" vertical="center" shrinkToFit="1"/>
    </xf>
    <xf numFmtId="1" fontId="4" fillId="0" borderId="7" xfId="12" applyNumberFormat="1" applyFont="1" applyBorder="1" applyAlignment="1">
      <alignment horizontal="right" vertical="center" shrinkToFit="1"/>
    </xf>
    <xf numFmtId="1" fontId="4" fillId="0" borderId="8" xfId="12" applyNumberFormat="1" applyFont="1" applyBorder="1" applyAlignment="1">
      <alignment horizontal="right" vertical="center" shrinkToFit="1"/>
    </xf>
    <xf numFmtId="0" fontId="7" fillId="0" borderId="7" xfId="11" applyFont="1" applyBorder="1" applyAlignment="1">
      <alignment vertical="center"/>
    </xf>
    <xf numFmtId="179" fontId="7" fillId="0" borderId="7" xfId="11" applyNumberFormat="1" applyFont="1" applyBorder="1" applyAlignment="1">
      <alignment vertical="center"/>
    </xf>
    <xf numFmtId="1" fontId="7" fillId="0" borderId="7" xfId="0" applyNumberFormat="1" applyFont="1" applyBorder="1" applyAlignment="1"/>
    <xf numFmtId="0" fontId="7" fillId="0" borderId="7" xfId="0" applyFont="1" applyBorder="1" applyAlignment="1"/>
    <xf numFmtId="0" fontId="7" fillId="0" borderId="7" xfId="11" applyFont="1" applyFill="1" applyBorder="1" applyAlignment="1">
      <alignment vertical="center"/>
    </xf>
    <xf numFmtId="0" fontId="7" fillId="0" borderId="8" xfId="11" applyFont="1" applyFill="1" applyBorder="1" applyAlignment="1">
      <alignment vertical="center"/>
    </xf>
    <xf numFmtId="0" fontId="3" fillId="0" borderId="6" xfId="0" applyFont="1" applyBorder="1" applyAlignment="1"/>
    <xf numFmtId="0" fontId="7" fillId="0" borderId="8" xfId="0" applyFont="1" applyBorder="1" applyAlignment="1"/>
    <xf numFmtId="1" fontId="3" fillId="0" borderId="7" xfId="0" applyNumberFormat="1" applyFont="1" applyBorder="1" applyAlignment="1"/>
    <xf numFmtId="1" fontId="3" fillId="0" borderId="8" xfId="0" applyNumberFormat="1" applyFont="1" applyBorder="1" applyAlignment="1"/>
    <xf numFmtId="0" fontId="3" fillId="0" borderId="19" xfId="0" applyFont="1" applyBorder="1" applyAlignment="1"/>
    <xf numFmtId="1" fontId="3" fillId="0" borderId="22" xfId="0" applyNumberFormat="1" applyFont="1" applyBorder="1" applyAlignment="1"/>
    <xf numFmtId="1" fontId="3" fillId="0" borderId="10" xfId="0" applyNumberFormat="1" applyFont="1" applyBorder="1" applyAlignment="1"/>
    <xf numFmtId="0" fontId="22" fillId="0" borderId="0" xfId="0" applyFont="1" applyAlignment="1"/>
    <xf numFmtId="0" fontId="25" fillId="0" borderId="0" xfId="13" applyFont="1" applyBorder="1" applyAlignment="1">
      <alignment horizontal="center" vertical="center"/>
    </xf>
    <xf numFmtId="0" fontId="22" fillId="0" borderId="0" xfId="0" applyFont="1" applyBorder="1" applyAlignment="1"/>
    <xf numFmtId="0" fontId="4" fillId="0" borderId="0" xfId="13" applyFont="1" applyBorder="1" applyAlignment="1">
      <alignment horizontal="center" vertical="center"/>
    </xf>
    <xf numFmtId="0" fontId="22" fillId="0" borderId="0" xfId="0" applyFont="1" applyBorder="1" applyAlignment="1">
      <alignment horizontal="center"/>
    </xf>
    <xf numFmtId="0" fontId="4" fillId="0" borderId="30" xfId="13" applyFont="1" applyBorder="1" applyAlignment="1">
      <alignment horizontal="center" vertical="center"/>
    </xf>
    <xf numFmtId="0" fontId="4" fillId="0" borderId="31" xfId="13" applyFont="1" applyBorder="1" applyAlignment="1">
      <alignment horizontal="center" vertical="center"/>
    </xf>
    <xf numFmtId="0" fontId="3" fillId="0" borderId="29" xfId="13" applyFont="1" applyBorder="1" applyAlignment="1">
      <alignment horizontal="left" vertical="center"/>
    </xf>
    <xf numFmtId="0" fontId="3" fillId="0" borderId="30" xfId="13" applyFont="1" applyBorder="1" applyAlignment="1">
      <alignment vertical="center"/>
    </xf>
    <xf numFmtId="0" fontId="3" fillId="0" borderId="30" xfId="0" applyFont="1" applyBorder="1" applyAlignment="1"/>
    <xf numFmtId="0" fontId="3" fillId="0" borderId="30" xfId="13" applyFont="1" applyBorder="1" applyAlignment="1"/>
    <xf numFmtId="0" fontId="26" fillId="0" borderId="30" xfId="0" applyFont="1" applyBorder="1" applyAlignment="1"/>
    <xf numFmtId="179" fontId="26" fillId="0" borderId="30" xfId="0" applyNumberFormat="1" applyFont="1" applyBorder="1" applyAlignment="1"/>
    <xf numFmtId="0" fontId="3" fillId="0" borderId="30" xfId="14" applyFont="1" applyBorder="1" applyAlignment="1"/>
    <xf numFmtId="0" fontId="3" fillId="0" borderId="31" xfId="14" applyFont="1" applyBorder="1" applyAlignment="1"/>
    <xf numFmtId="0" fontId="3" fillId="0" borderId="6" xfId="13" applyNumberFormat="1" applyFont="1" applyBorder="1" applyAlignment="1">
      <alignment horizontal="left" vertical="center"/>
    </xf>
    <xf numFmtId="0" fontId="3" fillId="0" borderId="7" xfId="13" applyFont="1" applyBorder="1" applyAlignment="1">
      <alignment vertical="center"/>
    </xf>
    <xf numFmtId="0" fontId="3" fillId="0" borderId="7" xfId="0" applyFont="1" applyBorder="1" applyAlignment="1"/>
    <xf numFmtId="179" fontId="3" fillId="0" borderId="7" xfId="13" applyNumberFormat="1" applyFont="1" applyBorder="1" applyAlignment="1">
      <alignment vertical="center"/>
    </xf>
    <xf numFmtId="0" fontId="26" fillId="0" borderId="7" xfId="0" applyFont="1" applyBorder="1" applyAlignment="1"/>
    <xf numFmtId="179" fontId="26" fillId="0" borderId="7" xfId="0" applyNumberFormat="1" applyFont="1" applyBorder="1" applyAlignment="1"/>
    <xf numFmtId="179" fontId="3" fillId="0" borderId="8" xfId="13" applyNumberFormat="1" applyFont="1" applyBorder="1" applyAlignment="1">
      <alignment horizontal="right" vertical="center"/>
    </xf>
    <xf numFmtId="0" fontId="3" fillId="0" borderId="7" xfId="13" applyFont="1" applyBorder="1" applyAlignment="1"/>
    <xf numFmtId="0" fontId="3" fillId="0" borderId="8" xfId="14" applyFont="1" applyBorder="1" applyAlignment="1"/>
    <xf numFmtId="0" fontId="3" fillId="0" borderId="7" xfId="14" applyFont="1" applyBorder="1" applyAlignment="1"/>
    <xf numFmtId="0" fontId="3" fillId="0" borderId="19" xfId="13" applyNumberFormat="1" applyFont="1" applyFill="1" applyBorder="1" applyAlignment="1">
      <alignment horizontal="left" vertical="center"/>
    </xf>
    <xf numFmtId="0" fontId="3" fillId="0" borderId="22" xfId="13" applyFont="1" applyBorder="1" applyAlignment="1">
      <alignment vertical="center"/>
    </xf>
    <xf numFmtId="0" fontId="3" fillId="0" borderId="22" xfId="0" applyFont="1" applyBorder="1" applyAlignment="1"/>
    <xf numFmtId="0" fontId="3" fillId="0" borderId="22" xfId="13" applyFont="1" applyBorder="1" applyAlignment="1"/>
    <xf numFmtId="0" fontId="26" fillId="0" borderId="22" xfId="0" applyFont="1" applyBorder="1" applyAlignment="1"/>
    <xf numFmtId="179" fontId="26" fillId="0" borderId="22" xfId="0" applyNumberFormat="1" applyFont="1" applyBorder="1" applyAlignment="1"/>
    <xf numFmtId="0" fontId="3" fillId="0" borderId="22" xfId="14" applyFont="1" applyBorder="1" applyAlignment="1"/>
    <xf numFmtId="0" fontId="3" fillId="0" borderId="10" xfId="14" applyFont="1" applyBorder="1" applyAlignment="1"/>
    <xf numFmtId="0" fontId="3" fillId="0" borderId="0" xfId="13" applyFont="1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0" fillId="0" borderId="0" xfId="0" applyAlignment="1">
      <alignment vertical="center"/>
    </xf>
    <xf numFmtId="0" fontId="27" fillId="0" borderId="0" xfId="0" applyFont="1" applyBorder="1" applyAlignment="1">
      <alignment horizontal="center" vertical="center"/>
    </xf>
    <xf numFmtId="0" fontId="27" fillId="0" borderId="9" xfId="0" applyFont="1" applyBorder="1" applyAlignment="1">
      <alignment horizontal="center" vertical="center"/>
    </xf>
    <xf numFmtId="0" fontId="17" fillId="0" borderId="9" xfId="0" applyFont="1" applyBorder="1" applyAlignment="1">
      <alignment horizontal="right" vertical="center"/>
    </xf>
    <xf numFmtId="0" fontId="3" fillId="0" borderId="29" xfId="0" applyFont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6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3" fillId="0" borderId="22" xfId="0" applyFont="1" applyBorder="1" applyAlignment="1">
      <alignment horizontal="right" vertical="center"/>
    </xf>
    <xf numFmtId="0" fontId="0" fillId="0" borderId="0" xfId="0" applyAlignment="1">
      <alignment horizontal="center" vertical="center"/>
    </xf>
    <xf numFmtId="178" fontId="21" fillId="0" borderId="31" xfId="0" applyNumberFormat="1" applyFont="1" applyBorder="1" applyAlignment="1">
      <alignment horizontal="right" vertical="center"/>
    </xf>
    <xf numFmtId="178" fontId="21" fillId="0" borderId="33" xfId="0" applyNumberFormat="1" applyFont="1" applyBorder="1" applyAlignment="1">
      <alignment horizontal="right" vertical="center"/>
    </xf>
    <xf numFmtId="178" fontId="21" fillId="0" borderId="10" xfId="0" applyNumberFormat="1" applyFont="1" applyBorder="1" applyAlignment="1">
      <alignment horizontal="right" vertical="center"/>
    </xf>
    <xf numFmtId="0" fontId="4" fillId="0" borderId="6" xfId="16" applyFont="1" applyBorder="1" applyAlignment="1">
      <alignment horizontal="center" vertical="center"/>
    </xf>
    <xf numFmtId="179" fontId="3" fillId="0" borderId="7" xfId="16" applyNumberFormat="1" applyFont="1" applyBorder="1" applyAlignment="1">
      <alignment horizontal="right" vertical="center"/>
    </xf>
    <xf numFmtId="0" fontId="5" fillId="0" borderId="6" xfId="16" applyFont="1" applyBorder="1" applyAlignment="1">
      <alignment horizontal="center" vertical="center"/>
    </xf>
    <xf numFmtId="179" fontId="28" fillId="0" borderId="7" xfId="16" applyNumberFormat="1" applyFont="1" applyBorder="1" applyAlignment="1">
      <alignment horizontal="right" vertical="center"/>
    </xf>
    <xf numFmtId="0" fontId="29" fillId="0" borderId="0" xfId="0" applyFont="1" applyAlignment="1"/>
    <xf numFmtId="0" fontId="8" fillId="0" borderId="0" xfId="16" applyFont="1"/>
    <xf numFmtId="0" fontId="8" fillId="0" borderId="0" xfId="16" applyFont="1" applyAlignment="1">
      <alignment horizontal="right" vertical="center"/>
    </xf>
    <xf numFmtId="0" fontId="3" fillId="0" borderId="30" xfId="17" applyFont="1" applyBorder="1" applyAlignment="1">
      <alignment horizontal="center" vertical="center"/>
    </xf>
    <xf numFmtId="0" fontId="10" fillId="0" borderId="31" xfId="17" applyFont="1" applyBorder="1" applyAlignment="1">
      <alignment horizontal="center" vertical="center" wrapText="1"/>
    </xf>
    <xf numFmtId="0" fontId="3" fillId="0" borderId="29" xfId="17" applyFont="1" applyBorder="1" applyAlignment="1">
      <alignment horizontal="left" vertical="center"/>
    </xf>
    <xf numFmtId="178" fontId="3" fillId="0" borderId="30" xfId="17" applyNumberFormat="1" applyFont="1" applyBorder="1" applyAlignment="1">
      <alignment horizontal="right"/>
    </xf>
    <xf numFmtId="178" fontId="30" fillId="0" borderId="30" xfId="17" applyNumberFormat="1" applyFont="1" applyBorder="1" applyAlignment="1">
      <alignment horizontal="right"/>
    </xf>
    <xf numFmtId="183" fontId="3" fillId="0" borderId="31" xfId="17" applyNumberFormat="1" applyFont="1" applyBorder="1" applyAlignment="1">
      <alignment horizontal="right" vertical="center"/>
    </xf>
    <xf numFmtId="0" fontId="3" fillId="0" borderId="6" xfId="17" applyFont="1" applyBorder="1" applyAlignment="1">
      <alignment vertical="center"/>
    </xf>
    <xf numFmtId="178" fontId="3" fillId="0" borderId="7" xfId="17" applyNumberFormat="1" applyFont="1" applyBorder="1" applyAlignment="1">
      <alignment horizontal="right"/>
    </xf>
    <xf numFmtId="178" fontId="30" fillId="0" borderId="7" xfId="17" applyNumberFormat="1" applyFont="1" applyBorder="1" applyAlignment="1">
      <alignment horizontal="right"/>
    </xf>
    <xf numFmtId="183" fontId="3" fillId="0" borderId="8" xfId="17" applyNumberFormat="1" applyFont="1" applyBorder="1" applyAlignment="1">
      <alignment horizontal="right" vertical="center"/>
    </xf>
    <xf numFmtId="0" fontId="3" fillId="0" borderId="6" xfId="17" applyFont="1" applyBorder="1" applyAlignment="1">
      <alignment horizontal="left" vertical="center"/>
    </xf>
    <xf numFmtId="0" fontId="3" fillId="0" borderId="6" xfId="17" applyFont="1" applyFill="1" applyBorder="1" applyAlignment="1">
      <alignment vertical="center"/>
    </xf>
    <xf numFmtId="0" fontId="3" fillId="0" borderId="19" xfId="17" applyFont="1" applyFill="1" applyBorder="1" applyAlignment="1">
      <alignment vertical="center"/>
    </xf>
    <xf numFmtId="178" fontId="3" fillId="0" borderId="22" xfId="17" applyNumberFormat="1" applyFont="1" applyBorder="1" applyAlignment="1">
      <alignment horizontal="right"/>
    </xf>
    <xf numFmtId="178" fontId="30" fillId="0" borderId="22" xfId="17" applyNumberFormat="1" applyFont="1" applyBorder="1" applyAlignment="1">
      <alignment horizontal="right"/>
    </xf>
    <xf numFmtId="183" fontId="3" fillId="0" borderId="10" xfId="17" applyNumberFormat="1" applyFont="1" applyBorder="1" applyAlignment="1">
      <alignment horizontal="right" vertical="center"/>
    </xf>
    <xf numFmtId="0" fontId="8" fillId="0" borderId="0" xfId="17" applyFont="1" applyAlignment="1">
      <alignment horizontal="right" vertical="center"/>
    </xf>
    <xf numFmtId="0" fontId="31" fillId="0" borderId="0" xfId="17" applyFont="1" applyAlignment="1">
      <alignment horizontal="right" vertical="center"/>
    </xf>
    <xf numFmtId="178" fontId="8" fillId="0" borderId="0" xfId="17" applyNumberFormat="1" applyFont="1" applyAlignment="1">
      <alignment horizontal="right" vertical="center"/>
    </xf>
    <xf numFmtId="0" fontId="8" fillId="0" borderId="0" xfId="17" applyFont="1"/>
    <xf numFmtId="0" fontId="31" fillId="0" borderId="0" xfId="17" applyFont="1"/>
    <xf numFmtId="178" fontId="8" fillId="0" borderId="0" xfId="17" applyNumberFormat="1" applyFont="1" applyAlignment="1">
      <alignment vertical="center"/>
    </xf>
    <xf numFmtId="0" fontId="31" fillId="0" borderId="0" xfId="0" applyFont="1" applyAlignment="1"/>
    <xf numFmtId="0" fontId="8" fillId="0" borderId="0" xfId="6" applyFont="1"/>
    <xf numFmtId="0" fontId="33" fillId="0" borderId="9" xfId="6" applyFont="1" applyBorder="1" applyAlignment="1">
      <alignment horizontal="center" vertical="center"/>
    </xf>
    <xf numFmtId="0" fontId="34" fillId="0" borderId="0" xfId="6" applyFont="1" applyBorder="1" applyAlignment="1">
      <alignment vertical="center"/>
    </xf>
    <xf numFmtId="0" fontId="35" fillId="0" borderId="25" xfId="6" applyFont="1" applyBorder="1" applyAlignment="1">
      <alignment horizontal="center" vertical="center"/>
    </xf>
    <xf numFmtId="0" fontId="35" fillId="0" borderId="29" xfId="6" applyFont="1" applyBorder="1" applyAlignment="1">
      <alignment horizontal="left" vertical="center"/>
    </xf>
    <xf numFmtId="178" fontId="17" fillId="0" borderId="7" xfId="0" applyNumberFormat="1" applyFont="1" applyBorder="1" applyAlignment="1"/>
    <xf numFmtId="179" fontId="3" fillId="0" borderId="8" xfId="6" applyNumberFormat="1" applyFont="1" applyBorder="1"/>
    <xf numFmtId="0" fontId="36" fillId="0" borderId="0" xfId="6" applyFont="1" applyAlignment="1">
      <alignment vertical="center"/>
    </xf>
    <xf numFmtId="0" fontId="35" fillId="0" borderId="6" xfId="6" applyFont="1" applyBorder="1" applyAlignment="1">
      <alignment horizontal="left" vertical="center"/>
    </xf>
    <xf numFmtId="178" fontId="17" fillId="0" borderId="8" xfId="0" applyNumberFormat="1" applyFont="1" applyBorder="1" applyAlignment="1"/>
    <xf numFmtId="0" fontId="36" fillId="0" borderId="0" xfId="6" applyFont="1" applyBorder="1" applyAlignment="1">
      <alignment vertical="center"/>
    </xf>
    <xf numFmtId="0" fontId="34" fillId="0" borderId="0" xfId="6" applyFont="1" applyAlignment="1">
      <alignment vertical="center"/>
    </xf>
    <xf numFmtId="0" fontId="35" fillId="0" borderId="19" xfId="6" applyFont="1" applyBorder="1" applyAlignment="1">
      <alignment horizontal="left" vertical="center"/>
    </xf>
    <xf numFmtId="179" fontId="3" fillId="0" borderId="10" xfId="6" applyNumberFormat="1" applyFont="1" applyBorder="1"/>
    <xf numFmtId="0" fontId="35" fillId="0" borderId="0" xfId="6" applyFont="1" applyBorder="1" applyAlignment="1">
      <alignment vertical="center"/>
    </xf>
    <xf numFmtId="0" fontId="35" fillId="0" borderId="0" xfId="6" applyFont="1" applyAlignment="1">
      <alignment vertical="center"/>
    </xf>
    <xf numFmtId="0" fontId="38" fillId="0" borderId="0" xfId="6" applyFont="1"/>
    <xf numFmtId="178" fontId="35" fillId="0" borderId="0" xfId="6" applyNumberFormat="1" applyFont="1" applyAlignment="1">
      <alignment vertical="center"/>
    </xf>
    <xf numFmtId="0" fontId="39" fillId="0" borderId="0" xfId="6" applyNumberFormat="1" applyFont="1" applyAlignment="1">
      <alignment horizontal="center" vertical="center"/>
    </xf>
    <xf numFmtId="0" fontId="40" fillId="0" borderId="0" xfId="6" applyNumberFormat="1" applyFont="1" applyAlignment="1">
      <alignment vertical="center"/>
    </xf>
    <xf numFmtId="186" fontId="30" fillId="0" borderId="25" xfId="6" applyNumberFormat="1" applyFont="1" applyBorder="1" applyAlignment="1">
      <alignment horizontal="center" vertical="center"/>
    </xf>
    <xf numFmtId="186" fontId="30" fillId="0" borderId="26" xfId="6" applyNumberFormat="1" applyFont="1" applyBorder="1" applyAlignment="1">
      <alignment horizontal="center" vertical="center"/>
    </xf>
    <xf numFmtId="186" fontId="35" fillId="0" borderId="25" xfId="6" applyNumberFormat="1" applyFont="1" applyBorder="1" applyAlignment="1">
      <alignment horizontal="center" vertical="center"/>
    </xf>
    <xf numFmtId="186" fontId="35" fillId="0" borderId="22" xfId="6" applyNumberFormat="1" applyFont="1" applyBorder="1" applyAlignment="1">
      <alignment horizontal="center" vertical="center"/>
    </xf>
    <xf numFmtId="186" fontId="35" fillId="0" borderId="26" xfId="6" applyNumberFormat="1" applyFont="1" applyBorder="1" applyAlignment="1">
      <alignment horizontal="center" vertical="center"/>
    </xf>
    <xf numFmtId="0" fontId="41" fillId="0" borderId="29" xfId="6" applyFont="1" applyBorder="1" applyAlignment="1">
      <alignment horizontal="left" vertical="center"/>
    </xf>
    <xf numFmtId="178" fontId="17" fillId="0" borderId="30" xfId="6" applyNumberFormat="1" applyFont="1" applyBorder="1"/>
    <xf numFmtId="179" fontId="26" fillId="0" borderId="31" xfId="0" applyNumberFormat="1" applyFont="1" applyBorder="1" applyAlignment="1"/>
    <xf numFmtId="0" fontId="22" fillId="0" borderId="0" xfId="6" applyFont="1"/>
    <xf numFmtId="178" fontId="22" fillId="0" borderId="0" xfId="6" applyNumberFormat="1" applyFont="1"/>
    <xf numFmtId="0" fontId="26" fillId="0" borderId="6" xfId="0" applyFont="1" applyBorder="1" applyAlignment="1"/>
    <xf numFmtId="179" fontId="26" fillId="0" borderId="8" xfId="6" applyNumberFormat="1" applyFont="1" applyBorder="1"/>
    <xf numFmtId="179" fontId="4" fillId="0" borderId="0" xfId="6" applyNumberFormat="1" applyFont="1"/>
    <xf numFmtId="186" fontId="42" fillId="0" borderId="0" xfId="6" applyNumberFormat="1" applyFont="1" applyAlignment="1">
      <alignment vertical="center"/>
    </xf>
    <xf numFmtId="0" fontId="8" fillId="0" borderId="0" xfId="0" applyFont="1" applyAlignment="1"/>
    <xf numFmtId="186" fontId="40" fillId="0" borderId="0" xfId="6" applyNumberFormat="1" applyFont="1" applyAlignment="1">
      <alignment vertical="center"/>
    </xf>
    <xf numFmtId="0" fontId="41" fillId="0" borderId="6" xfId="6" applyFont="1" applyBorder="1" applyAlignment="1">
      <alignment horizontal="left" vertical="center"/>
    </xf>
    <xf numFmtId="0" fontId="41" fillId="0" borderId="19" xfId="6" applyFont="1" applyBorder="1" applyAlignment="1">
      <alignment horizontal="left" vertical="center"/>
    </xf>
    <xf numFmtId="178" fontId="17" fillId="0" borderId="22" xfId="0" applyNumberFormat="1" applyFont="1" applyBorder="1" applyAlignment="1"/>
    <xf numFmtId="179" fontId="26" fillId="0" borderId="10" xfId="6" applyNumberFormat="1" applyFont="1" applyBorder="1"/>
    <xf numFmtId="179" fontId="31" fillId="0" borderId="0" xfId="6" applyNumberFormat="1" applyFont="1"/>
    <xf numFmtId="0" fontId="31" fillId="0" borderId="0" xfId="6" applyFont="1"/>
    <xf numFmtId="0" fontId="3" fillId="0" borderId="29" xfId="6" applyFont="1" applyFill="1" applyBorder="1" applyAlignment="1">
      <alignment horizontal="left" vertical="center"/>
    </xf>
    <xf numFmtId="0" fontId="3" fillId="0" borderId="30" xfId="6" applyFont="1" applyFill="1" applyBorder="1"/>
    <xf numFmtId="179" fontId="30" fillId="0" borderId="30" xfId="6" applyNumberFormat="1" applyFont="1" applyFill="1" applyBorder="1"/>
    <xf numFmtId="178" fontId="3" fillId="0" borderId="30" xfId="6" applyNumberFormat="1" applyFont="1" applyFill="1" applyBorder="1"/>
    <xf numFmtId="178" fontId="3" fillId="0" borderId="31" xfId="6" applyNumberFormat="1" applyFont="1" applyFill="1" applyBorder="1"/>
    <xf numFmtId="0" fontId="3" fillId="0" borderId="6" xfId="6" applyFont="1" applyFill="1" applyBorder="1" applyAlignment="1">
      <alignment horizontal="left" vertical="center"/>
    </xf>
    <xf numFmtId="0" fontId="3" fillId="0" borderId="7" xfId="6" applyFont="1" applyFill="1" applyBorder="1"/>
    <xf numFmtId="179" fontId="30" fillId="0" borderId="7" xfId="6" applyNumberFormat="1" applyFont="1" applyFill="1" applyBorder="1"/>
    <xf numFmtId="178" fontId="3" fillId="0" borderId="7" xfId="6" applyNumberFormat="1" applyFont="1" applyFill="1" applyBorder="1"/>
    <xf numFmtId="178" fontId="3" fillId="0" borderId="8" xfId="6" applyNumberFormat="1" applyFont="1" applyFill="1" applyBorder="1"/>
    <xf numFmtId="0" fontId="3" fillId="0" borderId="6" xfId="6" applyFont="1" applyFill="1" applyBorder="1" applyAlignment="1">
      <alignment horizontal="left"/>
    </xf>
    <xf numFmtId="0" fontId="3" fillId="0" borderId="6" xfId="6" applyFont="1" applyFill="1" applyBorder="1"/>
    <xf numFmtId="0" fontId="3" fillId="0" borderId="7" xfId="6" applyFont="1" applyFill="1" applyBorder="1" applyAlignment="1">
      <alignment horizontal="right"/>
    </xf>
    <xf numFmtId="0" fontId="3" fillId="0" borderId="7" xfId="6" applyNumberFormat="1" applyFont="1" applyFill="1" applyBorder="1" applyAlignment="1">
      <alignment horizontal="right"/>
    </xf>
    <xf numFmtId="179" fontId="3" fillId="0" borderId="8" xfId="6" applyNumberFormat="1" applyFont="1" applyFill="1" applyBorder="1"/>
    <xf numFmtId="0" fontId="28" fillId="0" borderId="6" xfId="6" applyFont="1" applyFill="1" applyBorder="1" applyAlignment="1">
      <alignment horizontal="left" vertical="center"/>
    </xf>
    <xf numFmtId="0" fontId="28" fillId="0" borderId="7" xfId="6" applyFont="1" applyFill="1" applyBorder="1" applyAlignment="1">
      <alignment horizontal="right"/>
    </xf>
    <xf numFmtId="0" fontId="28" fillId="0" borderId="7" xfId="6" applyFont="1" applyFill="1" applyBorder="1"/>
    <xf numFmtId="179" fontId="43" fillId="0" borderId="7" xfId="6" applyNumberFormat="1" applyFont="1" applyFill="1" applyBorder="1"/>
    <xf numFmtId="178" fontId="28" fillId="0" borderId="7" xfId="6" applyNumberFormat="1" applyFont="1" applyFill="1" applyBorder="1"/>
    <xf numFmtId="179" fontId="28" fillId="0" borderId="8" xfId="6" applyNumberFormat="1" applyFont="1" applyFill="1" applyBorder="1"/>
    <xf numFmtId="0" fontId="3" fillId="0" borderId="19" xfId="6" applyFont="1" applyFill="1" applyBorder="1" applyAlignment="1">
      <alignment horizontal="left" vertical="center"/>
    </xf>
    <xf numFmtId="0" fontId="3" fillId="0" borderId="22" xfId="6" applyFont="1" applyFill="1" applyBorder="1"/>
    <xf numFmtId="179" fontId="30" fillId="0" borderId="22" xfId="6" applyNumberFormat="1" applyFont="1" applyFill="1" applyBorder="1"/>
    <xf numFmtId="178" fontId="3" fillId="0" borderId="22" xfId="6" applyNumberFormat="1" applyFont="1" applyFill="1" applyBorder="1"/>
    <xf numFmtId="179" fontId="3" fillId="0" borderId="10" xfId="6" applyNumberFormat="1" applyFont="1" applyFill="1" applyBorder="1"/>
    <xf numFmtId="178" fontId="43" fillId="0" borderId="0" xfId="6" applyNumberFormat="1" applyFont="1" applyBorder="1" applyAlignment="1">
      <alignment horizontal="center" vertical="center"/>
    </xf>
    <xf numFmtId="178" fontId="30" fillId="0" borderId="0" xfId="6" applyNumberFormat="1" applyFont="1" applyBorder="1" applyAlignment="1">
      <alignment horizontal="left" vertical="center"/>
    </xf>
    <xf numFmtId="178" fontId="43" fillId="0" borderId="0" xfId="6" applyNumberFormat="1" applyFont="1" applyBorder="1" applyAlignment="1">
      <alignment horizontal="left" vertical="center"/>
    </xf>
    <xf numFmtId="178" fontId="30" fillId="0" borderId="9" xfId="6" applyNumberFormat="1" applyFont="1" applyBorder="1" applyAlignment="1">
      <alignment horizontal="right" vertical="center"/>
    </xf>
    <xf numFmtId="178" fontId="30" fillId="0" borderId="0" xfId="6" applyNumberFormat="1" applyFont="1" applyBorder="1" applyAlignment="1">
      <alignment horizontal="right" vertical="center"/>
    </xf>
    <xf numFmtId="178" fontId="30" fillId="0" borderId="0" xfId="6" applyNumberFormat="1" applyFont="1" applyAlignment="1">
      <alignment vertical="center"/>
    </xf>
    <xf numFmtId="178" fontId="30" fillId="0" borderId="9" xfId="6" applyNumberFormat="1" applyFont="1" applyBorder="1" applyAlignment="1">
      <alignment horizontal="center" vertical="center"/>
    </xf>
    <xf numFmtId="178" fontId="30" fillId="0" borderId="26" xfId="6" applyNumberFormat="1" applyFont="1" applyBorder="1" applyAlignment="1">
      <alignment horizontal="center" vertical="center"/>
    </xf>
    <xf numFmtId="178" fontId="30" fillId="0" borderId="25" xfId="6" applyNumberFormat="1" applyFont="1" applyBorder="1" applyAlignment="1">
      <alignment horizontal="center" vertical="center"/>
    </xf>
    <xf numFmtId="178" fontId="30" fillId="0" borderId="27" xfId="6" applyNumberFormat="1" applyFont="1" applyBorder="1" applyAlignment="1">
      <alignment horizontal="center" vertical="center"/>
    </xf>
    <xf numFmtId="178" fontId="30" fillId="0" borderId="29" xfId="6" applyNumberFormat="1" applyFont="1" applyBorder="1" applyAlignment="1">
      <alignment horizontal="left" vertical="center"/>
    </xf>
    <xf numFmtId="178" fontId="30" fillId="0" borderId="30" xfId="6" applyNumberFormat="1" applyFont="1" applyFill="1" applyBorder="1"/>
    <xf numFmtId="178" fontId="30" fillId="0" borderId="30" xfId="6" applyNumberFormat="1" applyFont="1" applyBorder="1"/>
    <xf numFmtId="0" fontId="30" fillId="0" borderId="30" xfId="6" applyFont="1" applyBorder="1"/>
    <xf numFmtId="179" fontId="30" fillId="0" borderId="30" xfId="6" applyNumberFormat="1" applyFont="1" applyBorder="1"/>
    <xf numFmtId="178" fontId="30" fillId="0" borderId="31" xfId="6" applyNumberFormat="1" applyFont="1" applyBorder="1"/>
    <xf numFmtId="178" fontId="30" fillId="0" borderId="29" xfId="6" applyNumberFormat="1" applyFont="1" applyBorder="1"/>
    <xf numFmtId="0" fontId="30" fillId="3" borderId="6" xfId="6" applyFont="1" applyFill="1" applyBorder="1" applyAlignment="1">
      <alignment horizontal="left" vertical="center"/>
    </xf>
    <xf numFmtId="178" fontId="30" fillId="0" borderId="7" xfId="6" applyNumberFormat="1" applyFont="1" applyFill="1" applyBorder="1"/>
    <xf numFmtId="178" fontId="30" fillId="0" borderId="7" xfId="6" applyNumberFormat="1" applyFont="1" applyBorder="1"/>
    <xf numFmtId="0" fontId="30" fillId="0" borderId="7" xfId="6" applyFont="1" applyBorder="1"/>
    <xf numFmtId="179" fontId="30" fillId="0" borderId="7" xfId="6" applyNumberFormat="1" applyFont="1" applyBorder="1"/>
    <xf numFmtId="178" fontId="30" fillId="0" borderId="8" xfId="6" applyNumberFormat="1" applyFont="1" applyBorder="1"/>
    <xf numFmtId="178" fontId="30" fillId="0" borderId="6" xfId="6" applyNumberFormat="1" applyFont="1" applyBorder="1"/>
    <xf numFmtId="0" fontId="30" fillId="3" borderId="19" xfId="6" applyFont="1" applyFill="1" applyBorder="1" applyAlignment="1">
      <alignment horizontal="left" vertical="center"/>
    </xf>
    <xf numFmtId="178" fontId="30" fillId="0" borderId="22" xfId="6" applyNumberFormat="1" applyFont="1" applyFill="1" applyBorder="1"/>
    <xf numFmtId="178" fontId="30" fillId="0" borderId="22" xfId="6" applyNumberFormat="1" applyFont="1" applyBorder="1"/>
    <xf numFmtId="0" fontId="30" fillId="0" borderId="22" xfId="6" applyFont="1" applyBorder="1"/>
    <xf numFmtId="179" fontId="30" fillId="0" borderId="22" xfId="6" applyNumberFormat="1" applyFont="1" applyBorder="1"/>
    <xf numFmtId="178" fontId="30" fillId="0" borderId="10" xfId="6" applyNumberFormat="1" applyFont="1" applyBorder="1"/>
    <xf numFmtId="178" fontId="30" fillId="0" borderId="19" xfId="6" applyNumberFormat="1" applyFont="1" applyBorder="1"/>
    <xf numFmtId="178" fontId="30" fillId="0" borderId="0" xfId="6" applyNumberFormat="1" applyFont="1" applyBorder="1" applyAlignment="1">
      <alignment vertical="center"/>
    </xf>
    <xf numFmtId="0" fontId="3" fillId="0" borderId="9" xfId="6" applyFont="1" applyBorder="1" applyAlignment="1">
      <alignment horizontal="right" vertical="center"/>
    </xf>
    <xf numFmtId="0" fontId="3" fillId="0" borderId="0" xfId="6" applyFont="1" applyBorder="1" applyAlignment="1">
      <alignment horizontal="right" vertical="center"/>
    </xf>
    <xf numFmtId="179" fontId="3" fillId="0" borderId="0" xfId="6" applyNumberFormat="1" applyFont="1" applyAlignment="1">
      <alignment vertical="center"/>
    </xf>
    <xf numFmtId="183" fontId="3" fillId="0" borderId="0" xfId="6" applyNumberFormat="1" applyFont="1" applyAlignment="1">
      <alignment vertical="center"/>
    </xf>
    <xf numFmtId="0" fontId="3" fillId="0" borderId="9" xfId="6" applyFont="1" applyBorder="1" applyAlignment="1">
      <alignment vertical="center"/>
    </xf>
    <xf numFmtId="0" fontId="3" fillId="0" borderId="30" xfId="6" applyFont="1" applyBorder="1" applyAlignment="1">
      <alignment horizontal="center" vertical="center"/>
    </xf>
    <xf numFmtId="0" fontId="3" fillId="0" borderId="25" xfId="6" applyFont="1" applyBorder="1" applyAlignment="1">
      <alignment horizontal="center" vertical="center"/>
    </xf>
    <xf numFmtId="186" fontId="3" fillId="0" borderId="29" xfId="6" applyNumberFormat="1" applyFont="1" applyBorder="1" applyAlignment="1">
      <alignment horizontal="left" vertical="center"/>
    </xf>
    <xf numFmtId="0" fontId="3" fillId="0" borderId="30" xfId="6" applyFont="1" applyBorder="1"/>
    <xf numFmtId="0" fontId="22" fillId="0" borderId="30" xfId="6" applyFont="1" applyBorder="1"/>
    <xf numFmtId="0" fontId="3" fillId="0" borderId="31" xfId="6" applyFont="1" applyBorder="1"/>
    <xf numFmtId="0" fontId="3" fillId="0" borderId="6" xfId="6" applyFont="1" applyBorder="1" applyAlignment="1">
      <alignment horizontal="left" vertical="center"/>
    </xf>
    <xf numFmtId="0" fontId="3" fillId="0" borderId="7" xfId="6" applyFont="1" applyBorder="1"/>
    <xf numFmtId="0" fontId="22" fillId="0" borderId="7" xfId="6" applyFont="1" applyBorder="1"/>
    <xf numFmtId="0" fontId="3" fillId="0" borderId="8" xfId="6" applyFont="1" applyBorder="1"/>
    <xf numFmtId="0" fontId="3" fillId="3" borderId="6" xfId="6" applyFont="1" applyFill="1" applyBorder="1" applyAlignment="1">
      <alignment horizontal="left" vertical="center"/>
    </xf>
    <xf numFmtId="0" fontId="3" fillId="0" borderId="8" xfId="6" applyFont="1" applyFill="1" applyBorder="1"/>
    <xf numFmtId="0" fontId="3" fillId="3" borderId="19" xfId="6" applyFont="1" applyFill="1" applyBorder="1" applyAlignment="1">
      <alignment horizontal="left" vertical="center"/>
    </xf>
    <xf numFmtId="0" fontId="3" fillId="0" borderId="22" xfId="6" applyFont="1" applyBorder="1"/>
    <xf numFmtId="0" fontId="3" fillId="0" borderId="10" xfId="6" applyFont="1" applyBorder="1"/>
    <xf numFmtId="0" fontId="3" fillId="0" borderId="30" xfId="0" applyFont="1" applyBorder="1" applyAlignment="1">
      <alignment horizontal="right" vertical="center"/>
    </xf>
    <xf numFmtId="0" fontId="3" fillId="0" borderId="30" xfId="0" applyFont="1" applyBorder="1" applyAlignment="1">
      <alignment horizontal="center" vertical="center"/>
    </xf>
    <xf numFmtId="0" fontId="3" fillId="0" borderId="7" xfId="0" applyFont="1" applyBorder="1" applyAlignment="1">
      <alignment horizontal="right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6" xfId="15" applyFont="1" applyBorder="1" applyAlignment="1" applyProtection="1">
      <alignment horizontal="center" vertical="center"/>
    </xf>
    <xf numFmtId="0" fontId="26" fillId="0" borderId="7" xfId="0" applyNumberFormat="1" applyFont="1" applyFill="1" applyBorder="1" applyAlignment="1">
      <alignment horizontal="right" vertical="center" wrapText="1"/>
    </xf>
    <xf numFmtId="1" fontId="3" fillId="0" borderId="7" xfId="0" applyNumberFormat="1" applyFont="1" applyBorder="1" applyAlignment="1">
      <alignment horizontal="right"/>
    </xf>
    <xf numFmtId="0" fontId="17" fillId="0" borderId="7" xfId="0" applyNumberFormat="1" applyFont="1" applyFill="1" applyBorder="1" applyAlignment="1">
      <alignment horizontal="center" vertical="center" wrapText="1"/>
    </xf>
    <xf numFmtId="0" fontId="17" fillId="0" borderId="8" xfId="0" applyNumberFormat="1" applyFont="1" applyFill="1" applyBorder="1" applyAlignment="1">
      <alignment horizontal="center" vertical="center" wrapText="1"/>
    </xf>
    <xf numFmtId="0" fontId="10" fillId="0" borderId="6" xfId="15" applyFont="1" applyBorder="1" applyAlignment="1" applyProtection="1">
      <alignment horizontal="center" vertical="center"/>
    </xf>
    <xf numFmtId="179" fontId="26" fillId="0" borderId="7" xfId="0" applyNumberFormat="1" applyFont="1" applyBorder="1" applyAlignment="1">
      <alignment horizontal="right" vertical="center"/>
    </xf>
    <xf numFmtId="179" fontId="26" fillId="0" borderId="8" xfId="0" applyNumberFormat="1" applyFont="1" applyBorder="1" applyAlignment="1">
      <alignment horizontal="center" vertical="center"/>
    </xf>
    <xf numFmtId="1" fontId="26" fillId="0" borderId="7" xfId="0" applyNumberFormat="1" applyFont="1" applyFill="1" applyBorder="1" applyAlignment="1">
      <alignment horizontal="right" vertical="center" wrapText="1"/>
    </xf>
    <xf numFmtId="1" fontId="17" fillId="0" borderId="7" xfId="0" applyNumberFormat="1" applyFont="1" applyFill="1" applyBorder="1" applyAlignment="1">
      <alignment horizontal="center" vertical="center" wrapText="1"/>
    </xf>
    <xf numFmtId="0" fontId="10" fillId="0" borderId="19" xfId="15" applyFont="1" applyBorder="1" applyAlignment="1" applyProtection="1">
      <alignment horizontal="center" vertical="center"/>
    </xf>
    <xf numFmtId="0" fontId="26" fillId="0" borderId="22" xfId="0" applyNumberFormat="1" applyFont="1" applyFill="1" applyBorder="1" applyAlignment="1">
      <alignment horizontal="right" vertical="center" wrapText="1"/>
    </xf>
    <xf numFmtId="179" fontId="26" fillId="0" borderId="22" xfId="0" applyNumberFormat="1" applyFont="1" applyBorder="1" applyAlignment="1">
      <alignment horizontal="right" vertical="center"/>
    </xf>
    <xf numFmtId="0" fontId="17" fillId="0" borderId="22" xfId="0" applyNumberFormat="1" applyFont="1" applyFill="1" applyBorder="1" applyAlignment="1">
      <alignment horizontal="center" vertical="center" wrapText="1"/>
    </xf>
    <xf numFmtId="179" fontId="26" fillId="0" borderId="10" xfId="0" applyNumberFormat="1" applyFont="1" applyBorder="1" applyAlignment="1">
      <alignment horizontal="center" vertical="center"/>
    </xf>
    <xf numFmtId="0" fontId="29" fillId="0" borderId="0" xfId="0" applyFont="1" applyBorder="1" applyAlignment="1"/>
    <xf numFmtId="0" fontId="8" fillId="0" borderId="0" xfId="0" applyFont="1" applyBorder="1" applyAlignment="1"/>
    <xf numFmtId="0" fontId="15" fillId="0" borderId="0" xfId="0" applyFont="1" applyBorder="1" applyAlignment="1"/>
    <xf numFmtId="0" fontId="15" fillId="0" borderId="0" xfId="0" applyFont="1" applyAlignment="1"/>
    <xf numFmtId="0" fontId="28" fillId="0" borderId="7" xfId="6" applyNumberFormat="1" applyFont="1" applyFill="1" applyBorder="1" applyAlignment="1">
      <alignment horizontal="right"/>
    </xf>
    <xf numFmtId="0" fontId="46" fillId="0" borderId="0" xfId="0" applyFont="1" applyBorder="1" applyAlignment="1"/>
    <xf numFmtId="0" fontId="46" fillId="0" borderId="0" xfId="0" applyFont="1" applyAlignment="1"/>
    <xf numFmtId="0" fontId="17" fillId="0" borderId="17" xfId="0" applyFont="1" applyBorder="1" applyAlignment="1">
      <alignment horizontal="center"/>
    </xf>
    <xf numFmtId="0" fontId="3" fillId="0" borderId="20" xfId="3" applyFont="1" applyFill="1" applyBorder="1" applyAlignment="1">
      <alignment horizontal="right" vertical="center"/>
    </xf>
    <xf numFmtId="181" fontId="47" fillId="0" borderId="15" xfId="0" applyNumberFormat="1" applyFont="1" applyFill="1" applyBorder="1" applyAlignment="1">
      <alignment horizontal="center"/>
    </xf>
    <xf numFmtId="181" fontId="3" fillId="0" borderId="7" xfId="3" applyNumberFormat="1" applyFont="1" applyFill="1" applyBorder="1" applyAlignment="1">
      <alignment horizontal="right" vertical="center"/>
    </xf>
    <xf numFmtId="181" fontId="10" fillId="0" borderId="8" xfId="0" applyNumberFormat="1" applyFont="1" applyFill="1" applyBorder="1" applyAlignment="1">
      <alignment horizontal="center" wrapText="1"/>
    </xf>
    <xf numFmtId="181" fontId="47" fillId="0" borderId="8" xfId="0" applyNumberFormat="1" applyFont="1" applyFill="1" applyBorder="1" applyAlignment="1">
      <alignment horizontal="center"/>
    </xf>
    <xf numFmtId="181" fontId="3" fillId="0" borderId="7" xfId="6" applyNumberFormat="1" applyFont="1" applyBorder="1" applyAlignment="1">
      <alignment horizontal="right"/>
    </xf>
    <xf numFmtId="181" fontId="3" fillId="0" borderId="22" xfId="6" applyNumberFormat="1" applyFont="1" applyBorder="1" applyAlignment="1">
      <alignment horizontal="right"/>
    </xf>
    <xf numFmtId="181" fontId="47" fillId="0" borderId="10" xfId="0" applyNumberFormat="1" applyFont="1" applyFill="1" applyBorder="1" applyAlignment="1">
      <alignment horizontal="center"/>
    </xf>
    <xf numFmtId="0" fontId="3" fillId="0" borderId="14" xfId="1" applyFont="1" applyBorder="1" applyAlignment="1">
      <alignment horizontal="center" vertical="center"/>
    </xf>
    <xf numFmtId="0" fontId="3" fillId="0" borderId="19" xfId="1" applyFont="1" applyBorder="1" applyAlignment="1">
      <alignment horizontal="center" vertical="center"/>
    </xf>
    <xf numFmtId="0" fontId="3" fillId="3" borderId="32" xfId="7" applyFont="1" applyFill="1" applyBorder="1" applyAlignment="1">
      <alignment horizontal="center" vertical="center" wrapText="1"/>
    </xf>
    <xf numFmtId="0" fontId="3" fillId="3" borderId="25" xfId="7" applyFont="1" applyFill="1" applyBorder="1" applyAlignment="1">
      <alignment horizontal="center" vertical="center" wrapText="1"/>
    </xf>
    <xf numFmtId="0" fontId="3" fillId="3" borderId="26" xfId="7" applyFont="1" applyFill="1" applyBorder="1" applyAlignment="1">
      <alignment horizontal="center" vertical="center" wrapText="1"/>
    </xf>
    <xf numFmtId="49" fontId="3" fillId="3" borderId="6" xfId="7" applyNumberFormat="1" applyFont="1" applyFill="1" applyBorder="1" applyAlignment="1">
      <alignment vertical="center"/>
    </xf>
    <xf numFmtId="0" fontId="30" fillId="3" borderId="30" xfId="2" applyNumberFormat="1" applyFont="1" applyFill="1" applyBorder="1" applyAlignment="1">
      <alignment vertical="center"/>
    </xf>
    <xf numFmtId="0" fontId="30" fillId="3" borderId="30" xfId="7" applyNumberFormat="1" applyFont="1" applyFill="1" applyBorder="1" applyAlignment="1">
      <alignment vertical="center"/>
    </xf>
    <xf numFmtId="0" fontId="30" fillId="3" borderId="31" xfId="7" applyNumberFormat="1" applyFont="1" applyFill="1" applyBorder="1" applyAlignment="1">
      <alignment vertical="center"/>
    </xf>
    <xf numFmtId="0" fontId="30" fillId="3" borderId="7" xfId="2" applyNumberFormat="1" applyFont="1" applyFill="1" applyBorder="1" applyAlignment="1">
      <alignment vertical="center"/>
    </xf>
    <xf numFmtId="0" fontId="30" fillId="3" borderId="7" xfId="7" applyNumberFormat="1" applyFont="1" applyFill="1" applyBorder="1" applyAlignment="1">
      <alignment vertical="center"/>
    </xf>
    <xf numFmtId="0" fontId="30" fillId="3" borderId="33" xfId="7" applyNumberFormat="1" applyFont="1" applyFill="1" applyBorder="1" applyAlignment="1">
      <alignment vertical="center"/>
    </xf>
    <xf numFmtId="0" fontId="30" fillId="3" borderId="22" xfId="7" applyNumberFormat="1" applyFont="1" applyFill="1" applyBorder="1" applyAlignment="1">
      <alignment vertical="center"/>
    </xf>
    <xf numFmtId="0" fontId="30" fillId="3" borderId="10" xfId="7" applyNumberFormat="1" applyFont="1" applyFill="1" applyBorder="1" applyAlignment="1">
      <alignment vertical="center"/>
    </xf>
    <xf numFmtId="1" fontId="3" fillId="3" borderId="0" xfId="4" applyNumberFormat="1" applyFont="1" applyFill="1" applyBorder="1" applyAlignment="1">
      <alignment horizontal="right" vertical="center"/>
    </xf>
    <xf numFmtId="1" fontId="30" fillId="3" borderId="30" xfId="7" applyNumberFormat="1" applyFont="1" applyFill="1" applyBorder="1" applyAlignment="1">
      <alignment horizontal="right" vertical="center"/>
    </xf>
    <xf numFmtId="0" fontId="30" fillId="3" borderId="30" xfId="7" applyNumberFormat="1" applyFont="1" applyFill="1" applyBorder="1" applyAlignment="1">
      <alignment horizontal="right" vertical="center"/>
    </xf>
    <xf numFmtId="0" fontId="30" fillId="0" borderId="30" xfId="0" applyNumberFormat="1" applyFont="1" applyFill="1" applyBorder="1" applyAlignment="1" applyProtection="1">
      <alignment horizontal="center"/>
    </xf>
    <xf numFmtId="1" fontId="30" fillId="3" borderId="31" xfId="7" applyNumberFormat="1" applyFont="1" applyFill="1" applyBorder="1" applyAlignment="1">
      <alignment horizontal="right" vertical="center"/>
    </xf>
    <xf numFmtId="1" fontId="30" fillId="3" borderId="7" xfId="7" applyNumberFormat="1" applyFont="1" applyFill="1" applyBorder="1" applyAlignment="1">
      <alignment horizontal="right" vertical="center"/>
    </xf>
    <xf numFmtId="0" fontId="30" fillId="3" borderId="7" xfId="7" applyNumberFormat="1" applyFont="1" applyFill="1" applyBorder="1" applyAlignment="1">
      <alignment horizontal="right" vertical="center"/>
    </xf>
    <xf numFmtId="0" fontId="30" fillId="0" borderId="7" xfId="0" applyNumberFormat="1" applyFont="1" applyFill="1" applyBorder="1" applyAlignment="1" applyProtection="1">
      <alignment horizontal="center"/>
    </xf>
    <xf numFmtId="1" fontId="30" fillId="3" borderId="33" xfId="7" applyNumberFormat="1" applyFont="1" applyFill="1" applyBorder="1" applyAlignment="1">
      <alignment horizontal="right" vertical="center"/>
    </xf>
    <xf numFmtId="1" fontId="30" fillId="3" borderId="7" xfId="4" applyNumberFormat="1" applyFont="1" applyFill="1" applyBorder="1" applyAlignment="1">
      <alignment horizontal="right" vertical="center"/>
    </xf>
    <xf numFmtId="179" fontId="30" fillId="0" borderId="7" xfId="0" applyNumberFormat="1" applyFont="1" applyFill="1" applyBorder="1" applyAlignment="1" applyProtection="1">
      <alignment horizontal="center" wrapText="1"/>
    </xf>
    <xf numFmtId="1" fontId="30" fillId="3" borderId="33" xfId="4" applyNumberFormat="1" applyFont="1" applyFill="1" applyBorder="1" applyAlignment="1">
      <alignment horizontal="right" vertical="center"/>
    </xf>
    <xf numFmtId="179" fontId="30" fillId="0" borderId="7" xfId="0" applyNumberFormat="1" applyFont="1" applyFill="1" applyBorder="1" applyAlignment="1" applyProtection="1">
      <alignment horizontal="center"/>
    </xf>
    <xf numFmtId="0" fontId="30" fillId="3" borderId="22" xfId="7" applyNumberFormat="1" applyFont="1" applyFill="1" applyBorder="1" applyAlignment="1">
      <alignment horizontal="right" vertical="center"/>
    </xf>
    <xf numFmtId="1" fontId="30" fillId="3" borderId="22" xfId="4" applyNumberFormat="1" applyFont="1" applyFill="1" applyBorder="1" applyAlignment="1">
      <alignment horizontal="right" vertical="center"/>
    </xf>
    <xf numFmtId="179" fontId="30" fillId="0" borderId="22" xfId="0" applyNumberFormat="1" applyFont="1" applyFill="1" applyBorder="1" applyAlignment="1" applyProtection="1">
      <alignment horizontal="center"/>
    </xf>
    <xf numFmtId="1" fontId="30" fillId="3" borderId="10" xfId="4" applyNumberFormat="1" applyFont="1" applyFill="1" applyBorder="1" applyAlignment="1">
      <alignment horizontal="right" vertical="center"/>
    </xf>
    <xf numFmtId="1" fontId="30" fillId="3" borderId="22" xfId="7" applyNumberFormat="1" applyFont="1" applyFill="1" applyBorder="1" applyAlignment="1">
      <alignment horizontal="right" vertical="center"/>
    </xf>
    <xf numFmtId="179" fontId="3" fillId="0" borderId="27" xfId="1" applyNumberFormat="1" applyFont="1" applyBorder="1" applyAlignment="1">
      <alignment horizontal="center" vertical="center" wrapText="1"/>
    </xf>
    <xf numFmtId="179" fontId="3" fillId="0" borderId="32" xfId="1" applyNumberFormat="1" applyFont="1" applyBorder="1" applyAlignment="1">
      <alignment horizontal="center" vertical="center" wrapText="1"/>
    </xf>
    <xf numFmtId="179" fontId="3" fillId="0" borderId="0" xfId="1" applyNumberFormat="1" applyFont="1" applyBorder="1" applyAlignment="1">
      <alignment horizontal="right" vertical="center"/>
    </xf>
    <xf numFmtId="179" fontId="48" fillId="0" borderId="0" xfId="0" applyNumberFormat="1" applyFont="1" applyFill="1" applyBorder="1" applyAlignment="1" applyProtection="1">
      <alignment horizontal="center" wrapText="1"/>
      <protection locked="0"/>
    </xf>
    <xf numFmtId="179" fontId="3" fillId="0" borderId="0" xfId="1" applyNumberFormat="1" applyFont="1" applyFill="1" applyBorder="1" applyAlignment="1">
      <alignment horizontal="center"/>
    </xf>
    <xf numFmtId="179" fontId="3" fillId="0" borderId="0" xfId="0" applyNumberFormat="1" applyFont="1" applyFill="1" applyBorder="1" applyAlignment="1" applyProtection="1">
      <alignment horizontal="center"/>
    </xf>
    <xf numFmtId="179" fontId="30" fillId="0" borderId="30" xfId="1" applyNumberFormat="1" applyFont="1" applyBorder="1" applyAlignment="1">
      <alignment horizontal="right" vertical="center"/>
    </xf>
    <xf numFmtId="179" fontId="30" fillId="0" borderId="30" xfId="0" applyNumberFormat="1" applyFont="1" applyFill="1" applyBorder="1" applyAlignment="1" applyProtection="1">
      <alignment horizontal="center"/>
    </xf>
    <xf numFmtId="179" fontId="30" fillId="0" borderId="31" xfId="1" applyNumberFormat="1" applyFont="1" applyFill="1" applyBorder="1" applyAlignment="1">
      <alignment horizontal="center"/>
    </xf>
    <xf numFmtId="179" fontId="30" fillId="0" borderId="7" xfId="1" applyNumberFormat="1" applyFont="1" applyBorder="1" applyAlignment="1">
      <alignment horizontal="right" vertical="center"/>
    </xf>
    <xf numFmtId="179" fontId="30" fillId="0" borderId="33" xfId="1" applyNumberFormat="1" applyFont="1" applyFill="1" applyBorder="1" applyAlignment="1">
      <alignment horizontal="center"/>
    </xf>
    <xf numFmtId="179" fontId="30" fillId="0" borderId="7" xfId="0" applyNumberFormat="1" applyFont="1" applyFill="1" applyBorder="1" applyAlignment="1" applyProtection="1">
      <alignment horizontal="center" wrapText="1"/>
      <protection locked="0"/>
    </xf>
    <xf numFmtId="179" fontId="30" fillId="0" borderId="22" xfId="1" applyNumberFormat="1" applyFont="1" applyBorder="1" applyAlignment="1">
      <alignment horizontal="right" vertical="center"/>
    </xf>
    <xf numFmtId="179" fontId="30" fillId="0" borderId="10" xfId="1" applyNumberFormat="1" applyFont="1" applyFill="1" applyBorder="1" applyAlignment="1">
      <alignment horizontal="center"/>
    </xf>
    <xf numFmtId="0" fontId="3" fillId="0" borderId="27" xfId="7" applyFont="1" applyBorder="1">
      <alignment vertical="center"/>
    </xf>
    <xf numFmtId="0" fontId="3" fillId="0" borderId="30" xfId="7" applyFont="1" applyBorder="1" applyAlignment="1">
      <alignment horizontal="center" vertical="center" wrapText="1"/>
    </xf>
    <xf numFmtId="0" fontId="3" fillId="0" borderId="30" xfId="7" applyFont="1" applyBorder="1" applyAlignment="1">
      <alignment horizontal="center" vertical="center"/>
    </xf>
    <xf numFmtId="0" fontId="3" fillId="0" borderId="31" xfId="7" applyFont="1" applyBorder="1" applyAlignment="1">
      <alignment horizontal="center" vertical="center"/>
    </xf>
    <xf numFmtId="179" fontId="3" fillId="0" borderId="30" xfId="6" applyNumberFormat="1" applyFont="1" applyFill="1" applyBorder="1" applyAlignment="1">
      <alignment vertical="center"/>
    </xf>
    <xf numFmtId="0" fontId="3" fillId="0" borderId="6" xfId="7" applyFont="1" applyBorder="1" applyAlignment="1">
      <alignment horizontal="left" vertical="center"/>
    </xf>
    <xf numFmtId="0" fontId="3" fillId="3" borderId="7" xfId="6" applyNumberFormat="1" applyFont="1" applyFill="1" applyBorder="1" applyAlignment="1" applyProtection="1">
      <alignment horizontal="right" vertical="center"/>
    </xf>
    <xf numFmtId="0" fontId="3" fillId="0" borderId="19" xfId="7" applyFont="1" applyFill="1" applyBorder="1" applyAlignment="1">
      <alignment horizontal="left" vertical="center"/>
    </xf>
    <xf numFmtId="0" fontId="3" fillId="3" borderId="22" xfId="6" applyNumberFormat="1" applyFont="1" applyFill="1" applyBorder="1" applyAlignment="1" applyProtection="1">
      <alignment horizontal="right" vertical="center"/>
    </xf>
    <xf numFmtId="180" fontId="3" fillId="3" borderId="30" xfId="6" applyNumberFormat="1" applyFont="1" applyFill="1" applyBorder="1" applyAlignment="1" applyProtection="1">
      <alignment horizontal="right" vertical="center"/>
    </xf>
    <xf numFmtId="180" fontId="3" fillId="0" borderId="31" xfId="6" applyNumberFormat="1" applyFont="1" applyFill="1" applyBorder="1" applyAlignment="1">
      <alignment horizontal="right" vertical="center"/>
    </xf>
    <xf numFmtId="180" fontId="3" fillId="3" borderId="7" xfId="6" applyNumberFormat="1" applyFont="1" applyFill="1" applyBorder="1" applyAlignment="1" applyProtection="1">
      <alignment horizontal="right" vertical="center"/>
    </xf>
    <xf numFmtId="180" fontId="3" fillId="3" borderId="33" xfId="6" applyNumberFormat="1" applyFont="1" applyFill="1" applyBorder="1" applyAlignment="1" applyProtection="1">
      <alignment horizontal="right" vertical="center"/>
    </xf>
    <xf numFmtId="180" fontId="3" fillId="0" borderId="22" xfId="6" applyNumberFormat="1" applyFont="1" applyFill="1" applyBorder="1" applyAlignment="1">
      <alignment horizontal="right" vertical="center"/>
    </xf>
    <xf numFmtId="180" fontId="3" fillId="3" borderId="22" xfId="6" applyNumberFormat="1" applyFont="1" applyFill="1" applyBorder="1" applyAlignment="1" applyProtection="1">
      <alignment horizontal="right" vertical="center"/>
    </xf>
    <xf numFmtId="180" fontId="3" fillId="3" borderId="10" xfId="6" applyNumberFormat="1" applyFont="1" applyFill="1" applyBorder="1" applyAlignment="1" applyProtection="1">
      <alignment horizontal="right" vertical="center"/>
    </xf>
    <xf numFmtId="180" fontId="3" fillId="0" borderId="0" xfId="0" applyNumberFormat="1" applyFont="1" applyBorder="1" applyAlignment="1">
      <alignment horizontal="right" vertical="center"/>
    </xf>
    <xf numFmtId="181" fontId="3" fillId="0" borderId="25" xfId="0" applyNumberFormat="1" applyFont="1" applyBorder="1" applyAlignment="1">
      <alignment vertical="center"/>
    </xf>
    <xf numFmtId="181" fontId="3" fillId="0" borderId="26" xfId="0" applyNumberFormat="1" applyFont="1" applyBorder="1" applyAlignment="1">
      <alignment vertical="center"/>
    </xf>
    <xf numFmtId="0" fontId="3" fillId="0" borderId="27" xfId="16" applyFont="1" applyBorder="1" applyAlignment="1">
      <alignment vertical="center" wrapText="1"/>
    </xf>
    <xf numFmtId="0" fontId="3" fillId="0" borderId="32" xfId="16" applyFont="1" applyBorder="1" applyAlignment="1">
      <alignment vertical="center" wrapText="1"/>
    </xf>
    <xf numFmtId="0" fontId="3" fillId="0" borderId="22" xfId="16" applyFont="1" applyBorder="1" applyAlignment="1">
      <alignment horizontal="center" vertical="center" wrapText="1"/>
    </xf>
    <xf numFmtId="0" fontId="3" fillId="0" borderId="10" xfId="16" applyFont="1" applyBorder="1" applyAlignment="1">
      <alignment horizontal="center" vertical="center" wrapText="1"/>
    </xf>
    <xf numFmtId="179" fontId="3" fillId="0" borderId="33" xfId="16" applyNumberFormat="1" applyFont="1" applyBorder="1" applyAlignment="1">
      <alignment horizontal="right" vertical="center"/>
    </xf>
    <xf numFmtId="179" fontId="28" fillId="0" borderId="33" xfId="16" applyNumberFormat="1" applyFont="1" applyBorder="1" applyAlignment="1">
      <alignment horizontal="right" vertical="center"/>
    </xf>
    <xf numFmtId="0" fontId="8" fillId="0" borderId="0" xfId="16" applyFont="1" applyBorder="1" applyAlignment="1">
      <alignment horizontal="right" vertical="center"/>
    </xf>
    <xf numFmtId="0" fontId="6" fillId="0" borderId="0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4" fillId="0" borderId="28" xfId="0" applyFont="1" applyBorder="1" applyAlignment="1">
      <alignment horizontal="left" wrapText="1"/>
    </xf>
    <xf numFmtId="0" fontId="4" fillId="0" borderId="28" xfId="0" applyFont="1" applyBorder="1" applyAlignment="1">
      <alignment horizontal="left"/>
    </xf>
    <xf numFmtId="0" fontId="6" fillId="0" borderId="0" xfId="0" applyFont="1" applyAlignment="1">
      <alignment horizontal="center" vertical="center"/>
    </xf>
    <xf numFmtId="0" fontId="4" fillId="0" borderId="28" xfId="0" applyFont="1" applyBorder="1" applyAlignment="1">
      <alignment horizontal="left" vertical="center" wrapText="1"/>
    </xf>
    <xf numFmtId="0" fontId="4" fillId="0" borderId="28" xfId="0" applyFont="1" applyBorder="1" applyAlignment="1">
      <alignment horizontal="left" vertical="center"/>
    </xf>
    <xf numFmtId="0" fontId="4" fillId="0" borderId="29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19" xfId="0" applyFont="1" applyBorder="1" applyAlignment="1">
      <alignment horizontal="center" vertical="center" wrapText="1"/>
    </xf>
    <xf numFmtId="0" fontId="4" fillId="0" borderId="31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32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26" xfId="0" applyFont="1" applyBorder="1" applyAlignment="1">
      <alignment horizontal="center" vertical="center" wrapText="1"/>
    </xf>
    <xf numFmtId="0" fontId="4" fillId="0" borderId="27" xfId="0" applyFont="1" applyBorder="1" applyAlignment="1">
      <alignment horizontal="center" vertical="center" wrapText="1"/>
    </xf>
    <xf numFmtId="0" fontId="4" fillId="0" borderId="23" xfId="16" applyFont="1" applyBorder="1" applyAlignment="1">
      <alignment horizontal="left" vertical="center" wrapText="1"/>
    </xf>
    <xf numFmtId="0" fontId="3" fillId="0" borderId="29" xfId="16" applyFont="1" applyBorder="1" applyAlignment="1">
      <alignment horizontal="center" vertical="center"/>
    </xf>
    <xf numFmtId="0" fontId="3" fillId="0" borderId="6" xfId="16" applyFont="1" applyBorder="1" applyAlignment="1">
      <alignment horizontal="center" vertical="center"/>
    </xf>
    <xf numFmtId="0" fontId="3" fillId="0" borderId="31" xfId="16" applyFont="1" applyBorder="1" applyAlignment="1">
      <alignment horizontal="center" vertical="center" wrapText="1"/>
    </xf>
    <xf numFmtId="0" fontId="3" fillId="0" borderId="22" xfId="16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/>
    </xf>
    <xf numFmtId="0" fontId="6" fillId="0" borderId="9" xfId="16" applyFont="1" applyBorder="1" applyAlignment="1">
      <alignment horizontal="center" vertical="center"/>
    </xf>
    <xf numFmtId="0" fontId="6" fillId="0" borderId="9" xfId="17" applyFont="1" applyBorder="1" applyAlignment="1">
      <alignment horizontal="center" vertical="center"/>
    </xf>
    <xf numFmtId="0" fontId="3" fillId="0" borderId="27" xfId="17" applyFont="1" applyBorder="1" applyAlignment="1">
      <alignment horizontal="center" vertical="center"/>
    </xf>
    <xf numFmtId="0" fontId="3" fillId="0" borderId="29" xfId="17" applyFont="1" applyBorder="1" applyAlignment="1">
      <alignment vertical="center"/>
    </xf>
    <xf numFmtId="0" fontId="3" fillId="0" borderId="25" xfId="17" applyFont="1" applyBorder="1" applyAlignment="1">
      <alignment horizontal="center" vertical="center"/>
    </xf>
    <xf numFmtId="0" fontId="3" fillId="0" borderId="25" xfId="17" applyFont="1" applyBorder="1" applyAlignment="1">
      <alignment vertical="center"/>
    </xf>
    <xf numFmtId="0" fontId="3" fillId="0" borderId="26" xfId="17" applyFont="1" applyBorder="1" applyAlignment="1">
      <alignment vertical="center"/>
    </xf>
    <xf numFmtId="0" fontId="34" fillId="0" borderId="23" xfId="6" applyFont="1" applyBorder="1" applyAlignment="1">
      <alignment horizontal="left" vertical="center" wrapText="1"/>
    </xf>
    <xf numFmtId="0" fontId="6" fillId="0" borderId="0" xfId="0" applyFont="1" applyAlignment="1">
      <alignment horizontal="center"/>
    </xf>
    <xf numFmtId="0" fontId="32" fillId="0" borderId="0" xfId="6" applyFont="1" applyBorder="1" applyAlignment="1">
      <alignment horizontal="center" vertical="center"/>
    </xf>
    <xf numFmtId="0" fontId="34" fillId="0" borderId="9" xfId="6" applyFont="1" applyBorder="1" applyAlignment="1">
      <alignment horizontal="center" vertical="center"/>
    </xf>
    <xf numFmtId="0" fontId="34" fillId="0" borderId="9" xfId="6" applyFont="1" applyBorder="1" applyAlignment="1">
      <alignment horizontal="right" vertical="center"/>
    </xf>
    <xf numFmtId="0" fontId="35" fillId="0" borderId="0" xfId="6" applyFont="1" applyBorder="1" applyAlignment="1">
      <alignment horizontal="center" vertical="center"/>
    </xf>
    <xf numFmtId="0" fontId="35" fillId="0" borderId="25" xfId="6" applyFont="1" applyBorder="1" applyAlignment="1">
      <alignment horizontal="center" vertical="center" wrapText="1"/>
    </xf>
    <xf numFmtId="0" fontId="35" fillId="0" borderId="25" xfId="6" applyFont="1" applyBorder="1" applyAlignment="1">
      <alignment horizontal="center" vertical="center"/>
    </xf>
    <xf numFmtId="0" fontId="35" fillId="0" borderId="26" xfId="6" applyFont="1" applyBorder="1" applyAlignment="1">
      <alignment horizontal="center" vertical="center" wrapText="1"/>
    </xf>
    <xf numFmtId="0" fontId="35" fillId="0" borderId="32" xfId="6" applyFont="1" applyBorder="1" applyAlignment="1">
      <alignment horizontal="center" vertical="center"/>
    </xf>
    <xf numFmtId="0" fontId="35" fillId="0" borderId="27" xfId="6" applyFont="1" applyBorder="1" applyAlignment="1">
      <alignment horizontal="center" vertical="center"/>
    </xf>
    <xf numFmtId="0" fontId="35" fillId="0" borderId="26" xfId="6" applyFont="1" applyBorder="1" applyAlignment="1">
      <alignment horizontal="center" vertical="center"/>
    </xf>
    <xf numFmtId="186" fontId="35" fillId="0" borderId="32" xfId="6" applyNumberFormat="1" applyFont="1" applyBorder="1" applyAlignment="1">
      <alignment horizontal="center" vertical="center"/>
    </xf>
    <xf numFmtId="186" fontId="35" fillId="0" borderId="27" xfId="6" applyNumberFormat="1" applyFont="1" applyBorder="1" applyAlignment="1">
      <alignment horizontal="center" vertical="center"/>
    </xf>
    <xf numFmtId="186" fontId="35" fillId="0" borderId="31" xfId="6" applyNumberFormat="1" applyFont="1" applyBorder="1" applyAlignment="1">
      <alignment horizontal="center" vertical="center" wrapText="1"/>
    </xf>
    <xf numFmtId="186" fontId="35" fillId="0" borderId="10" xfId="6" applyNumberFormat="1" applyFont="1" applyBorder="1" applyAlignment="1">
      <alignment horizontal="center" vertical="center" wrapText="1"/>
    </xf>
    <xf numFmtId="186" fontId="32" fillId="0" borderId="9" xfId="6" applyNumberFormat="1" applyFont="1" applyBorder="1" applyAlignment="1">
      <alignment horizontal="center" vertical="center"/>
    </xf>
    <xf numFmtId="186" fontId="35" fillId="0" borderId="29" xfId="6" applyNumberFormat="1" applyFont="1" applyBorder="1" applyAlignment="1">
      <alignment horizontal="center" vertical="center"/>
    </xf>
    <xf numFmtId="186" fontId="35" fillId="0" borderId="6" xfId="6" applyNumberFormat="1" applyFont="1" applyBorder="1" applyAlignment="1">
      <alignment horizontal="center" vertical="center"/>
    </xf>
    <xf numFmtId="186" fontId="35" fillId="0" borderId="19" xfId="6" applyNumberFormat="1" applyFont="1" applyBorder="1" applyAlignment="1">
      <alignment horizontal="center" vertical="center"/>
    </xf>
    <xf numFmtId="186" fontId="30" fillId="0" borderId="31" xfId="6" applyNumberFormat="1" applyFont="1" applyBorder="1" applyAlignment="1">
      <alignment horizontal="center" vertical="center" wrapText="1"/>
    </xf>
    <xf numFmtId="186" fontId="30" fillId="0" borderId="8" xfId="6" applyNumberFormat="1" applyFont="1" applyBorder="1" applyAlignment="1">
      <alignment horizontal="center" vertical="center" wrapText="1"/>
    </xf>
    <xf numFmtId="186" fontId="30" fillId="0" borderId="10" xfId="6" applyNumberFormat="1" applyFont="1" applyBorder="1" applyAlignment="1">
      <alignment horizontal="center" vertical="center" wrapText="1"/>
    </xf>
    <xf numFmtId="186" fontId="30" fillId="0" borderId="32" xfId="6" applyNumberFormat="1" applyFont="1" applyBorder="1" applyAlignment="1">
      <alignment horizontal="center" vertical="center"/>
    </xf>
    <xf numFmtId="186" fontId="30" fillId="0" borderId="27" xfId="6" applyNumberFormat="1" applyFont="1" applyBorder="1" applyAlignment="1">
      <alignment horizontal="center" vertical="center"/>
    </xf>
    <xf numFmtId="186" fontId="35" fillId="0" borderId="8" xfId="6" applyNumberFormat="1" applyFont="1" applyBorder="1" applyAlignment="1">
      <alignment horizontal="center" vertical="center" wrapText="1"/>
    </xf>
    <xf numFmtId="186" fontId="30" fillId="0" borderId="30" xfId="6" applyNumberFormat="1" applyFont="1" applyBorder="1" applyAlignment="1">
      <alignment horizontal="center" vertical="center" wrapText="1"/>
    </xf>
    <xf numFmtId="186" fontId="30" fillId="0" borderId="22" xfId="6" applyNumberFormat="1" applyFont="1" applyBorder="1" applyAlignment="1">
      <alignment horizontal="center" vertical="center" wrapText="1"/>
    </xf>
    <xf numFmtId="0" fontId="3" fillId="0" borderId="30" xfId="6" applyFont="1" applyFill="1" applyBorder="1" applyAlignment="1">
      <alignment horizontal="center" vertical="center" wrapText="1"/>
    </xf>
    <xf numFmtId="0" fontId="3" fillId="0" borderId="22" xfId="6" applyFont="1" applyFill="1" applyBorder="1" applyAlignment="1">
      <alignment horizontal="center" vertical="center" wrapText="1"/>
    </xf>
    <xf numFmtId="178" fontId="3" fillId="0" borderId="30" xfId="6" applyNumberFormat="1" applyFont="1" applyFill="1" applyBorder="1" applyAlignment="1">
      <alignment horizontal="center" vertical="center" wrapText="1"/>
    </xf>
    <xf numFmtId="178" fontId="3" fillId="0" borderId="22" xfId="6" applyNumberFormat="1" applyFont="1" applyFill="1" applyBorder="1" applyAlignment="1">
      <alignment horizontal="center" vertical="center" wrapText="1"/>
    </xf>
    <xf numFmtId="0" fontId="3" fillId="0" borderId="31" xfId="6" applyFont="1" applyFill="1" applyBorder="1" applyAlignment="1">
      <alignment horizontal="center" vertical="center" wrapText="1"/>
    </xf>
    <xf numFmtId="0" fontId="3" fillId="0" borderId="10" xfId="6" applyFont="1" applyFill="1" applyBorder="1" applyAlignment="1">
      <alignment horizontal="center" vertical="center" wrapText="1"/>
    </xf>
    <xf numFmtId="0" fontId="6" fillId="0" borderId="0" xfId="6" applyFont="1" applyFill="1" applyAlignment="1">
      <alignment horizontal="center" vertical="center"/>
    </xf>
    <xf numFmtId="0" fontId="3" fillId="0" borderId="29" xfId="6" applyFont="1" applyFill="1" applyBorder="1" applyAlignment="1">
      <alignment horizontal="center" vertical="center" wrapText="1"/>
    </xf>
    <xf numFmtId="0" fontId="3" fillId="0" borderId="6" xfId="6" applyFont="1" applyFill="1" applyBorder="1" applyAlignment="1">
      <alignment horizontal="center" vertical="center" wrapText="1"/>
    </xf>
    <xf numFmtId="0" fontId="3" fillId="0" borderId="19" xfId="6" applyFont="1" applyFill="1" applyBorder="1" applyAlignment="1">
      <alignment horizontal="center" vertical="center" wrapText="1"/>
    </xf>
    <xf numFmtId="0" fontId="3" fillId="0" borderId="7" xfId="6" applyFont="1" applyFill="1" applyBorder="1" applyAlignment="1">
      <alignment horizontal="center" vertical="center" wrapText="1"/>
    </xf>
    <xf numFmtId="0" fontId="3" fillId="0" borderId="8" xfId="6" applyFont="1" applyFill="1" applyBorder="1" applyAlignment="1">
      <alignment horizontal="center" vertical="center" wrapText="1"/>
    </xf>
    <xf numFmtId="0" fontId="3" fillId="0" borderId="32" xfId="6" applyFont="1" applyFill="1" applyBorder="1" applyAlignment="1">
      <alignment horizontal="center" vertical="center" wrapText="1"/>
    </xf>
    <xf numFmtId="0" fontId="3" fillId="0" borderId="27" xfId="6" applyFont="1" applyFill="1" applyBorder="1" applyAlignment="1">
      <alignment horizontal="center" vertical="center" wrapText="1"/>
    </xf>
    <xf numFmtId="0" fontId="30" fillId="0" borderId="31" xfId="6" applyFont="1" applyFill="1" applyBorder="1" applyAlignment="1">
      <alignment horizontal="center" vertical="center" wrapText="1"/>
    </xf>
    <xf numFmtId="0" fontId="30" fillId="0" borderId="8" xfId="6" applyFont="1" applyFill="1" applyBorder="1" applyAlignment="1">
      <alignment horizontal="center" vertical="center" wrapText="1"/>
    </xf>
    <xf numFmtId="0" fontId="30" fillId="0" borderId="10" xfId="6" applyFont="1" applyFill="1" applyBorder="1" applyAlignment="1">
      <alignment horizontal="center" vertical="center" wrapText="1"/>
    </xf>
    <xf numFmtId="0" fontId="30" fillId="0" borderId="32" xfId="6" applyFont="1" applyFill="1" applyBorder="1" applyAlignment="1">
      <alignment horizontal="center" vertical="center" wrapText="1"/>
    </xf>
    <xf numFmtId="0" fontId="30" fillId="0" borderId="27" xfId="6" applyFont="1" applyFill="1" applyBorder="1" applyAlignment="1">
      <alignment horizontal="center" vertical="center" wrapText="1"/>
    </xf>
    <xf numFmtId="178" fontId="3" fillId="0" borderId="31" xfId="6" applyNumberFormat="1" applyFont="1" applyFill="1" applyBorder="1" applyAlignment="1">
      <alignment horizontal="center" vertical="center" wrapText="1"/>
    </xf>
    <xf numFmtId="178" fontId="3" fillId="0" borderId="8" xfId="6" applyNumberFormat="1" applyFont="1" applyFill="1" applyBorder="1" applyAlignment="1">
      <alignment horizontal="center" vertical="center" wrapText="1"/>
    </xf>
    <xf numFmtId="178" fontId="3" fillId="0" borderId="10" xfId="6" applyNumberFormat="1" applyFont="1" applyFill="1" applyBorder="1" applyAlignment="1">
      <alignment horizontal="center" vertical="center" wrapText="1"/>
    </xf>
    <xf numFmtId="0" fontId="30" fillId="0" borderId="30" xfId="6" applyFont="1" applyFill="1" applyBorder="1" applyAlignment="1">
      <alignment horizontal="center" vertical="center" wrapText="1"/>
    </xf>
    <xf numFmtId="0" fontId="30" fillId="0" borderId="22" xfId="6" applyFont="1" applyFill="1" applyBorder="1" applyAlignment="1">
      <alignment horizontal="center" vertical="center" wrapText="1"/>
    </xf>
    <xf numFmtId="178" fontId="30" fillId="0" borderId="25" xfId="6" applyNumberFormat="1" applyFont="1" applyBorder="1" applyAlignment="1">
      <alignment horizontal="center" vertical="center"/>
    </xf>
    <xf numFmtId="178" fontId="30" fillId="0" borderId="26" xfId="6" applyNumberFormat="1" applyFont="1" applyBorder="1" applyAlignment="1">
      <alignment horizontal="center" vertical="center"/>
    </xf>
    <xf numFmtId="178" fontId="21" fillId="0" borderId="9" xfId="6" applyNumberFormat="1" applyFont="1" applyBorder="1" applyAlignment="1">
      <alignment horizontal="right" vertical="center"/>
    </xf>
    <xf numFmtId="178" fontId="30" fillId="0" borderId="27" xfId="6" applyNumberFormat="1" applyFont="1" applyBorder="1" applyAlignment="1">
      <alignment horizontal="center" vertical="center"/>
    </xf>
    <xf numFmtId="178" fontId="30" fillId="0" borderId="9" xfId="6" applyNumberFormat="1" applyFont="1" applyBorder="1" applyAlignment="1">
      <alignment horizontal="center" vertical="center"/>
    </xf>
    <xf numFmtId="178" fontId="30" fillId="0" borderId="9" xfId="6" applyNumberFormat="1" applyFont="1" applyBorder="1" applyAlignment="1">
      <alignment horizontal="right" vertical="center"/>
    </xf>
    <xf numFmtId="178" fontId="30" fillId="0" borderId="9" xfId="6" applyNumberFormat="1" applyFont="1" applyBorder="1" applyAlignment="1">
      <alignment horizontal="left" vertical="center"/>
    </xf>
    <xf numFmtId="178" fontId="30" fillId="0" borderId="32" xfId="6" applyNumberFormat="1" applyFont="1" applyBorder="1" applyAlignment="1">
      <alignment horizontal="center" vertical="center"/>
    </xf>
    <xf numFmtId="178" fontId="30" fillId="0" borderId="0" xfId="6" applyNumberFormat="1" applyFont="1" applyBorder="1" applyAlignment="1">
      <alignment horizontal="left" vertical="center"/>
    </xf>
    <xf numFmtId="178" fontId="21" fillId="0" borderId="0" xfId="6" applyNumberFormat="1" applyFont="1" applyBorder="1" applyAlignment="1">
      <alignment horizontal="left" vertical="center"/>
    </xf>
    <xf numFmtId="178" fontId="30" fillId="0" borderId="0" xfId="6" applyNumberFormat="1" applyFont="1" applyBorder="1" applyAlignment="1">
      <alignment horizontal="center" vertical="center"/>
    </xf>
    <xf numFmtId="0" fontId="44" fillId="0" borderId="0" xfId="0" applyFont="1" applyAlignment="1">
      <alignment horizontal="center"/>
    </xf>
    <xf numFmtId="178" fontId="44" fillId="0" borderId="0" xfId="6" applyNumberFormat="1" applyFont="1" applyBorder="1" applyAlignment="1">
      <alignment horizontal="center" vertical="center"/>
    </xf>
    <xf numFmtId="178" fontId="30" fillId="0" borderId="0" xfId="6" applyNumberFormat="1" applyFont="1" applyBorder="1" applyAlignment="1">
      <alignment horizontal="right" vertical="center"/>
    </xf>
    <xf numFmtId="0" fontId="3" fillId="0" borderId="30" xfId="6" applyFont="1" applyBorder="1" applyAlignment="1">
      <alignment horizontal="center" vertical="center"/>
    </xf>
    <xf numFmtId="0" fontId="3" fillId="0" borderId="22" xfId="6" applyFont="1" applyBorder="1" applyAlignment="1">
      <alignment horizontal="center" vertical="center"/>
    </xf>
    <xf numFmtId="0" fontId="3" fillId="0" borderId="31" xfId="6" applyFont="1" applyBorder="1" applyAlignment="1">
      <alignment horizontal="center" vertical="center"/>
    </xf>
    <xf numFmtId="0" fontId="3" fillId="0" borderId="10" xfId="6" applyFont="1" applyBorder="1" applyAlignment="1">
      <alignment horizontal="center" vertical="center"/>
    </xf>
    <xf numFmtId="0" fontId="6" fillId="0" borderId="0" xfId="6" applyFont="1" applyBorder="1" applyAlignment="1">
      <alignment horizontal="center" vertical="center"/>
    </xf>
    <xf numFmtId="179" fontId="3" fillId="0" borderId="9" xfId="6" applyNumberFormat="1" applyFont="1" applyBorder="1" applyAlignment="1">
      <alignment horizontal="right" vertical="center"/>
    </xf>
    <xf numFmtId="183" fontId="3" fillId="0" borderId="9" xfId="6" applyNumberFormat="1" applyFont="1" applyBorder="1" applyAlignment="1">
      <alignment horizontal="right" vertical="center"/>
    </xf>
    <xf numFmtId="186" fontId="3" fillId="0" borderId="29" xfId="6" applyNumberFormat="1" applyFont="1" applyBorder="1" applyAlignment="1">
      <alignment horizontal="center" vertical="center"/>
    </xf>
    <xf numFmtId="186" fontId="3" fillId="0" borderId="19" xfId="6" applyNumberFormat="1" applyFont="1" applyBorder="1" applyAlignment="1">
      <alignment horizontal="center" vertical="center"/>
    </xf>
    <xf numFmtId="0" fontId="3" fillId="0" borderId="26" xfId="6" applyFont="1" applyBorder="1" applyAlignment="1">
      <alignment horizontal="center" vertical="center"/>
    </xf>
    <xf numFmtId="0" fontId="3" fillId="0" borderId="32" xfId="6" applyFont="1" applyBorder="1" applyAlignment="1">
      <alignment horizontal="center" vertical="center"/>
    </xf>
    <xf numFmtId="0" fontId="3" fillId="0" borderId="27" xfId="6" applyFont="1" applyBorder="1" applyAlignment="1">
      <alignment horizontal="center" vertical="center"/>
    </xf>
    <xf numFmtId="44" fontId="3" fillId="0" borderId="30" xfId="18" applyFont="1" applyBorder="1" applyAlignment="1">
      <alignment horizontal="center" vertical="center"/>
    </xf>
    <xf numFmtId="44" fontId="3" fillId="0" borderId="22" xfId="18" applyFont="1" applyBorder="1" applyAlignment="1">
      <alignment horizontal="center" vertical="center"/>
    </xf>
    <xf numFmtId="0" fontId="3" fillId="0" borderId="0" xfId="13" applyFont="1" applyBorder="1" applyAlignment="1">
      <alignment horizontal="left" vertical="center"/>
    </xf>
    <xf numFmtId="0" fontId="6" fillId="0" borderId="9" xfId="13" applyFont="1" applyBorder="1" applyAlignment="1">
      <alignment horizontal="center" vertical="center"/>
    </xf>
    <xf numFmtId="0" fontId="4" fillId="0" borderId="28" xfId="13" applyFont="1" applyBorder="1" applyAlignment="1">
      <alignment horizontal="center" vertical="center"/>
    </xf>
    <xf numFmtId="0" fontId="4" fillId="0" borderId="0" xfId="13" applyFont="1" applyBorder="1" applyAlignment="1">
      <alignment horizontal="center" vertical="center"/>
    </xf>
    <xf numFmtId="0" fontId="4" fillId="0" borderId="26" xfId="13" applyFont="1" applyBorder="1" applyAlignment="1">
      <alignment horizontal="center" vertical="center" wrapText="1"/>
    </xf>
    <xf numFmtId="0" fontId="4" fillId="0" borderId="32" xfId="13" applyFont="1" applyBorder="1" applyAlignment="1">
      <alignment horizontal="center" vertical="center" wrapText="1"/>
    </xf>
    <xf numFmtId="0" fontId="4" fillId="0" borderId="27" xfId="13" applyFont="1" applyBorder="1" applyAlignment="1">
      <alignment horizontal="center" vertical="center" wrapText="1"/>
    </xf>
    <xf numFmtId="0" fontId="4" fillId="0" borderId="8" xfId="13" applyFont="1" applyBorder="1" applyAlignment="1">
      <alignment horizontal="center" vertical="center" wrapText="1"/>
    </xf>
    <xf numFmtId="0" fontId="4" fillId="0" borderId="10" xfId="13" applyFont="1" applyBorder="1" applyAlignment="1">
      <alignment horizontal="center" vertical="center" wrapText="1"/>
    </xf>
    <xf numFmtId="0" fontId="4" fillId="0" borderId="8" xfId="13" applyFont="1" applyBorder="1" applyAlignment="1">
      <alignment horizontal="center" vertical="center"/>
    </xf>
    <xf numFmtId="0" fontId="4" fillId="0" borderId="10" xfId="13" applyFont="1" applyBorder="1" applyAlignment="1">
      <alignment horizontal="center" vertical="center"/>
    </xf>
    <xf numFmtId="0" fontId="6" fillId="0" borderId="0" xfId="11" applyFont="1" applyAlignment="1">
      <alignment horizontal="center" vertical="center"/>
    </xf>
    <xf numFmtId="0" fontId="3" fillId="0" borderId="29" xfId="11" applyFont="1" applyBorder="1" applyAlignment="1">
      <alignment horizontal="center" vertical="center"/>
    </xf>
    <xf numFmtId="0" fontId="3" fillId="0" borderId="19" xfId="11" applyFont="1" applyBorder="1" applyAlignment="1">
      <alignment horizontal="center" vertical="center"/>
    </xf>
    <xf numFmtId="0" fontId="3" fillId="0" borderId="31" xfId="11" applyFont="1" applyBorder="1" applyAlignment="1">
      <alignment horizontal="center" vertical="center" wrapText="1"/>
    </xf>
    <xf numFmtId="0" fontId="3" fillId="0" borderId="10" xfId="11" applyFont="1" applyBorder="1" applyAlignment="1">
      <alignment horizontal="center" vertical="center" wrapText="1"/>
    </xf>
    <xf numFmtId="0" fontId="3" fillId="0" borderId="22" xfId="11" applyFont="1" applyBorder="1" applyAlignment="1">
      <alignment horizontal="center" vertical="center" wrapText="1"/>
    </xf>
    <xf numFmtId="0" fontId="3" fillId="0" borderId="9" xfId="11" applyFont="1" applyBorder="1" applyAlignment="1">
      <alignment horizontal="right" vertical="center"/>
    </xf>
    <xf numFmtId="0" fontId="27" fillId="0" borderId="0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26" fillId="0" borderId="26" xfId="0" applyFont="1" applyBorder="1" applyAlignment="1">
      <alignment horizontal="center" vertical="center"/>
    </xf>
    <xf numFmtId="0" fontId="26" fillId="0" borderId="32" xfId="0" applyFont="1" applyBorder="1" applyAlignment="1">
      <alignment horizontal="center" vertical="center"/>
    </xf>
    <xf numFmtId="0" fontId="26" fillId="0" borderId="27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6" fillId="2" borderId="0" xfId="7" applyFont="1" applyFill="1" applyBorder="1" applyAlignment="1">
      <alignment horizontal="center" vertical="center"/>
    </xf>
    <xf numFmtId="0" fontId="4" fillId="3" borderId="23" xfId="7" applyFont="1" applyFill="1" applyBorder="1" applyAlignment="1">
      <alignment horizontal="left" vertical="center" wrapText="1"/>
    </xf>
    <xf numFmtId="0" fontId="4" fillId="3" borderId="23" xfId="7" applyFont="1" applyFill="1" applyBorder="1" applyAlignment="1">
      <alignment horizontal="left" vertical="center"/>
    </xf>
    <xf numFmtId="0" fontId="6" fillId="0" borderId="0" xfId="6" applyFont="1" applyAlignment="1">
      <alignment horizontal="center"/>
    </xf>
    <xf numFmtId="0" fontId="3" fillId="3" borderId="27" xfId="7" applyFont="1" applyFill="1" applyBorder="1" applyAlignment="1">
      <alignment horizontal="center" vertical="center"/>
    </xf>
    <xf numFmtId="0" fontId="3" fillId="3" borderId="26" xfId="7" applyFont="1" applyFill="1" applyBorder="1" applyAlignment="1">
      <alignment horizontal="center" vertical="center"/>
    </xf>
    <xf numFmtId="0" fontId="4" fillId="3" borderId="0" xfId="7" applyFont="1" applyFill="1" applyBorder="1" applyAlignment="1">
      <alignment vertical="center"/>
    </xf>
    <xf numFmtId="0" fontId="3" fillId="3" borderId="14" xfId="7" applyFont="1" applyFill="1" applyBorder="1" applyAlignment="1">
      <alignment horizontal="center" vertical="center"/>
    </xf>
    <xf numFmtId="0" fontId="3" fillId="3" borderId="19" xfId="7" applyFont="1" applyFill="1" applyBorder="1" applyAlignment="1">
      <alignment horizontal="center" vertical="center"/>
    </xf>
    <xf numFmtId="0" fontId="3" fillId="3" borderId="31" xfId="7" applyFont="1" applyFill="1" applyBorder="1" applyAlignment="1">
      <alignment horizontal="center" vertical="center" wrapText="1"/>
    </xf>
    <xf numFmtId="0" fontId="3" fillId="3" borderId="10" xfId="7" applyFont="1" applyFill="1" applyBorder="1" applyAlignment="1">
      <alignment horizontal="center" vertical="center" wrapText="1"/>
    </xf>
    <xf numFmtId="0" fontId="3" fillId="3" borderId="22" xfId="7" applyFont="1" applyFill="1" applyBorder="1" applyAlignment="1">
      <alignment horizontal="center" vertical="center"/>
    </xf>
    <xf numFmtId="0" fontId="3" fillId="3" borderId="5" xfId="7" applyFont="1" applyFill="1" applyBorder="1" applyAlignment="1">
      <alignment horizontal="center" vertical="center"/>
    </xf>
    <xf numFmtId="0" fontId="3" fillId="3" borderId="15" xfId="7" applyFont="1" applyFill="1" applyBorder="1" applyAlignment="1">
      <alignment horizontal="center" vertical="center" wrapText="1"/>
    </xf>
    <xf numFmtId="0" fontId="4" fillId="3" borderId="15" xfId="7" applyFont="1" applyFill="1" applyBorder="1" applyAlignment="1">
      <alignment horizontal="center" vertical="center" wrapText="1"/>
    </xf>
    <xf numFmtId="0" fontId="4" fillId="3" borderId="10" xfId="7" applyFont="1" applyFill="1" applyBorder="1" applyAlignment="1">
      <alignment horizontal="center" vertical="center"/>
    </xf>
    <xf numFmtId="0" fontId="3" fillId="3" borderId="4" xfId="7" applyFont="1" applyFill="1" applyBorder="1" applyAlignment="1">
      <alignment horizontal="center" vertical="center"/>
    </xf>
    <xf numFmtId="0" fontId="3" fillId="3" borderId="1" xfId="7" applyFont="1" applyFill="1" applyBorder="1" applyAlignment="1">
      <alignment horizontal="center" vertical="center"/>
    </xf>
    <xf numFmtId="0" fontId="4" fillId="0" borderId="23" xfId="7" applyFont="1" applyBorder="1" applyAlignment="1">
      <alignment horizontal="left" vertical="center" wrapText="1"/>
    </xf>
    <xf numFmtId="0" fontId="4" fillId="0" borderId="23" xfId="7" applyFont="1" applyBorder="1" applyAlignment="1">
      <alignment horizontal="left" vertical="center"/>
    </xf>
    <xf numFmtId="0" fontId="3" fillId="3" borderId="1" xfId="7" applyFont="1" applyFill="1" applyBorder="1" applyAlignment="1">
      <alignment horizontal="center" vertical="center" wrapText="1"/>
    </xf>
    <xf numFmtId="0" fontId="3" fillId="3" borderId="11" xfId="7" applyFont="1" applyFill="1" applyBorder="1" applyAlignment="1">
      <alignment horizontal="center" vertical="center" wrapText="1"/>
    </xf>
    <xf numFmtId="0" fontId="3" fillId="3" borderId="3" xfId="7" applyFont="1" applyFill="1" applyBorder="1" applyAlignment="1">
      <alignment horizontal="center" vertical="center" wrapText="1"/>
    </xf>
    <xf numFmtId="0" fontId="3" fillId="3" borderId="12" xfId="7" applyFont="1" applyFill="1" applyBorder="1" applyAlignment="1">
      <alignment horizontal="center" vertical="center" wrapText="1"/>
    </xf>
    <xf numFmtId="0" fontId="3" fillId="3" borderId="2" xfId="7" applyFont="1" applyFill="1" applyBorder="1" applyAlignment="1">
      <alignment horizontal="center" vertical="center" wrapText="1"/>
    </xf>
    <xf numFmtId="0" fontId="3" fillId="3" borderId="13" xfId="7" applyFont="1" applyFill="1" applyBorder="1" applyAlignment="1">
      <alignment horizontal="center" vertical="center" wrapText="1"/>
    </xf>
    <xf numFmtId="0" fontId="3" fillId="3" borderId="18" xfId="3" applyFont="1" applyFill="1" applyBorder="1" applyAlignment="1">
      <alignment horizontal="center" vertical="center" wrapText="1"/>
    </xf>
    <xf numFmtId="0" fontId="3" fillId="3" borderId="16" xfId="3" applyFont="1" applyFill="1" applyBorder="1" applyAlignment="1">
      <alignment horizontal="center" vertical="center" wrapText="1"/>
    </xf>
    <xf numFmtId="0" fontId="3" fillId="3" borderId="16" xfId="3" applyFont="1" applyFill="1" applyBorder="1" applyAlignment="1">
      <alignment horizontal="center" vertical="center"/>
    </xf>
    <xf numFmtId="0" fontId="6" fillId="0" borderId="9" xfId="6" applyFont="1" applyBorder="1" applyAlignment="1">
      <alignment horizontal="center"/>
    </xf>
    <xf numFmtId="0" fontId="3" fillId="3" borderId="32" xfId="7" applyFont="1" applyFill="1" applyBorder="1" applyAlignment="1">
      <alignment horizontal="center" vertical="center"/>
    </xf>
    <xf numFmtId="0" fontId="4" fillId="3" borderId="0" xfId="7" applyFont="1" applyFill="1" applyBorder="1" applyAlignment="1">
      <alignment horizontal="left" vertical="center"/>
    </xf>
    <xf numFmtId="0" fontId="3" fillId="3" borderId="26" xfId="7" applyFont="1" applyFill="1" applyBorder="1" applyAlignment="1">
      <alignment horizontal="center" vertical="center" wrapText="1"/>
    </xf>
    <xf numFmtId="0" fontId="3" fillId="3" borderId="25" xfId="7" applyFont="1" applyFill="1" applyBorder="1" applyAlignment="1">
      <alignment horizontal="center" vertical="center" wrapText="1"/>
    </xf>
    <xf numFmtId="0" fontId="6" fillId="0" borderId="9" xfId="6" applyFont="1" applyBorder="1" applyAlignment="1">
      <alignment horizontal="center" vertical="center"/>
    </xf>
    <xf numFmtId="0" fontId="6" fillId="0" borderId="9" xfId="1" applyFont="1" applyBorder="1" applyAlignment="1">
      <alignment horizontal="center" vertical="center"/>
    </xf>
    <xf numFmtId="0" fontId="3" fillId="0" borderId="26" xfId="1" applyFont="1" applyBorder="1" applyAlignment="1">
      <alignment horizontal="center" vertical="center"/>
    </xf>
    <xf numFmtId="0" fontId="3" fillId="0" borderId="32" xfId="1" applyFont="1" applyBorder="1" applyAlignment="1">
      <alignment horizontal="center" vertical="center"/>
    </xf>
    <xf numFmtId="0" fontId="4" fillId="0" borderId="23" xfId="1" applyFont="1" applyBorder="1" applyAlignment="1">
      <alignment horizontal="left" vertical="center"/>
    </xf>
    <xf numFmtId="0" fontId="3" fillId="0" borderId="14" xfId="1" applyFont="1" applyBorder="1" applyAlignment="1">
      <alignment horizontal="center" vertical="center"/>
    </xf>
    <xf numFmtId="0" fontId="3" fillId="0" borderId="19" xfId="1" applyFont="1" applyBorder="1" applyAlignment="1">
      <alignment horizontal="center" vertical="center"/>
    </xf>
    <xf numFmtId="0" fontId="3" fillId="0" borderId="26" xfId="7" applyFont="1" applyBorder="1" applyAlignment="1">
      <alignment horizontal="center" vertical="center"/>
    </xf>
    <xf numFmtId="0" fontId="3" fillId="0" borderId="32" xfId="7" applyFont="1" applyBorder="1" applyAlignment="1">
      <alignment horizontal="center" vertical="center"/>
    </xf>
    <xf numFmtId="0" fontId="4" fillId="0" borderId="23" xfId="6" applyFont="1" applyBorder="1" applyAlignment="1">
      <alignment horizontal="left"/>
    </xf>
    <xf numFmtId="0" fontId="3" fillId="0" borderId="14" xfId="7" applyFont="1" applyBorder="1" applyAlignment="1">
      <alignment horizontal="center" vertical="center"/>
    </xf>
    <xf numFmtId="0" fontId="3" fillId="0" borderId="19" xfId="7" applyFont="1" applyBorder="1" applyAlignment="1">
      <alignment horizontal="center" vertical="center"/>
    </xf>
    <xf numFmtId="0" fontId="3" fillId="0" borderId="31" xfId="7" applyFont="1" applyBorder="1" applyAlignment="1">
      <alignment horizontal="center" vertical="center" wrapText="1"/>
    </xf>
    <xf numFmtId="0" fontId="3" fillId="0" borderId="10" xfId="7" applyFont="1" applyBorder="1" applyAlignment="1">
      <alignment horizontal="center" vertical="center" wrapText="1"/>
    </xf>
  </cellXfs>
  <cellStyles count="19">
    <cellStyle name="常规" xfId="0" builtinId="0"/>
    <cellStyle name="常规 10 4 2 2" xfId="6"/>
    <cellStyle name="常规 10 4 3 2" xfId="7"/>
    <cellStyle name="常规 2" xfId="8"/>
    <cellStyle name="常规 2 13" xfId="15"/>
    <cellStyle name="常规 2 2 3" xfId="4"/>
    <cellStyle name="常规 2 3" xfId="5"/>
    <cellStyle name="常规 20 4 2" xfId="1"/>
    <cellStyle name="常规 21" xfId="3"/>
    <cellStyle name="常规 22" xfId="11"/>
    <cellStyle name="常规 3" xfId="9"/>
    <cellStyle name="常规 7" xfId="10"/>
    <cellStyle name="常规 8" xfId="16"/>
    <cellStyle name="常规 9" xfId="17"/>
    <cellStyle name="常规_4-13（左上右上左下右下共6页大表）" xfId="12"/>
    <cellStyle name="常规_Sheet1" xfId="13"/>
    <cellStyle name="常规_Sheet1_1" xfId="14"/>
    <cellStyle name="常规_社保中心表1-26 2" xfId="2"/>
    <cellStyle name="货币 2 2" xfId="1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(shk)2017-04.&#23601;&#19994;&#20154;&#21592;&#12289;&#21171;&#21160;&#25253;&#37228;&#21644;&#31038;&#20250;&#20445;&#38556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4-1（右上）"/>
      <sheetName val="4-2（右下）"/>
      <sheetName val="4-3（左）"/>
      <sheetName val="4-4"/>
      <sheetName val="4-5"/>
      <sheetName val="4-6"/>
      <sheetName val="4-7"/>
      <sheetName val="4-8"/>
      <sheetName val="4-9"/>
      <sheetName val="4-1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7">
          <cell r="I7">
            <v>562898</v>
          </cell>
          <cell r="J7">
            <v>552428</v>
          </cell>
          <cell r="K7">
            <v>130380</v>
          </cell>
          <cell r="L7">
            <v>13924</v>
          </cell>
          <cell r="M7">
            <v>408124</v>
          </cell>
          <cell r="N7">
            <v>10470</v>
          </cell>
        </row>
      </sheetData>
      <sheetData sheetId="6" refreshError="1"/>
      <sheetData sheetId="7" refreshError="1"/>
      <sheetData sheetId="8" refreshError="1"/>
      <sheetData sheetId="9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workbookViewId="0">
      <selection activeCell="A5" sqref="A5"/>
    </sheetView>
  </sheetViews>
  <sheetFormatPr defaultRowHeight="13.5"/>
  <cols>
    <col min="1" max="5" width="11.75" style="1" customWidth="1"/>
    <col min="6" max="6" width="9" style="1"/>
    <col min="7" max="7" width="9.5" style="1" bestFit="1" customWidth="1"/>
    <col min="8" max="16384" width="9" style="1"/>
  </cols>
  <sheetData>
    <row r="1" spans="1:7" ht="16.5" customHeight="1">
      <c r="A1" s="503" t="s">
        <v>130</v>
      </c>
      <c r="B1" s="503"/>
      <c r="C1" s="503"/>
      <c r="D1" s="503"/>
      <c r="E1" s="503"/>
    </row>
    <row r="2" spans="1:7" ht="17.25" customHeight="1">
      <c r="A2" s="111"/>
      <c r="B2" s="112"/>
      <c r="C2" s="113"/>
      <c r="D2" s="113"/>
      <c r="E2" s="114" t="s">
        <v>131</v>
      </c>
    </row>
    <row r="3" spans="1:7" ht="20.25" customHeight="1">
      <c r="A3" s="504" t="s">
        <v>132</v>
      </c>
      <c r="B3" s="506" t="s">
        <v>133</v>
      </c>
      <c r="C3" s="508"/>
      <c r="D3" s="508"/>
      <c r="E3" s="508"/>
    </row>
    <row r="4" spans="1:7" ht="20.25" customHeight="1">
      <c r="A4" s="505"/>
      <c r="B4" s="507"/>
      <c r="C4" s="115" t="s">
        <v>134</v>
      </c>
      <c r="D4" s="116" t="s">
        <v>135</v>
      </c>
      <c r="E4" s="116" t="s">
        <v>136</v>
      </c>
    </row>
    <row r="5" spans="1:7" ht="20.25" customHeight="1">
      <c r="A5" s="117">
        <v>2003</v>
      </c>
      <c r="B5" s="118">
        <v>344.3</v>
      </c>
      <c r="C5" s="119"/>
      <c r="D5" s="120"/>
      <c r="E5" s="120"/>
    </row>
    <row r="6" spans="1:7" ht="20.25" customHeight="1">
      <c r="A6" s="117">
        <v>2004</v>
      </c>
      <c r="B6" s="118">
        <v>360.9</v>
      </c>
      <c r="C6" s="119"/>
      <c r="D6" s="120"/>
      <c r="E6" s="120"/>
    </row>
    <row r="7" spans="1:7" ht="20.25" customHeight="1">
      <c r="A7" s="117">
        <v>2005</v>
      </c>
      <c r="B7" s="118">
        <v>379</v>
      </c>
      <c r="C7" s="119"/>
      <c r="D7" s="120"/>
      <c r="E7" s="120"/>
    </row>
    <row r="8" spans="1:7" ht="20.25" customHeight="1">
      <c r="A8" s="117">
        <v>2006</v>
      </c>
      <c r="B8" s="118">
        <v>384</v>
      </c>
      <c r="C8" s="119"/>
      <c r="D8" s="120"/>
      <c r="E8" s="120"/>
    </row>
    <row r="9" spans="1:7" ht="20.25" customHeight="1">
      <c r="A9" s="117">
        <v>2007</v>
      </c>
      <c r="B9" s="118">
        <v>397</v>
      </c>
      <c r="C9" s="119"/>
      <c r="D9" s="120"/>
      <c r="E9" s="120"/>
    </row>
    <row r="10" spans="1:7" ht="20.25" customHeight="1">
      <c r="A10" s="117">
        <v>2008</v>
      </c>
      <c r="B10" s="118">
        <v>397.44</v>
      </c>
      <c r="C10" s="118">
        <v>144.81</v>
      </c>
      <c r="D10" s="121">
        <v>134.41</v>
      </c>
      <c r="E10" s="121">
        <v>118.22</v>
      </c>
    </row>
    <row r="11" spans="1:7" ht="20.25" customHeight="1">
      <c r="A11" s="117">
        <v>2009</v>
      </c>
      <c r="B11" s="118">
        <v>400.59</v>
      </c>
      <c r="C11" s="118">
        <v>138.26</v>
      </c>
      <c r="D11" s="121">
        <v>141.88999999999999</v>
      </c>
      <c r="E11" s="121">
        <v>120.44</v>
      </c>
    </row>
    <row r="12" spans="1:7" ht="20.25" customHeight="1">
      <c r="A12" s="117">
        <v>2010</v>
      </c>
      <c r="B12" s="118">
        <v>416.77</v>
      </c>
      <c r="C12" s="118">
        <v>140.85</v>
      </c>
      <c r="D12" s="121">
        <v>149.26</v>
      </c>
      <c r="E12" s="121">
        <v>126.66</v>
      </c>
    </row>
    <row r="13" spans="1:7" ht="20.25" customHeight="1">
      <c r="A13" s="117">
        <v>2011</v>
      </c>
      <c r="B13" s="118">
        <v>434.1</v>
      </c>
      <c r="C13" s="118">
        <v>140.09</v>
      </c>
      <c r="D13" s="121">
        <v>162.69999999999999</v>
      </c>
      <c r="E13" s="121">
        <v>131.31</v>
      </c>
    </row>
    <row r="14" spans="1:7" ht="20.25" customHeight="1">
      <c r="A14" s="117">
        <v>2012</v>
      </c>
      <c r="B14" s="118">
        <v>436.09</v>
      </c>
      <c r="C14" s="118">
        <v>136.66</v>
      </c>
      <c r="D14" s="121">
        <v>163.34</v>
      </c>
      <c r="E14" s="121">
        <v>136.09</v>
      </c>
    </row>
    <row r="15" spans="1:7" ht="20.25" customHeight="1">
      <c r="A15" s="117">
        <v>2013</v>
      </c>
      <c r="B15" s="118">
        <v>445.57</v>
      </c>
      <c r="C15" s="118">
        <v>134.79</v>
      </c>
      <c r="D15" s="121">
        <v>160.08000000000001</v>
      </c>
      <c r="E15" s="121">
        <v>150.69999999999999</v>
      </c>
      <c r="F15" s="122"/>
      <c r="G15" s="123"/>
    </row>
    <row r="16" spans="1:7" ht="20.25" customHeight="1">
      <c r="A16" s="117">
        <v>2014</v>
      </c>
      <c r="B16" s="118">
        <v>459.54</v>
      </c>
      <c r="C16" s="118">
        <v>133.49</v>
      </c>
      <c r="D16" s="121">
        <v>159.41</v>
      </c>
      <c r="E16" s="121">
        <v>166.64</v>
      </c>
      <c r="G16" s="124"/>
    </row>
    <row r="17" spans="1:7" ht="20.25" customHeight="1">
      <c r="A17" s="117">
        <v>2015</v>
      </c>
      <c r="B17" s="118">
        <v>460.02</v>
      </c>
      <c r="C17" s="118">
        <v>132.18</v>
      </c>
      <c r="D17" s="118">
        <v>154.11000000000001</v>
      </c>
      <c r="E17" s="121">
        <v>173.73</v>
      </c>
      <c r="G17" s="124"/>
    </row>
    <row r="18" spans="1:7" ht="20.25" customHeight="1">
      <c r="A18" s="117">
        <v>2016</v>
      </c>
      <c r="B18" s="494">
        <v>463.8528</v>
      </c>
      <c r="C18" s="494">
        <v>130.8227</v>
      </c>
      <c r="D18" s="494">
        <v>153.23519999999999</v>
      </c>
      <c r="E18" s="495">
        <v>179.79489999999998</v>
      </c>
      <c r="G18" s="124"/>
    </row>
    <row r="19" spans="1:7" ht="27" customHeight="1">
      <c r="A19" s="509" t="s">
        <v>137</v>
      </c>
      <c r="B19" s="510"/>
      <c r="C19" s="510"/>
      <c r="D19" s="510"/>
      <c r="E19" s="510"/>
      <c r="G19" s="124"/>
    </row>
    <row r="24" spans="1:7">
      <c r="C24" s="125"/>
    </row>
    <row r="25" spans="1:7">
      <c r="C25" s="125"/>
    </row>
    <row r="26" spans="1:7">
      <c r="C26" s="125"/>
    </row>
  </sheetData>
  <mergeCells count="5">
    <mergeCell ref="A1:E1"/>
    <mergeCell ref="A3:A4"/>
    <mergeCell ref="B3:B4"/>
    <mergeCell ref="C3:E3"/>
    <mergeCell ref="A19:E19"/>
  </mergeCells>
  <phoneticPr fontId="16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R29"/>
  <sheetViews>
    <sheetView workbookViewId="0">
      <selection activeCell="E11" sqref="E11"/>
    </sheetView>
  </sheetViews>
  <sheetFormatPr defaultRowHeight="13.5"/>
  <cols>
    <col min="1" max="1" width="28.5" style="1" customWidth="1"/>
    <col min="2" max="2" width="7.25" style="1" customWidth="1"/>
    <col min="3" max="18" width="6.125" style="1" customWidth="1"/>
    <col min="19" max="16384" width="9" style="1"/>
  </cols>
  <sheetData>
    <row r="1" spans="1:18" ht="18.75">
      <c r="A1" s="539" t="s">
        <v>517</v>
      </c>
      <c r="B1" s="608"/>
      <c r="C1" s="608"/>
      <c r="D1" s="608"/>
      <c r="E1" s="608"/>
      <c r="F1" s="608"/>
      <c r="G1" s="608"/>
      <c r="H1" s="608"/>
      <c r="I1" s="608"/>
      <c r="J1" s="608"/>
      <c r="K1" s="608"/>
      <c r="L1" s="608"/>
      <c r="M1" s="608"/>
      <c r="N1" s="608"/>
      <c r="O1" s="608"/>
      <c r="P1" s="608"/>
      <c r="Q1" s="608"/>
      <c r="R1" s="608"/>
    </row>
    <row r="2" spans="1:18">
      <c r="A2" s="375"/>
      <c r="B2" s="375"/>
      <c r="C2" s="375"/>
      <c r="D2" s="375"/>
      <c r="E2" s="376"/>
      <c r="F2" s="376"/>
      <c r="G2" s="376"/>
      <c r="H2" s="377"/>
      <c r="I2" s="377"/>
      <c r="J2" s="377"/>
      <c r="K2" s="378"/>
      <c r="L2" s="377"/>
      <c r="M2" s="609"/>
      <c r="N2" s="609"/>
      <c r="O2" s="609"/>
      <c r="P2" s="379"/>
      <c r="Q2" s="610" t="s">
        <v>497</v>
      </c>
      <c r="R2" s="610"/>
    </row>
    <row r="3" spans="1:18">
      <c r="A3" s="611" t="s">
        <v>498</v>
      </c>
      <c r="B3" s="604" t="s">
        <v>499</v>
      </c>
      <c r="C3" s="613" t="s">
        <v>306</v>
      </c>
      <c r="D3" s="614"/>
      <c r="E3" s="614"/>
      <c r="F3" s="614"/>
      <c r="G3" s="614"/>
      <c r="H3" s="614"/>
      <c r="I3" s="614"/>
      <c r="J3" s="615"/>
      <c r="K3" s="604" t="s">
        <v>172</v>
      </c>
      <c r="L3" s="604" t="s">
        <v>115</v>
      </c>
      <c r="M3" s="616" t="s">
        <v>116</v>
      </c>
      <c r="N3" s="604" t="s">
        <v>117</v>
      </c>
      <c r="O3" s="604" t="s">
        <v>118</v>
      </c>
      <c r="P3" s="604" t="s">
        <v>119</v>
      </c>
      <c r="Q3" s="604" t="s">
        <v>120</v>
      </c>
      <c r="R3" s="606" t="s">
        <v>121</v>
      </c>
    </row>
    <row r="4" spans="1:18" ht="27" customHeight="1">
      <c r="A4" s="612"/>
      <c r="B4" s="605"/>
      <c r="C4" s="380" t="s">
        <v>500</v>
      </c>
      <c r="D4" s="381" t="s">
        <v>109</v>
      </c>
      <c r="E4" s="381" t="s">
        <v>110</v>
      </c>
      <c r="F4" s="381" t="s">
        <v>111</v>
      </c>
      <c r="G4" s="381" t="s">
        <v>490</v>
      </c>
      <c r="H4" s="381" t="s">
        <v>491</v>
      </c>
      <c r="I4" s="381" t="s">
        <v>492</v>
      </c>
      <c r="J4" s="381" t="s">
        <v>493</v>
      </c>
      <c r="K4" s="605"/>
      <c r="L4" s="605"/>
      <c r="M4" s="617"/>
      <c r="N4" s="605"/>
      <c r="O4" s="605"/>
      <c r="P4" s="605"/>
      <c r="Q4" s="605"/>
      <c r="R4" s="607"/>
    </row>
    <row r="5" spans="1:18" ht="14.25">
      <c r="A5" s="382" t="s">
        <v>496</v>
      </c>
      <c r="B5" s="383">
        <v>1034615</v>
      </c>
      <c r="C5" s="383">
        <v>85862</v>
      </c>
      <c r="D5" s="383">
        <v>100071</v>
      </c>
      <c r="E5" s="384">
        <v>51967</v>
      </c>
      <c r="F5" s="318">
        <v>48911</v>
      </c>
      <c r="G5" s="318">
        <v>53161</v>
      </c>
      <c r="H5" s="318">
        <v>204942</v>
      </c>
      <c r="I5" s="318">
        <v>9253</v>
      </c>
      <c r="J5" s="318">
        <v>223</v>
      </c>
      <c r="K5" s="318">
        <v>98614</v>
      </c>
      <c r="L5" s="318">
        <v>101155</v>
      </c>
      <c r="M5" s="383">
        <v>62908</v>
      </c>
      <c r="N5" s="383">
        <v>60351</v>
      </c>
      <c r="O5" s="383">
        <v>83443</v>
      </c>
      <c r="P5" s="383">
        <v>30092</v>
      </c>
      <c r="Q5" s="383">
        <v>39259</v>
      </c>
      <c r="R5" s="385">
        <v>4403</v>
      </c>
    </row>
    <row r="6" spans="1:18" ht="14.25">
      <c r="A6" s="386" t="s">
        <v>334</v>
      </c>
      <c r="B6" s="387"/>
      <c r="C6" s="387"/>
      <c r="D6" s="387"/>
      <c r="E6" s="388"/>
      <c r="F6" s="387"/>
      <c r="G6" s="387"/>
      <c r="H6" s="387"/>
      <c r="I6" s="387"/>
      <c r="J6" s="387"/>
      <c r="K6" s="387"/>
      <c r="L6" s="387"/>
      <c r="M6" s="387"/>
      <c r="N6" s="387"/>
      <c r="O6" s="387"/>
      <c r="P6" s="387"/>
      <c r="Q6" s="387"/>
      <c r="R6" s="389"/>
    </row>
    <row r="7" spans="1:18">
      <c r="A7" s="386" t="s">
        <v>273</v>
      </c>
      <c r="B7" s="387">
        <v>601</v>
      </c>
      <c r="C7" s="387"/>
      <c r="D7" s="387">
        <v>10</v>
      </c>
      <c r="E7" s="387">
        <v>4</v>
      </c>
      <c r="F7" s="387">
        <v>17</v>
      </c>
      <c r="G7" s="387"/>
      <c r="H7" s="387"/>
      <c r="I7" s="387"/>
      <c r="J7" s="387"/>
      <c r="K7" s="387">
        <v>153</v>
      </c>
      <c r="L7" s="387">
        <v>50</v>
      </c>
      <c r="M7" s="387">
        <v>17</v>
      </c>
      <c r="N7" s="387">
        <v>253</v>
      </c>
      <c r="O7" s="387"/>
      <c r="P7" s="387">
        <v>5</v>
      </c>
      <c r="Q7" s="387">
        <v>7</v>
      </c>
      <c r="R7" s="389">
        <v>85</v>
      </c>
    </row>
    <row r="8" spans="1:18">
      <c r="A8" s="386" t="s">
        <v>274</v>
      </c>
      <c r="B8" s="387">
        <v>572025</v>
      </c>
      <c r="C8" s="387">
        <v>45921</v>
      </c>
      <c r="D8" s="387">
        <v>13574</v>
      </c>
      <c r="E8" s="387">
        <v>34833</v>
      </c>
      <c r="F8" s="387">
        <v>29583</v>
      </c>
      <c r="G8" s="387">
        <v>18456</v>
      </c>
      <c r="H8" s="387">
        <v>162499</v>
      </c>
      <c r="I8" s="387">
        <v>3314</v>
      </c>
      <c r="J8" s="387"/>
      <c r="K8" s="387">
        <v>63672</v>
      </c>
      <c r="L8" s="387">
        <v>57308</v>
      </c>
      <c r="M8" s="387">
        <v>28398</v>
      </c>
      <c r="N8" s="387">
        <v>27667</v>
      </c>
      <c r="O8" s="387">
        <v>56929</v>
      </c>
      <c r="P8" s="387">
        <v>10077</v>
      </c>
      <c r="Q8" s="387">
        <v>19028</v>
      </c>
      <c r="R8" s="389">
        <v>766</v>
      </c>
    </row>
    <row r="9" spans="1:18">
      <c r="A9" s="386" t="s">
        <v>275</v>
      </c>
      <c r="B9" s="387">
        <v>461989</v>
      </c>
      <c r="C9" s="387">
        <v>39941</v>
      </c>
      <c r="D9" s="387">
        <v>86487</v>
      </c>
      <c r="E9" s="387">
        <v>17130</v>
      </c>
      <c r="F9" s="387">
        <v>19311</v>
      </c>
      <c r="G9" s="387">
        <v>34705</v>
      </c>
      <c r="H9" s="387">
        <v>42443</v>
      </c>
      <c r="I9" s="387">
        <v>5939</v>
      </c>
      <c r="J9" s="387">
        <v>223</v>
      </c>
      <c r="K9" s="387">
        <v>34789</v>
      </c>
      <c r="L9" s="387">
        <v>43797</v>
      </c>
      <c r="M9" s="387">
        <v>34493</v>
      </c>
      <c r="N9" s="387">
        <v>32431</v>
      </c>
      <c r="O9" s="387">
        <v>26514</v>
      </c>
      <c r="P9" s="387">
        <v>20010</v>
      </c>
      <c r="Q9" s="387">
        <v>20224</v>
      </c>
      <c r="R9" s="389">
        <v>3552</v>
      </c>
    </row>
    <row r="10" spans="1:18">
      <c r="A10" s="386" t="s">
        <v>335</v>
      </c>
      <c r="B10" s="387"/>
      <c r="C10" s="387"/>
      <c r="D10" s="387"/>
      <c r="E10" s="387"/>
      <c r="F10" s="387"/>
      <c r="G10" s="387"/>
      <c r="H10" s="387"/>
      <c r="I10" s="387"/>
      <c r="J10" s="387"/>
      <c r="K10" s="387"/>
      <c r="L10" s="387"/>
      <c r="M10" s="387"/>
      <c r="N10" s="387"/>
      <c r="O10" s="387"/>
      <c r="P10" s="387"/>
      <c r="Q10" s="387"/>
      <c r="R10" s="389"/>
    </row>
    <row r="11" spans="1:18" ht="14.25">
      <c r="A11" s="390" t="s">
        <v>336</v>
      </c>
      <c r="B11" s="387">
        <v>1994</v>
      </c>
      <c r="C11" s="387"/>
      <c r="D11" s="387">
        <v>177</v>
      </c>
      <c r="E11" s="388">
        <v>25</v>
      </c>
      <c r="F11" s="323">
        <v>166</v>
      </c>
      <c r="G11" s="323">
        <v>39</v>
      </c>
      <c r="H11" s="323"/>
      <c r="I11" s="323"/>
      <c r="J11" s="323"/>
      <c r="K11" s="323">
        <v>477</v>
      </c>
      <c r="L11" s="323">
        <v>73</v>
      </c>
      <c r="M11" s="387">
        <v>512</v>
      </c>
      <c r="N11" s="387">
        <v>359</v>
      </c>
      <c r="O11" s="387"/>
      <c r="P11" s="387">
        <v>40</v>
      </c>
      <c r="Q11" s="387">
        <v>37</v>
      </c>
      <c r="R11" s="391">
        <v>89</v>
      </c>
    </row>
    <row r="12" spans="1:18" ht="14.25">
      <c r="A12" s="390" t="s">
        <v>341</v>
      </c>
      <c r="B12" s="387">
        <v>39996</v>
      </c>
      <c r="C12" s="387"/>
      <c r="D12" s="387"/>
      <c r="E12" s="388">
        <v>138</v>
      </c>
      <c r="F12" s="387">
        <v>251</v>
      </c>
      <c r="G12" s="387"/>
      <c r="H12" s="387"/>
      <c r="I12" s="387"/>
      <c r="J12" s="387"/>
      <c r="K12" s="387">
        <v>12858</v>
      </c>
      <c r="L12" s="387">
        <v>174</v>
      </c>
      <c r="M12" s="387">
        <v>3373</v>
      </c>
      <c r="N12" s="387">
        <v>728</v>
      </c>
      <c r="O12" s="387">
        <v>21370</v>
      </c>
      <c r="P12" s="387">
        <v>721</v>
      </c>
      <c r="Q12" s="387">
        <v>383</v>
      </c>
      <c r="R12" s="389"/>
    </row>
    <row r="13" spans="1:18" ht="14.25">
      <c r="A13" s="390" t="s">
        <v>346</v>
      </c>
      <c r="B13" s="387">
        <v>445689</v>
      </c>
      <c r="C13" s="387">
        <v>27606</v>
      </c>
      <c r="D13" s="387">
        <v>11468</v>
      </c>
      <c r="E13" s="388">
        <v>33448</v>
      </c>
      <c r="F13" s="387">
        <v>24381</v>
      </c>
      <c r="G13" s="387">
        <v>14606</v>
      </c>
      <c r="H13" s="387">
        <v>157754</v>
      </c>
      <c r="I13" s="387">
        <v>3132</v>
      </c>
      <c r="J13" s="387"/>
      <c r="K13" s="387">
        <v>32896</v>
      </c>
      <c r="L13" s="387">
        <v>51590</v>
      </c>
      <c r="M13" s="387">
        <v>19772</v>
      </c>
      <c r="N13" s="387">
        <v>24168</v>
      </c>
      <c r="O13" s="387">
        <v>23634</v>
      </c>
      <c r="P13" s="387">
        <v>6718</v>
      </c>
      <c r="Q13" s="387">
        <v>14267</v>
      </c>
      <c r="R13" s="389">
        <v>249</v>
      </c>
    </row>
    <row r="14" spans="1:18" ht="14.25">
      <c r="A14" s="390" t="s">
        <v>376</v>
      </c>
      <c r="B14" s="387">
        <v>17417</v>
      </c>
      <c r="C14" s="387">
        <v>9083</v>
      </c>
      <c r="D14" s="387"/>
      <c r="E14" s="388">
        <v>128</v>
      </c>
      <c r="F14" s="387">
        <v>437</v>
      </c>
      <c r="G14" s="387">
        <v>411</v>
      </c>
      <c r="H14" s="387">
        <v>1262</v>
      </c>
      <c r="I14" s="387">
        <v>41</v>
      </c>
      <c r="J14" s="387"/>
      <c r="K14" s="387">
        <v>2449</v>
      </c>
      <c r="L14" s="387">
        <v>561</v>
      </c>
      <c r="M14" s="387">
        <v>895</v>
      </c>
      <c r="N14" s="387">
        <v>899</v>
      </c>
      <c r="O14" s="387">
        <v>624</v>
      </c>
      <c r="P14" s="387">
        <v>235</v>
      </c>
      <c r="Q14" s="387">
        <v>289</v>
      </c>
      <c r="R14" s="389">
        <v>103</v>
      </c>
    </row>
    <row r="15" spans="1:18" ht="14.25">
      <c r="A15" s="390" t="s">
        <v>380</v>
      </c>
      <c r="B15" s="387">
        <v>68923</v>
      </c>
      <c r="C15" s="387">
        <v>9232</v>
      </c>
      <c r="D15" s="387">
        <v>2106</v>
      </c>
      <c r="E15" s="388">
        <v>1119</v>
      </c>
      <c r="F15" s="387">
        <v>4514</v>
      </c>
      <c r="G15" s="387">
        <v>3439</v>
      </c>
      <c r="H15" s="387">
        <v>3483</v>
      </c>
      <c r="I15" s="387">
        <v>141</v>
      </c>
      <c r="J15" s="387"/>
      <c r="K15" s="387">
        <v>15469</v>
      </c>
      <c r="L15" s="387">
        <v>4983</v>
      </c>
      <c r="M15" s="387">
        <v>4358</v>
      </c>
      <c r="N15" s="387">
        <v>1872</v>
      </c>
      <c r="O15" s="387">
        <v>11301</v>
      </c>
      <c r="P15" s="387">
        <v>2403</v>
      </c>
      <c r="Q15" s="387">
        <v>4089</v>
      </c>
      <c r="R15" s="389">
        <v>414</v>
      </c>
    </row>
    <row r="16" spans="1:18" ht="14.25">
      <c r="A16" s="390" t="s">
        <v>385</v>
      </c>
      <c r="B16" s="387">
        <v>36761</v>
      </c>
      <c r="C16" s="387">
        <v>6609</v>
      </c>
      <c r="D16" s="387">
        <v>13436</v>
      </c>
      <c r="E16" s="388">
        <v>805</v>
      </c>
      <c r="F16" s="387">
        <v>491</v>
      </c>
      <c r="G16" s="387">
        <v>1279</v>
      </c>
      <c r="H16" s="387">
        <v>1997</v>
      </c>
      <c r="I16" s="387">
        <v>387</v>
      </c>
      <c r="J16" s="387"/>
      <c r="K16" s="387">
        <v>1735</v>
      </c>
      <c r="L16" s="387">
        <v>3065</v>
      </c>
      <c r="M16" s="387">
        <v>1536</v>
      </c>
      <c r="N16" s="387">
        <v>1397</v>
      </c>
      <c r="O16" s="387">
        <v>2673</v>
      </c>
      <c r="P16" s="387">
        <v>812</v>
      </c>
      <c r="Q16" s="387">
        <v>510</v>
      </c>
      <c r="R16" s="389">
        <v>29</v>
      </c>
    </row>
    <row r="17" spans="1:18" ht="14.25">
      <c r="A17" s="390" t="s">
        <v>388</v>
      </c>
      <c r="B17" s="387">
        <v>48234</v>
      </c>
      <c r="C17" s="387">
        <v>25733</v>
      </c>
      <c r="D17" s="387">
        <v>4379</v>
      </c>
      <c r="E17" s="388">
        <v>519</v>
      </c>
      <c r="F17" s="387">
        <v>825</v>
      </c>
      <c r="G17" s="387">
        <v>33</v>
      </c>
      <c r="H17" s="387">
        <v>3488</v>
      </c>
      <c r="I17" s="387"/>
      <c r="J17" s="387"/>
      <c r="K17" s="387">
        <v>6321</v>
      </c>
      <c r="L17" s="387">
        <v>1175</v>
      </c>
      <c r="M17" s="387">
        <v>2015</v>
      </c>
      <c r="N17" s="387">
        <v>1546</v>
      </c>
      <c r="O17" s="387">
        <v>787</v>
      </c>
      <c r="P17" s="387">
        <v>483</v>
      </c>
      <c r="Q17" s="387">
        <v>464</v>
      </c>
      <c r="R17" s="389">
        <v>466</v>
      </c>
    </row>
    <row r="18" spans="1:18" ht="14.25">
      <c r="A18" s="390" t="s">
        <v>397</v>
      </c>
      <c r="B18" s="387">
        <v>11495</v>
      </c>
      <c r="C18" s="387">
        <v>1441</v>
      </c>
      <c r="D18" s="387">
        <v>1833</v>
      </c>
      <c r="E18" s="388">
        <v>300</v>
      </c>
      <c r="F18" s="387">
        <v>277</v>
      </c>
      <c r="G18" s="387">
        <v>1335</v>
      </c>
      <c r="H18" s="387">
        <v>810</v>
      </c>
      <c r="I18" s="387">
        <v>13</v>
      </c>
      <c r="J18" s="387">
        <v>20</v>
      </c>
      <c r="K18" s="387">
        <v>872</v>
      </c>
      <c r="L18" s="387">
        <v>618</v>
      </c>
      <c r="M18" s="387">
        <v>649</v>
      </c>
      <c r="N18" s="387">
        <v>1025</v>
      </c>
      <c r="O18" s="387">
        <v>1401</v>
      </c>
      <c r="P18" s="387">
        <v>190</v>
      </c>
      <c r="Q18" s="387">
        <v>556</v>
      </c>
      <c r="R18" s="389">
        <v>155</v>
      </c>
    </row>
    <row r="19" spans="1:18" ht="14.25">
      <c r="A19" s="390" t="s">
        <v>400</v>
      </c>
      <c r="B19" s="387">
        <v>10500</v>
      </c>
      <c r="C19" s="387">
        <v>5296</v>
      </c>
      <c r="D19" s="387">
        <v>56</v>
      </c>
      <c r="E19" s="388">
        <v>88</v>
      </c>
      <c r="F19" s="387">
        <v>291</v>
      </c>
      <c r="G19" s="387">
        <v>249</v>
      </c>
      <c r="H19" s="387">
        <v>2271</v>
      </c>
      <c r="I19" s="387">
        <v>243</v>
      </c>
      <c r="J19" s="387"/>
      <c r="K19" s="387">
        <v>248</v>
      </c>
      <c r="L19" s="387">
        <v>409</v>
      </c>
      <c r="M19" s="387">
        <v>476</v>
      </c>
      <c r="N19" s="387">
        <v>125</v>
      </c>
      <c r="O19" s="387">
        <v>263</v>
      </c>
      <c r="P19" s="387">
        <v>230</v>
      </c>
      <c r="Q19" s="387">
        <v>157</v>
      </c>
      <c r="R19" s="389">
        <v>98</v>
      </c>
    </row>
    <row r="20" spans="1:18" ht="14.25">
      <c r="A20" s="390" t="s">
        <v>404</v>
      </c>
      <c r="B20" s="387">
        <v>28453</v>
      </c>
      <c r="C20" s="387"/>
      <c r="D20" s="387">
        <v>9603</v>
      </c>
      <c r="E20" s="388">
        <v>545</v>
      </c>
      <c r="F20" s="387">
        <v>1136</v>
      </c>
      <c r="G20" s="387">
        <v>971</v>
      </c>
      <c r="H20" s="387">
        <v>1372</v>
      </c>
      <c r="I20" s="387">
        <v>156</v>
      </c>
      <c r="J20" s="387"/>
      <c r="K20" s="387">
        <v>2971</v>
      </c>
      <c r="L20" s="387">
        <v>1119</v>
      </c>
      <c r="M20" s="387">
        <v>3959</v>
      </c>
      <c r="N20" s="387">
        <v>1371</v>
      </c>
      <c r="O20" s="387">
        <v>2384</v>
      </c>
      <c r="P20" s="387">
        <v>789</v>
      </c>
      <c r="Q20" s="387">
        <v>1824</v>
      </c>
      <c r="R20" s="389">
        <v>253</v>
      </c>
    </row>
    <row r="21" spans="1:18" ht="14.25">
      <c r="A21" s="390" t="s">
        <v>409</v>
      </c>
      <c r="B21" s="387">
        <v>35739</v>
      </c>
      <c r="C21" s="387">
        <v>326</v>
      </c>
      <c r="D21" s="387">
        <v>7129</v>
      </c>
      <c r="E21" s="388">
        <v>2508</v>
      </c>
      <c r="F21" s="387">
        <v>1258</v>
      </c>
      <c r="G21" s="387">
        <v>4228</v>
      </c>
      <c r="H21" s="387">
        <v>11071</v>
      </c>
      <c r="I21" s="387">
        <v>204</v>
      </c>
      <c r="J21" s="387"/>
      <c r="K21" s="387">
        <v>1830</v>
      </c>
      <c r="L21" s="387">
        <v>1625</v>
      </c>
      <c r="M21" s="387">
        <v>878</v>
      </c>
      <c r="N21" s="387">
        <v>1921</v>
      </c>
      <c r="O21" s="387">
        <v>960</v>
      </c>
      <c r="P21" s="387">
        <v>1013</v>
      </c>
      <c r="Q21" s="387">
        <v>705</v>
      </c>
      <c r="R21" s="389">
        <v>83</v>
      </c>
    </row>
    <row r="22" spans="1:18" ht="14.25">
      <c r="A22" s="390" t="s">
        <v>413</v>
      </c>
      <c r="B22" s="387">
        <v>11519</v>
      </c>
      <c r="C22" s="387">
        <v>45</v>
      </c>
      <c r="D22" s="387">
        <v>3996</v>
      </c>
      <c r="E22" s="388">
        <v>953</v>
      </c>
      <c r="F22" s="387">
        <v>408</v>
      </c>
      <c r="G22" s="387">
        <v>1068</v>
      </c>
      <c r="H22" s="387">
        <v>698</v>
      </c>
      <c r="I22" s="387">
        <v>312</v>
      </c>
      <c r="J22" s="387"/>
      <c r="K22" s="387">
        <v>1057</v>
      </c>
      <c r="L22" s="387">
        <v>819</v>
      </c>
      <c r="M22" s="387">
        <v>115</v>
      </c>
      <c r="N22" s="387">
        <v>314</v>
      </c>
      <c r="O22" s="387">
        <v>829</v>
      </c>
      <c r="P22" s="387">
        <v>45</v>
      </c>
      <c r="Q22" s="387">
        <v>627</v>
      </c>
      <c r="R22" s="389">
        <v>233</v>
      </c>
    </row>
    <row r="23" spans="1:18" ht="14.25">
      <c r="A23" s="390" t="s">
        <v>416</v>
      </c>
      <c r="B23" s="387">
        <v>19794</v>
      </c>
      <c r="C23" s="387"/>
      <c r="D23" s="387">
        <v>2475</v>
      </c>
      <c r="E23" s="388">
        <v>1519</v>
      </c>
      <c r="F23" s="387">
        <v>325</v>
      </c>
      <c r="G23" s="387">
        <v>2614</v>
      </c>
      <c r="H23" s="387">
        <v>4985</v>
      </c>
      <c r="I23" s="387">
        <v>1386</v>
      </c>
      <c r="J23" s="387"/>
      <c r="K23" s="387">
        <v>520</v>
      </c>
      <c r="L23" s="387">
        <v>1799</v>
      </c>
      <c r="M23" s="387">
        <v>1187</v>
      </c>
      <c r="N23" s="387">
        <v>631</v>
      </c>
      <c r="O23" s="387">
        <v>1221</v>
      </c>
      <c r="P23" s="387">
        <v>605</v>
      </c>
      <c r="Q23" s="387">
        <v>444</v>
      </c>
      <c r="R23" s="389">
        <v>83</v>
      </c>
    </row>
    <row r="24" spans="1:18" ht="14.25">
      <c r="A24" s="390" t="s">
        <v>420</v>
      </c>
      <c r="B24" s="387">
        <v>12702</v>
      </c>
      <c r="C24" s="387"/>
      <c r="D24" s="387">
        <v>2707</v>
      </c>
      <c r="E24" s="388">
        <v>1356</v>
      </c>
      <c r="F24" s="387">
        <v>770</v>
      </c>
      <c r="G24" s="387">
        <v>270</v>
      </c>
      <c r="H24" s="387">
        <v>1048</v>
      </c>
      <c r="I24" s="387">
        <v>116</v>
      </c>
      <c r="J24" s="387">
        <v>203</v>
      </c>
      <c r="K24" s="387">
        <v>695</v>
      </c>
      <c r="L24" s="387">
        <v>566</v>
      </c>
      <c r="M24" s="387">
        <v>1352</v>
      </c>
      <c r="N24" s="387">
        <v>2519</v>
      </c>
      <c r="O24" s="387">
        <v>423</v>
      </c>
      <c r="P24" s="387">
        <v>426</v>
      </c>
      <c r="Q24" s="387">
        <v>220</v>
      </c>
      <c r="R24" s="389">
        <v>31</v>
      </c>
    </row>
    <row r="25" spans="1:18" ht="14.25">
      <c r="A25" s="390" t="s">
        <v>424</v>
      </c>
      <c r="B25" s="387">
        <v>1621</v>
      </c>
      <c r="C25" s="387"/>
      <c r="D25" s="387">
        <v>472</v>
      </c>
      <c r="E25" s="388">
        <v>64</v>
      </c>
      <c r="F25" s="387">
        <v>93</v>
      </c>
      <c r="G25" s="387">
        <v>135</v>
      </c>
      <c r="H25" s="387">
        <v>213</v>
      </c>
      <c r="I25" s="387"/>
      <c r="J25" s="387"/>
      <c r="K25" s="387">
        <v>119</v>
      </c>
      <c r="L25" s="387">
        <v>96</v>
      </c>
      <c r="M25" s="387">
        <v>34</v>
      </c>
      <c r="N25" s="387">
        <v>163</v>
      </c>
      <c r="O25" s="387">
        <v>106</v>
      </c>
      <c r="P25" s="387">
        <v>58</v>
      </c>
      <c r="Q25" s="387">
        <v>61</v>
      </c>
      <c r="R25" s="389">
        <v>7</v>
      </c>
    </row>
    <row r="26" spans="1:18" ht="14.25">
      <c r="A26" s="390" t="s">
        <v>428</v>
      </c>
      <c r="B26" s="387">
        <v>111524</v>
      </c>
      <c r="C26" s="387"/>
      <c r="D26" s="387">
        <v>14887</v>
      </c>
      <c r="E26" s="388">
        <v>3154</v>
      </c>
      <c r="F26" s="387">
        <v>5363</v>
      </c>
      <c r="G26" s="387">
        <v>13077</v>
      </c>
      <c r="H26" s="387">
        <v>8484</v>
      </c>
      <c r="I26" s="387">
        <v>2550</v>
      </c>
      <c r="J26" s="387"/>
      <c r="K26" s="387">
        <v>7684</v>
      </c>
      <c r="L26" s="387">
        <v>17784</v>
      </c>
      <c r="M26" s="387">
        <v>10002</v>
      </c>
      <c r="N26" s="387">
        <v>9718</v>
      </c>
      <c r="O26" s="387">
        <v>6315</v>
      </c>
      <c r="P26" s="387">
        <v>6612</v>
      </c>
      <c r="Q26" s="387">
        <v>5386</v>
      </c>
      <c r="R26" s="389">
        <v>508</v>
      </c>
    </row>
    <row r="27" spans="1:18" ht="14.25">
      <c r="A27" s="390" t="s">
        <v>432</v>
      </c>
      <c r="B27" s="387">
        <v>51802</v>
      </c>
      <c r="C27" s="387"/>
      <c r="D27" s="387">
        <v>11532</v>
      </c>
      <c r="E27" s="388">
        <v>1597</v>
      </c>
      <c r="F27" s="387">
        <v>3674</v>
      </c>
      <c r="G27" s="387">
        <v>2003</v>
      </c>
      <c r="H27" s="387">
        <v>2408</v>
      </c>
      <c r="I27" s="387">
        <v>138</v>
      </c>
      <c r="J27" s="387"/>
      <c r="K27" s="387">
        <v>4514</v>
      </c>
      <c r="L27" s="387">
        <v>6856</v>
      </c>
      <c r="M27" s="387">
        <v>5145</v>
      </c>
      <c r="N27" s="387">
        <v>4817</v>
      </c>
      <c r="O27" s="387">
        <v>2730</v>
      </c>
      <c r="P27" s="387">
        <v>2538</v>
      </c>
      <c r="Q27" s="387">
        <v>3731</v>
      </c>
      <c r="R27" s="389">
        <v>119</v>
      </c>
    </row>
    <row r="28" spans="1:18" ht="14.25">
      <c r="A28" s="390" t="s">
        <v>435</v>
      </c>
      <c r="B28" s="387">
        <v>6341</v>
      </c>
      <c r="C28" s="387">
        <v>491</v>
      </c>
      <c r="D28" s="387">
        <v>339</v>
      </c>
      <c r="E28" s="388">
        <v>133</v>
      </c>
      <c r="F28" s="387">
        <v>360</v>
      </c>
      <c r="G28" s="387">
        <v>1133</v>
      </c>
      <c r="H28" s="387">
        <v>237</v>
      </c>
      <c r="I28" s="387">
        <v>32</v>
      </c>
      <c r="J28" s="387"/>
      <c r="K28" s="387">
        <v>791</v>
      </c>
      <c r="L28" s="387">
        <v>422</v>
      </c>
      <c r="M28" s="387">
        <v>439</v>
      </c>
      <c r="N28" s="387">
        <v>750</v>
      </c>
      <c r="O28" s="387">
        <v>413</v>
      </c>
      <c r="P28" s="387">
        <v>427</v>
      </c>
      <c r="Q28" s="387">
        <v>290</v>
      </c>
      <c r="R28" s="389">
        <v>84</v>
      </c>
    </row>
    <row r="29" spans="1:18">
      <c r="A29" s="392" t="s">
        <v>441</v>
      </c>
      <c r="B29" s="393">
        <v>74111</v>
      </c>
      <c r="C29" s="393"/>
      <c r="D29" s="393">
        <v>13476</v>
      </c>
      <c r="E29" s="393">
        <v>3568</v>
      </c>
      <c r="F29" s="393">
        <v>3891</v>
      </c>
      <c r="G29" s="393">
        <v>6271</v>
      </c>
      <c r="H29" s="393">
        <v>3361</v>
      </c>
      <c r="I29" s="393">
        <v>402</v>
      </c>
      <c r="J29" s="393"/>
      <c r="K29" s="393">
        <v>5108</v>
      </c>
      <c r="L29" s="393">
        <v>7421</v>
      </c>
      <c r="M29" s="393">
        <v>6211</v>
      </c>
      <c r="N29" s="393">
        <v>6028</v>
      </c>
      <c r="O29" s="387">
        <v>6009</v>
      </c>
      <c r="P29" s="393">
        <v>5747</v>
      </c>
      <c r="Q29" s="393">
        <v>5219</v>
      </c>
      <c r="R29" s="394">
        <v>1399</v>
      </c>
    </row>
  </sheetData>
  <mergeCells count="14">
    <mergeCell ref="O3:O4"/>
    <mergeCell ref="P3:P4"/>
    <mergeCell ref="Q3:Q4"/>
    <mergeCell ref="R3:R4"/>
    <mergeCell ref="A1:R1"/>
    <mergeCell ref="M2:O2"/>
    <mergeCell ref="Q2:R2"/>
    <mergeCell ref="A3:A4"/>
    <mergeCell ref="B3:B4"/>
    <mergeCell ref="C3:J3"/>
    <mergeCell ref="K3:K4"/>
    <mergeCell ref="L3:L4"/>
    <mergeCell ref="M3:M4"/>
    <mergeCell ref="N3:N4"/>
  </mergeCells>
  <phoneticPr fontId="16" type="noConversion"/>
  <pageMargins left="0.7" right="0.7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M23"/>
  <sheetViews>
    <sheetView workbookViewId="0">
      <selection activeCell="F8" sqref="F8"/>
    </sheetView>
  </sheetViews>
  <sheetFormatPr defaultRowHeight="12.75"/>
  <cols>
    <col min="1" max="1" width="10.75" style="196" customWidth="1"/>
    <col min="2" max="13" width="9.625" style="196" customWidth="1"/>
    <col min="14" max="16384" width="9" style="196"/>
  </cols>
  <sheetData>
    <row r="1" spans="1:13" ht="18.75">
      <c r="A1" s="530" t="s">
        <v>516</v>
      </c>
      <c r="B1" s="619"/>
      <c r="C1" s="619"/>
      <c r="D1" s="619"/>
      <c r="E1" s="619"/>
      <c r="F1" s="619"/>
      <c r="G1" s="619"/>
      <c r="H1" s="619"/>
      <c r="I1" s="619"/>
      <c r="J1" s="619"/>
      <c r="K1" s="619"/>
      <c r="L1" s="619"/>
      <c r="M1" s="619"/>
    </row>
    <row r="2" spans="1:13" ht="20.25" customHeight="1">
      <c r="A2" s="620" t="s">
        <v>154</v>
      </c>
      <c r="B2" s="622" t="s">
        <v>217</v>
      </c>
      <c r="C2" s="623"/>
      <c r="D2" s="623"/>
      <c r="E2" s="623"/>
      <c r="F2" s="623"/>
      <c r="G2" s="624"/>
      <c r="H2" s="622" t="s">
        <v>218</v>
      </c>
      <c r="I2" s="623"/>
      <c r="J2" s="623"/>
      <c r="K2" s="623"/>
      <c r="L2" s="623"/>
      <c r="M2" s="623"/>
    </row>
    <row r="3" spans="1:13" ht="20.25">
      <c r="A3" s="621"/>
      <c r="B3" s="625" t="s">
        <v>155</v>
      </c>
      <c r="C3" s="197"/>
      <c r="D3" s="627" t="s">
        <v>219</v>
      </c>
      <c r="E3" s="198"/>
      <c r="F3" s="627" t="s">
        <v>220</v>
      </c>
      <c r="G3" s="199"/>
      <c r="H3" s="625" t="s">
        <v>155</v>
      </c>
      <c r="I3" s="200"/>
      <c r="J3" s="627" t="s">
        <v>219</v>
      </c>
      <c r="K3" s="200"/>
      <c r="L3" s="627" t="s">
        <v>220</v>
      </c>
      <c r="M3" s="200"/>
    </row>
    <row r="4" spans="1:13" ht="24" customHeight="1">
      <c r="A4" s="621"/>
      <c r="B4" s="626"/>
      <c r="C4" s="201" t="s">
        <v>184</v>
      </c>
      <c r="D4" s="628"/>
      <c r="E4" s="202" t="s">
        <v>184</v>
      </c>
      <c r="F4" s="628"/>
      <c r="G4" s="201" t="s">
        <v>184</v>
      </c>
      <c r="H4" s="626"/>
      <c r="I4" s="202" t="s">
        <v>184</v>
      </c>
      <c r="J4" s="628"/>
      <c r="K4" s="201" t="s">
        <v>184</v>
      </c>
      <c r="L4" s="628"/>
      <c r="M4" s="202" t="s">
        <v>184</v>
      </c>
    </row>
    <row r="5" spans="1:13" ht="15.75" customHeight="1">
      <c r="A5" s="203" t="s">
        <v>221</v>
      </c>
      <c r="B5" s="204">
        <f>D5+F5</f>
        <v>688602</v>
      </c>
      <c r="C5" s="204">
        <f>E5+G5</f>
        <v>314957</v>
      </c>
      <c r="D5" s="205">
        <v>174501</v>
      </c>
      <c r="E5" s="205">
        <v>83708</v>
      </c>
      <c r="F5" s="206">
        <v>514101</v>
      </c>
      <c r="G5" s="206">
        <v>231249</v>
      </c>
      <c r="H5" s="207">
        <f>J5+L5</f>
        <v>2120101</v>
      </c>
      <c r="I5" s="208">
        <f>K5+M5</f>
        <v>1069213</v>
      </c>
      <c r="J5" s="204">
        <v>1202229</v>
      </c>
      <c r="K5" s="205">
        <v>649781</v>
      </c>
      <c r="L5" s="209">
        <v>917872</v>
      </c>
      <c r="M5" s="210">
        <v>419432</v>
      </c>
    </row>
    <row r="6" spans="1:13" ht="15.75" customHeight="1">
      <c r="A6" s="211" t="s">
        <v>222</v>
      </c>
      <c r="B6" s="212">
        <f t="shared" ref="B6:C22" si="0">D6+F6</f>
        <v>7065</v>
      </c>
      <c r="C6" s="212">
        <f t="shared" si="0"/>
        <v>7065</v>
      </c>
      <c r="D6" s="213">
        <v>2394</v>
      </c>
      <c r="E6" s="213">
        <v>2394</v>
      </c>
      <c r="F6" s="214">
        <v>4671</v>
      </c>
      <c r="G6" s="214">
        <v>4671</v>
      </c>
      <c r="H6" s="215">
        <f t="shared" ref="H6:I22" si="1">J6+L6</f>
        <v>34701</v>
      </c>
      <c r="I6" s="216">
        <f t="shared" si="1"/>
        <v>34701</v>
      </c>
      <c r="J6" s="212">
        <v>27034</v>
      </c>
      <c r="K6" s="213">
        <v>27034</v>
      </c>
      <c r="L6" s="214">
        <v>7667</v>
      </c>
      <c r="M6" s="217">
        <v>7667</v>
      </c>
    </row>
    <row r="7" spans="1:13" ht="15.75" customHeight="1">
      <c r="A7" s="211" t="s">
        <v>223</v>
      </c>
      <c r="B7" s="212">
        <f t="shared" si="0"/>
        <v>126537</v>
      </c>
      <c r="C7" s="212">
        <f t="shared" si="0"/>
        <v>126537</v>
      </c>
      <c r="D7" s="213">
        <v>47855</v>
      </c>
      <c r="E7" s="213">
        <v>47855</v>
      </c>
      <c r="F7" s="218">
        <v>78682</v>
      </c>
      <c r="G7" s="218">
        <v>78682</v>
      </c>
      <c r="H7" s="215">
        <f t="shared" si="1"/>
        <v>463265</v>
      </c>
      <c r="I7" s="216">
        <f t="shared" si="1"/>
        <v>463265</v>
      </c>
      <c r="J7" s="212">
        <v>333902</v>
      </c>
      <c r="K7" s="213">
        <v>333902</v>
      </c>
      <c r="L7" s="214">
        <v>129363</v>
      </c>
      <c r="M7" s="219">
        <v>129363</v>
      </c>
    </row>
    <row r="8" spans="1:13" ht="15.75" customHeight="1">
      <c r="A8" s="211" t="s">
        <v>224</v>
      </c>
      <c r="B8" s="212">
        <f t="shared" si="0"/>
        <v>29618</v>
      </c>
      <c r="C8" s="212">
        <f t="shared" si="0"/>
        <v>12197</v>
      </c>
      <c r="D8" s="213">
        <v>7977</v>
      </c>
      <c r="E8" s="213">
        <v>2947</v>
      </c>
      <c r="F8" s="218">
        <v>21641</v>
      </c>
      <c r="G8" s="218">
        <v>9250</v>
      </c>
      <c r="H8" s="215">
        <f t="shared" si="1"/>
        <v>78227</v>
      </c>
      <c r="I8" s="216">
        <f t="shared" si="1"/>
        <v>40169</v>
      </c>
      <c r="J8" s="212">
        <v>38462</v>
      </c>
      <c r="K8" s="213">
        <v>23329</v>
      </c>
      <c r="L8" s="220">
        <v>39765</v>
      </c>
      <c r="M8" s="219">
        <v>16840</v>
      </c>
    </row>
    <row r="9" spans="1:13" ht="15.75" customHeight="1">
      <c r="A9" s="211" t="s">
        <v>225</v>
      </c>
      <c r="B9" s="212">
        <f t="shared" si="0"/>
        <v>41090</v>
      </c>
      <c r="C9" s="212">
        <f t="shared" si="0"/>
        <v>21112</v>
      </c>
      <c r="D9" s="213">
        <v>8266</v>
      </c>
      <c r="E9" s="213">
        <v>4524</v>
      </c>
      <c r="F9" s="218">
        <v>32824</v>
      </c>
      <c r="G9" s="218">
        <v>16588</v>
      </c>
      <c r="H9" s="215">
        <f t="shared" si="1"/>
        <v>107272</v>
      </c>
      <c r="I9" s="216">
        <f t="shared" si="1"/>
        <v>61808</v>
      </c>
      <c r="J9" s="212">
        <v>51075</v>
      </c>
      <c r="K9" s="213">
        <v>31354</v>
      </c>
      <c r="L9" s="220">
        <v>56197</v>
      </c>
      <c r="M9" s="219">
        <v>30454</v>
      </c>
    </row>
    <row r="10" spans="1:13" ht="15.75" customHeight="1">
      <c r="A10" s="211" t="s">
        <v>226</v>
      </c>
      <c r="B10" s="212">
        <f t="shared" si="0"/>
        <v>36430</v>
      </c>
      <c r="C10" s="212">
        <f t="shared" si="0"/>
        <v>12056</v>
      </c>
      <c r="D10" s="213">
        <v>11746</v>
      </c>
      <c r="E10" s="213">
        <v>2419</v>
      </c>
      <c r="F10" s="218">
        <v>24684</v>
      </c>
      <c r="G10" s="218">
        <v>9637</v>
      </c>
      <c r="H10" s="215">
        <f t="shared" si="1"/>
        <v>89593</v>
      </c>
      <c r="I10" s="216">
        <f t="shared" si="1"/>
        <v>25868</v>
      </c>
      <c r="J10" s="212">
        <v>47133</v>
      </c>
      <c r="K10" s="213">
        <v>8214</v>
      </c>
      <c r="L10" s="220">
        <v>42460</v>
      </c>
      <c r="M10" s="219">
        <v>17654</v>
      </c>
    </row>
    <row r="11" spans="1:13" ht="15.75" customHeight="1">
      <c r="A11" s="211" t="s">
        <v>227</v>
      </c>
      <c r="B11" s="212">
        <f t="shared" si="0"/>
        <v>36428</v>
      </c>
      <c r="C11" s="212">
        <f t="shared" si="0"/>
        <v>14450</v>
      </c>
      <c r="D11" s="213">
        <v>17432</v>
      </c>
      <c r="E11" s="213">
        <v>5155</v>
      </c>
      <c r="F11" s="218">
        <v>18996</v>
      </c>
      <c r="G11" s="218">
        <v>9295</v>
      </c>
      <c r="H11" s="215">
        <f t="shared" si="1"/>
        <v>136513</v>
      </c>
      <c r="I11" s="216">
        <f t="shared" si="1"/>
        <v>50131</v>
      </c>
      <c r="J11" s="212">
        <v>102961</v>
      </c>
      <c r="K11" s="213">
        <v>33174</v>
      </c>
      <c r="L11" s="220">
        <v>33552</v>
      </c>
      <c r="M11" s="219">
        <v>16957</v>
      </c>
    </row>
    <row r="12" spans="1:13" ht="15.75" customHeight="1">
      <c r="A12" s="211" t="s">
        <v>228</v>
      </c>
      <c r="B12" s="212">
        <f t="shared" si="0"/>
        <v>4859</v>
      </c>
      <c r="C12" s="212">
        <f t="shared" si="0"/>
        <v>674</v>
      </c>
      <c r="D12" s="213">
        <v>2972</v>
      </c>
      <c r="E12" s="213">
        <v>204</v>
      </c>
      <c r="F12" s="218">
        <v>1887</v>
      </c>
      <c r="G12" s="218">
        <v>470</v>
      </c>
      <c r="H12" s="215">
        <f t="shared" si="1"/>
        <v>22075</v>
      </c>
      <c r="I12" s="216">
        <f t="shared" si="1"/>
        <v>1404</v>
      </c>
      <c r="J12" s="212">
        <v>18379</v>
      </c>
      <c r="K12" s="213">
        <v>474</v>
      </c>
      <c r="L12" s="220">
        <v>3696</v>
      </c>
      <c r="M12" s="219">
        <v>930</v>
      </c>
    </row>
    <row r="13" spans="1:13" ht="15.75" customHeight="1">
      <c r="A13" s="211" t="s">
        <v>229</v>
      </c>
      <c r="B13" s="212">
        <f t="shared" si="0"/>
        <v>127</v>
      </c>
      <c r="C13" s="212">
        <f t="shared" si="0"/>
        <v>2</v>
      </c>
      <c r="D13" s="213">
        <v>48</v>
      </c>
      <c r="E13" s="213">
        <v>2</v>
      </c>
      <c r="F13" s="218">
        <v>79</v>
      </c>
      <c r="G13" s="218"/>
      <c r="H13" s="215">
        <f t="shared" si="1"/>
        <v>368</v>
      </c>
      <c r="I13" s="216">
        <f t="shared" si="1"/>
        <v>2</v>
      </c>
      <c r="J13" s="212">
        <v>210</v>
      </c>
      <c r="K13" s="213">
        <v>2</v>
      </c>
      <c r="L13" s="220">
        <v>158</v>
      </c>
      <c r="M13" s="219"/>
    </row>
    <row r="14" spans="1:13" ht="15.75" customHeight="1">
      <c r="A14" s="211" t="s">
        <v>230</v>
      </c>
      <c r="B14" s="212">
        <f t="shared" si="0"/>
        <v>265</v>
      </c>
      <c r="C14" s="212">
        <f t="shared" si="0"/>
        <v>265</v>
      </c>
      <c r="D14" s="213">
        <v>265</v>
      </c>
      <c r="E14" s="213">
        <v>265</v>
      </c>
      <c r="F14" s="218"/>
      <c r="G14" s="218"/>
      <c r="H14" s="215">
        <f t="shared" si="1"/>
        <v>4752</v>
      </c>
      <c r="I14" s="216">
        <f t="shared" si="1"/>
        <v>4752</v>
      </c>
      <c r="J14" s="212">
        <v>4752</v>
      </c>
      <c r="K14" s="213">
        <v>4752</v>
      </c>
      <c r="L14" s="220"/>
      <c r="M14" s="219"/>
    </row>
    <row r="15" spans="1:13" ht="15.75" customHeight="1">
      <c r="A15" s="211" t="s">
        <v>172</v>
      </c>
      <c r="B15" s="212">
        <f t="shared" si="0"/>
        <v>78349</v>
      </c>
      <c r="C15" s="212">
        <f t="shared" si="0"/>
        <v>16292</v>
      </c>
      <c r="D15" s="213">
        <v>13273</v>
      </c>
      <c r="E15" s="213">
        <v>1978</v>
      </c>
      <c r="F15" s="218">
        <v>65076</v>
      </c>
      <c r="G15" s="218">
        <v>14314</v>
      </c>
      <c r="H15" s="215">
        <f t="shared" si="1"/>
        <v>265978</v>
      </c>
      <c r="I15" s="216">
        <f t="shared" si="1"/>
        <v>72499</v>
      </c>
      <c r="J15" s="212">
        <v>147203</v>
      </c>
      <c r="K15" s="213">
        <v>23385</v>
      </c>
      <c r="L15" s="220">
        <v>118775</v>
      </c>
      <c r="M15" s="219">
        <v>49114</v>
      </c>
    </row>
    <row r="16" spans="1:13" ht="15.75" customHeight="1">
      <c r="A16" s="211" t="s">
        <v>173</v>
      </c>
      <c r="B16" s="212">
        <f t="shared" si="0"/>
        <v>61524</v>
      </c>
      <c r="C16" s="212">
        <f t="shared" si="0"/>
        <v>36263</v>
      </c>
      <c r="D16" s="213">
        <v>6444</v>
      </c>
      <c r="E16" s="213">
        <v>4618</v>
      </c>
      <c r="F16" s="218">
        <v>55080</v>
      </c>
      <c r="G16" s="218">
        <v>31645</v>
      </c>
      <c r="H16" s="215">
        <f t="shared" si="1"/>
        <v>169792</v>
      </c>
      <c r="I16" s="216">
        <f t="shared" si="1"/>
        <v>107581</v>
      </c>
      <c r="J16" s="212">
        <v>72000</v>
      </c>
      <c r="K16" s="213">
        <v>49688</v>
      </c>
      <c r="L16" s="220">
        <v>97792</v>
      </c>
      <c r="M16" s="219">
        <v>57893</v>
      </c>
    </row>
    <row r="17" spans="1:13" ht="15.75" customHeight="1">
      <c r="A17" s="211" t="s">
        <v>174</v>
      </c>
      <c r="B17" s="212">
        <f t="shared" si="0"/>
        <v>58379</v>
      </c>
      <c r="C17" s="212">
        <f t="shared" si="0"/>
        <v>10729</v>
      </c>
      <c r="D17" s="213">
        <v>18543</v>
      </c>
      <c r="E17" s="213">
        <v>1386</v>
      </c>
      <c r="F17" s="218">
        <v>39836</v>
      </c>
      <c r="G17" s="218">
        <v>9343</v>
      </c>
      <c r="H17" s="215">
        <f t="shared" si="1"/>
        <v>146315</v>
      </c>
      <c r="I17" s="216">
        <f t="shared" si="1"/>
        <v>20691</v>
      </c>
      <c r="J17" s="212">
        <v>64803</v>
      </c>
      <c r="K17" s="213">
        <v>2866</v>
      </c>
      <c r="L17" s="220">
        <v>81512</v>
      </c>
      <c r="M17" s="219">
        <v>17825</v>
      </c>
    </row>
    <row r="18" spans="1:13" ht="15.75" customHeight="1">
      <c r="A18" s="211" t="s">
        <v>175</v>
      </c>
      <c r="B18" s="212">
        <f t="shared" si="0"/>
        <v>30709</v>
      </c>
      <c r="C18" s="212">
        <f t="shared" si="0"/>
        <v>11366</v>
      </c>
      <c r="D18" s="213">
        <v>9412</v>
      </c>
      <c r="E18" s="213">
        <v>1635</v>
      </c>
      <c r="F18" s="218">
        <v>21297</v>
      </c>
      <c r="G18" s="218">
        <v>9731</v>
      </c>
      <c r="H18" s="215">
        <f t="shared" si="1"/>
        <v>113517</v>
      </c>
      <c r="I18" s="216">
        <f t="shared" si="1"/>
        <v>36067</v>
      </c>
      <c r="J18" s="212">
        <v>68180</v>
      </c>
      <c r="K18" s="213">
        <v>17440</v>
      </c>
      <c r="L18" s="220">
        <v>45337</v>
      </c>
      <c r="M18" s="219">
        <v>18627</v>
      </c>
    </row>
    <row r="19" spans="1:13" ht="15.75" customHeight="1">
      <c r="A19" s="211" t="s">
        <v>176</v>
      </c>
      <c r="B19" s="212">
        <f t="shared" si="0"/>
        <v>66718</v>
      </c>
      <c r="C19" s="212">
        <f t="shared" si="0"/>
        <v>16067</v>
      </c>
      <c r="D19" s="213">
        <v>10449</v>
      </c>
      <c r="E19" s="213">
        <v>1595</v>
      </c>
      <c r="F19" s="218">
        <v>56269</v>
      </c>
      <c r="G19" s="218">
        <v>14472</v>
      </c>
      <c r="H19" s="215">
        <f t="shared" si="1"/>
        <v>139516</v>
      </c>
      <c r="I19" s="216">
        <f t="shared" si="1"/>
        <v>57363</v>
      </c>
      <c r="J19" s="212">
        <v>69517</v>
      </c>
      <c r="K19" s="213">
        <v>36734</v>
      </c>
      <c r="L19" s="220">
        <v>69999</v>
      </c>
      <c r="M19" s="219">
        <v>20629</v>
      </c>
    </row>
    <row r="20" spans="1:13" ht="15.75" customHeight="1">
      <c r="A20" s="211" t="s">
        <v>177</v>
      </c>
      <c r="B20" s="212">
        <f t="shared" si="0"/>
        <v>49257</v>
      </c>
      <c r="C20" s="212">
        <f t="shared" si="0"/>
        <v>16283</v>
      </c>
      <c r="D20" s="213">
        <v>6410</v>
      </c>
      <c r="E20" s="213">
        <v>2284</v>
      </c>
      <c r="F20" s="218">
        <v>42847</v>
      </c>
      <c r="G20" s="218">
        <v>13999</v>
      </c>
      <c r="H20" s="215">
        <f t="shared" si="1"/>
        <v>185096</v>
      </c>
      <c r="I20" s="216">
        <f t="shared" si="1"/>
        <v>47593</v>
      </c>
      <c r="J20" s="212">
        <v>72425</v>
      </c>
      <c r="K20" s="213">
        <v>28067</v>
      </c>
      <c r="L20" s="220">
        <v>112671</v>
      </c>
      <c r="M20" s="219">
        <v>19526</v>
      </c>
    </row>
    <row r="21" spans="1:13" ht="15.75" customHeight="1">
      <c r="A21" s="211" t="s">
        <v>178</v>
      </c>
      <c r="B21" s="212">
        <f t="shared" si="0"/>
        <v>56830</v>
      </c>
      <c r="C21" s="212">
        <f t="shared" si="0"/>
        <v>10406</v>
      </c>
      <c r="D21" s="213">
        <v>9979</v>
      </c>
      <c r="E21" s="213">
        <v>3936</v>
      </c>
      <c r="F21" s="218">
        <v>46851</v>
      </c>
      <c r="G21" s="218">
        <v>6470</v>
      </c>
      <c r="H21" s="215">
        <f t="shared" si="1"/>
        <v>149925</v>
      </c>
      <c r="I21" s="216">
        <f t="shared" si="1"/>
        <v>35819</v>
      </c>
      <c r="J21" s="212">
        <v>77318</v>
      </c>
      <c r="K21" s="213">
        <v>24869</v>
      </c>
      <c r="L21" s="220">
        <v>72607</v>
      </c>
      <c r="M21" s="219">
        <v>10950</v>
      </c>
    </row>
    <row r="22" spans="1:13" ht="15.75" customHeight="1">
      <c r="A22" s="221" t="s">
        <v>179</v>
      </c>
      <c r="B22" s="222">
        <f t="shared" si="0"/>
        <v>4417</v>
      </c>
      <c r="C22" s="222">
        <f t="shared" si="0"/>
        <v>3193</v>
      </c>
      <c r="D22" s="223">
        <v>1036</v>
      </c>
      <c r="E22" s="223">
        <v>511</v>
      </c>
      <c r="F22" s="224">
        <v>3381</v>
      </c>
      <c r="G22" s="224">
        <v>2682</v>
      </c>
      <c r="H22" s="225">
        <f t="shared" si="1"/>
        <v>13196</v>
      </c>
      <c r="I22" s="226">
        <f t="shared" si="1"/>
        <v>9500</v>
      </c>
      <c r="J22" s="222">
        <v>6875</v>
      </c>
      <c r="K22" s="222">
        <v>4497</v>
      </c>
      <c r="L22" s="227">
        <v>6321</v>
      </c>
      <c r="M22" s="228">
        <v>5003</v>
      </c>
    </row>
    <row r="23" spans="1:13" ht="21.75" customHeight="1">
      <c r="A23" s="618" t="s">
        <v>231</v>
      </c>
      <c r="B23" s="618"/>
      <c r="C23" s="618"/>
      <c r="F23" s="229"/>
      <c r="G23" s="229"/>
    </row>
  </sheetData>
  <mergeCells count="11">
    <mergeCell ref="A23:C23"/>
    <mergeCell ref="A1:M1"/>
    <mergeCell ref="A2:A4"/>
    <mergeCell ref="B2:G2"/>
    <mergeCell ref="H2:M2"/>
    <mergeCell ref="B3:B4"/>
    <mergeCell ref="D3:D4"/>
    <mergeCell ref="F3:F4"/>
    <mergeCell ref="H3:H4"/>
    <mergeCell ref="J3:J4"/>
    <mergeCell ref="L3:L4"/>
  </mergeCells>
  <phoneticPr fontId="16" type="noConversion"/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G34"/>
  <sheetViews>
    <sheetView workbookViewId="0">
      <selection activeCell="I11" sqref="I11"/>
    </sheetView>
  </sheetViews>
  <sheetFormatPr defaultRowHeight="13.5"/>
  <cols>
    <col min="1" max="1" width="28.5" style="1" customWidth="1"/>
    <col min="2" max="7" width="9.125" style="1" customWidth="1"/>
    <col min="8" max="16384" width="9" style="1"/>
  </cols>
  <sheetData>
    <row r="1" spans="1:7" ht="18.75">
      <c r="A1" s="539" t="s">
        <v>525</v>
      </c>
      <c r="B1" s="629"/>
      <c r="C1" s="629"/>
      <c r="D1" s="629"/>
      <c r="E1" s="629"/>
      <c r="F1" s="629"/>
      <c r="G1" s="629"/>
    </row>
    <row r="2" spans="1:7">
      <c r="A2" s="160"/>
      <c r="B2" s="160"/>
      <c r="C2" s="160"/>
      <c r="D2" s="161"/>
      <c r="E2" s="162"/>
      <c r="F2" s="635" t="s">
        <v>515</v>
      </c>
      <c r="G2" s="635"/>
    </row>
    <row r="3" spans="1:7" s="165" customFormat="1" ht="15" customHeight="1">
      <c r="A3" s="630"/>
      <c r="B3" s="632" t="s">
        <v>181</v>
      </c>
      <c r="C3" s="163"/>
      <c r="D3" s="632" t="s">
        <v>182</v>
      </c>
      <c r="E3" s="164"/>
      <c r="F3" s="632" t="s">
        <v>183</v>
      </c>
      <c r="G3" s="163"/>
    </row>
    <row r="4" spans="1:7" s="165" customFormat="1" ht="44.25" customHeight="1">
      <c r="A4" s="631"/>
      <c r="B4" s="633"/>
      <c r="C4" s="166" t="s">
        <v>184</v>
      </c>
      <c r="D4" s="633"/>
      <c r="E4" s="167" t="s">
        <v>185</v>
      </c>
      <c r="F4" s="634"/>
      <c r="G4" s="166" t="s">
        <v>186</v>
      </c>
    </row>
    <row r="5" spans="1:7" s="165" customFormat="1" ht="15" customHeight="1">
      <c r="A5" s="168" t="s">
        <v>187</v>
      </c>
      <c r="B5" s="169">
        <f>D5+F5</f>
        <v>2120101</v>
      </c>
      <c r="C5" s="170">
        <f>E5+G5</f>
        <v>1069213</v>
      </c>
      <c r="D5" s="171">
        <v>1202229</v>
      </c>
      <c r="E5" s="171">
        <v>649781</v>
      </c>
      <c r="F5" s="172">
        <v>917872</v>
      </c>
      <c r="G5" s="173">
        <v>419432</v>
      </c>
    </row>
    <row r="6" spans="1:7" s="165" customFormat="1" ht="15" customHeight="1">
      <c r="A6" s="174" t="s">
        <v>188</v>
      </c>
      <c r="B6" s="175"/>
      <c r="C6" s="176"/>
      <c r="D6" s="177"/>
      <c r="E6" s="177"/>
      <c r="F6" s="178"/>
      <c r="G6" s="179"/>
    </row>
    <row r="7" spans="1:7" s="165" customFormat="1" ht="15" customHeight="1">
      <c r="A7" s="174" t="s">
        <v>189</v>
      </c>
      <c r="B7" s="175">
        <f t="shared" ref="B7:C27" si="0">D7+F7</f>
        <v>80221</v>
      </c>
      <c r="C7" s="176">
        <f t="shared" si="0"/>
        <v>14579</v>
      </c>
      <c r="D7" s="180">
        <v>36279</v>
      </c>
      <c r="E7" s="180">
        <v>5546</v>
      </c>
      <c r="F7" s="181">
        <v>43942</v>
      </c>
      <c r="G7" s="182">
        <v>9033</v>
      </c>
    </row>
    <row r="8" spans="1:7" s="165" customFormat="1" ht="15" customHeight="1">
      <c r="A8" s="174" t="s">
        <v>190</v>
      </c>
      <c r="B8" s="175">
        <f t="shared" si="0"/>
        <v>1730</v>
      </c>
      <c r="C8" s="176">
        <f t="shared" si="0"/>
        <v>453</v>
      </c>
      <c r="D8" s="180">
        <v>981</v>
      </c>
      <c r="E8" s="180">
        <v>389</v>
      </c>
      <c r="F8" s="181">
        <v>749</v>
      </c>
      <c r="G8" s="182">
        <v>64</v>
      </c>
    </row>
    <row r="9" spans="1:7" s="165" customFormat="1" ht="15" customHeight="1">
      <c r="A9" s="174" t="s">
        <v>191</v>
      </c>
      <c r="B9" s="175">
        <f t="shared" si="0"/>
        <v>5397</v>
      </c>
      <c r="C9" s="176">
        <f t="shared" si="0"/>
        <v>599</v>
      </c>
      <c r="D9" s="180">
        <v>3304</v>
      </c>
      <c r="E9" s="180">
        <v>337</v>
      </c>
      <c r="F9" s="181">
        <v>2093</v>
      </c>
      <c r="G9" s="182">
        <v>262</v>
      </c>
    </row>
    <row r="10" spans="1:7" s="165" customFormat="1" ht="15" customHeight="1">
      <c r="A10" s="174" t="s">
        <v>192</v>
      </c>
      <c r="B10" s="175">
        <f t="shared" si="0"/>
        <v>233</v>
      </c>
      <c r="C10" s="176">
        <f t="shared" si="0"/>
        <v>58</v>
      </c>
      <c r="D10" s="180">
        <v>99</v>
      </c>
      <c r="E10" s="180">
        <v>34</v>
      </c>
      <c r="F10" s="181">
        <v>134</v>
      </c>
      <c r="G10" s="182">
        <v>24</v>
      </c>
    </row>
    <row r="11" spans="1:7" s="165" customFormat="1" ht="15" customHeight="1">
      <c r="A11" s="174" t="s">
        <v>193</v>
      </c>
      <c r="B11" s="175">
        <f t="shared" si="0"/>
        <v>422994</v>
      </c>
      <c r="C11" s="176">
        <f t="shared" si="0"/>
        <v>152660</v>
      </c>
      <c r="D11" s="180">
        <v>349306</v>
      </c>
      <c r="E11" s="180">
        <v>123002</v>
      </c>
      <c r="F11" s="181">
        <v>73688</v>
      </c>
      <c r="G11" s="182">
        <v>29658</v>
      </c>
    </row>
    <row r="12" spans="1:7" s="165" customFormat="1" ht="15" customHeight="1">
      <c r="A12" s="174" t="s">
        <v>194</v>
      </c>
      <c r="B12" s="175">
        <f t="shared" si="0"/>
        <v>1716</v>
      </c>
      <c r="C12" s="176">
        <f t="shared" si="0"/>
        <v>1072</v>
      </c>
      <c r="D12" s="180">
        <v>1405</v>
      </c>
      <c r="E12" s="180">
        <v>971</v>
      </c>
      <c r="F12" s="181">
        <v>311</v>
      </c>
      <c r="G12" s="182">
        <v>101</v>
      </c>
    </row>
    <row r="13" spans="1:7" s="165" customFormat="1" ht="15" customHeight="1">
      <c r="A13" s="174" t="s">
        <v>195</v>
      </c>
      <c r="B13" s="175">
        <f t="shared" si="0"/>
        <v>4349</v>
      </c>
      <c r="C13" s="176">
        <f t="shared" si="0"/>
        <v>2017</v>
      </c>
      <c r="D13" s="180">
        <v>4299</v>
      </c>
      <c r="E13" s="180">
        <v>1995</v>
      </c>
      <c r="F13" s="181">
        <v>50</v>
      </c>
      <c r="G13" s="182">
        <v>22</v>
      </c>
    </row>
    <row r="14" spans="1:7" s="165" customFormat="1" ht="15" customHeight="1">
      <c r="A14" s="174" t="s">
        <v>196</v>
      </c>
      <c r="B14" s="175">
        <f t="shared" si="0"/>
        <v>93655</v>
      </c>
      <c r="C14" s="176">
        <f t="shared" si="0"/>
        <v>56981</v>
      </c>
      <c r="D14" s="180">
        <v>88712</v>
      </c>
      <c r="E14" s="180">
        <v>54987</v>
      </c>
      <c r="F14" s="181">
        <v>4943</v>
      </c>
      <c r="G14" s="182">
        <v>1994</v>
      </c>
    </row>
    <row r="15" spans="1:7" s="165" customFormat="1" ht="15" customHeight="1">
      <c r="A15" s="174" t="s">
        <v>197</v>
      </c>
      <c r="B15" s="175">
        <f t="shared" si="0"/>
        <v>965108</v>
      </c>
      <c r="C15" s="176">
        <f t="shared" si="0"/>
        <v>501815</v>
      </c>
      <c r="D15" s="180">
        <v>399441</v>
      </c>
      <c r="E15" s="180">
        <v>248873</v>
      </c>
      <c r="F15" s="181">
        <v>565667</v>
      </c>
      <c r="G15" s="182">
        <v>252942</v>
      </c>
    </row>
    <row r="16" spans="1:7" s="165" customFormat="1" ht="15" customHeight="1">
      <c r="A16" s="174" t="s">
        <v>198</v>
      </c>
      <c r="B16" s="175">
        <f t="shared" si="0"/>
        <v>50508</v>
      </c>
      <c r="C16" s="176">
        <f t="shared" si="0"/>
        <v>23686</v>
      </c>
      <c r="D16" s="180">
        <v>30988</v>
      </c>
      <c r="E16" s="180">
        <v>19056</v>
      </c>
      <c r="F16" s="181">
        <v>19520</v>
      </c>
      <c r="G16" s="182">
        <v>4630</v>
      </c>
    </row>
    <row r="17" spans="1:7" s="165" customFormat="1" ht="15" customHeight="1">
      <c r="A17" s="174" t="s">
        <v>199</v>
      </c>
      <c r="B17" s="175">
        <f t="shared" si="0"/>
        <v>107756</v>
      </c>
      <c r="C17" s="176">
        <f t="shared" si="0"/>
        <v>61847</v>
      </c>
      <c r="D17" s="180">
        <v>18822</v>
      </c>
      <c r="E17" s="180">
        <v>12375</v>
      </c>
      <c r="F17" s="181">
        <v>88934</v>
      </c>
      <c r="G17" s="182">
        <v>49472</v>
      </c>
    </row>
    <row r="18" spans="1:7" s="165" customFormat="1" ht="15" customHeight="1">
      <c r="A18" s="174" t="s">
        <v>200</v>
      </c>
      <c r="B18" s="175">
        <f t="shared" si="0"/>
        <v>27599</v>
      </c>
      <c r="C18" s="176">
        <f t="shared" si="0"/>
        <v>16580</v>
      </c>
      <c r="D18" s="180">
        <v>26149</v>
      </c>
      <c r="E18" s="180">
        <v>15869</v>
      </c>
      <c r="F18" s="181">
        <v>1450</v>
      </c>
      <c r="G18" s="182">
        <v>711</v>
      </c>
    </row>
    <row r="19" spans="1:7" s="165" customFormat="1" ht="15" customHeight="1">
      <c r="A19" s="174" t="s">
        <v>201</v>
      </c>
      <c r="B19" s="175">
        <f t="shared" si="0"/>
        <v>5329</v>
      </c>
      <c r="C19" s="176">
        <f t="shared" si="0"/>
        <v>4039</v>
      </c>
      <c r="D19" s="180">
        <v>5326</v>
      </c>
      <c r="E19" s="180">
        <v>4039</v>
      </c>
      <c r="F19" s="181">
        <v>3</v>
      </c>
      <c r="G19" s="182"/>
    </row>
    <row r="20" spans="1:7" s="165" customFormat="1" ht="15" customHeight="1">
      <c r="A20" s="174" t="s">
        <v>202</v>
      </c>
      <c r="B20" s="175">
        <f t="shared" si="0"/>
        <v>36071</v>
      </c>
      <c r="C20" s="176">
        <f t="shared" si="0"/>
        <v>21526</v>
      </c>
      <c r="D20" s="180">
        <v>34952</v>
      </c>
      <c r="E20" s="180">
        <v>20898</v>
      </c>
      <c r="F20" s="181">
        <v>1119</v>
      </c>
      <c r="G20" s="182">
        <v>628</v>
      </c>
    </row>
    <row r="21" spans="1:7" s="165" customFormat="1" ht="15" customHeight="1">
      <c r="A21" s="174" t="s">
        <v>203</v>
      </c>
      <c r="B21" s="175">
        <f t="shared" si="0"/>
        <v>129210</v>
      </c>
      <c r="C21" s="176">
        <f t="shared" si="0"/>
        <v>97279</v>
      </c>
      <c r="D21" s="180">
        <v>115670</v>
      </c>
      <c r="E21" s="180">
        <v>88390</v>
      </c>
      <c r="F21" s="181">
        <v>13540</v>
      </c>
      <c r="G21" s="182">
        <v>8889</v>
      </c>
    </row>
    <row r="22" spans="1:7" s="165" customFormat="1" ht="15" customHeight="1">
      <c r="A22" s="174" t="s">
        <v>204</v>
      </c>
      <c r="B22" s="175">
        <f t="shared" si="0"/>
        <v>44972</v>
      </c>
      <c r="C22" s="176">
        <f t="shared" si="0"/>
        <v>28313</v>
      </c>
      <c r="D22" s="180">
        <v>42701</v>
      </c>
      <c r="E22" s="180">
        <v>27003</v>
      </c>
      <c r="F22" s="181">
        <v>2271</v>
      </c>
      <c r="G22" s="182">
        <v>1310</v>
      </c>
    </row>
    <row r="23" spans="1:7" s="165" customFormat="1" ht="15" customHeight="1">
      <c r="A23" s="174" t="s">
        <v>205</v>
      </c>
      <c r="B23" s="175">
        <f t="shared" si="0"/>
        <v>4731</v>
      </c>
      <c r="C23" s="176">
        <f t="shared" si="0"/>
        <v>2321</v>
      </c>
      <c r="D23" s="180">
        <v>4550</v>
      </c>
      <c r="E23" s="180">
        <v>2248</v>
      </c>
      <c r="F23" s="181">
        <v>181</v>
      </c>
      <c r="G23" s="182">
        <v>73</v>
      </c>
    </row>
    <row r="24" spans="1:7" s="165" customFormat="1" ht="15" customHeight="1">
      <c r="A24" s="174" t="s">
        <v>206</v>
      </c>
      <c r="B24" s="175">
        <f t="shared" si="0"/>
        <v>119022</v>
      </c>
      <c r="C24" s="176">
        <f t="shared" si="0"/>
        <v>69223</v>
      </c>
      <c r="D24" s="180">
        <v>25158</v>
      </c>
      <c r="E24" s="180">
        <v>13612</v>
      </c>
      <c r="F24" s="181">
        <v>93864</v>
      </c>
      <c r="G24" s="182">
        <v>55611</v>
      </c>
    </row>
    <row r="25" spans="1:7" s="165" customFormat="1" ht="15" customHeight="1">
      <c r="A25" s="174" t="s">
        <v>207</v>
      </c>
      <c r="B25" s="175">
        <f t="shared" si="0"/>
        <v>3242</v>
      </c>
      <c r="C25" s="176">
        <f t="shared" si="0"/>
        <v>1627</v>
      </c>
      <c r="D25" s="180">
        <v>2715</v>
      </c>
      <c r="E25" s="180">
        <v>1392</v>
      </c>
      <c r="F25" s="181">
        <v>527</v>
      </c>
      <c r="G25" s="182">
        <v>235</v>
      </c>
    </row>
    <row r="26" spans="1:7" s="165" customFormat="1" ht="15" customHeight="1">
      <c r="A26" s="174" t="s">
        <v>208</v>
      </c>
      <c r="B26" s="175">
        <f t="shared" si="0"/>
        <v>4353</v>
      </c>
      <c r="C26" s="176">
        <f t="shared" si="0"/>
        <v>2909</v>
      </c>
      <c r="D26" s="180">
        <v>2306</v>
      </c>
      <c r="E26" s="180">
        <v>1538</v>
      </c>
      <c r="F26" s="181">
        <v>2047</v>
      </c>
      <c r="G26" s="182">
        <v>1371</v>
      </c>
    </row>
    <row r="27" spans="1:7" s="165" customFormat="1" ht="15" customHeight="1">
      <c r="A27" s="174" t="s">
        <v>209</v>
      </c>
      <c r="B27" s="175">
        <f t="shared" si="0"/>
        <v>15584</v>
      </c>
      <c r="C27" s="176">
        <f t="shared" si="0"/>
        <v>11212</v>
      </c>
      <c r="D27" s="180">
        <v>11551</v>
      </c>
      <c r="E27" s="180">
        <v>8621</v>
      </c>
      <c r="F27" s="181">
        <v>4033</v>
      </c>
      <c r="G27" s="182">
        <v>2591</v>
      </c>
    </row>
    <row r="28" spans="1:7" s="165" customFormat="1" ht="15" customHeight="1">
      <c r="A28" s="174" t="s">
        <v>210</v>
      </c>
      <c r="B28" s="183"/>
      <c r="C28" s="184"/>
      <c r="D28" s="185"/>
      <c r="E28" s="186"/>
      <c r="F28" s="187"/>
      <c r="G28" s="188"/>
    </row>
    <row r="29" spans="1:7" s="165" customFormat="1" ht="15" customHeight="1">
      <c r="A29" s="189" t="s">
        <v>211</v>
      </c>
      <c r="B29" s="186"/>
      <c r="C29" s="186"/>
      <c r="D29" s="186"/>
      <c r="E29" s="186"/>
      <c r="F29" s="186"/>
      <c r="G29" s="190"/>
    </row>
    <row r="30" spans="1:7" s="165" customFormat="1" ht="15" customHeight="1">
      <c r="A30" s="189" t="s">
        <v>212</v>
      </c>
      <c r="B30" s="186"/>
      <c r="C30" s="186"/>
      <c r="D30" s="186"/>
      <c r="E30" s="186"/>
      <c r="F30" s="186"/>
      <c r="G30" s="190"/>
    </row>
    <row r="31" spans="1:7" s="165" customFormat="1" ht="15" customHeight="1">
      <c r="A31" s="189" t="s">
        <v>213</v>
      </c>
      <c r="B31" s="186"/>
      <c r="C31" s="186"/>
      <c r="D31" s="186"/>
      <c r="E31" s="186"/>
      <c r="F31" s="186"/>
      <c r="G31" s="190"/>
    </row>
    <row r="32" spans="1:7">
      <c r="A32" s="189" t="s">
        <v>214</v>
      </c>
      <c r="B32" s="191">
        <f>B7-B8</f>
        <v>78491</v>
      </c>
      <c r="C32" s="191">
        <f t="shared" ref="C32:G32" si="1">C7-C8</f>
        <v>14126</v>
      </c>
      <c r="D32" s="191">
        <f t="shared" si="1"/>
        <v>35298</v>
      </c>
      <c r="E32" s="191">
        <f t="shared" si="1"/>
        <v>5157</v>
      </c>
      <c r="F32" s="191">
        <f t="shared" si="1"/>
        <v>43193</v>
      </c>
      <c r="G32" s="192">
        <f t="shared" si="1"/>
        <v>8969</v>
      </c>
    </row>
    <row r="33" spans="1:7">
      <c r="A33" s="189" t="s">
        <v>215</v>
      </c>
      <c r="B33" s="191">
        <f>B9-B10+B11-B12+B13+B14</f>
        <v>524446</v>
      </c>
      <c r="C33" s="191">
        <f t="shared" ref="C33:G33" si="2">C9-C10+C11-C12+C13+C14</f>
        <v>211127</v>
      </c>
      <c r="D33" s="191">
        <f t="shared" si="2"/>
        <v>444117</v>
      </c>
      <c r="E33" s="191">
        <f t="shared" si="2"/>
        <v>179316</v>
      </c>
      <c r="F33" s="191">
        <f t="shared" si="2"/>
        <v>80329</v>
      </c>
      <c r="G33" s="192">
        <f t="shared" si="2"/>
        <v>31811</v>
      </c>
    </row>
    <row r="34" spans="1:7">
      <c r="A34" s="193" t="s">
        <v>216</v>
      </c>
      <c r="B34" s="194">
        <f>B8+B10+B12+B15+B16+B17+B18+B19+B20+B21+B22+B23+B24+B25+B26+B27</f>
        <v>1517164</v>
      </c>
      <c r="C34" s="194">
        <f t="shared" ref="C34:G34" si="3">C8+C10+C12+C15+C16+C17+C18+C19+C20+C21+C22+C23+C24+C25+C26+C27</f>
        <v>843960</v>
      </c>
      <c r="D34" s="194">
        <f t="shared" si="3"/>
        <v>722814</v>
      </c>
      <c r="E34" s="194">
        <f t="shared" si="3"/>
        <v>465308</v>
      </c>
      <c r="F34" s="194">
        <f t="shared" si="3"/>
        <v>794350</v>
      </c>
      <c r="G34" s="195">
        <f t="shared" si="3"/>
        <v>378652</v>
      </c>
    </row>
  </sheetData>
  <mergeCells count="6">
    <mergeCell ref="A1:G1"/>
    <mergeCell ref="A3:A4"/>
    <mergeCell ref="B3:B4"/>
    <mergeCell ref="D3:D4"/>
    <mergeCell ref="F3:F4"/>
    <mergeCell ref="F2:G2"/>
  </mergeCells>
  <phoneticPr fontId="16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H23"/>
  <sheetViews>
    <sheetView workbookViewId="0">
      <selection activeCell="F8" sqref="F8"/>
    </sheetView>
  </sheetViews>
  <sheetFormatPr defaultRowHeight="13.5"/>
  <cols>
    <col min="1" max="1" width="9.75" style="241" customWidth="1"/>
    <col min="2" max="2" width="13.125" style="231" customWidth="1"/>
    <col min="3" max="3" width="13.125" style="241" customWidth="1"/>
    <col min="4" max="4" width="13.125" style="231" customWidth="1"/>
    <col min="5" max="5" width="13.125" style="230" customWidth="1"/>
    <col min="6" max="7" width="13.125" style="231" customWidth="1"/>
    <col min="8" max="8" width="9" style="230"/>
    <col min="9" max="255" width="9" style="231"/>
    <col min="256" max="259" width="20" style="231" customWidth="1"/>
    <col min="260" max="260" width="9" style="231" customWidth="1"/>
    <col min="261" max="511" width="9" style="231"/>
    <col min="512" max="515" width="20" style="231" customWidth="1"/>
    <col min="516" max="516" width="9" style="231" customWidth="1"/>
    <col min="517" max="767" width="9" style="231"/>
    <col min="768" max="771" width="20" style="231" customWidth="1"/>
    <col min="772" max="772" width="9" style="231" customWidth="1"/>
    <col min="773" max="1023" width="9" style="231"/>
    <col min="1024" max="1027" width="20" style="231" customWidth="1"/>
    <col min="1028" max="1028" width="9" style="231" customWidth="1"/>
    <col min="1029" max="1279" width="9" style="231"/>
    <col min="1280" max="1283" width="20" style="231" customWidth="1"/>
    <col min="1284" max="1284" width="9" style="231" customWidth="1"/>
    <col min="1285" max="1535" width="9" style="231"/>
    <col min="1536" max="1539" width="20" style="231" customWidth="1"/>
    <col min="1540" max="1540" width="9" style="231" customWidth="1"/>
    <col min="1541" max="1791" width="9" style="231"/>
    <col min="1792" max="1795" width="20" style="231" customWidth="1"/>
    <col min="1796" max="1796" width="9" style="231" customWidth="1"/>
    <col min="1797" max="2047" width="9" style="231"/>
    <col min="2048" max="2051" width="20" style="231" customWidth="1"/>
    <col min="2052" max="2052" width="9" style="231" customWidth="1"/>
    <col min="2053" max="2303" width="9" style="231"/>
    <col min="2304" max="2307" width="20" style="231" customWidth="1"/>
    <col min="2308" max="2308" width="9" style="231" customWidth="1"/>
    <col min="2309" max="2559" width="9" style="231"/>
    <col min="2560" max="2563" width="20" style="231" customWidth="1"/>
    <col min="2564" max="2564" width="9" style="231" customWidth="1"/>
    <col min="2565" max="2815" width="9" style="231"/>
    <col min="2816" max="2819" width="20" style="231" customWidth="1"/>
    <col min="2820" max="2820" width="9" style="231" customWidth="1"/>
    <col min="2821" max="3071" width="9" style="231"/>
    <col min="3072" max="3075" width="20" style="231" customWidth="1"/>
    <col min="3076" max="3076" width="9" style="231" customWidth="1"/>
    <col min="3077" max="3327" width="9" style="231"/>
    <col min="3328" max="3331" width="20" style="231" customWidth="1"/>
    <col min="3332" max="3332" width="9" style="231" customWidth="1"/>
    <col min="3333" max="3583" width="9" style="231"/>
    <col min="3584" max="3587" width="20" style="231" customWidth="1"/>
    <col min="3588" max="3588" width="9" style="231" customWidth="1"/>
    <col min="3589" max="3839" width="9" style="231"/>
    <col min="3840" max="3843" width="20" style="231" customWidth="1"/>
    <col min="3844" max="3844" width="9" style="231" customWidth="1"/>
    <col min="3845" max="4095" width="9" style="231"/>
    <col min="4096" max="4099" width="20" style="231" customWidth="1"/>
    <col min="4100" max="4100" width="9" style="231" customWidth="1"/>
    <col min="4101" max="4351" width="9" style="231"/>
    <col min="4352" max="4355" width="20" style="231" customWidth="1"/>
    <col min="4356" max="4356" width="9" style="231" customWidth="1"/>
    <col min="4357" max="4607" width="9" style="231"/>
    <col min="4608" max="4611" width="20" style="231" customWidth="1"/>
    <col min="4612" max="4612" width="9" style="231" customWidth="1"/>
    <col min="4613" max="4863" width="9" style="231"/>
    <col min="4864" max="4867" width="20" style="231" customWidth="1"/>
    <col min="4868" max="4868" width="9" style="231" customWidth="1"/>
    <col min="4869" max="5119" width="9" style="231"/>
    <col min="5120" max="5123" width="20" style="231" customWidth="1"/>
    <col min="5124" max="5124" width="9" style="231" customWidth="1"/>
    <col min="5125" max="5375" width="9" style="231"/>
    <col min="5376" max="5379" width="20" style="231" customWidth="1"/>
    <col min="5380" max="5380" width="9" style="231" customWidth="1"/>
    <col min="5381" max="5631" width="9" style="231"/>
    <col min="5632" max="5635" width="20" style="231" customWidth="1"/>
    <col min="5636" max="5636" width="9" style="231" customWidth="1"/>
    <col min="5637" max="5887" width="9" style="231"/>
    <col min="5888" max="5891" width="20" style="231" customWidth="1"/>
    <col min="5892" max="5892" width="9" style="231" customWidth="1"/>
    <col min="5893" max="6143" width="9" style="231"/>
    <col min="6144" max="6147" width="20" style="231" customWidth="1"/>
    <col min="6148" max="6148" width="9" style="231" customWidth="1"/>
    <col min="6149" max="6399" width="9" style="231"/>
    <col min="6400" max="6403" width="20" style="231" customWidth="1"/>
    <col min="6404" max="6404" width="9" style="231" customWidth="1"/>
    <col min="6405" max="6655" width="9" style="231"/>
    <col min="6656" max="6659" width="20" style="231" customWidth="1"/>
    <col min="6660" max="6660" width="9" style="231" customWidth="1"/>
    <col min="6661" max="6911" width="9" style="231"/>
    <col min="6912" max="6915" width="20" style="231" customWidth="1"/>
    <col min="6916" max="6916" width="9" style="231" customWidth="1"/>
    <col min="6917" max="7167" width="9" style="231"/>
    <col min="7168" max="7171" width="20" style="231" customWidth="1"/>
    <col min="7172" max="7172" width="9" style="231" customWidth="1"/>
    <col min="7173" max="7423" width="9" style="231"/>
    <col min="7424" max="7427" width="20" style="231" customWidth="1"/>
    <col min="7428" max="7428" width="9" style="231" customWidth="1"/>
    <col min="7429" max="7679" width="9" style="231"/>
    <col min="7680" max="7683" width="20" style="231" customWidth="1"/>
    <col min="7684" max="7684" width="9" style="231" customWidth="1"/>
    <col min="7685" max="7935" width="9" style="231"/>
    <col min="7936" max="7939" width="20" style="231" customWidth="1"/>
    <col min="7940" max="7940" width="9" style="231" customWidth="1"/>
    <col min="7941" max="8191" width="9" style="231"/>
    <col min="8192" max="8195" width="20" style="231" customWidth="1"/>
    <col min="8196" max="8196" width="9" style="231" customWidth="1"/>
    <col min="8197" max="8447" width="9" style="231"/>
    <col min="8448" max="8451" width="20" style="231" customWidth="1"/>
    <col min="8452" max="8452" width="9" style="231" customWidth="1"/>
    <col min="8453" max="8703" width="9" style="231"/>
    <col min="8704" max="8707" width="20" style="231" customWidth="1"/>
    <col min="8708" max="8708" width="9" style="231" customWidth="1"/>
    <col min="8709" max="8959" width="9" style="231"/>
    <col min="8960" max="8963" width="20" style="231" customWidth="1"/>
    <col min="8964" max="8964" width="9" style="231" customWidth="1"/>
    <col min="8965" max="9215" width="9" style="231"/>
    <col min="9216" max="9219" width="20" style="231" customWidth="1"/>
    <col min="9220" max="9220" width="9" style="231" customWidth="1"/>
    <col min="9221" max="9471" width="9" style="231"/>
    <col min="9472" max="9475" width="20" style="231" customWidth="1"/>
    <col min="9476" max="9476" width="9" style="231" customWidth="1"/>
    <col min="9477" max="9727" width="9" style="231"/>
    <col min="9728" max="9731" width="20" style="231" customWidth="1"/>
    <col min="9732" max="9732" width="9" style="231" customWidth="1"/>
    <col min="9733" max="9983" width="9" style="231"/>
    <col min="9984" max="9987" width="20" style="231" customWidth="1"/>
    <col min="9988" max="9988" width="9" style="231" customWidth="1"/>
    <col min="9989" max="10239" width="9" style="231"/>
    <col min="10240" max="10243" width="20" style="231" customWidth="1"/>
    <col min="10244" max="10244" width="9" style="231" customWidth="1"/>
    <col min="10245" max="10495" width="9" style="231"/>
    <col min="10496" max="10499" width="20" style="231" customWidth="1"/>
    <col min="10500" max="10500" width="9" style="231" customWidth="1"/>
    <col min="10501" max="10751" width="9" style="231"/>
    <col min="10752" max="10755" width="20" style="231" customWidth="1"/>
    <col min="10756" max="10756" width="9" style="231" customWidth="1"/>
    <col min="10757" max="11007" width="9" style="231"/>
    <col min="11008" max="11011" width="20" style="231" customWidth="1"/>
    <col min="11012" max="11012" width="9" style="231" customWidth="1"/>
    <col min="11013" max="11263" width="9" style="231"/>
    <col min="11264" max="11267" width="20" style="231" customWidth="1"/>
    <col min="11268" max="11268" width="9" style="231" customWidth="1"/>
    <col min="11269" max="11519" width="9" style="231"/>
    <col min="11520" max="11523" width="20" style="231" customWidth="1"/>
    <col min="11524" max="11524" width="9" style="231" customWidth="1"/>
    <col min="11525" max="11775" width="9" style="231"/>
    <col min="11776" max="11779" width="20" style="231" customWidth="1"/>
    <col min="11780" max="11780" width="9" style="231" customWidth="1"/>
    <col min="11781" max="12031" width="9" style="231"/>
    <col min="12032" max="12035" width="20" style="231" customWidth="1"/>
    <col min="12036" max="12036" width="9" style="231" customWidth="1"/>
    <col min="12037" max="12287" width="9" style="231"/>
    <col min="12288" max="12291" width="20" style="231" customWidth="1"/>
    <col min="12292" max="12292" width="9" style="231" customWidth="1"/>
    <col min="12293" max="12543" width="9" style="231"/>
    <col min="12544" max="12547" width="20" style="231" customWidth="1"/>
    <col min="12548" max="12548" width="9" style="231" customWidth="1"/>
    <col min="12549" max="12799" width="9" style="231"/>
    <col min="12800" max="12803" width="20" style="231" customWidth="1"/>
    <col min="12804" max="12804" width="9" style="231" customWidth="1"/>
    <col min="12805" max="13055" width="9" style="231"/>
    <col min="13056" max="13059" width="20" style="231" customWidth="1"/>
    <col min="13060" max="13060" width="9" style="231" customWidth="1"/>
    <col min="13061" max="13311" width="9" style="231"/>
    <col min="13312" max="13315" width="20" style="231" customWidth="1"/>
    <col min="13316" max="13316" width="9" style="231" customWidth="1"/>
    <col min="13317" max="13567" width="9" style="231"/>
    <col min="13568" max="13571" width="20" style="231" customWidth="1"/>
    <col min="13572" max="13572" width="9" style="231" customWidth="1"/>
    <col min="13573" max="13823" width="9" style="231"/>
    <col min="13824" max="13827" width="20" style="231" customWidth="1"/>
    <col min="13828" max="13828" width="9" style="231" customWidth="1"/>
    <col min="13829" max="14079" width="9" style="231"/>
    <col min="14080" max="14083" width="20" style="231" customWidth="1"/>
    <col min="14084" max="14084" width="9" style="231" customWidth="1"/>
    <col min="14085" max="14335" width="9" style="231"/>
    <col min="14336" max="14339" width="20" style="231" customWidth="1"/>
    <col min="14340" max="14340" width="9" style="231" customWidth="1"/>
    <col min="14341" max="14591" width="9" style="231"/>
    <col min="14592" max="14595" width="20" style="231" customWidth="1"/>
    <col min="14596" max="14596" width="9" style="231" customWidth="1"/>
    <col min="14597" max="14847" width="9" style="231"/>
    <col min="14848" max="14851" width="20" style="231" customWidth="1"/>
    <col min="14852" max="14852" width="9" style="231" customWidth="1"/>
    <col min="14853" max="15103" width="9" style="231"/>
    <col min="15104" max="15107" width="20" style="231" customWidth="1"/>
    <col min="15108" max="15108" width="9" style="231" customWidth="1"/>
    <col min="15109" max="15359" width="9" style="231"/>
    <col min="15360" max="15363" width="20" style="231" customWidth="1"/>
    <col min="15364" max="15364" width="9" style="231" customWidth="1"/>
    <col min="15365" max="15615" width="9" style="231"/>
    <col min="15616" max="15619" width="20" style="231" customWidth="1"/>
    <col min="15620" max="15620" width="9" style="231" customWidth="1"/>
    <col min="15621" max="15871" width="9" style="231"/>
    <col min="15872" max="15875" width="20" style="231" customWidth="1"/>
    <col min="15876" max="15876" width="9" style="231" customWidth="1"/>
    <col min="15877" max="16127" width="9" style="231"/>
    <col min="16128" max="16131" width="20" style="231" customWidth="1"/>
    <col min="16132" max="16132" width="9" style="231" customWidth="1"/>
    <col min="16133" max="16384" width="9" style="231"/>
  </cols>
  <sheetData>
    <row r="1" spans="1:8" ht="22.5" customHeight="1">
      <c r="A1" s="636" t="s">
        <v>501</v>
      </c>
      <c r="B1" s="636"/>
      <c r="C1" s="636"/>
      <c r="D1" s="636"/>
      <c r="E1" s="636"/>
      <c r="F1" s="636"/>
      <c r="G1" s="636"/>
    </row>
    <row r="2" spans="1:8" ht="18" customHeight="1">
      <c r="A2" s="232"/>
      <c r="B2" s="233"/>
      <c r="C2" s="233"/>
      <c r="D2" s="233"/>
      <c r="E2" s="233"/>
      <c r="F2" s="233"/>
      <c r="G2" s="234" t="s">
        <v>153</v>
      </c>
    </row>
    <row r="3" spans="1:8" s="237" customFormat="1" ht="18" customHeight="1">
      <c r="A3" s="637" t="s">
        <v>232</v>
      </c>
      <c r="B3" s="639" t="s">
        <v>233</v>
      </c>
      <c r="C3" s="640"/>
      <c r="D3" s="641"/>
      <c r="E3" s="639" t="s">
        <v>234</v>
      </c>
      <c r="F3" s="640"/>
      <c r="G3" s="640"/>
      <c r="H3" s="236"/>
    </row>
    <row r="4" spans="1:8" s="237" customFormat="1" ht="18" customHeight="1">
      <c r="A4" s="638"/>
      <c r="B4" s="642" t="s">
        <v>235</v>
      </c>
      <c r="C4" s="644"/>
      <c r="D4" s="644"/>
      <c r="E4" s="642" t="s">
        <v>235</v>
      </c>
      <c r="F4" s="644"/>
      <c r="G4" s="644"/>
      <c r="H4" s="236"/>
    </row>
    <row r="5" spans="1:8" s="237" customFormat="1" ht="18" customHeight="1">
      <c r="A5" s="505"/>
      <c r="B5" s="643"/>
      <c r="C5" s="116" t="s">
        <v>236</v>
      </c>
      <c r="D5" s="116" t="s">
        <v>237</v>
      </c>
      <c r="E5" s="643"/>
      <c r="F5" s="116" t="s">
        <v>236</v>
      </c>
      <c r="G5" s="116" t="s">
        <v>237</v>
      </c>
      <c r="H5" s="236"/>
    </row>
    <row r="6" spans="1:8" s="237" customFormat="1" ht="21" customHeight="1">
      <c r="A6" s="235" t="s">
        <v>238</v>
      </c>
      <c r="B6" s="395">
        <f>C6+D6</f>
        <v>772798</v>
      </c>
      <c r="C6" s="395">
        <v>346584</v>
      </c>
      <c r="D6" s="395">
        <v>426214</v>
      </c>
      <c r="E6" s="395">
        <f>F6+G6</f>
        <v>843960</v>
      </c>
      <c r="F6" s="396">
        <v>378652</v>
      </c>
      <c r="G6" s="239">
        <v>465308</v>
      </c>
      <c r="H6" s="236"/>
    </row>
    <row r="7" spans="1:8" s="237" customFormat="1" ht="21" customHeight="1">
      <c r="A7" s="238" t="s">
        <v>239</v>
      </c>
      <c r="B7" s="397">
        <f t="shared" ref="B7:B23" si="0">C7+D7</f>
        <v>57537</v>
      </c>
      <c r="C7" s="397">
        <v>7262</v>
      </c>
      <c r="D7" s="397">
        <v>50275</v>
      </c>
      <c r="E7" s="397">
        <f t="shared" ref="E7:E23" si="1">F7+G7</f>
        <v>30690</v>
      </c>
      <c r="F7" s="398">
        <v>7667</v>
      </c>
      <c r="G7" s="399">
        <v>23023</v>
      </c>
      <c r="H7" s="236"/>
    </row>
    <row r="8" spans="1:8" s="237" customFormat="1" ht="21" customHeight="1">
      <c r="A8" s="400" t="s">
        <v>240</v>
      </c>
      <c r="B8" s="397">
        <f t="shared" si="0"/>
        <v>325749</v>
      </c>
      <c r="C8" s="401">
        <v>95294</v>
      </c>
      <c r="D8" s="402">
        <v>230455</v>
      </c>
      <c r="E8" s="397">
        <f t="shared" si="1"/>
        <v>410700</v>
      </c>
      <c r="F8" s="403">
        <v>125399</v>
      </c>
      <c r="G8" s="404">
        <v>285301</v>
      </c>
      <c r="H8" s="236"/>
    </row>
    <row r="9" spans="1:8" s="237" customFormat="1" ht="21" customHeight="1">
      <c r="A9" s="405" t="s">
        <v>241</v>
      </c>
      <c r="B9" s="397">
        <f t="shared" si="0"/>
        <v>29220</v>
      </c>
      <c r="C9" s="401">
        <v>15333</v>
      </c>
      <c r="D9" s="406">
        <v>13887</v>
      </c>
      <c r="E9" s="397">
        <f t="shared" si="1"/>
        <v>21731</v>
      </c>
      <c r="F9" s="403">
        <v>14492</v>
      </c>
      <c r="G9" s="407">
        <v>7239</v>
      </c>
      <c r="H9" s="236"/>
    </row>
    <row r="10" spans="1:8" s="237" customFormat="1" ht="21" customHeight="1">
      <c r="A10" s="405" t="s">
        <v>242</v>
      </c>
      <c r="B10" s="397">
        <f t="shared" si="0"/>
        <v>34521</v>
      </c>
      <c r="C10" s="401">
        <v>21896</v>
      </c>
      <c r="D10" s="406">
        <v>12625</v>
      </c>
      <c r="E10" s="397">
        <f t="shared" si="1"/>
        <v>42192</v>
      </c>
      <c r="F10" s="403">
        <v>25156</v>
      </c>
      <c r="G10" s="407">
        <v>17036</v>
      </c>
      <c r="H10" s="236"/>
    </row>
    <row r="11" spans="1:8" s="237" customFormat="1" ht="21" customHeight="1">
      <c r="A11" s="405" t="s">
        <v>243</v>
      </c>
      <c r="B11" s="397">
        <f t="shared" si="0"/>
        <v>22941</v>
      </c>
      <c r="C11" s="408">
        <v>16830</v>
      </c>
      <c r="D11" s="406">
        <v>6111</v>
      </c>
      <c r="E11" s="397">
        <f t="shared" si="1"/>
        <v>22652</v>
      </c>
      <c r="F11" s="409">
        <v>16465</v>
      </c>
      <c r="G11" s="407">
        <v>6187</v>
      </c>
      <c r="H11" s="236"/>
    </row>
    <row r="12" spans="1:8" s="237" customFormat="1" ht="21" customHeight="1">
      <c r="A12" s="405" t="s">
        <v>244</v>
      </c>
      <c r="B12" s="397">
        <f t="shared" si="0"/>
        <v>43071</v>
      </c>
      <c r="C12" s="401">
        <v>16702</v>
      </c>
      <c r="D12" s="406">
        <v>26369</v>
      </c>
      <c r="E12" s="397">
        <f t="shared" si="1"/>
        <v>41730</v>
      </c>
      <c r="F12" s="403">
        <v>15949</v>
      </c>
      <c r="G12" s="407">
        <v>25781</v>
      </c>
      <c r="H12" s="236"/>
    </row>
    <row r="13" spans="1:8" s="237" customFormat="1" ht="21" customHeight="1">
      <c r="A13" s="405" t="s">
        <v>245</v>
      </c>
      <c r="B13" s="397">
        <f t="shared" si="0"/>
        <v>1241</v>
      </c>
      <c r="C13" s="401">
        <v>882</v>
      </c>
      <c r="D13" s="406">
        <v>359</v>
      </c>
      <c r="E13" s="397">
        <f t="shared" si="1"/>
        <v>1273</v>
      </c>
      <c r="F13" s="403">
        <v>873</v>
      </c>
      <c r="G13" s="407">
        <v>400</v>
      </c>
      <c r="H13" s="236"/>
    </row>
    <row r="14" spans="1:8" s="237" customFormat="1" ht="21" customHeight="1">
      <c r="A14" s="400" t="s">
        <v>246</v>
      </c>
      <c r="B14" s="397"/>
      <c r="C14" s="401"/>
      <c r="D14" s="406"/>
      <c r="E14" s="397"/>
      <c r="F14" s="403"/>
      <c r="G14" s="407"/>
      <c r="H14" s="236"/>
    </row>
    <row r="15" spans="1:8" s="237" customFormat="1" ht="21" customHeight="1">
      <c r="A15" s="400" t="s">
        <v>247</v>
      </c>
      <c r="B15" s="397">
        <f t="shared" si="0"/>
        <v>2813</v>
      </c>
      <c r="C15" s="401"/>
      <c r="D15" s="406">
        <v>2813</v>
      </c>
      <c r="E15" s="397">
        <f t="shared" si="1"/>
        <v>2938</v>
      </c>
      <c r="F15" s="403"/>
      <c r="G15" s="407">
        <v>2938</v>
      </c>
      <c r="H15" s="236"/>
    </row>
    <row r="16" spans="1:8" s="237" customFormat="1" ht="21" customHeight="1">
      <c r="A16" s="405" t="s">
        <v>248</v>
      </c>
      <c r="B16" s="397">
        <f t="shared" si="0"/>
        <v>55416</v>
      </c>
      <c r="C16" s="401">
        <v>42939</v>
      </c>
      <c r="D16" s="406">
        <v>12477</v>
      </c>
      <c r="E16" s="397">
        <f t="shared" si="1"/>
        <v>55416</v>
      </c>
      <c r="F16" s="403">
        <v>42939</v>
      </c>
      <c r="G16" s="407">
        <v>12477</v>
      </c>
      <c r="H16" s="236"/>
    </row>
    <row r="17" spans="1:8" s="237" customFormat="1" ht="21" customHeight="1">
      <c r="A17" s="405" t="s">
        <v>249</v>
      </c>
      <c r="B17" s="397">
        <f t="shared" si="0"/>
        <v>58520</v>
      </c>
      <c r="C17" s="401">
        <v>34845</v>
      </c>
      <c r="D17" s="406">
        <v>23675</v>
      </c>
      <c r="E17" s="397">
        <f t="shared" si="1"/>
        <v>72028</v>
      </c>
      <c r="F17" s="403">
        <v>44632</v>
      </c>
      <c r="G17" s="407">
        <v>27396</v>
      </c>
      <c r="H17" s="236"/>
    </row>
    <row r="18" spans="1:8" s="237" customFormat="1" ht="21" customHeight="1">
      <c r="A18" s="405" t="s">
        <v>250</v>
      </c>
      <c r="B18" s="397">
        <f t="shared" si="0"/>
        <v>19352</v>
      </c>
      <c r="C18" s="401">
        <v>17258</v>
      </c>
      <c r="D18" s="406">
        <v>2094</v>
      </c>
      <c r="E18" s="397">
        <f t="shared" si="1"/>
        <v>18685</v>
      </c>
      <c r="F18" s="403">
        <v>16322</v>
      </c>
      <c r="G18" s="407">
        <v>2363</v>
      </c>
      <c r="H18" s="236"/>
    </row>
    <row r="19" spans="1:8" s="237" customFormat="1" ht="21" customHeight="1">
      <c r="A19" s="405" t="s">
        <v>251</v>
      </c>
      <c r="B19" s="397">
        <f t="shared" si="0"/>
        <v>21173</v>
      </c>
      <c r="C19" s="401">
        <v>12610</v>
      </c>
      <c r="D19" s="406">
        <v>8563</v>
      </c>
      <c r="E19" s="397">
        <f t="shared" si="1"/>
        <v>25091</v>
      </c>
      <c r="F19" s="403">
        <v>16558</v>
      </c>
      <c r="G19" s="407">
        <v>8533</v>
      </c>
      <c r="H19" s="236"/>
    </row>
    <row r="20" spans="1:8" s="237" customFormat="1" ht="21" customHeight="1">
      <c r="A20" s="405" t="s">
        <v>252</v>
      </c>
      <c r="B20" s="397">
        <f t="shared" si="0"/>
        <v>30686</v>
      </c>
      <c r="C20" s="401">
        <v>19618</v>
      </c>
      <c r="D20" s="406">
        <v>11068</v>
      </c>
      <c r="E20" s="397">
        <f t="shared" si="1"/>
        <v>30340</v>
      </c>
      <c r="F20" s="403">
        <v>19272</v>
      </c>
      <c r="G20" s="407">
        <v>11068</v>
      </c>
      <c r="H20" s="236"/>
    </row>
    <row r="21" spans="1:8" s="237" customFormat="1" ht="21" customHeight="1">
      <c r="A21" s="405" t="s">
        <v>253</v>
      </c>
      <c r="B21" s="397">
        <f t="shared" si="0"/>
        <v>44432</v>
      </c>
      <c r="C21" s="401">
        <v>30530</v>
      </c>
      <c r="D21" s="406">
        <v>13902</v>
      </c>
      <c r="E21" s="397">
        <f t="shared" si="1"/>
        <v>40297</v>
      </c>
      <c r="F21" s="403">
        <v>18309</v>
      </c>
      <c r="G21" s="407">
        <v>21988</v>
      </c>
      <c r="H21" s="236"/>
    </row>
    <row r="22" spans="1:8" s="237" customFormat="1" ht="21" customHeight="1">
      <c r="A22" s="405" t="s">
        <v>254</v>
      </c>
      <c r="B22" s="397">
        <f t="shared" si="0"/>
        <v>19655</v>
      </c>
      <c r="C22" s="401">
        <v>10202</v>
      </c>
      <c r="D22" s="406">
        <v>9453</v>
      </c>
      <c r="E22" s="397">
        <f t="shared" si="1"/>
        <v>21108</v>
      </c>
      <c r="F22" s="403">
        <v>9994</v>
      </c>
      <c r="G22" s="407">
        <v>11114</v>
      </c>
      <c r="H22" s="236"/>
    </row>
    <row r="23" spans="1:8" s="237" customFormat="1" ht="21" customHeight="1">
      <c r="A23" s="410" t="s">
        <v>255</v>
      </c>
      <c r="B23" s="240">
        <f t="shared" si="0"/>
        <v>6471</v>
      </c>
      <c r="C23" s="411">
        <v>4383</v>
      </c>
      <c r="D23" s="412">
        <v>2088</v>
      </c>
      <c r="E23" s="240">
        <f t="shared" si="1"/>
        <v>7089</v>
      </c>
      <c r="F23" s="413">
        <v>4625</v>
      </c>
      <c r="G23" s="414">
        <v>2464</v>
      </c>
      <c r="H23" s="236"/>
    </row>
  </sheetData>
  <mergeCells count="8">
    <mergeCell ref="A1:G1"/>
    <mergeCell ref="A3:A5"/>
    <mergeCell ref="B3:D3"/>
    <mergeCell ref="E3:G3"/>
    <mergeCell ref="B4:B5"/>
    <mergeCell ref="C4:D4"/>
    <mergeCell ref="E4:E5"/>
    <mergeCell ref="F4:G4"/>
  </mergeCells>
  <phoneticPr fontId="16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F19"/>
  <sheetViews>
    <sheetView tabSelected="1" workbookViewId="0">
      <selection activeCell="A4" sqref="A4"/>
    </sheetView>
  </sheetViews>
  <sheetFormatPr defaultColWidth="9" defaultRowHeight="13.5"/>
  <cols>
    <col min="1" max="1" width="14.125" style="1" customWidth="1"/>
    <col min="2" max="5" width="12.625" style="1" customWidth="1"/>
    <col min="6" max="16384" width="9" style="1"/>
  </cols>
  <sheetData>
    <row r="1" spans="1:6" ht="18.75">
      <c r="A1" s="539" t="s">
        <v>502</v>
      </c>
      <c r="B1" s="645"/>
      <c r="C1" s="645"/>
      <c r="D1" s="645"/>
      <c r="E1" s="645"/>
      <c r="F1" s="30"/>
    </row>
    <row r="2" spans="1:6" ht="14.25">
      <c r="A2" s="92"/>
      <c r="B2" s="32"/>
      <c r="C2" s="31"/>
      <c r="D2" s="31"/>
      <c r="E2" s="31" t="s">
        <v>4</v>
      </c>
      <c r="F2" s="30"/>
    </row>
    <row r="3" spans="1:6" ht="36">
      <c r="A3" s="93" t="s">
        <v>5</v>
      </c>
      <c r="B3" s="34" t="s">
        <v>6</v>
      </c>
      <c r="C3" s="34" t="s">
        <v>7</v>
      </c>
      <c r="D3" s="34" t="s">
        <v>8</v>
      </c>
      <c r="E3" s="33" t="s">
        <v>9</v>
      </c>
      <c r="F3" s="94"/>
    </row>
    <row r="4" spans="1:6" ht="20.25" customHeight="1">
      <c r="A4" s="4">
        <v>2004</v>
      </c>
      <c r="B4" s="95">
        <v>193526</v>
      </c>
      <c r="C4" s="95"/>
      <c r="D4" s="95"/>
      <c r="E4" s="96"/>
      <c r="F4" s="30"/>
    </row>
    <row r="5" spans="1:6" ht="20.25" customHeight="1">
      <c r="A5" s="44">
        <v>2005</v>
      </c>
      <c r="B5" s="97">
        <v>206763</v>
      </c>
      <c r="C5" s="97"/>
      <c r="D5" s="97"/>
      <c r="E5" s="98"/>
      <c r="F5" s="30"/>
    </row>
    <row r="6" spans="1:6" ht="20.25" customHeight="1">
      <c r="A6" s="44">
        <v>2006</v>
      </c>
      <c r="B6" s="97">
        <v>218946</v>
      </c>
      <c r="C6" s="97"/>
      <c r="D6" s="97"/>
      <c r="E6" s="98"/>
      <c r="F6" s="30"/>
    </row>
    <row r="7" spans="1:6" ht="20.25" customHeight="1">
      <c r="A7" s="44">
        <v>2007</v>
      </c>
      <c r="B7" s="97">
        <v>240675</v>
      </c>
      <c r="C7" s="97"/>
      <c r="D7" s="97"/>
      <c r="E7" s="98"/>
      <c r="F7" s="30"/>
    </row>
    <row r="8" spans="1:6" ht="20.25" customHeight="1">
      <c r="A8" s="44">
        <v>2008</v>
      </c>
      <c r="B8" s="97">
        <v>274342</v>
      </c>
      <c r="C8" s="97"/>
      <c r="D8" s="97"/>
      <c r="E8" s="98"/>
      <c r="F8" s="30"/>
    </row>
    <row r="9" spans="1:6" ht="20.25" customHeight="1">
      <c r="A9" s="44">
        <v>2009</v>
      </c>
      <c r="B9" s="97">
        <v>299475</v>
      </c>
      <c r="C9" s="97"/>
      <c r="D9" s="97"/>
      <c r="E9" s="98"/>
      <c r="F9" s="30"/>
    </row>
    <row r="10" spans="1:6" ht="20.25" customHeight="1">
      <c r="A10" s="44">
        <v>2010</v>
      </c>
      <c r="B10" s="97">
        <v>326567</v>
      </c>
      <c r="C10" s="97"/>
      <c r="D10" s="97"/>
      <c r="E10" s="98"/>
      <c r="F10" s="30"/>
    </row>
    <row r="11" spans="1:6" ht="20.25" customHeight="1">
      <c r="A11" s="44">
        <v>2011</v>
      </c>
      <c r="B11" s="97">
        <v>392283</v>
      </c>
      <c r="C11" s="97"/>
      <c r="D11" s="97"/>
      <c r="E11" s="98"/>
      <c r="F11" s="30"/>
    </row>
    <row r="12" spans="1:6" ht="20.25" customHeight="1">
      <c r="A12" s="44">
        <v>2012</v>
      </c>
      <c r="B12" s="97">
        <v>443047</v>
      </c>
      <c r="C12" s="97"/>
      <c r="D12" s="97"/>
      <c r="E12" s="98"/>
      <c r="F12" s="30"/>
    </row>
    <row r="13" spans="1:6" ht="20.25" customHeight="1">
      <c r="A13" s="44" t="s">
        <v>10</v>
      </c>
      <c r="B13" s="97">
        <v>523754</v>
      </c>
      <c r="C13" s="97"/>
      <c r="D13" s="97"/>
      <c r="E13" s="98"/>
      <c r="F13" s="30"/>
    </row>
    <row r="14" spans="1:6" ht="20.25" customHeight="1">
      <c r="A14" s="44" t="s">
        <v>11</v>
      </c>
      <c r="B14" s="99">
        <v>564418</v>
      </c>
      <c r="C14" s="99">
        <v>6367</v>
      </c>
      <c r="D14" s="99">
        <v>553015</v>
      </c>
      <c r="E14" s="98">
        <v>5036</v>
      </c>
      <c r="F14" s="30"/>
    </row>
    <row r="15" spans="1:6" ht="20.25" customHeight="1">
      <c r="A15" s="100" t="s">
        <v>12</v>
      </c>
      <c r="B15" s="99">
        <v>564418</v>
      </c>
      <c r="C15" s="99">
        <v>6367</v>
      </c>
      <c r="D15" s="99">
        <v>553015</v>
      </c>
      <c r="E15" s="98">
        <v>5036</v>
      </c>
      <c r="F15" s="30"/>
    </row>
    <row r="16" spans="1:6" ht="20.25" customHeight="1">
      <c r="A16" s="53" t="s">
        <v>13</v>
      </c>
      <c r="B16" s="101">
        <v>631701</v>
      </c>
      <c r="C16" s="101">
        <v>2057</v>
      </c>
      <c r="D16" s="101">
        <v>624742</v>
      </c>
      <c r="E16" s="102">
        <v>4902</v>
      </c>
      <c r="F16" s="30"/>
    </row>
    <row r="17" spans="1:6" ht="36.75" customHeight="1">
      <c r="A17" s="646" t="s">
        <v>518</v>
      </c>
      <c r="B17" s="647"/>
      <c r="C17" s="647"/>
      <c r="D17" s="647"/>
      <c r="E17" s="647"/>
      <c r="F17" s="30"/>
    </row>
    <row r="19" spans="1:6">
      <c r="C19" s="103" t="s">
        <v>14</v>
      </c>
    </row>
  </sheetData>
  <mergeCells count="2">
    <mergeCell ref="A1:E1"/>
    <mergeCell ref="A17:E17"/>
  </mergeCells>
  <phoneticPr fontId="16" type="noConversion"/>
  <pageMargins left="0.69930555555555596" right="0.69930555555555596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G28"/>
  <sheetViews>
    <sheetView workbookViewId="0">
      <selection activeCell="F9" sqref="F9"/>
    </sheetView>
  </sheetViews>
  <sheetFormatPr defaultColWidth="9" defaultRowHeight="13.5"/>
  <cols>
    <col min="1" max="1" width="9" style="1"/>
    <col min="2" max="7" width="12.75" style="1" customWidth="1"/>
    <col min="8" max="16384" width="9" style="1"/>
  </cols>
  <sheetData>
    <row r="1" spans="1:7" ht="18.75">
      <c r="A1" s="648" t="s">
        <v>528</v>
      </c>
      <c r="B1" s="645"/>
      <c r="C1" s="645"/>
      <c r="D1" s="645"/>
      <c r="E1" s="645"/>
      <c r="F1" s="645"/>
      <c r="G1" s="645"/>
    </row>
    <row r="2" spans="1:7">
      <c r="A2" s="87"/>
      <c r="B2" s="31"/>
      <c r="C2" s="31"/>
      <c r="D2" s="31"/>
      <c r="E2" s="39"/>
      <c r="F2" s="39"/>
      <c r="G2" s="39"/>
    </row>
    <row r="3" spans="1:7">
      <c r="A3" s="652" t="s">
        <v>15</v>
      </c>
      <c r="B3" s="654" t="s">
        <v>16</v>
      </c>
      <c r="C3" s="433"/>
      <c r="D3" s="433"/>
      <c r="E3" s="654" t="s">
        <v>17</v>
      </c>
      <c r="F3" s="649"/>
      <c r="G3" s="650"/>
    </row>
    <row r="4" spans="1:7" ht="23.25" customHeight="1">
      <c r="A4" s="653"/>
      <c r="B4" s="655"/>
      <c r="C4" s="434" t="s">
        <v>18</v>
      </c>
      <c r="D4" s="435" t="s">
        <v>19</v>
      </c>
      <c r="E4" s="656"/>
      <c r="F4" s="434" t="s">
        <v>20</v>
      </c>
      <c r="G4" s="435" t="s">
        <v>21</v>
      </c>
    </row>
    <row r="5" spans="1:7" ht="17.25" customHeight="1">
      <c r="A5" s="88" t="s">
        <v>22</v>
      </c>
      <c r="B5" s="437">
        <v>631701</v>
      </c>
      <c r="C5" s="437">
        <v>2057</v>
      </c>
      <c r="D5" s="437">
        <v>624742</v>
      </c>
      <c r="E5" s="438">
        <v>1973658</v>
      </c>
      <c r="F5" s="438">
        <v>20057</v>
      </c>
      <c r="G5" s="439">
        <v>1942139</v>
      </c>
    </row>
    <row r="6" spans="1:7" ht="17.25" customHeight="1">
      <c r="A6" s="436" t="s">
        <v>23</v>
      </c>
      <c r="B6" s="440">
        <v>100751</v>
      </c>
      <c r="C6" s="440">
        <v>766</v>
      </c>
      <c r="D6" s="440">
        <v>99585</v>
      </c>
      <c r="E6" s="441">
        <v>401204</v>
      </c>
      <c r="F6" s="441">
        <v>10711</v>
      </c>
      <c r="G6" s="442">
        <v>389607</v>
      </c>
    </row>
    <row r="7" spans="1:7" ht="17.25" customHeight="1">
      <c r="A7" s="89" t="s">
        <v>24</v>
      </c>
      <c r="B7" s="440">
        <v>65810</v>
      </c>
      <c r="C7" s="440">
        <v>85</v>
      </c>
      <c r="D7" s="440">
        <v>65594</v>
      </c>
      <c r="E7" s="441">
        <v>177833</v>
      </c>
      <c r="F7" s="441">
        <v>751</v>
      </c>
      <c r="G7" s="442">
        <v>176721</v>
      </c>
    </row>
    <row r="8" spans="1:7" ht="17.25" customHeight="1">
      <c r="A8" s="89" t="s">
        <v>25</v>
      </c>
      <c r="B8" s="441">
        <v>17014</v>
      </c>
      <c r="C8" s="441">
        <v>62</v>
      </c>
      <c r="D8" s="441">
        <v>16825</v>
      </c>
      <c r="E8" s="441">
        <v>55493</v>
      </c>
      <c r="F8" s="441">
        <v>379</v>
      </c>
      <c r="G8" s="442">
        <v>54816</v>
      </c>
    </row>
    <row r="9" spans="1:7" ht="17.25" customHeight="1">
      <c r="A9" s="89" t="s">
        <v>26</v>
      </c>
      <c r="B9" s="441">
        <v>42391</v>
      </c>
      <c r="C9" s="441">
        <v>104</v>
      </c>
      <c r="D9" s="441">
        <v>41949</v>
      </c>
      <c r="E9" s="441">
        <v>123745</v>
      </c>
      <c r="F9" s="441">
        <v>827</v>
      </c>
      <c r="G9" s="442">
        <v>122060</v>
      </c>
    </row>
    <row r="10" spans="1:7" ht="17.25" customHeight="1">
      <c r="A10" s="89" t="s">
        <v>27</v>
      </c>
      <c r="B10" s="441">
        <v>12756</v>
      </c>
      <c r="C10" s="441">
        <v>10</v>
      </c>
      <c r="D10" s="441">
        <v>12739</v>
      </c>
      <c r="E10" s="441">
        <v>31147</v>
      </c>
      <c r="F10" s="441">
        <v>86</v>
      </c>
      <c r="G10" s="442">
        <v>31043</v>
      </c>
    </row>
    <row r="11" spans="1:7" ht="17.25" customHeight="1">
      <c r="A11" s="89" t="s">
        <v>28</v>
      </c>
      <c r="B11" s="441">
        <v>40661</v>
      </c>
      <c r="C11" s="441">
        <v>23</v>
      </c>
      <c r="D11" s="441">
        <v>40605</v>
      </c>
      <c r="E11" s="441">
        <v>107311</v>
      </c>
      <c r="F11" s="441">
        <v>175</v>
      </c>
      <c r="G11" s="442">
        <v>107067</v>
      </c>
    </row>
    <row r="12" spans="1:7" ht="17.25" customHeight="1">
      <c r="A12" s="89" t="s">
        <v>29</v>
      </c>
      <c r="B12" s="441">
        <v>5282</v>
      </c>
      <c r="C12" s="441"/>
      <c r="D12" s="441">
        <v>5282</v>
      </c>
      <c r="E12" s="441">
        <v>11873</v>
      </c>
      <c r="F12" s="441"/>
      <c r="G12" s="442">
        <v>11873</v>
      </c>
    </row>
    <row r="13" spans="1:7" ht="17.25" customHeight="1">
      <c r="A13" s="89" t="s">
        <v>30</v>
      </c>
      <c r="B13" s="441">
        <v>69921</v>
      </c>
      <c r="C13" s="441">
        <v>113</v>
      </c>
      <c r="D13" s="441">
        <v>68197</v>
      </c>
      <c r="E13" s="441">
        <v>192665</v>
      </c>
      <c r="F13" s="441">
        <v>1128</v>
      </c>
      <c r="G13" s="442">
        <v>187990</v>
      </c>
    </row>
    <row r="14" spans="1:7" ht="17.25" customHeight="1">
      <c r="A14" s="89" t="s">
        <v>31</v>
      </c>
      <c r="B14" s="441">
        <v>42324</v>
      </c>
      <c r="C14" s="441">
        <v>210</v>
      </c>
      <c r="D14" s="441">
        <v>41599</v>
      </c>
      <c r="E14" s="441">
        <v>143517</v>
      </c>
      <c r="F14" s="441">
        <v>1709</v>
      </c>
      <c r="G14" s="442">
        <v>140705</v>
      </c>
    </row>
    <row r="15" spans="1:7" ht="17.25" customHeight="1">
      <c r="A15" s="89" t="s">
        <v>32</v>
      </c>
      <c r="B15" s="441">
        <v>69652</v>
      </c>
      <c r="C15" s="441">
        <v>274</v>
      </c>
      <c r="D15" s="441">
        <v>68954</v>
      </c>
      <c r="E15" s="441">
        <v>215831</v>
      </c>
      <c r="F15" s="441">
        <v>1464</v>
      </c>
      <c r="G15" s="442">
        <v>213509</v>
      </c>
    </row>
    <row r="16" spans="1:7" ht="17.25" customHeight="1">
      <c r="A16" s="89" t="s">
        <v>33</v>
      </c>
      <c r="B16" s="441">
        <v>38874</v>
      </c>
      <c r="C16" s="441">
        <v>82</v>
      </c>
      <c r="D16" s="441">
        <v>38605</v>
      </c>
      <c r="E16" s="441">
        <v>111732</v>
      </c>
      <c r="F16" s="441">
        <v>505</v>
      </c>
      <c r="G16" s="442">
        <v>110789</v>
      </c>
    </row>
    <row r="17" spans="1:7" ht="17.25" customHeight="1">
      <c r="A17" s="89" t="s">
        <v>34</v>
      </c>
      <c r="B17" s="441">
        <v>56817</v>
      </c>
      <c r="C17" s="441">
        <v>91</v>
      </c>
      <c r="D17" s="441">
        <v>55752</v>
      </c>
      <c r="E17" s="441">
        <v>167400</v>
      </c>
      <c r="F17" s="441">
        <v>542</v>
      </c>
      <c r="G17" s="442">
        <v>164314</v>
      </c>
    </row>
    <row r="18" spans="1:7" ht="17.25" customHeight="1">
      <c r="A18" s="89" t="s">
        <v>35</v>
      </c>
      <c r="B18" s="441">
        <v>37371</v>
      </c>
      <c r="C18" s="441">
        <v>105</v>
      </c>
      <c r="D18" s="441">
        <v>37153</v>
      </c>
      <c r="E18" s="441">
        <v>112157</v>
      </c>
      <c r="F18" s="441">
        <v>760</v>
      </c>
      <c r="G18" s="442">
        <v>111020</v>
      </c>
    </row>
    <row r="19" spans="1:7" ht="17.25" customHeight="1">
      <c r="A19" s="89" t="s">
        <v>36</v>
      </c>
      <c r="B19" s="441">
        <v>27108</v>
      </c>
      <c r="C19" s="441">
        <v>111</v>
      </c>
      <c r="D19" s="441">
        <v>26969</v>
      </c>
      <c r="E19" s="441">
        <v>104557</v>
      </c>
      <c r="F19" s="441">
        <v>900</v>
      </c>
      <c r="G19" s="442">
        <v>103584</v>
      </c>
    </row>
    <row r="20" spans="1:7" ht="17.25" customHeight="1">
      <c r="A20" s="90" t="s">
        <v>37</v>
      </c>
      <c r="B20" s="443">
        <v>4969</v>
      </c>
      <c r="C20" s="443">
        <v>21</v>
      </c>
      <c r="D20" s="443">
        <v>4934</v>
      </c>
      <c r="E20" s="443">
        <v>17193</v>
      </c>
      <c r="F20" s="443">
        <v>120</v>
      </c>
      <c r="G20" s="444">
        <v>17041</v>
      </c>
    </row>
    <row r="21" spans="1:7" ht="14.25">
      <c r="A21" s="651" t="s">
        <v>38</v>
      </c>
      <c r="B21" s="651"/>
      <c r="C21" s="651"/>
      <c r="D21" s="651"/>
      <c r="E21" s="30"/>
      <c r="F21" s="30"/>
      <c r="G21" s="30"/>
    </row>
    <row r="28" spans="1:7" ht="14.25">
      <c r="A28" s="30"/>
      <c r="B28" s="30"/>
      <c r="C28" s="91"/>
      <c r="D28" s="30"/>
      <c r="E28" s="30"/>
      <c r="F28" s="30"/>
      <c r="G28" s="30"/>
    </row>
  </sheetData>
  <mergeCells count="6">
    <mergeCell ref="A1:G1"/>
    <mergeCell ref="F3:G3"/>
    <mergeCell ref="A21:D21"/>
    <mergeCell ref="A3:A4"/>
    <mergeCell ref="B3:B4"/>
    <mergeCell ref="E3:E4"/>
  </mergeCells>
  <phoneticPr fontId="16" type="noConversion"/>
  <pageMargins left="0.69930555555555596" right="0.69930555555555596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G14"/>
  <sheetViews>
    <sheetView workbookViewId="0">
      <selection sqref="A1:G1"/>
    </sheetView>
  </sheetViews>
  <sheetFormatPr defaultColWidth="9" defaultRowHeight="13.5"/>
  <cols>
    <col min="1" max="1" width="23.75" style="1" customWidth="1"/>
    <col min="2" max="7" width="9.625" style="1" customWidth="1"/>
    <col min="8" max="16384" width="9" style="1"/>
  </cols>
  <sheetData>
    <row r="1" spans="1:7" ht="18.75">
      <c r="A1" s="648" t="s">
        <v>526</v>
      </c>
      <c r="B1" s="645"/>
      <c r="C1" s="645"/>
      <c r="D1" s="645"/>
      <c r="E1" s="645"/>
      <c r="F1" s="645"/>
      <c r="G1" s="645"/>
    </row>
    <row r="2" spans="1:7">
      <c r="A2" s="657" t="s">
        <v>39</v>
      </c>
      <c r="B2" s="658" t="s">
        <v>16</v>
      </c>
      <c r="C2" s="75"/>
      <c r="D2" s="75"/>
      <c r="E2" s="659" t="s">
        <v>40</v>
      </c>
      <c r="F2" s="76"/>
      <c r="G2" s="76"/>
    </row>
    <row r="3" spans="1:7" ht="31.5" customHeight="1">
      <c r="A3" s="653"/>
      <c r="B3" s="655"/>
      <c r="C3" s="34" t="s">
        <v>18</v>
      </c>
      <c r="D3" s="34" t="s">
        <v>19</v>
      </c>
      <c r="E3" s="660"/>
      <c r="F3" s="34" t="s">
        <v>20</v>
      </c>
      <c r="G3" s="33" t="s">
        <v>21</v>
      </c>
    </row>
    <row r="4" spans="1:7" ht="17.25" customHeight="1">
      <c r="A4" s="77" t="s">
        <v>41</v>
      </c>
      <c r="B4" s="78">
        <f t="shared" ref="B4:G4" si="0">SUM(B5,B14)</f>
        <v>631701</v>
      </c>
      <c r="C4" s="78">
        <f t="shared" si="0"/>
        <v>2057</v>
      </c>
      <c r="D4" s="78">
        <f t="shared" si="0"/>
        <v>624742</v>
      </c>
      <c r="E4" s="78">
        <f t="shared" si="0"/>
        <v>1973658</v>
      </c>
      <c r="F4" s="78">
        <f t="shared" si="0"/>
        <v>20057</v>
      </c>
      <c r="G4" s="104">
        <f t="shared" si="0"/>
        <v>1942139</v>
      </c>
    </row>
    <row r="5" spans="1:7" ht="17.25" customHeight="1">
      <c r="A5" s="79" t="s">
        <v>42</v>
      </c>
      <c r="B5" s="80">
        <f t="shared" ref="B5:G5" si="1">SUM(B6,B12:B13)</f>
        <v>390718</v>
      </c>
      <c r="C5" s="80">
        <f t="shared" si="1"/>
        <v>2057</v>
      </c>
      <c r="D5" s="80">
        <f t="shared" si="1"/>
        <v>384080</v>
      </c>
      <c r="E5" s="80">
        <f t="shared" si="1"/>
        <v>1533827</v>
      </c>
      <c r="F5" s="80">
        <f t="shared" si="1"/>
        <v>20057</v>
      </c>
      <c r="G5" s="105">
        <f t="shared" si="1"/>
        <v>1503091</v>
      </c>
    </row>
    <row r="6" spans="1:7" ht="17.25" customHeight="1">
      <c r="A6" s="79" t="s">
        <v>43</v>
      </c>
      <c r="B6" s="36">
        <v>296449</v>
      </c>
      <c r="C6" s="36">
        <v>2057</v>
      </c>
      <c r="D6" s="82">
        <v>289913</v>
      </c>
      <c r="E6" s="82">
        <v>1028410</v>
      </c>
      <c r="F6" s="82">
        <v>20057</v>
      </c>
      <c r="G6" s="81">
        <v>998803</v>
      </c>
    </row>
    <row r="7" spans="1:7" ht="17.25" customHeight="1">
      <c r="A7" s="79" t="s">
        <v>44</v>
      </c>
      <c r="B7" s="106">
        <f t="shared" ref="B7:G7" si="2">SUM(B8:B10)</f>
        <v>276763</v>
      </c>
      <c r="C7" s="106">
        <f t="shared" si="2"/>
        <v>2005</v>
      </c>
      <c r="D7" s="106">
        <f t="shared" si="2"/>
        <v>270444</v>
      </c>
      <c r="E7" s="106">
        <f t="shared" si="2"/>
        <v>915033</v>
      </c>
      <c r="F7" s="106">
        <f t="shared" si="2"/>
        <v>18848</v>
      </c>
      <c r="G7" s="107">
        <f t="shared" si="2"/>
        <v>887485</v>
      </c>
    </row>
    <row r="8" spans="1:7" ht="17.25" customHeight="1">
      <c r="A8" s="79" t="s">
        <v>45</v>
      </c>
      <c r="B8" s="36">
        <v>71737</v>
      </c>
      <c r="C8" s="36">
        <v>1060</v>
      </c>
      <c r="D8" s="36">
        <v>69595</v>
      </c>
      <c r="E8" s="82">
        <v>263522</v>
      </c>
      <c r="F8" s="82">
        <v>7491</v>
      </c>
      <c r="G8" s="81">
        <v>251463</v>
      </c>
    </row>
    <row r="9" spans="1:7" ht="17.25" customHeight="1">
      <c r="A9" s="79" t="s">
        <v>46</v>
      </c>
      <c r="B9" s="80">
        <v>110006</v>
      </c>
      <c r="C9" s="80">
        <v>508</v>
      </c>
      <c r="D9" s="82">
        <v>107933</v>
      </c>
      <c r="E9" s="82">
        <v>365394</v>
      </c>
      <c r="F9" s="82">
        <v>6019</v>
      </c>
      <c r="G9" s="81">
        <v>346831</v>
      </c>
    </row>
    <row r="10" spans="1:7" ht="17.25" customHeight="1">
      <c r="A10" s="79" t="s">
        <v>47</v>
      </c>
      <c r="B10" s="36">
        <v>95020</v>
      </c>
      <c r="C10" s="36">
        <v>437</v>
      </c>
      <c r="D10" s="82">
        <v>92916</v>
      </c>
      <c r="E10" s="82">
        <v>286117</v>
      </c>
      <c r="F10" s="82">
        <v>5338</v>
      </c>
      <c r="G10" s="81">
        <v>289191</v>
      </c>
    </row>
    <row r="11" spans="1:7" ht="17.25" customHeight="1">
      <c r="A11" s="79" t="s">
        <v>48</v>
      </c>
      <c r="B11" s="80">
        <v>19686</v>
      </c>
      <c r="C11" s="80">
        <v>52</v>
      </c>
      <c r="D11" s="82">
        <v>19469</v>
      </c>
      <c r="E11" s="82">
        <v>113377</v>
      </c>
      <c r="F11" s="82">
        <v>1209</v>
      </c>
      <c r="G11" s="81">
        <v>111318</v>
      </c>
    </row>
    <row r="12" spans="1:7" ht="17.25" customHeight="1">
      <c r="A12" s="79" t="s">
        <v>49</v>
      </c>
      <c r="B12" s="108">
        <v>76257</v>
      </c>
      <c r="C12" s="108"/>
      <c r="D12" s="108">
        <v>76175</v>
      </c>
      <c r="E12" s="108">
        <v>404396</v>
      </c>
      <c r="F12" s="108"/>
      <c r="G12" s="109">
        <v>403328</v>
      </c>
    </row>
    <row r="13" spans="1:7" ht="17.25" customHeight="1">
      <c r="A13" s="79" t="s">
        <v>50</v>
      </c>
      <c r="B13" s="80">
        <v>18012</v>
      </c>
      <c r="C13" s="80"/>
      <c r="D13" s="82">
        <v>17992</v>
      </c>
      <c r="E13" s="82">
        <v>101021</v>
      </c>
      <c r="F13" s="82"/>
      <c r="G13" s="81">
        <v>100960</v>
      </c>
    </row>
    <row r="14" spans="1:7" ht="17.25" customHeight="1">
      <c r="A14" s="83" t="s">
        <v>51</v>
      </c>
      <c r="B14" s="84">
        <v>240983</v>
      </c>
      <c r="C14" s="84"/>
      <c r="D14" s="86">
        <v>240662</v>
      </c>
      <c r="E14" s="86">
        <v>439831</v>
      </c>
      <c r="F14" s="86"/>
      <c r="G14" s="85">
        <v>439048</v>
      </c>
    </row>
  </sheetData>
  <mergeCells count="4">
    <mergeCell ref="A1:G1"/>
    <mergeCell ref="A2:A3"/>
    <mergeCell ref="B2:B3"/>
    <mergeCell ref="E2:E3"/>
  </mergeCells>
  <phoneticPr fontId="16" type="noConversion"/>
  <pageMargins left="0.69930555555555596" right="0.69930555555555596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I22"/>
  <sheetViews>
    <sheetView workbookViewId="0">
      <selection activeCell="D9" sqref="D9"/>
    </sheetView>
  </sheetViews>
  <sheetFormatPr defaultColWidth="9" defaultRowHeight="13.5"/>
  <cols>
    <col min="1" max="1" width="9" style="1"/>
    <col min="2" max="8" width="9.75" style="1" customWidth="1"/>
    <col min="9" max="16384" width="9" style="1"/>
  </cols>
  <sheetData>
    <row r="1" spans="1:9" ht="18.75">
      <c r="A1" s="648" t="s">
        <v>504</v>
      </c>
      <c r="B1" s="645"/>
      <c r="C1" s="645"/>
      <c r="D1" s="645"/>
      <c r="E1" s="645"/>
      <c r="F1" s="645"/>
      <c r="G1" s="645"/>
      <c r="H1" s="645"/>
      <c r="I1" s="30"/>
    </row>
    <row r="2" spans="1:9" ht="14.25">
      <c r="A2" s="39"/>
      <c r="B2" s="31"/>
      <c r="C2" s="31"/>
      <c r="D2" s="32"/>
      <c r="E2" s="31"/>
      <c r="F2" s="31"/>
      <c r="G2" s="31"/>
      <c r="H2" s="31" t="s">
        <v>63</v>
      </c>
      <c r="I2" s="30"/>
    </row>
    <row r="3" spans="1:9" ht="14.25">
      <c r="A3" s="665" t="s">
        <v>5</v>
      </c>
      <c r="B3" s="667" t="s">
        <v>64</v>
      </c>
      <c r="C3" s="661"/>
      <c r="D3" s="662"/>
      <c r="E3" s="669" t="s">
        <v>65</v>
      </c>
      <c r="F3" s="669" t="s">
        <v>66</v>
      </c>
      <c r="G3" s="669" t="s">
        <v>67</v>
      </c>
      <c r="H3" s="667" t="s">
        <v>68</v>
      </c>
      <c r="I3" s="60"/>
    </row>
    <row r="4" spans="1:9" ht="30.75" customHeight="1">
      <c r="A4" s="666"/>
      <c r="B4" s="668"/>
      <c r="C4" s="40" t="s">
        <v>69</v>
      </c>
      <c r="D4" s="40" t="s">
        <v>70</v>
      </c>
      <c r="E4" s="668"/>
      <c r="F4" s="668"/>
      <c r="G4" s="668"/>
      <c r="H4" s="670"/>
      <c r="I4" s="60"/>
    </row>
    <row r="5" spans="1:9" ht="14.25">
      <c r="A5" s="4">
        <v>2001</v>
      </c>
      <c r="B5" s="41"/>
      <c r="C5" s="41"/>
      <c r="D5" s="41"/>
      <c r="E5" s="41"/>
      <c r="F5" s="42">
        <v>63.1</v>
      </c>
      <c r="G5" s="41"/>
      <c r="H5" s="43"/>
      <c r="I5" s="60"/>
    </row>
    <row r="6" spans="1:9" ht="14.25">
      <c r="A6" s="44">
        <v>2002</v>
      </c>
      <c r="B6" s="45"/>
      <c r="C6" s="45"/>
      <c r="D6" s="45"/>
      <c r="E6" s="45"/>
      <c r="F6" s="46">
        <v>64.5</v>
      </c>
      <c r="G6" s="45"/>
      <c r="H6" s="47"/>
      <c r="I6" s="60"/>
    </row>
    <row r="7" spans="1:9" ht="14.25">
      <c r="A7" s="44">
        <v>2003</v>
      </c>
      <c r="B7" s="45"/>
      <c r="C7" s="45"/>
      <c r="D7" s="45"/>
      <c r="E7" s="45"/>
      <c r="F7" s="46">
        <v>68.479799999999997</v>
      </c>
      <c r="G7" s="45"/>
      <c r="H7" s="47"/>
      <c r="I7" s="60"/>
    </row>
    <row r="8" spans="1:9" ht="14.25">
      <c r="A8" s="44">
        <v>2004</v>
      </c>
      <c r="B8" s="45">
        <v>113.3163</v>
      </c>
      <c r="C8" s="48">
        <v>89.359899999999996</v>
      </c>
      <c r="D8" s="48">
        <v>23.956399999999999</v>
      </c>
      <c r="E8" s="49">
        <v>85.832099999999997</v>
      </c>
      <c r="F8" s="46">
        <v>67.562799999999996</v>
      </c>
      <c r="G8" s="49">
        <v>70.174899999999994</v>
      </c>
      <c r="H8" s="50">
        <v>56.072699999999998</v>
      </c>
      <c r="I8" s="60"/>
    </row>
    <row r="9" spans="1:9" ht="14.25">
      <c r="A9" s="44">
        <v>2005</v>
      </c>
      <c r="B9" s="45">
        <v>119.0946</v>
      </c>
      <c r="C9" s="48">
        <v>94.936599999999999</v>
      </c>
      <c r="D9" s="48">
        <v>24.158000000000001</v>
      </c>
      <c r="E9" s="49">
        <v>93.219899999999996</v>
      </c>
      <c r="F9" s="46">
        <v>71.468699999999998</v>
      </c>
      <c r="G9" s="49">
        <v>75.481200000000001</v>
      </c>
      <c r="H9" s="50">
        <v>59.048099999999998</v>
      </c>
      <c r="I9" s="60"/>
    </row>
    <row r="10" spans="1:9" ht="14.25">
      <c r="A10" s="44">
        <v>2006</v>
      </c>
      <c r="B10" s="45">
        <v>124.6605</v>
      </c>
      <c r="C10" s="48">
        <v>100.33280000000001</v>
      </c>
      <c r="D10" s="48">
        <v>24.3277</v>
      </c>
      <c r="E10" s="49">
        <v>100.2599</v>
      </c>
      <c r="F10" s="46">
        <v>72.003</v>
      </c>
      <c r="G10" s="49">
        <v>77.536900000000003</v>
      </c>
      <c r="H10" s="50">
        <v>60.6113</v>
      </c>
      <c r="I10" s="60"/>
    </row>
    <row r="11" spans="1:9" ht="14.25">
      <c r="A11" s="44">
        <v>2007</v>
      </c>
      <c r="B11" s="45">
        <v>132.1919</v>
      </c>
      <c r="C11" s="48">
        <v>107.6995</v>
      </c>
      <c r="D11" s="48">
        <v>24.4924</v>
      </c>
      <c r="E11" s="49">
        <v>107.7863</v>
      </c>
      <c r="F11" s="46">
        <v>76.498800000000003</v>
      </c>
      <c r="G11" s="49">
        <v>82.0886</v>
      </c>
      <c r="H11" s="50">
        <v>62.553800000000003</v>
      </c>
      <c r="I11" s="60"/>
    </row>
    <row r="12" spans="1:9" ht="14.25">
      <c r="A12" s="44">
        <v>2008</v>
      </c>
      <c r="B12" s="45">
        <v>141.24789999999999</v>
      </c>
      <c r="C12" s="48">
        <v>116.57380000000001</v>
      </c>
      <c r="D12" s="48">
        <v>24.674099999999999</v>
      </c>
      <c r="E12" s="49">
        <v>126.5269</v>
      </c>
      <c r="F12" s="46"/>
      <c r="G12" s="49">
        <v>89.1464</v>
      </c>
      <c r="H12" s="50">
        <v>67.200800000000001</v>
      </c>
      <c r="I12" s="60"/>
    </row>
    <row r="13" spans="1:9" ht="14.25">
      <c r="A13" s="44">
        <v>2009</v>
      </c>
      <c r="B13" s="45">
        <v>148.05179999999999</v>
      </c>
      <c r="C13" s="48">
        <v>123.0244</v>
      </c>
      <c r="D13" s="48">
        <v>25.0274</v>
      </c>
      <c r="E13" s="49">
        <v>207.3099</v>
      </c>
      <c r="F13" s="46">
        <v>84.031899999999993</v>
      </c>
      <c r="G13" s="49">
        <v>103.4452</v>
      </c>
      <c r="H13" s="50">
        <v>72.268900000000002</v>
      </c>
      <c r="I13" s="60"/>
    </row>
    <row r="14" spans="1:9" ht="14.25">
      <c r="A14" s="44">
        <v>2010</v>
      </c>
      <c r="B14" s="45">
        <v>162.27000000000001</v>
      </c>
      <c r="C14" s="48">
        <v>136.857</v>
      </c>
      <c r="D14" s="48">
        <v>25.413</v>
      </c>
      <c r="E14" s="49">
        <v>247.13329999999999</v>
      </c>
      <c r="F14" s="46">
        <v>86.279399999999995</v>
      </c>
      <c r="G14" s="49">
        <v>117.5087</v>
      </c>
      <c r="H14" s="50">
        <v>80.000900000000001</v>
      </c>
      <c r="I14" s="60"/>
    </row>
    <row r="15" spans="1:9" ht="14.25">
      <c r="A15" s="44">
        <v>2011</v>
      </c>
      <c r="B15" s="45">
        <v>184.60400000000001</v>
      </c>
      <c r="C15" s="48">
        <v>159.0248</v>
      </c>
      <c r="D15" s="48">
        <v>25.5792</v>
      </c>
      <c r="E15" s="49">
        <v>253.74109999999999</v>
      </c>
      <c r="F15" s="46">
        <v>95.587100000000007</v>
      </c>
      <c r="G15" s="49">
        <v>121.4307</v>
      </c>
      <c r="H15" s="50">
        <v>87.706400000000002</v>
      </c>
      <c r="I15" s="60"/>
    </row>
    <row r="16" spans="1:9" ht="14.25">
      <c r="A16" s="44">
        <v>2012</v>
      </c>
      <c r="B16" s="45">
        <v>207.35239999999999</v>
      </c>
      <c r="C16" s="48">
        <v>181.4674</v>
      </c>
      <c r="D16" s="48">
        <v>25.885000000000002</v>
      </c>
      <c r="E16" s="49">
        <v>276.3005</v>
      </c>
      <c r="F16" s="46">
        <v>101.9988</v>
      </c>
      <c r="G16" s="49">
        <v>124.5168</v>
      </c>
      <c r="H16" s="50">
        <v>93.7654</v>
      </c>
      <c r="I16" s="60"/>
    </row>
    <row r="17" spans="1:9" ht="14.25">
      <c r="A17" s="51">
        <v>2013</v>
      </c>
      <c r="B17" s="45">
        <v>224.95820000000001</v>
      </c>
      <c r="C17" s="48">
        <v>198.809</v>
      </c>
      <c r="D17" s="48">
        <v>26.1492</v>
      </c>
      <c r="E17" s="49">
        <v>289.95359999999999</v>
      </c>
      <c r="F17" s="46">
        <v>105.5333</v>
      </c>
      <c r="G17" s="49">
        <v>115.3391</v>
      </c>
      <c r="H17" s="50">
        <v>94.615399999999994</v>
      </c>
      <c r="I17" s="5"/>
    </row>
    <row r="18" spans="1:9" ht="14.25">
      <c r="A18" s="44" t="s">
        <v>11</v>
      </c>
      <c r="B18" s="45">
        <v>230.887</v>
      </c>
      <c r="C18" s="48">
        <v>204.45519999999999</v>
      </c>
      <c r="D18" s="48">
        <v>26.431799999999999</v>
      </c>
      <c r="E18" s="49">
        <v>287.96910000000003</v>
      </c>
      <c r="F18" s="46">
        <v>108.3291</v>
      </c>
      <c r="G18" s="49">
        <v>116.66070000000001</v>
      </c>
      <c r="H18" s="50">
        <v>102.5812</v>
      </c>
      <c r="I18" s="5"/>
    </row>
    <row r="19" spans="1:9" ht="14.25">
      <c r="A19" s="44" t="s">
        <v>12</v>
      </c>
      <c r="B19" s="45">
        <v>237.01339999999999</v>
      </c>
      <c r="C19" s="48">
        <v>210.57239999999999</v>
      </c>
      <c r="D19" s="48">
        <v>26.440999999999999</v>
      </c>
      <c r="E19" s="49">
        <v>622.56240000000003</v>
      </c>
      <c r="F19" s="46">
        <v>108.27</v>
      </c>
      <c r="G19" s="49">
        <v>120.8798</v>
      </c>
      <c r="H19" s="52">
        <v>112.2852</v>
      </c>
      <c r="I19" s="5"/>
    </row>
    <row r="20" spans="1:9" ht="14.25">
      <c r="A20" s="53" t="s">
        <v>13</v>
      </c>
      <c r="B20" s="54">
        <v>242.22</v>
      </c>
      <c r="C20" s="55">
        <v>215.83</v>
      </c>
      <c r="D20" s="55">
        <v>26.39</v>
      </c>
      <c r="E20" s="56">
        <v>611.02</v>
      </c>
      <c r="F20" s="57">
        <v>108.43</v>
      </c>
      <c r="G20" s="56">
        <v>120.17</v>
      </c>
      <c r="H20" s="58">
        <v>112.03</v>
      </c>
      <c r="I20" s="5"/>
    </row>
    <row r="21" spans="1:9" ht="34.5" customHeight="1">
      <c r="A21" s="663" t="s">
        <v>129</v>
      </c>
      <c r="B21" s="664"/>
      <c r="C21" s="664"/>
      <c r="D21" s="664"/>
      <c r="E21" s="664"/>
      <c r="F21" s="664"/>
      <c r="G21" s="664"/>
      <c r="H21" s="664"/>
      <c r="I21" s="5"/>
    </row>
    <row r="22" spans="1:9">
      <c r="A22" s="59"/>
      <c r="B22" s="59"/>
      <c r="C22" s="59"/>
      <c r="D22" s="59"/>
      <c r="E22" s="59"/>
      <c r="F22" s="59"/>
      <c r="G22" s="59"/>
      <c r="H22" s="59"/>
      <c r="I22" s="59"/>
    </row>
  </sheetData>
  <mergeCells count="9">
    <mergeCell ref="A1:H1"/>
    <mergeCell ref="C3:D3"/>
    <mergeCell ref="A21:H21"/>
    <mergeCell ref="A3:A4"/>
    <mergeCell ref="B3:B4"/>
    <mergeCell ref="E3:E4"/>
    <mergeCell ref="F3:F4"/>
    <mergeCell ref="G3:G4"/>
    <mergeCell ref="H3:H4"/>
  </mergeCells>
  <phoneticPr fontId="16" type="noConversion"/>
  <pageMargins left="0.69930555555555596" right="0.69930555555555596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T22"/>
  <sheetViews>
    <sheetView workbookViewId="0">
      <selection activeCell="G20" sqref="G20"/>
    </sheetView>
  </sheetViews>
  <sheetFormatPr defaultColWidth="9" defaultRowHeight="13.5"/>
  <cols>
    <col min="1" max="1" width="9" style="1"/>
    <col min="2" max="11" width="12.125" style="1" customWidth="1"/>
    <col min="12" max="16" width="9" style="1"/>
    <col min="17" max="17" width="11.125" style="1"/>
    <col min="18" max="18" width="12.625" style="1"/>
    <col min="19" max="16384" width="9" style="1"/>
  </cols>
  <sheetData>
    <row r="1" spans="1:20" ht="18.75">
      <c r="A1" s="674" t="s">
        <v>503</v>
      </c>
      <c r="B1" s="674"/>
      <c r="C1" s="674"/>
      <c r="D1" s="674"/>
      <c r="E1" s="674"/>
      <c r="F1" s="674"/>
      <c r="G1" s="674"/>
      <c r="H1" s="674"/>
      <c r="I1" s="674"/>
      <c r="J1" s="674"/>
      <c r="K1" s="674"/>
      <c r="L1" s="5"/>
    </row>
    <row r="2" spans="1:20" ht="14.25">
      <c r="A2" s="673" t="s">
        <v>15</v>
      </c>
      <c r="B2" s="671" t="s">
        <v>52</v>
      </c>
      <c r="C2" s="671"/>
      <c r="D2" s="671"/>
      <c r="E2" s="671"/>
      <c r="F2" s="672"/>
      <c r="G2" s="671" t="s">
        <v>53</v>
      </c>
      <c r="H2" s="671"/>
      <c r="I2" s="671"/>
      <c r="J2" s="671"/>
      <c r="K2" s="671"/>
      <c r="L2" s="5"/>
    </row>
    <row r="3" spans="1:20" ht="14.25">
      <c r="A3" s="673"/>
      <c r="B3" s="61" t="s">
        <v>54</v>
      </c>
      <c r="C3" s="61" t="s">
        <v>55</v>
      </c>
      <c r="D3" s="61" t="s">
        <v>56</v>
      </c>
      <c r="E3" s="61" t="s">
        <v>91</v>
      </c>
      <c r="F3" s="61" t="s">
        <v>57</v>
      </c>
      <c r="G3" s="61" t="s">
        <v>54</v>
      </c>
      <c r="H3" s="61" t="s">
        <v>55</v>
      </c>
      <c r="I3" s="61" t="s">
        <v>56</v>
      </c>
      <c r="J3" s="68" t="s">
        <v>91</v>
      </c>
      <c r="K3" s="422" t="s">
        <v>57</v>
      </c>
      <c r="L3" s="8"/>
    </row>
    <row r="4" spans="1:20" ht="15">
      <c r="A4" s="62" t="s">
        <v>519</v>
      </c>
      <c r="B4" s="63" t="s">
        <v>58</v>
      </c>
      <c r="C4" s="63" t="s">
        <v>59</v>
      </c>
      <c r="D4" s="63">
        <v>5.12</v>
      </c>
      <c r="E4" s="63" t="s">
        <v>60</v>
      </c>
      <c r="F4" s="110">
        <v>5.73</v>
      </c>
      <c r="G4" s="63">
        <v>3.25</v>
      </c>
      <c r="H4" s="63" t="s">
        <v>61</v>
      </c>
      <c r="I4" s="69">
        <v>3.22</v>
      </c>
      <c r="J4" s="423">
        <v>3.23</v>
      </c>
      <c r="K4" s="424">
        <v>3.24</v>
      </c>
      <c r="L4" s="5"/>
      <c r="O4" s="70"/>
      <c r="P4" s="70"/>
      <c r="Q4" s="70"/>
      <c r="R4" s="70"/>
      <c r="S4" s="70"/>
      <c r="T4" s="70"/>
    </row>
    <row r="5" spans="1:20" ht="15.75">
      <c r="A5" s="65" t="s">
        <v>24</v>
      </c>
      <c r="B5" s="64">
        <v>1.53</v>
      </c>
      <c r="C5" s="64">
        <v>1.59</v>
      </c>
      <c r="D5" s="64">
        <v>1.6259999999999999</v>
      </c>
      <c r="E5" s="64">
        <v>1.58</v>
      </c>
      <c r="F5" s="64">
        <v>1.77</v>
      </c>
      <c r="G5" s="64">
        <v>5.4</v>
      </c>
      <c r="H5" s="64">
        <v>5.14</v>
      </c>
      <c r="I5" s="71">
        <v>6.25</v>
      </c>
      <c r="J5" s="425">
        <v>6.08</v>
      </c>
      <c r="K5" s="426">
        <v>6.6937304027750404</v>
      </c>
      <c r="L5" s="5"/>
      <c r="O5" s="70"/>
      <c r="P5" s="70"/>
      <c r="Q5" s="73"/>
      <c r="R5" s="70"/>
      <c r="S5" s="70"/>
      <c r="T5" s="70"/>
    </row>
    <row r="6" spans="1:20" ht="15">
      <c r="A6" s="65" t="s">
        <v>25</v>
      </c>
      <c r="B6" s="64">
        <v>0.1</v>
      </c>
      <c r="C6" s="64">
        <v>0.1</v>
      </c>
      <c r="D6" s="64">
        <v>0.105</v>
      </c>
      <c r="E6" s="64">
        <v>0.11</v>
      </c>
      <c r="F6" s="64">
        <v>0.11</v>
      </c>
      <c r="G6" s="64">
        <v>1.7</v>
      </c>
      <c r="H6" s="64">
        <v>1.71</v>
      </c>
      <c r="I6" s="71">
        <v>1.73</v>
      </c>
      <c r="J6" s="425">
        <v>1.71</v>
      </c>
      <c r="K6" s="426">
        <v>1.58190219599934</v>
      </c>
      <c r="L6" s="5"/>
      <c r="O6" s="70"/>
      <c r="P6" s="70"/>
      <c r="Q6" s="74"/>
      <c r="R6" s="70"/>
      <c r="S6" s="70"/>
      <c r="T6" s="70"/>
    </row>
    <row r="7" spans="1:20" ht="15">
      <c r="A7" s="65" t="s">
        <v>26</v>
      </c>
      <c r="B7" s="64">
        <v>0.115</v>
      </c>
      <c r="C7" s="64">
        <v>0.08</v>
      </c>
      <c r="D7" s="64">
        <v>8.1000000000000003E-2</v>
      </c>
      <c r="E7" s="64">
        <v>0.08</v>
      </c>
      <c r="F7" s="64">
        <v>0.09</v>
      </c>
      <c r="G7" s="64">
        <v>1.45</v>
      </c>
      <c r="H7" s="64">
        <v>1.07</v>
      </c>
      <c r="I7" s="71">
        <v>1.65</v>
      </c>
      <c r="J7" s="425">
        <v>1.4</v>
      </c>
      <c r="K7" s="426">
        <v>1.44148741090364</v>
      </c>
      <c r="L7" s="5"/>
      <c r="O7" s="70"/>
      <c r="P7" s="70"/>
      <c r="Q7" s="74"/>
      <c r="R7" s="70"/>
      <c r="S7" s="70"/>
      <c r="T7" s="70"/>
    </row>
    <row r="8" spans="1:20" ht="15">
      <c r="A8" s="65" t="s">
        <v>27</v>
      </c>
      <c r="B8" s="64">
        <v>0.23</v>
      </c>
      <c r="C8" s="64">
        <v>0.13</v>
      </c>
      <c r="D8" s="64">
        <v>0.14000000000000001</v>
      </c>
      <c r="E8" s="64">
        <v>0.17</v>
      </c>
      <c r="F8" s="64">
        <v>0.16</v>
      </c>
      <c r="G8" s="64">
        <v>3.6</v>
      </c>
      <c r="H8" s="64">
        <v>2.0299999999999998</v>
      </c>
      <c r="I8" s="71">
        <v>2.98</v>
      </c>
      <c r="J8" s="425">
        <v>3.24</v>
      </c>
      <c r="K8" s="427">
        <v>2.6381019830028301</v>
      </c>
      <c r="L8" s="5"/>
      <c r="O8" s="70"/>
      <c r="P8" s="70"/>
      <c r="Q8" s="74"/>
      <c r="R8" s="70"/>
      <c r="S8" s="70"/>
      <c r="T8" s="70"/>
    </row>
    <row r="9" spans="1:20" ht="15.75">
      <c r="A9" s="65" t="s">
        <v>28</v>
      </c>
      <c r="B9" s="64">
        <v>0.38</v>
      </c>
      <c r="C9" s="64">
        <v>0.28000000000000003</v>
      </c>
      <c r="D9" s="64">
        <v>0.24</v>
      </c>
      <c r="E9" s="64">
        <v>0.28000000000000003</v>
      </c>
      <c r="F9" s="64">
        <v>0.36</v>
      </c>
      <c r="G9" s="64">
        <v>2.1</v>
      </c>
      <c r="H9" s="64">
        <v>1.51</v>
      </c>
      <c r="I9" s="71">
        <v>1.85</v>
      </c>
      <c r="J9" s="425">
        <v>2.27</v>
      </c>
      <c r="K9" s="427">
        <v>2.6174617461746199</v>
      </c>
      <c r="L9" s="5"/>
      <c r="O9" s="70"/>
      <c r="P9" s="70"/>
      <c r="Q9" s="73"/>
      <c r="R9" s="70"/>
      <c r="S9" s="70"/>
      <c r="T9" s="70"/>
    </row>
    <row r="10" spans="1:20" ht="15.75">
      <c r="A10" s="65" t="s">
        <v>29</v>
      </c>
      <c r="B10" s="64">
        <v>5.0000000000000001E-3</v>
      </c>
      <c r="C10" s="64">
        <v>4.3E-3</v>
      </c>
      <c r="D10" s="64">
        <v>3.8999999999999998E-3</v>
      </c>
      <c r="E10" s="64">
        <v>0</v>
      </c>
      <c r="F10" s="64">
        <v>0.01</v>
      </c>
      <c r="G10" s="64">
        <v>1.3</v>
      </c>
      <c r="H10" s="64">
        <v>0.66</v>
      </c>
      <c r="I10" s="71">
        <v>0.96</v>
      </c>
      <c r="J10" s="425">
        <v>1.21</v>
      </c>
      <c r="K10" s="427">
        <v>1.72413793103448</v>
      </c>
      <c r="L10" s="5"/>
      <c r="O10" s="70"/>
      <c r="P10" s="70"/>
      <c r="Q10" s="73"/>
      <c r="R10" s="70"/>
      <c r="S10" s="70"/>
      <c r="T10" s="70"/>
    </row>
    <row r="11" spans="1:20" ht="15.75">
      <c r="A11" s="65" t="s">
        <v>62</v>
      </c>
      <c r="B11" s="64"/>
      <c r="C11" s="64"/>
      <c r="D11" s="64"/>
      <c r="E11" s="64"/>
      <c r="F11" s="64"/>
      <c r="G11" s="64"/>
      <c r="H11" s="64"/>
      <c r="I11" s="71"/>
      <c r="J11" s="425"/>
      <c r="K11" s="427"/>
      <c r="L11" s="5"/>
      <c r="O11" s="70"/>
      <c r="P11" s="70"/>
      <c r="Q11" s="73"/>
      <c r="R11" s="70"/>
      <c r="S11" s="70"/>
      <c r="T11" s="70"/>
    </row>
    <row r="12" spans="1:20" ht="15.75">
      <c r="A12" s="65" t="s">
        <v>30</v>
      </c>
      <c r="B12" s="64">
        <v>0.1</v>
      </c>
      <c r="C12" s="64">
        <v>0.1</v>
      </c>
      <c r="D12" s="64">
        <v>0.1</v>
      </c>
      <c r="E12" s="64">
        <v>0.11</v>
      </c>
      <c r="F12" s="64">
        <v>0.11</v>
      </c>
      <c r="G12" s="64">
        <v>1.1599999999999999</v>
      </c>
      <c r="H12" s="64">
        <v>1.08</v>
      </c>
      <c r="I12" s="71">
        <v>2.13</v>
      </c>
      <c r="J12" s="425">
        <v>2</v>
      </c>
      <c r="K12" s="427">
        <v>1.7281973252182301</v>
      </c>
      <c r="L12" s="5"/>
      <c r="O12" s="70"/>
      <c r="P12" s="70"/>
      <c r="Q12" s="73"/>
      <c r="R12" s="70"/>
      <c r="S12" s="70"/>
      <c r="T12" s="70"/>
    </row>
    <row r="13" spans="1:20" ht="15.75">
      <c r="A13" s="65" t="s">
        <v>31</v>
      </c>
      <c r="B13" s="64">
        <v>0.2</v>
      </c>
      <c r="C13" s="64">
        <v>0.23</v>
      </c>
      <c r="D13" s="64">
        <v>0.2</v>
      </c>
      <c r="E13" s="64">
        <v>0.31</v>
      </c>
      <c r="F13" s="64">
        <v>0.32</v>
      </c>
      <c r="G13" s="64">
        <v>1.2</v>
      </c>
      <c r="H13" s="64">
        <v>1.1499999999999999</v>
      </c>
      <c r="I13" s="71">
        <v>2.57</v>
      </c>
      <c r="J13" s="425">
        <v>3.33</v>
      </c>
      <c r="K13" s="427">
        <v>3.17152103559871</v>
      </c>
      <c r="L13" s="5"/>
      <c r="O13" s="70"/>
      <c r="P13" s="70"/>
      <c r="Q13" s="73"/>
      <c r="R13" s="70"/>
      <c r="S13" s="70"/>
      <c r="T13" s="70"/>
    </row>
    <row r="14" spans="1:20" ht="15.75">
      <c r="A14" s="65" t="s">
        <v>32</v>
      </c>
      <c r="B14" s="64">
        <v>0.25</v>
      </c>
      <c r="C14" s="64">
        <v>0.3</v>
      </c>
      <c r="D14" s="64">
        <v>0.19</v>
      </c>
      <c r="E14" s="64">
        <v>0.14000000000000001</v>
      </c>
      <c r="F14" s="64">
        <v>0.11</v>
      </c>
      <c r="G14" s="64">
        <v>1.19</v>
      </c>
      <c r="H14" s="64">
        <v>1.18</v>
      </c>
      <c r="I14" s="71">
        <v>2.13</v>
      </c>
      <c r="J14" s="425">
        <v>1.53</v>
      </c>
      <c r="K14" s="427">
        <v>1.1322836225052699</v>
      </c>
      <c r="L14" s="5"/>
      <c r="O14" s="70"/>
      <c r="P14" s="70"/>
      <c r="Q14" s="73"/>
      <c r="R14" s="70"/>
      <c r="S14" s="70"/>
      <c r="T14" s="70"/>
    </row>
    <row r="15" spans="1:20" ht="15.75">
      <c r="A15" s="65" t="s">
        <v>33</v>
      </c>
      <c r="B15" s="64">
        <v>9.4E-2</v>
      </c>
      <c r="C15" s="64">
        <v>0.1</v>
      </c>
      <c r="D15" s="64">
        <v>0.1</v>
      </c>
      <c r="E15" s="64">
        <v>0.11</v>
      </c>
      <c r="F15" s="64">
        <v>0.12</v>
      </c>
      <c r="G15" s="64">
        <v>0.9</v>
      </c>
      <c r="H15" s="64">
        <v>0.95</v>
      </c>
      <c r="I15" s="71">
        <v>2.14</v>
      </c>
      <c r="J15" s="425">
        <v>2.06</v>
      </c>
      <c r="K15" s="427">
        <v>2.1710037174721202</v>
      </c>
      <c r="L15" s="5"/>
      <c r="O15" s="70"/>
      <c r="P15" s="70"/>
      <c r="Q15" s="73"/>
      <c r="R15" s="70"/>
      <c r="S15" s="70"/>
      <c r="T15" s="70"/>
    </row>
    <row r="16" spans="1:20" ht="15.75">
      <c r="A16" s="65" t="s">
        <v>34</v>
      </c>
      <c r="B16" s="64">
        <v>0.1</v>
      </c>
      <c r="C16" s="64">
        <v>0.16</v>
      </c>
      <c r="D16" s="64">
        <v>0.16</v>
      </c>
      <c r="E16" s="64">
        <v>0.17</v>
      </c>
      <c r="F16" s="64">
        <v>0.18</v>
      </c>
      <c r="G16" s="64">
        <v>1.3</v>
      </c>
      <c r="H16" s="64">
        <v>1.21</v>
      </c>
      <c r="I16" s="71">
        <v>2.72</v>
      </c>
      <c r="J16" s="425">
        <v>2.8</v>
      </c>
      <c r="K16" s="427">
        <v>2.4780285116793999</v>
      </c>
      <c r="L16" s="5"/>
      <c r="O16" s="70"/>
      <c r="P16" s="70"/>
      <c r="Q16" s="73"/>
      <c r="R16" s="70"/>
      <c r="S16" s="70"/>
      <c r="T16" s="70"/>
    </row>
    <row r="17" spans="1:20" ht="15">
      <c r="A17" s="65" t="s">
        <v>35</v>
      </c>
      <c r="B17" s="64">
        <v>0.1</v>
      </c>
      <c r="C17" s="64">
        <v>0.11</v>
      </c>
      <c r="D17" s="64">
        <v>0.11</v>
      </c>
      <c r="E17" s="64">
        <v>0.11</v>
      </c>
      <c r="F17" s="64">
        <v>0.11</v>
      </c>
      <c r="G17" s="64">
        <v>1.76</v>
      </c>
      <c r="H17" s="64">
        <v>1.76</v>
      </c>
      <c r="I17" s="71">
        <v>1.88</v>
      </c>
      <c r="J17" s="428">
        <v>1.89</v>
      </c>
      <c r="K17" s="427">
        <v>1.7799945819323399</v>
      </c>
      <c r="O17" s="70"/>
      <c r="P17" s="70"/>
      <c r="Q17" s="73"/>
      <c r="R17" s="70"/>
      <c r="S17" s="70"/>
      <c r="T17" s="70"/>
    </row>
    <row r="18" spans="1:20" ht="15">
      <c r="A18" s="65" t="s">
        <v>36</v>
      </c>
      <c r="B18" s="64">
        <v>0.17</v>
      </c>
      <c r="C18" s="64">
        <v>0.17</v>
      </c>
      <c r="D18" s="64">
        <v>0.17</v>
      </c>
      <c r="E18" s="64">
        <v>0.17</v>
      </c>
      <c r="F18" s="64">
        <v>0.17</v>
      </c>
      <c r="G18" s="64">
        <v>1.59</v>
      </c>
      <c r="H18" s="64">
        <v>1.58</v>
      </c>
      <c r="I18" s="71">
        <v>2.76</v>
      </c>
      <c r="J18" s="428">
        <v>2.44</v>
      </c>
      <c r="K18" s="427">
        <v>2.11575727291563</v>
      </c>
      <c r="O18" s="70"/>
      <c r="P18" s="70"/>
      <c r="Q18" s="73"/>
      <c r="R18" s="70"/>
      <c r="S18" s="70"/>
      <c r="T18" s="70"/>
    </row>
    <row r="19" spans="1:20" ht="15">
      <c r="A19" s="66" t="s">
        <v>37</v>
      </c>
      <c r="B19" s="67">
        <v>2.1600000000000001E-2</v>
      </c>
      <c r="C19" s="67">
        <v>0.02</v>
      </c>
      <c r="D19" s="67">
        <v>2.1899999999999999E-2</v>
      </c>
      <c r="E19" s="67">
        <v>0.02</v>
      </c>
      <c r="F19" s="67">
        <v>0.02</v>
      </c>
      <c r="G19" s="67">
        <v>1.4</v>
      </c>
      <c r="H19" s="67">
        <v>1.36</v>
      </c>
      <c r="I19" s="72">
        <v>1.56</v>
      </c>
      <c r="J19" s="429">
        <v>1.38</v>
      </c>
      <c r="K19" s="430">
        <v>1.3036526872463401</v>
      </c>
      <c r="O19" s="70"/>
      <c r="P19" s="70"/>
      <c r="Q19" s="73"/>
      <c r="R19" s="70"/>
      <c r="S19" s="70"/>
      <c r="T19" s="70"/>
    </row>
    <row r="20" spans="1:20" ht="15">
      <c r="O20" s="70"/>
      <c r="P20" s="70"/>
      <c r="Q20" s="73"/>
      <c r="R20" s="70"/>
      <c r="S20" s="70"/>
      <c r="T20" s="70"/>
    </row>
    <row r="21" spans="1:20">
      <c r="O21" s="70"/>
      <c r="P21" s="70"/>
      <c r="Q21" s="70"/>
      <c r="R21" s="70"/>
      <c r="S21" s="70"/>
      <c r="T21" s="70"/>
    </row>
    <row r="22" spans="1:20">
      <c r="O22" s="70"/>
      <c r="P22" s="70"/>
      <c r="Q22" s="70"/>
      <c r="R22" s="70"/>
      <c r="S22" s="70"/>
      <c r="T22" s="70"/>
    </row>
  </sheetData>
  <mergeCells count="4">
    <mergeCell ref="B2:F2"/>
    <mergeCell ref="G2:K2"/>
    <mergeCell ref="A2:A3"/>
    <mergeCell ref="A1:K1"/>
  </mergeCells>
  <phoneticPr fontId="16" type="noConversion"/>
  <pageMargins left="0.69930555555555596" right="0.69930555555555596" top="0.75" bottom="0.75" header="0.3" footer="0.3"/>
  <pageSetup paperSize="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P21"/>
  <sheetViews>
    <sheetView workbookViewId="0">
      <selection activeCell="G12" sqref="G12"/>
    </sheetView>
  </sheetViews>
  <sheetFormatPr defaultColWidth="9" defaultRowHeight="13.5"/>
  <cols>
    <col min="1" max="1" width="9" style="1"/>
    <col min="2" max="8" width="10.25" style="1" customWidth="1"/>
    <col min="9" max="16384" width="9" style="1"/>
  </cols>
  <sheetData>
    <row r="1" spans="1:16" ht="18.75">
      <c r="A1" s="648" t="s">
        <v>529</v>
      </c>
      <c r="B1" s="645"/>
      <c r="C1" s="645"/>
      <c r="D1" s="645"/>
      <c r="E1" s="645"/>
      <c r="F1" s="645"/>
      <c r="G1" s="645"/>
      <c r="H1" s="645"/>
    </row>
    <row r="2" spans="1:16" ht="14.25">
      <c r="A2" s="30"/>
      <c r="B2" s="31"/>
      <c r="C2" s="32"/>
      <c r="D2" s="32"/>
      <c r="E2" s="31"/>
      <c r="F2" s="31"/>
      <c r="G2" s="31"/>
      <c r="H2" s="31" t="s">
        <v>4</v>
      </c>
    </row>
    <row r="3" spans="1:16">
      <c r="A3" s="649" t="s">
        <v>15</v>
      </c>
      <c r="B3" s="677" t="s">
        <v>64</v>
      </c>
      <c r="C3" s="675"/>
      <c r="D3" s="649"/>
      <c r="E3" s="678" t="s">
        <v>65</v>
      </c>
      <c r="F3" s="678" t="s">
        <v>66</v>
      </c>
      <c r="G3" s="678" t="s">
        <v>67</v>
      </c>
      <c r="H3" s="677" t="s">
        <v>68</v>
      </c>
    </row>
    <row r="4" spans="1:16" ht="24">
      <c r="A4" s="649"/>
      <c r="B4" s="678"/>
      <c r="C4" s="434" t="s">
        <v>69</v>
      </c>
      <c r="D4" s="434" t="s">
        <v>70</v>
      </c>
      <c r="E4" s="678"/>
      <c r="F4" s="678"/>
      <c r="G4" s="678"/>
      <c r="H4" s="677"/>
    </row>
    <row r="5" spans="1:16" ht="20.25" customHeight="1">
      <c r="A5" s="4" t="s">
        <v>71</v>
      </c>
      <c r="B5" s="446">
        <f t="shared" ref="B5:B20" si="0">SUM(C5:D5)</f>
        <v>1790455</v>
      </c>
      <c r="C5" s="447">
        <v>1620861</v>
      </c>
      <c r="D5" s="447">
        <v>169594</v>
      </c>
      <c r="E5" s="446">
        <v>6110193</v>
      </c>
      <c r="F5" s="448">
        <v>1084339</v>
      </c>
      <c r="G5" s="446">
        <v>1201653</v>
      </c>
      <c r="H5" s="449">
        <v>1120252</v>
      </c>
    </row>
    <row r="6" spans="1:16" ht="20.25" customHeight="1">
      <c r="A6" s="35" t="s">
        <v>72</v>
      </c>
      <c r="B6" s="450">
        <f t="shared" si="0"/>
        <v>262483</v>
      </c>
      <c r="C6" s="451">
        <v>226885</v>
      </c>
      <c r="D6" s="451">
        <v>35598</v>
      </c>
      <c r="E6" s="450">
        <v>406186</v>
      </c>
      <c r="F6" s="452">
        <v>211570</v>
      </c>
      <c r="G6" s="450">
        <v>274539</v>
      </c>
      <c r="H6" s="453">
        <v>222874</v>
      </c>
    </row>
    <row r="7" spans="1:16" ht="20.25" customHeight="1">
      <c r="A7" s="35" t="s">
        <v>73</v>
      </c>
      <c r="B7" s="450">
        <f t="shared" si="0"/>
        <v>175973</v>
      </c>
      <c r="C7" s="451">
        <v>166376</v>
      </c>
      <c r="D7" s="451">
        <v>9597</v>
      </c>
      <c r="E7" s="454">
        <v>403649</v>
      </c>
      <c r="F7" s="455">
        <v>104477</v>
      </c>
      <c r="G7" s="454">
        <v>105841</v>
      </c>
      <c r="H7" s="456">
        <v>106746</v>
      </c>
    </row>
    <row r="8" spans="1:16" ht="20.25" customHeight="1">
      <c r="A8" s="35" t="s">
        <v>74</v>
      </c>
      <c r="B8" s="450">
        <f t="shared" si="0"/>
        <v>118708</v>
      </c>
      <c r="C8" s="451">
        <v>112300</v>
      </c>
      <c r="D8" s="451">
        <v>6408</v>
      </c>
      <c r="E8" s="454">
        <v>268967</v>
      </c>
      <c r="F8" s="455">
        <v>58680</v>
      </c>
      <c r="G8" s="454">
        <v>60304</v>
      </c>
      <c r="H8" s="456">
        <v>60269</v>
      </c>
      <c r="I8" s="445"/>
      <c r="J8" s="445"/>
      <c r="K8" s="445"/>
      <c r="L8" s="445"/>
      <c r="M8" s="70"/>
      <c r="N8" s="70"/>
      <c r="O8" s="70"/>
      <c r="P8" s="70"/>
    </row>
    <row r="9" spans="1:16" ht="20.25" customHeight="1">
      <c r="A9" s="35" t="s">
        <v>75</v>
      </c>
      <c r="B9" s="450">
        <f t="shared" si="0"/>
        <v>101613</v>
      </c>
      <c r="C9" s="451">
        <v>90861</v>
      </c>
      <c r="D9" s="451">
        <v>10752</v>
      </c>
      <c r="E9" s="454">
        <v>397837</v>
      </c>
      <c r="F9" s="457">
        <v>49932</v>
      </c>
      <c r="G9" s="454">
        <v>54665</v>
      </c>
      <c r="H9" s="456">
        <v>51171</v>
      </c>
      <c r="I9" s="445"/>
      <c r="J9" s="445"/>
      <c r="K9" s="445"/>
      <c r="L9" s="445"/>
      <c r="M9" s="70"/>
      <c r="N9" s="70"/>
      <c r="O9" s="70"/>
      <c r="P9" s="70"/>
    </row>
    <row r="10" spans="1:16" ht="20.25" customHeight="1">
      <c r="A10" s="35" t="s">
        <v>76</v>
      </c>
      <c r="B10" s="450">
        <f t="shared" si="0"/>
        <v>67789</v>
      </c>
      <c r="C10" s="451">
        <v>64230</v>
      </c>
      <c r="D10" s="451">
        <v>3559</v>
      </c>
      <c r="E10" s="454">
        <v>259915</v>
      </c>
      <c r="F10" s="455">
        <v>53510</v>
      </c>
      <c r="G10" s="454">
        <v>54244</v>
      </c>
      <c r="H10" s="456">
        <v>54267</v>
      </c>
      <c r="I10" s="445"/>
      <c r="J10" s="445"/>
      <c r="K10" s="445"/>
      <c r="L10" s="445"/>
      <c r="M10" s="70"/>
      <c r="N10" s="70"/>
      <c r="O10" s="70"/>
      <c r="P10" s="70"/>
    </row>
    <row r="11" spans="1:16" ht="20.25" customHeight="1">
      <c r="A11" s="35" t="s">
        <v>77</v>
      </c>
      <c r="B11" s="450">
        <f t="shared" si="0"/>
        <v>255727</v>
      </c>
      <c r="C11" s="451">
        <v>250238</v>
      </c>
      <c r="D11" s="451">
        <v>5489</v>
      </c>
      <c r="E11" s="454">
        <v>281402</v>
      </c>
      <c r="F11" s="455">
        <v>150555</v>
      </c>
      <c r="G11" s="454">
        <v>152867</v>
      </c>
      <c r="H11" s="456">
        <v>152864</v>
      </c>
      <c r="I11" s="445"/>
      <c r="J11" s="445"/>
      <c r="K11" s="445"/>
      <c r="L11" s="445"/>
      <c r="M11" s="70"/>
      <c r="N11" s="70"/>
      <c r="O11" s="70"/>
      <c r="P11" s="70"/>
    </row>
    <row r="12" spans="1:16" ht="20.25" customHeight="1">
      <c r="A12" s="35" t="s">
        <v>78</v>
      </c>
      <c r="B12" s="450">
        <v>19880</v>
      </c>
      <c r="C12" s="451">
        <v>19260</v>
      </c>
      <c r="D12" s="451">
        <v>620</v>
      </c>
      <c r="E12" s="454">
        <v>59281</v>
      </c>
      <c r="F12" s="455">
        <v>9928</v>
      </c>
      <c r="G12" s="454">
        <v>10103</v>
      </c>
      <c r="H12" s="456">
        <v>10102</v>
      </c>
      <c r="I12" s="445"/>
      <c r="J12" s="445"/>
      <c r="K12" s="445"/>
      <c r="L12" s="445"/>
      <c r="M12" s="70"/>
      <c r="N12" s="70"/>
      <c r="O12" s="70"/>
      <c r="P12" s="70"/>
    </row>
    <row r="13" spans="1:16" ht="20.25" customHeight="1">
      <c r="A13" s="37" t="s">
        <v>79</v>
      </c>
      <c r="B13" s="450">
        <f>SUM(C13:D13)</f>
        <v>142301</v>
      </c>
      <c r="C13" s="451">
        <v>128200</v>
      </c>
      <c r="D13" s="451">
        <v>14101</v>
      </c>
      <c r="E13" s="454">
        <v>606416</v>
      </c>
      <c r="F13" s="457">
        <v>101324</v>
      </c>
      <c r="G13" s="454">
        <v>105497</v>
      </c>
      <c r="H13" s="456">
        <v>105621</v>
      </c>
      <c r="I13" s="445"/>
      <c r="J13" s="445"/>
      <c r="K13" s="445"/>
      <c r="L13" s="445"/>
      <c r="M13" s="70"/>
      <c r="N13" s="70"/>
      <c r="O13" s="70"/>
      <c r="P13" s="70"/>
    </row>
    <row r="14" spans="1:16" ht="20.25" customHeight="1">
      <c r="A14" s="37" t="s">
        <v>80</v>
      </c>
      <c r="B14" s="450">
        <f t="shared" si="0"/>
        <v>119732</v>
      </c>
      <c r="C14" s="451">
        <v>105951</v>
      </c>
      <c r="D14" s="451">
        <v>13781</v>
      </c>
      <c r="E14" s="454">
        <v>723744</v>
      </c>
      <c r="F14" s="457">
        <v>63924</v>
      </c>
      <c r="G14" s="454">
        <v>76520</v>
      </c>
      <c r="H14" s="456">
        <v>68015</v>
      </c>
      <c r="I14" s="445"/>
      <c r="J14" s="445"/>
      <c r="K14" s="445"/>
      <c r="L14" s="445"/>
      <c r="M14" s="70"/>
      <c r="N14" s="70"/>
      <c r="O14" s="70"/>
      <c r="P14" s="70"/>
    </row>
    <row r="15" spans="1:16" ht="20.25" customHeight="1">
      <c r="A15" s="37" t="s">
        <v>81</v>
      </c>
      <c r="B15" s="450">
        <f t="shared" si="0"/>
        <v>138781</v>
      </c>
      <c r="C15" s="451">
        <v>122536</v>
      </c>
      <c r="D15" s="451">
        <v>16245</v>
      </c>
      <c r="E15" s="454">
        <v>736060</v>
      </c>
      <c r="F15" s="457">
        <v>73734</v>
      </c>
      <c r="G15" s="454">
        <v>94883</v>
      </c>
      <c r="H15" s="456">
        <v>76743</v>
      </c>
      <c r="I15" s="445"/>
      <c r="J15" s="445"/>
      <c r="K15" s="445"/>
      <c r="L15" s="445"/>
      <c r="M15" s="70"/>
      <c r="N15" s="70"/>
      <c r="O15" s="70"/>
      <c r="P15" s="70"/>
    </row>
    <row r="16" spans="1:16" ht="20.25" customHeight="1">
      <c r="A16" s="37" t="s">
        <v>82</v>
      </c>
      <c r="B16" s="450">
        <f t="shared" si="0"/>
        <v>93968</v>
      </c>
      <c r="C16" s="451">
        <v>82911</v>
      </c>
      <c r="D16" s="451">
        <v>11057</v>
      </c>
      <c r="E16" s="454">
        <v>401763</v>
      </c>
      <c r="F16" s="457">
        <v>50706</v>
      </c>
      <c r="G16" s="454">
        <v>54452</v>
      </c>
      <c r="H16" s="456">
        <v>54420</v>
      </c>
      <c r="I16" s="445"/>
      <c r="J16" s="445"/>
      <c r="K16" s="445"/>
      <c r="L16" s="445"/>
      <c r="M16" s="70"/>
      <c r="N16" s="70"/>
      <c r="O16" s="70"/>
      <c r="P16" s="70"/>
    </row>
    <row r="17" spans="1:16" ht="20.25" customHeight="1">
      <c r="A17" s="37" t="s">
        <v>83</v>
      </c>
      <c r="B17" s="450">
        <f t="shared" si="0"/>
        <v>126677</v>
      </c>
      <c r="C17" s="451">
        <v>112084</v>
      </c>
      <c r="D17" s="451">
        <v>14593</v>
      </c>
      <c r="E17" s="454">
        <v>491895</v>
      </c>
      <c r="F17" s="457">
        <v>70245</v>
      </c>
      <c r="G17" s="454">
        <v>73981</v>
      </c>
      <c r="H17" s="456">
        <v>74015</v>
      </c>
      <c r="I17" s="445"/>
      <c r="J17" s="445"/>
      <c r="K17" s="445"/>
      <c r="L17" s="445"/>
      <c r="M17" s="70"/>
      <c r="N17" s="70"/>
      <c r="O17" s="70"/>
      <c r="P17" s="70"/>
    </row>
    <row r="18" spans="1:16" ht="20.25" customHeight="1">
      <c r="A18" s="37" t="s">
        <v>84</v>
      </c>
      <c r="B18" s="450">
        <f t="shared" si="0"/>
        <v>61086</v>
      </c>
      <c r="C18" s="451">
        <v>47163</v>
      </c>
      <c r="D18" s="451">
        <v>13923</v>
      </c>
      <c r="E18" s="454">
        <v>496614</v>
      </c>
      <c r="F18" s="457">
        <v>38614</v>
      </c>
      <c r="G18" s="454">
        <v>32521</v>
      </c>
      <c r="H18" s="456">
        <v>32546</v>
      </c>
      <c r="I18" s="445"/>
      <c r="J18" s="445"/>
      <c r="K18" s="445"/>
      <c r="L18" s="445"/>
      <c r="M18" s="70"/>
      <c r="N18" s="70"/>
      <c r="O18" s="70"/>
      <c r="P18" s="70"/>
    </row>
    <row r="19" spans="1:16" ht="20.25" customHeight="1">
      <c r="A19" s="37" t="s">
        <v>85</v>
      </c>
      <c r="B19" s="450">
        <f t="shared" si="0"/>
        <v>97119</v>
      </c>
      <c r="C19" s="451">
        <v>85666</v>
      </c>
      <c r="D19" s="451">
        <v>11453</v>
      </c>
      <c r="E19" s="454">
        <v>542339</v>
      </c>
      <c r="F19" s="457">
        <v>43029</v>
      </c>
      <c r="G19" s="454">
        <v>46168</v>
      </c>
      <c r="H19" s="456">
        <v>45531</v>
      </c>
      <c r="I19" s="445"/>
      <c r="J19" s="445"/>
      <c r="K19" s="445"/>
      <c r="L19" s="445"/>
      <c r="M19" s="70"/>
      <c r="N19" s="70"/>
      <c r="O19" s="70"/>
      <c r="P19" s="70"/>
    </row>
    <row r="20" spans="1:16" ht="20.25" customHeight="1">
      <c r="A20" s="38" t="s">
        <v>86</v>
      </c>
      <c r="B20" s="462">
        <f t="shared" si="0"/>
        <v>8618</v>
      </c>
      <c r="C20" s="458">
        <v>6200</v>
      </c>
      <c r="D20" s="458">
        <v>2418</v>
      </c>
      <c r="E20" s="459">
        <v>34125</v>
      </c>
      <c r="F20" s="460">
        <v>4111</v>
      </c>
      <c r="G20" s="459">
        <v>5068</v>
      </c>
      <c r="H20" s="461">
        <v>5068</v>
      </c>
      <c r="I20" s="70"/>
      <c r="J20" s="70"/>
      <c r="K20" s="70"/>
      <c r="L20" s="70"/>
      <c r="M20" s="70"/>
      <c r="N20" s="70"/>
      <c r="O20" s="70"/>
      <c r="P20" s="70"/>
    </row>
    <row r="21" spans="1:16">
      <c r="A21" s="676" t="s">
        <v>87</v>
      </c>
      <c r="B21" s="676"/>
      <c r="C21" s="676"/>
      <c r="D21" s="676"/>
      <c r="E21" s="676"/>
      <c r="F21" s="676"/>
      <c r="G21" s="676"/>
      <c r="H21" s="676"/>
    </row>
  </sheetData>
  <mergeCells count="9">
    <mergeCell ref="A1:H1"/>
    <mergeCell ref="C3:D3"/>
    <mergeCell ref="A21:H21"/>
    <mergeCell ref="A3:A4"/>
    <mergeCell ref="B3:B4"/>
    <mergeCell ref="E3:E4"/>
    <mergeCell ref="F3:F4"/>
    <mergeCell ref="G3:G4"/>
    <mergeCell ref="H3:H4"/>
  </mergeCells>
  <phoneticPr fontId="16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21"/>
  <sheetViews>
    <sheetView workbookViewId="0">
      <selection activeCell="F11" sqref="F11"/>
    </sheetView>
  </sheetViews>
  <sheetFormatPr defaultRowHeight="14.25"/>
  <cols>
    <col min="1" max="1" width="23" style="142" customWidth="1"/>
    <col min="2" max="2" width="17.625" style="142" customWidth="1"/>
    <col min="3" max="3" width="18.375" style="142" customWidth="1"/>
    <col min="4" max="4" width="17.625" style="143" customWidth="1"/>
    <col min="5" max="16384" width="9" style="126"/>
  </cols>
  <sheetData>
    <row r="1" spans="1:4" ht="20.25" customHeight="1">
      <c r="A1" s="511" t="s">
        <v>138</v>
      </c>
      <c r="B1" s="511"/>
      <c r="C1" s="511"/>
      <c r="D1" s="511"/>
    </row>
    <row r="2" spans="1:4" ht="15.75" customHeight="1">
      <c r="A2" s="127"/>
      <c r="B2" s="127"/>
      <c r="C2" s="127"/>
      <c r="D2" s="128" t="s">
        <v>131</v>
      </c>
    </row>
    <row r="3" spans="1:4" ht="24">
      <c r="A3" s="129" t="s">
        <v>139</v>
      </c>
      <c r="B3" s="115" t="s">
        <v>140</v>
      </c>
      <c r="C3" s="115" t="s">
        <v>141</v>
      </c>
      <c r="D3" s="130" t="s">
        <v>142</v>
      </c>
    </row>
    <row r="4" spans="1:4">
      <c r="A4" s="131" t="s">
        <v>143</v>
      </c>
      <c r="B4" s="132">
        <v>460.02170000000001</v>
      </c>
      <c r="C4" s="132">
        <f>C9+C13+C17</f>
        <v>463.8528</v>
      </c>
      <c r="D4" s="133">
        <f>100*C4/B4</f>
        <v>100.83280853924934</v>
      </c>
    </row>
    <row r="5" spans="1:4">
      <c r="A5" s="134" t="s">
        <v>144</v>
      </c>
      <c r="B5" s="135">
        <v>132.17580000000001</v>
      </c>
      <c r="C5" s="135">
        <f t="shared" ref="C5:C7" si="0">C10+C14+C18</f>
        <v>130.8227</v>
      </c>
      <c r="D5" s="136">
        <f t="shared" ref="D5:D20" si="1">100*C5/B5</f>
        <v>98.976287641156702</v>
      </c>
    </row>
    <row r="6" spans="1:4">
      <c r="A6" s="134" t="s">
        <v>145</v>
      </c>
      <c r="B6" s="135">
        <v>154.11099999999999</v>
      </c>
      <c r="C6" s="135">
        <f t="shared" si="0"/>
        <v>153.23519999999999</v>
      </c>
      <c r="D6" s="136">
        <f t="shared" si="1"/>
        <v>99.431708314137211</v>
      </c>
    </row>
    <row r="7" spans="1:4">
      <c r="A7" s="134" t="s">
        <v>146</v>
      </c>
      <c r="B7" s="135">
        <v>173.73490000000001</v>
      </c>
      <c r="C7" s="135">
        <f t="shared" si="0"/>
        <v>179.79489999999998</v>
      </c>
      <c r="D7" s="136">
        <f t="shared" si="1"/>
        <v>103.48807292029406</v>
      </c>
    </row>
    <row r="8" spans="1:4">
      <c r="A8" s="134" t="s">
        <v>147</v>
      </c>
      <c r="B8" s="137"/>
      <c r="C8" s="137"/>
      <c r="D8" s="136"/>
    </row>
    <row r="9" spans="1:4">
      <c r="A9" s="134" t="s">
        <v>148</v>
      </c>
      <c r="B9" s="138">
        <v>255.8</v>
      </c>
      <c r="C9" s="138">
        <v>253.47</v>
      </c>
      <c r="D9" s="136">
        <f t="shared" si="1"/>
        <v>99.089132134480053</v>
      </c>
    </row>
    <row r="10" spans="1:4">
      <c r="A10" s="134" t="s">
        <v>144</v>
      </c>
      <c r="B10" s="135">
        <v>131.38</v>
      </c>
      <c r="C10" s="493">
        <v>129.35</v>
      </c>
      <c r="D10" s="136">
        <f t="shared" si="1"/>
        <v>98.454863753996051</v>
      </c>
    </row>
    <row r="11" spans="1:4">
      <c r="A11" s="134" t="s">
        <v>145</v>
      </c>
      <c r="B11" s="135">
        <v>75.47</v>
      </c>
      <c r="C11" s="493">
        <v>74.92</v>
      </c>
      <c r="D11" s="136">
        <f t="shared" si="1"/>
        <v>99.27123360275607</v>
      </c>
    </row>
    <row r="12" spans="1:4">
      <c r="A12" s="134" t="s">
        <v>146</v>
      </c>
      <c r="B12" s="135">
        <v>48.95</v>
      </c>
      <c r="C12" s="493">
        <v>49.2</v>
      </c>
      <c r="D12" s="136">
        <f t="shared" si="1"/>
        <v>100.51072522982635</v>
      </c>
    </row>
    <row r="13" spans="1:4">
      <c r="A13" s="134" t="s">
        <v>149</v>
      </c>
      <c r="B13" s="137">
        <v>105.2017</v>
      </c>
      <c r="C13" s="137">
        <v>103.4615</v>
      </c>
      <c r="D13" s="136">
        <f t="shared" si="1"/>
        <v>98.345844221148511</v>
      </c>
    </row>
    <row r="14" spans="1:4">
      <c r="A14" s="134" t="s">
        <v>144</v>
      </c>
      <c r="B14" s="135">
        <v>5.5800000000000002E-2</v>
      </c>
      <c r="C14" s="135">
        <v>6.0100000000000001E-2</v>
      </c>
      <c r="D14" s="136">
        <f t="shared" si="1"/>
        <v>107.70609318996415</v>
      </c>
    </row>
    <row r="15" spans="1:4">
      <c r="A15" s="134" t="s">
        <v>145</v>
      </c>
      <c r="B15" s="135">
        <v>57.640999999999998</v>
      </c>
      <c r="C15" s="135">
        <v>57.202500000000001</v>
      </c>
      <c r="D15" s="136">
        <f t="shared" si="1"/>
        <v>99.239256779028821</v>
      </c>
    </row>
    <row r="16" spans="1:4">
      <c r="A16" s="134" t="s">
        <v>146</v>
      </c>
      <c r="B16" s="135">
        <v>47.504899999999999</v>
      </c>
      <c r="C16" s="135">
        <v>46.198900000000002</v>
      </c>
      <c r="D16" s="136">
        <f t="shared" si="1"/>
        <v>97.250809916450734</v>
      </c>
    </row>
    <row r="17" spans="1:4">
      <c r="A17" s="134" t="s">
        <v>150</v>
      </c>
      <c r="B17" s="135">
        <v>99.02</v>
      </c>
      <c r="C17" s="135">
        <v>106.9213</v>
      </c>
      <c r="D17" s="136">
        <f t="shared" si="1"/>
        <v>107.97949909109272</v>
      </c>
    </row>
    <row r="18" spans="1:4">
      <c r="A18" s="134" t="s">
        <v>144</v>
      </c>
      <c r="B18" s="135">
        <v>0.74</v>
      </c>
      <c r="C18" s="135">
        <v>1.4126000000000001</v>
      </c>
      <c r="D18" s="136">
        <f t="shared" si="1"/>
        <v>190.89189189189193</v>
      </c>
    </row>
    <row r="19" spans="1:4">
      <c r="A19" s="134" t="s">
        <v>145</v>
      </c>
      <c r="B19" s="135">
        <v>21</v>
      </c>
      <c r="C19" s="135">
        <v>21.1127</v>
      </c>
      <c r="D19" s="136">
        <f t="shared" si="1"/>
        <v>100.53666666666666</v>
      </c>
    </row>
    <row r="20" spans="1:4">
      <c r="A20" s="139" t="s">
        <v>146</v>
      </c>
      <c r="B20" s="140">
        <v>77.28</v>
      </c>
      <c r="C20" s="140">
        <v>84.396000000000001</v>
      </c>
      <c r="D20" s="141">
        <f t="shared" si="1"/>
        <v>109.2080745341615</v>
      </c>
    </row>
    <row r="21" spans="1:4" ht="30.75" customHeight="1">
      <c r="A21" s="512" t="s">
        <v>151</v>
      </c>
      <c r="B21" s="513"/>
      <c r="C21" s="513"/>
      <c r="D21" s="513"/>
    </row>
  </sheetData>
  <mergeCells count="2">
    <mergeCell ref="A1:D1"/>
    <mergeCell ref="A21:D21"/>
  </mergeCells>
  <phoneticPr fontId="16" type="noConversion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I13"/>
  <sheetViews>
    <sheetView workbookViewId="0">
      <selection activeCell="H16" sqref="H16"/>
    </sheetView>
  </sheetViews>
  <sheetFormatPr defaultColWidth="9" defaultRowHeight="13.5"/>
  <cols>
    <col min="1" max="1" width="24.125" style="1" customWidth="1"/>
    <col min="2" max="2" width="5.5" style="1" customWidth="1"/>
    <col min="3" max="9" width="8" style="1" customWidth="1"/>
    <col min="10" max="16384" width="9" style="1"/>
  </cols>
  <sheetData>
    <row r="1" spans="1:9" ht="18.75">
      <c r="A1" s="679" t="s">
        <v>505</v>
      </c>
      <c r="B1" s="679"/>
      <c r="C1" s="679"/>
      <c r="D1" s="679"/>
      <c r="E1" s="679"/>
      <c r="F1" s="679"/>
      <c r="G1" s="679"/>
      <c r="H1" s="679"/>
      <c r="I1" s="679"/>
    </row>
    <row r="2" spans="1:9" ht="21" customHeight="1">
      <c r="A2" s="16" t="s">
        <v>88</v>
      </c>
      <c r="B2" s="16" t="s">
        <v>0</v>
      </c>
      <c r="C2" s="17" t="s">
        <v>89</v>
      </c>
      <c r="D2" s="18" t="s">
        <v>90</v>
      </c>
      <c r="E2" s="18" t="s">
        <v>54</v>
      </c>
      <c r="F2" s="18" t="s">
        <v>55</v>
      </c>
      <c r="G2" s="18" t="s">
        <v>56</v>
      </c>
      <c r="H2" s="2" t="s">
        <v>91</v>
      </c>
      <c r="I2" s="2" t="s">
        <v>57</v>
      </c>
    </row>
    <row r="3" spans="1:9" ht="16.5" customHeight="1">
      <c r="A3" s="19" t="s">
        <v>92</v>
      </c>
      <c r="B3" s="3" t="s">
        <v>1</v>
      </c>
      <c r="C3" s="20">
        <v>162.27000000000001</v>
      </c>
      <c r="D3" s="20">
        <v>184.60400000000001</v>
      </c>
      <c r="E3" s="20">
        <v>207.35239999999999</v>
      </c>
      <c r="F3" s="20">
        <v>224.95820000000001</v>
      </c>
      <c r="G3" s="20">
        <v>230.887</v>
      </c>
      <c r="H3" s="21">
        <v>237.02</v>
      </c>
      <c r="I3" s="21">
        <v>242.22</v>
      </c>
    </row>
    <row r="4" spans="1:9" ht="16.5" customHeight="1">
      <c r="A4" s="22" t="s">
        <v>93</v>
      </c>
      <c r="B4" s="23" t="s">
        <v>1</v>
      </c>
      <c r="C4" s="24">
        <v>129.61330000000001</v>
      </c>
      <c r="D4" s="24">
        <v>145.37569999999999</v>
      </c>
      <c r="E4" s="24">
        <v>163.04769999999999</v>
      </c>
      <c r="F4" s="24">
        <v>172.58279999999999</v>
      </c>
      <c r="G4" s="24">
        <v>174.4452</v>
      </c>
      <c r="H4" s="25">
        <v>176.99</v>
      </c>
      <c r="I4" s="25">
        <v>179.05</v>
      </c>
    </row>
    <row r="5" spans="1:9" ht="16.5" customHeight="1">
      <c r="A5" s="22" t="s">
        <v>94</v>
      </c>
      <c r="B5" s="23" t="s">
        <v>1</v>
      </c>
      <c r="C5" s="24">
        <v>111.6786</v>
      </c>
      <c r="D5" s="24">
        <v>127.63039999999999</v>
      </c>
      <c r="E5" s="24">
        <v>145.4222</v>
      </c>
      <c r="F5" s="24">
        <v>155.09289999999999</v>
      </c>
      <c r="G5" s="24">
        <v>157.03319999999999</v>
      </c>
      <c r="H5" s="25">
        <v>159.85</v>
      </c>
      <c r="I5" s="25">
        <v>162.09</v>
      </c>
    </row>
    <row r="6" spans="1:9" ht="16.5" customHeight="1">
      <c r="A6" s="22" t="s">
        <v>95</v>
      </c>
      <c r="B6" s="23" t="s">
        <v>1</v>
      </c>
      <c r="C6" s="24">
        <v>32.656700000000001</v>
      </c>
      <c r="D6" s="24">
        <v>39.228299999999997</v>
      </c>
      <c r="E6" s="24">
        <v>44.304699999999997</v>
      </c>
      <c r="F6" s="24">
        <v>52.375399999999999</v>
      </c>
      <c r="G6" s="24">
        <v>56.441800000000001</v>
      </c>
      <c r="H6" s="25">
        <v>60.03</v>
      </c>
      <c r="I6" s="25">
        <v>63.17</v>
      </c>
    </row>
    <row r="7" spans="1:9" ht="16.5" customHeight="1">
      <c r="A7" s="22" t="s">
        <v>96</v>
      </c>
      <c r="B7" s="23"/>
      <c r="C7" s="24"/>
      <c r="D7" s="24"/>
      <c r="E7" s="24"/>
      <c r="F7" s="24"/>
      <c r="G7" s="24"/>
      <c r="H7" s="25"/>
      <c r="I7" s="25"/>
    </row>
    <row r="8" spans="1:9" ht="16.5" customHeight="1">
      <c r="A8" s="22" t="s">
        <v>97</v>
      </c>
      <c r="B8" s="23" t="s">
        <v>3</v>
      </c>
      <c r="C8" s="24">
        <v>88.444199999999995</v>
      </c>
      <c r="D8" s="24">
        <v>155.5883</v>
      </c>
      <c r="E8" s="24">
        <v>135.87790000000001</v>
      </c>
      <c r="F8" s="24">
        <v>142.65649999999999</v>
      </c>
      <c r="G8" s="24">
        <v>160.5497</v>
      </c>
      <c r="H8" s="25">
        <v>188.34</v>
      </c>
      <c r="I8" s="25">
        <v>180.24</v>
      </c>
    </row>
    <row r="9" spans="1:9" ht="16.5" customHeight="1">
      <c r="A9" s="22" t="s">
        <v>98</v>
      </c>
      <c r="B9" s="23" t="s">
        <v>3</v>
      </c>
      <c r="C9" s="24">
        <v>69.138900000000007</v>
      </c>
      <c r="D9" s="24">
        <v>86.9148</v>
      </c>
      <c r="E9" s="24">
        <v>107.66970000000001</v>
      </c>
      <c r="F9" s="24">
        <v>135.76159999999999</v>
      </c>
      <c r="G9" s="24">
        <v>164.77449999999999</v>
      </c>
      <c r="H9" s="25">
        <v>196.44</v>
      </c>
      <c r="I9" s="25">
        <v>200.99</v>
      </c>
    </row>
    <row r="10" spans="1:9" ht="16.5" customHeight="1">
      <c r="A10" s="22" t="s">
        <v>99</v>
      </c>
      <c r="B10" s="23"/>
      <c r="C10" s="24"/>
      <c r="D10" s="24"/>
      <c r="E10" s="24"/>
      <c r="F10" s="24"/>
      <c r="G10" s="24"/>
      <c r="H10" s="25"/>
      <c r="I10" s="25"/>
    </row>
    <row r="11" spans="1:9" ht="16.5" customHeight="1">
      <c r="A11" s="22" t="s">
        <v>100</v>
      </c>
      <c r="B11" s="23" t="s">
        <v>1</v>
      </c>
      <c r="C11" s="24">
        <v>32.656700000000001</v>
      </c>
      <c r="D11" s="24">
        <v>39.228299999999997</v>
      </c>
      <c r="E11" s="24">
        <v>44.304699999999997</v>
      </c>
      <c r="F11" s="24">
        <v>52.375399999999999</v>
      </c>
      <c r="G11" s="24">
        <v>56.441800000000001</v>
      </c>
      <c r="H11" s="25">
        <v>60.03</v>
      </c>
      <c r="I11" s="25">
        <v>63.17</v>
      </c>
    </row>
    <row r="12" spans="1:9" ht="16.5" customHeight="1">
      <c r="A12" s="22" t="s">
        <v>101</v>
      </c>
      <c r="B12" s="23" t="s">
        <v>1</v>
      </c>
      <c r="C12" s="24">
        <v>25.1784</v>
      </c>
      <c r="D12" s="24">
        <v>31.394400000000001</v>
      </c>
      <c r="E12" s="24">
        <v>36.045200000000001</v>
      </c>
      <c r="F12" s="24">
        <v>43.716099999999997</v>
      </c>
      <c r="G12" s="24">
        <v>47.421999999999997</v>
      </c>
      <c r="H12" s="25">
        <v>50.72</v>
      </c>
      <c r="I12" s="25">
        <v>53.74</v>
      </c>
    </row>
    <row r="13" spans="1:9" ht="16.5" customHeight="1">
      <c r="A13" s="26" t="s">
        <v>102</v>
      </c>
      <c r="B13" s="27" t="s">
        <v>2</v>
      </c>
      <c r="C13" s="28">
        <v>100</v>
      </c>
      <c r="D13" s="28">
        <v>100</v>
      </c>
      <c r="E13" s="28">
        <v>100</v>
      </c>
      <c r="F13" s="28">
        <v>100</v>
      </c>
      <c r="G13" s="28">
        <v>100</v>
      </c>
      <c r="H13" s="29">
        <v>100</v>
      </c>
      <c r="I13" s="29">
        <v>100</v>
      </c>
    </row>
  </sheetData>
  <mergeCells count="1">
    <mergeCell ref="A1:I1"/>
  </mergeCells>
  <phoneticPr fontId="16" type="noConversion"/>
  <pageMargins left="0.69930555555555596" right="0.69930555555555596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N25"/>
  <sheetViews>
    <sheetView workbookViewId="0">
      <selection activeCell="H13" sqref="H13"/>
    </sheetView>
  </sheetViews>
  <sheetFormatPr defaultColWidth="9" defaultRowHeight="13.5"/>
  <cols>
    <col min="1" max="1" width="9" style="1"/>
    <col min="2" max="5" width="16.125" style="1" customWidth="1"/>
    <col min="6" max="16384" width="9" style="1"/>
  </cols>
  <sheetData>
    <row r="1" spans="1:14" ht="18.75">
      <c r="A1" s="674" t="s">
        <v>530</v>
      </c>
      <c r="B1" s="680"/>
      <c r="C1" s="680"/>
      <c r="D1" s="680"/>
      <c r="E1" s="680"/>
      <c r="F1" s="5"/>
      <c r="G1" s="5"/>
      <c r="H1" s="5"/>
      <c r="I1" s="5"/>
      <c r="J1" s="5"/>
      <c r="K1" s="5"/>
    </row>
    <row r="2" spans="1:14" ht="14.25">
      <c r="A2" s="684" t="s">
        <v>15</v>
      </c>
      <c r="B2" s="681" t="s">
        <v>103</v>
      </c>
      <c r="C2" s="682"/>
      <c r="D2" s="682" t="s">
        <v>104</v>
      </c>
      <c r="E2" s="682"/>
      <c r="F2" s="5"/>
      <c r="G2" s="5"/>
      <c r="H2" s="5"/>
      <c r="I2" s="5"/>
      <c r="J2" s="5"/>
      <c r="K2" s="5"/>
    </row>
    <row r="3" spans="1:14" ht="24">
      <c r="A3" s="685"/>
      <c r="B3" s="463" t="s">
        <v>105</v>
      </c>
      <c r="C3" s="463" t="s">
        <v>106</v>
      </c>
      <c r="D3" s="463" t="s">
        <v>105</v>
      </c>
      <c r="E3" s="464" t="s">
        <v>106</v>
      </c>
      <c r="F3" s="5"/>
      <c r="G3" s="5"/>
      <c r="H3" s="5"/>
      <c r="I3" s="8"/>
      <c r="J3" s="8"/>
      <c r="K3" s="8"/>
      <c r="L3" s="70"/>
      <c r="M3" s="70"/>
      <c r="N3" s="70"/>
    </row>
    <row r="4" spans="1:14" ht="30.75" customHeight="1">
      <c r="A4" s="431" t="s">
        <v>107</v>
      </c>
      <c r="B4" s="469">
        <v>1226922</v>
      </c>
      <c r="C4" s="469">
        <v>1249873</v>
      </c>
      <c r="D4" s="470">
        <v>1084339</v>
      </c>
      <c r="E4" s="471">
        <v>72590</v>
      </c>
      <c r="F4" s="5"/>
      <c r="G4" s="5"/>
      <c r="H4" s="5"/>
      <c r="I4" s="8"/>
      <c r="J4" s="8"/>
      <c r="K4" s="8"/>
      <c r="L4" s="70"/>
      <c r="M4" s="70"/>
      <c r="N4" s="70"/>
    </row>
    <row r="5" spans="1:14" ht="30.75" customHeight="1">
      <c r="A5" s="7" t="s">
        <v>108</v>
      </c>
      <c r="B5" s="472">
        <v>207857</v>
      </c>
      <c r="C5" s="472">
        <v>252385</v>
      </c>
      <c r="D5" s="457">
        <v>211570</v>
      </c>
      <c r="E5" s="473">
        <v>16724</v>
      </c>
      <c r="F5" s="5"/>
      <c r="G5" s="5"/>
      <c r="H5" s="5"/>
      <c r="I5" s="8"/>
      <c r="J5" s="8"/>
      <c r="K5" s="8"/>
      <c r="L5" s="70"/>
      <c r="M5" s="70"/>
      <c r="N5" s="70"/>
    </row>
    <row r="6" spans="1:14" ht="30.75" customHeight="1">
      <c r="A6" s="7" t="s">
        <v>109</v>
      </c>
      <c r="B6" s="472">
        <v>116570</v>
      </c>
      <c r="C6" s="472">
        <v>105686</v>
      </c>
      <c r="D6" s="474">
        <v>104477</v>
      </c>
      <c r="E6" s="473">
        <v>6190</v>
      </c>
      <c r="F6" s="5"/>
      <c r="G6" s="5"/>
      <c r="H6" s="5"/>
      <c r="I6" s="8"/>
      <c r="J6" s="8"/>
      <c r="K6" s="8"/>
      <c r="L6" s="70"/>
      <c r="M6" s="70"/>
      <c r="N6" s="70"/>
    </row>
    <row r="7" spans="1:14" ht="30.75" customHeight="1">
      <c r="A7" s="7" t="s">
        <v>110</v>
      </c>
      <c r="B7" s="472">
        <v>60903</v>
      </c>
      <c r="C7" s="472">
        <v>63906</v>
      </c>
      <c r="D7" s="474">
        <v>58680</v>
      </c>
      <c r="E7" s="473">
        <v>3897</v>
      </c>
      <c r="F7" s="5"/>
      <c r="G7" s="8"/>
      <c r="H7" s="8"/>
      <c r="I7" s="8"/>
      <c r="J7" s="465"/>
      <c r="K7" s="465"/>
      <c r="L7" s="466"/>
      <c r="M7" s="467"/>
      <c r="N7" s="70"/>
    </row>
    <row r="8" spans="1:14" ht="30.75" customHeight="1">
      <c r="A8" s="7" t="s">
        <v>111</v>
      </c>
      <c r="B8" s="472">
        <v>64044</v>
      </c>
      <c r="C8" s="472">
        <v>57678</v>
      </c>
      <c r="D8" s="457">
        <v>49932</v>
      </c>
      <c r="E8" s="473">
        <v>2876</v>
      </c>
      <c r="F8" s="8"/>
      <c r="G8" s="9"/>
      <c r="H8" s="10"/>
      <c r="I8" s="10"/>
      <c r="J8" s="465"/>
      <c r="K8" s="465"/>
      <c r="L8" s="468"/>
      <c r="M8" s="467"/>
      <c r="N8" s="70"/>
    </row>
    <row r="9" spans="1:14" ht="30.75" customHeight="1">
      <c r="A9" s="11" t="s">
        <v>112</v>
      </c>
      <c r="B9" s="472">
        <v>57807</v>
      </c>
      <c r="C9" s="472">
        <v>56995</v>
      </c>
      <c r="D9" s="474">
        <v>53510</v>
      </c>
      <c r="E9" s="473">
        <v>3191</v>
      </c>
      <c r="F9" s="5"/>
      <c r="G9" s="8"/>
      <c r="H9" s="8"/>
      <c r="I9" s="8"/>
      <c r="J9" s="465"/>
      <c r="K9" s="465"/>
      <c r="L9" s="466"/>
      <c r="M9" s="467"/>
      <c r="N9" s="70"/>
    </row>
    <row r="10" spans="1:14" ht="30.75" customHeight="1">
      <c r="A10" s="11" t="s">
        <v>113</v>
      </c>
      <c r="B10" s="472">
        <v>178502</v>
      </c>
      <c r="C10" s="472">
        <v>204516</v>
      </c>
      <c r="D10" s="474">
        <v>150555</v>
      </c>
      <c r="E10" s="473">
        <v>10893</v>
      </c>
      <c r="F10" s="8"/>
      <c r="G10" s="9"/>
      <c r="H10" s="10"/>
      <c r="I10" s="10"/>
      <c r="J10" s="465"/>
      <c r="K10" s="465"/>
      <c r="L10" s="466"/>
      <c r="M10" s="467"/>
      <c r="N10" s="70"/>
    </row>
    <row r="11" spans="1:14" ht="30.75" customHeight="1">
      <c r="A11" s="12" t="s">
        <v>29</v>
      </c>
      <c r="B11" s="472">
        <v>14582</v>
      </c>
      <c r="C11" s="472">
        <v>12877</v>
      </c>
      <c r="D11" s="474">
        <v>9928</v>
      </c>
      <c r="E11" s="473">
        <v>570</v>
      </c>
      <c r="F11" s="5"/>
      <c r="G11" s="13"/>
      <c r="H11" s="10"/>
      <c r="I11" s="10"/>
      <c r="J11" s="465"/>
      <c r="K11" s="465"/>
      <c r="L11" s="466"/>
      <c r="M11" s="467"/>
      <c r="N11" s="70"/>
    </row>
    <row r="12" spans="1:14" ht="30.75" customHeight="1">
      <c r="A12" s="6" t="s">
        <v>114</v>
      </c>
      <c r="B12" s="472">
        <v>114500</v>
      </c>
      <c r="C12" s="472">
        <v>106959</v>
      </c>
      <c r="D12" s="457">
        <v>101324</v>
      </c>
      <c r="E12" s="473">
        <v>6437</v>
      </c>
      <c r="F12" s="5"/>
      <c r="G12" s="14"/>
      <c r="H12" s="10"/>
      <c r="I12" s="10"/>
      <c r="J12" s="465"/>
      <c r="K12" s="465"/>
      <c r="L12" s="468"/>
      <c r="M12" s="467"/>
      <c r="N12" s="70"/>
    </row>
    <row r="13" spans="1:14" ht="30.75" customHeight="1">
      <c r="A13" s="6" t="s">
        <v>115</v>
      </c>
      <c r="B13" s="472">
        <v>79146</v>
      </c>
      <c r="C13" s="472">
        <v>61391</v>
      </c>
      <c r="D13" s="457">
        <v>63924</v>
      </c>
      <c r="E13" s="473">
        <v>3616</v>
      </c>
      <c r="F13" s="5"/>
      <c r="G13" s="8"/>
      <c r="H13" s="8"/>
      <c r="I13" s="8"/>
      <c r="J13" s="465"/>
      <c r="K13" s="465"/>
      <c r="L13" s="468"/>
      <c r="M13" s="467"/>
      <c r="N13" s="70"/>
    </row>
    <row r="14" spans="1:14" ht="30.75" customHeight="1">
      <c r="A14" s="6" t="s">
        <v>116</v>
      </c>
      <c r="B14" s="472">
        <v>101604</v>
      </c>
      <c r="C14" s="472">
        <v>99319</v>
      </c>
      <c r="D14" s="457">
        <v>73734</v>
      </c>
      <c r="E14" s="473">
        <v>5512</v>
      </c>
      <c r="F14" s="5"/>
      <c r="G14" s="5"/>
      <c r="H14" s="5"/>
      <c r="I14" s="8"/>
      <c r="J14" s="465"/>
      <c r="K14" s="465"/>
      <c r="L14" s="468"/>
      <c r="M14" s="467"/>
      <c r="N14" s="70"/>
    </row>
    <row r="15" spans="1:14" ht="30.75" customHeight="1">
      <c r="A15" s="6" t="s">
        <v>117</v>
      </c>
      <c r="B15" s="472">
        <v>67197</v>
      </c>
      <c r="C15" s="472">
        <v>60975</v>
      </c>
      <c r="D15" s="457">
        <v>50706</v>
      </c>
      <c r="E15" s="473">
        <v>3468</v>
      </c>
      <c r="F15" s="5"/>
      <c r="G15" s="5"/>
      <c r="H15" s="5"/>
      <c r="I15" s="8"/>
      <c r="J15" s="465"/>
      <c r="K15" s="465"/>
      <c r="L15" s="468"/>
      <c r="M15" s="467"/>
      <c r="N15" s="70"/>
    </row>
    <row r="16" spans="1:14" ht="30.75" customHeight="1">
      <c r="A16" s="6" t="s">
        <v>118</v>
      </c>
      <c r="B16" s="472">
        <v>81399</v>
      </c>
      <c r="C16" s="472">
        <v>85134</v>
      </c>
      <c r="D16" s="457">
        <v>70245</v>
      </c>
      <c r="E16" s="473">
        <v>4677</v>
      </c>
      <c r="F16" s="5"/>
      <c r="G16" s="5"/>
      <c r="H16" s="5"/>
      <c r="I16" s="8"/>
      <c r="J16" s="465"/>
      <c r="K16" s="465"/>
      <c r="L16" s="468"/>
      <c r="M16" s="467"/>
      <c r="N16" s="70"/>
    </row>
    <row r="17" spans="1:14" ht="30.75" customHeight="1">
      <c r="A17" s="6" t="s">
        <v>119</v>
      </c>
      <c r="B17" s="472">
        <v>30656</v>
      </c>
      <c r="C17" s="472">
        <v>31167</v>
      </c>
      <c r="D17" s="457">
        <v>38614</v>
      </c>
      <c r="E17" s="473">
        <v>1667</v>
      </c>
      <c r="I17" s="70"/>
      <c r="J17" s="465"/>
      <c r="K17" s="465"/>
      <c r="L17" s="468"/>
      <c r="M17" s="467"/>
      <c r="N17" s="70"/>
    </row>
    <row r="18" spans="1:14" ht="30.75" customHeight="1">
      <c r="A18" s="6" t="s">
        <v>120</v>
      </c>
      <c r="B18" s="472">
        <v>48037</v>
      </c>
      <c r="C18" s="472">
        <v>46705</v>
      </c>
      <c r="D18" s="457">
        <v>43029</v>
      </c>
      <c r="E18" s="473">
        <v>2606</v>
      </c>
      <c r="I18" s="70"/>
      <c r="J18" s="465"/>
      <c r="K18" s="465"/>
      <c r="L18" s="468"/>
      <c r="M18" s="467"/>
      <c r="N18" s="70"/>
    </row>
    <row r="19" spans="1:14" ht="30.75" customHeight="1">
      <c r="A19" s="432" t="s">
        <v>121</v>
      </c>
      <c r="B19" s="475">
        <v>4118</v>
      </c>
      <c r="C19" s="475">
        <v>4180</v>
      </c>
      <c r="D19" s="460">
        <v>4111</v>
      </c>
      <c r="E19" s="476">
        <v>266</v>
      </c>
      <c r="I19" s="70"/>
      <c r="J19" s="465"/>
      <c r="K19" s="465"/>
      <c r="L19" s="468"/>
      <c r="M19" s="467"/>
      <c r="N19" s="70"/>
    </row>
    <row r="20" spans="1:14">
      <c r="A20" s="683"/>
      <c r="B20" s="683"/>
      <c r="C20" s="683"/>
      <c r="D20" s="683"/>
      <c r="E20" s="683"/>
    </row>
    <row r="21" spans="1:14" ht="14.25">
      <c r="A21" s="15"/>
      <c r="B21" s="15"/>
      <c r="C21" s="15"/>
      <c r="D21" s="15"/>
      <c r="E21" s="15"/>
    </row>
    <row r="22" spans="1:14" ht="14.25">
      <c r="A22" s="15"/>
      <c r="B22" s="15"/>
      <c r="C22" s="15"/>
      <c r="D22" s="15"/>
      <c r="E22" s="15"/>
    </row>
    <row r="23" spans="1:14" ht="14.25">
      <c r="A23" s="15"/>
      <c r="B23" s="15"/>
      <c r="C23" s="15"/>
      <c r="D23" s="15"/>
      <c r="E23" s="15"/>
    </row>
    <row r="24" spans="1:14" ht="14.25">
      <c r="A24" s="15"/>
      <c r="B24" s="15"/>
      <c r="C24" s="15"/>
      <c r="D24" s="15"/>
      <c r="E24" s="15"/>
    </row>
    <row r="25" spans="1:14" ht="14.25">
      <c r="A25" s="15"/>
      <c r="B25" s="15"/>
      <c r="C25" s="15"/>
      <c r="D25" s="15"/>
      <c r="E25" s="15"/>
    </row>
  </sheetData>
  <mergeCells count="5">
    <mergeCell ref="A1:E1"/>
    <mergeCell ref="B2:C2"/>
    <mergeCell ref="D2:E2"/>
    <mergeCell ref="A20:E20"/>
    <mergeCell ref="A2:A3"/>
  </mergeCells>
  <phoneticPr fontId="16" type="noConversion"/>
  <pageMargins left="0.69930555555555596" right="0.69930555555555596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F20"/>
  <sheetViews>
    <sheetView workbookViewId="0">
      <selection activeCell="E11" sqref="E11"/>
    </sheetView>
  </sheetViews>
  <sheetFormatPr defaultColWidth="9" defaultRowHeight="13.5"/>
  <cols>
    <col min="1" max="1" width="9" style="1"/>
    <col min="2" max="6" width="13.75" style="1" customWidth="1"/>
    <col min="7" max="16384" width="9" style="1"/>
  </cols>
  <sheetData>
    <row r="1" spans="1:6" ht="18.75">
      <c r="A1" s="679" t="s">
        <v>531</v>
      </c>
      <c r="B1" s="679"/>
      <c r="C1" s="679"/>
      <c r="D1" s="679"/>
      <c r="E1" s="679"/>
      <c r="F1" s="679"/>
    </row>
    <row r="2" spans="1:6" ht="13.5" customHeight="1">
      <c r="A2" s="689" t="s">
        <v>15</v>
      </c>
      <c r="B2" s="691" t="s">
        <v>122</v>
      </c>
      <c r="C2" s="477"/>
      <c r="D2" s="686" t="s">
        <v>123</v>
      </c>
      <c r="E2" s="687"/>
      <c r="F2" s="687"/>
    </row>
    <row r="3" spans="1:6" ht="24">
      <c r="A3" s="690"/>
      <c r="B3" s="692"/>
      <c r="C3" s="478" t="s">
        <v>124</v>
      </c>
      <c r="D3" s="479" t="s">
        <v>125</v>
      </c>
      <c r="E3" s="479" t="s">
        <v>126</v>
      </c>
      <c r="F3" s="480" t="s">
        <v>127</v>
      </c>
    </row>
    <row r="4" spans="1:6" ht="18.75" customHeight="1">
      <c r="A4" s="4" t="s">
        <v>520</v>
      </c>
      <c r="B4" s="481">
        <v>3182137</v>
      </c>
      <c r="C4" s="481">
        <v>1140437</v>
      </c>
      <c r="D4" s="486">
        <v>362604.72</v>
      </c>
      <c r="E4" s="486">
        <v>213041.87</v>
      </c>
      <c r="F4" s="487">
        <v>1216257.52</v>
      </c>
    </row>
    <row r="5" spans="1:6" ht="18.75" customHeight="1">
      <c r="A5" s="482" t="s">
        <v>24</v>
      </c>
      <c r="B5" s="483">
        <v>35058</v>
      </c>
      <c r="C5" s="483">
        <v>15990</v>
      </c>
      <c r="D5" s="488">
        <v>4134.0200000000004</v>
      </c>
      <c r="E5" s="488">
        <v>3598</v>
      </c>
      <c r="F5" s="489">
        <v>12746.46</v>
      </c>
    </row>
    <row r="6" spans="1:6" ht="18.75" customHeight="1">
      <c r="A6" s="482" t="s">
        <v>25</v>
      </c>
      <c r="B6" s="483">
        <v>135123</v>
      </c>
      <c r="C6" s="483">
        <v>47306</v>
      </c>
      <c r="D6" s="488">
        <v>35216.730000000003</v>
      </c>
      <c r="E6" s="488">
        <v>13937.57</v>
      </c>
      <c r="F6" s="489">
        <v>78429.94</v>
      </c>
    </row>
    <row r="7" spans="1:6" ht="18.75" customHeight="1">
      <c r="A7" s="482" t="s">
        <v>26</v>
      </c>
      <c r="B7" s="483">
        <v>210116</v>
      </c>
      <c r="C7" s="483">
        <v>89848</v>
      </c>
      <c r="D7" s="488">
        <v>29359.47</v>
      </c>
      <c r="E7" s="488">
        <v>18334.28</v>
      </c>
      <c r="F7" s="489">
        <v>100182.35</v>
      </c>
    </row>
    <row r="8" spans="1:6" ht="18.75" customHeight="1">
      <c r="A8" s="482" t="s">
        <v>27</v>
      </c>
      <c r="B8" s="483">
        <v>100108</v>
      </c>
      <c r="C8" s="483">
        <v>31186</v>
      </c>
      <c r="D8" s="488">
        <v>21617.84</v>
      </c>
      <c r="E8" s="488">
        <v>9314.67</v>
      </c>
      <c r="F8" s="489">
        <v>73303.13</v>
      </c>
    </row>
    <row r="9" spans="1:6" ht="18.75" customHeight="1">
      <c r="A9" s="482" t="s">
        <v>28</v>
      </c>
      <c r="B9" s="483">
        <v>14045</v>
      </c>
      <c r="C9" s="483">
        <v>3529</v>
      </c>
      <c r="D9" s="488">
        <v>546.72</v>
      </c>
      <c r="E9" s="488">
        <v>428.41</v>
      </c>
      <c r="F9" s="489">
        <v>2636.05</v>
      </c>
    </row>
    <row r="10" spans="1:6" ht="18.75" customHeight="1">
      <c r="A10" s="482" t="s">
        <v>29</v>
      </c>
      <c r="B10" s="483">
        <v>8011</v>
      </c>
      <c r="C10" s="483">
        <v>1132</v>
      </c>
      <c r="D10" s="488">
        <v>516.5</v>
      </c>
      <c r="E10" s="488">
        <v>354</v>
      </c>
      <c r="F10" s="489">
        <v>3910.1</v>
      </c>
    </row>
    <row r="11" spans="1:6" ht="18.75" customHeight="1">
      <c r="A11" s="482" t="s">
        <v>62</v>
      </c>
      <c r="B11" s="483">
        <v>9937</v>
      </c>
      <c r="C11" s="483">
        <v>3536</v>
      </c>
      <c r="D11" s="488">
        <v>1413.38</v>
      </c>
      <c r="E11" s="488">
        <v>741.32</v>
      </c>
      <c r="F11" s="489">
        <v>4204.5</v>
      </c>
    </row>
    <row r="12" spans="1:6" ht="18.75" customHeight="1">
      <c r="A12" s="482" t="s">
        <v>30</v>
      </c>
      <c r="B12" s="483">
        <v>320095</v>
      </c>
      <c r="C12" s="483">
        <v>113596</v>
      </c>
      <c r="D12" s="488">
        <v>36500.019999999997</v>
      </c>
      <c r="E12" s="488">
        <v>23528.86</v>
      </c>
      <c r="F12" s="489">
        <v>155857.57999999999</v>
      </c>
    </row>
    <row r="13" spans="1:6" ht="18.75" customHeight="1">
      <c r="A13" s="482" t="s">
        <v>31</v>
      </c>
      <c r="B13" s="483">
        <v>490591</v>
      </c>
      <c r="C13" s="483">
        <v>162682</v>
      </c>
      <c r="D13" s="488">
        <v>41182.75</v>
      </c>
      <c r="E13" s="488">
        <v>23171.77</v>
      </c>
      <c r="F13" s="489">
        <v>111437.22</v>
      </c>
    </row>
    <row r="14" spans="1:6" ht="18.75" customHeight="1">
      <c r="A14" s="482" t="s">
        <v>32</v>
      </c>
      <c r="B14" s="483">
        <v>470254</v>
      </c>
      <c r="C14" s="483">
        <v>188754</v>
      </c>
      <c r="D14" s="488">
        <v>61603.15</v>
      </c>
      <c r="E14" s="488">
        <v>40865.83</v>
      </c>
      <c r="F14" s="489">
        <v>261497.08</v>
      </c>
    </row>
    <row r="15" spans="1:6" ht="18.75" customHeight="1">
      <c r="A15" s="482" t="s">
        <v>33</v>
      </c>
      <c r="B15" s="483">
        <v>290152</v>
      </c>
      <c r="C15" s="483">
        <v>90510</v>
      </c>
      <c r="D15" s="488">
        <v>40382.76</v>
      </c>
      <c r="E15" s="488">
        <v>18404.23</v>
      </c>
      <c r="F15" s="489">
        <v>127949.84</v>
      </c>
    </row>
    <row r="16" spans="1:6" ht="18.75" customHeight="1">
      <c r="A16" s="482" t="s">
        <v>34</v>
      </c>
      <c r="B16" s="483">
        <v>280176</v>
      </c>
      <c r="C16" s="483">
        <v>106468</v>
      </c>
      <c r="D16" s="488">
        <v>25200.23</v>
      </c>
      <c r="E16" s="488">
        <v>18522.72</v>
      </c>
      <c r="F16" s="489">
        <v>86643.26</v>
      </c>
    </row>
    <row r="17" spans="1:6" ht="18.75" customHeight="1">
      <c r="A17" s="482" t="s">
        <v>35</v>
      </c>
      <c r="B17" s="483">
        <v>395147</v>
      </c>
      <c r="C17" s="483">
        <v>130043</v>
      </c>
      <c r="D17" s="488">
        <v>29972.48</v>
      </c>
      <c r="E17" s="488">
        <v>18438.59</v>
      </c>
      <c r="F17" s="489">
        <v>78655.28</v>
      </c>
    </row>
    <row r="18" spans="1:6" ht="18.75" customHeight="1">
      <c r="A18" s="482" t="s">
        <v>36</v>
      </c>
      <c r="B18" s="483">
        <v>405284</v>
      </c>
      <c r="C18" s="483">
        <v>148529</v>
      </c>
      <c r="D18" s="488">
        <v>31706.55</v>
      </c>
      <c r="E18" s="488">
        <v>21235.41</v>
      </c>
      <c r="F18" s="489">
        <v>103327.28</v>
      </c>
    </row>
    <row r="19" spans="1:6" ht="18.75" customHeight="1">
      <c r="A19" s="484" t="s">
        <v>37</v>
      </c>
      <c r="B19" s="485">
        <v>18040</v>
      </c>
      <c r="C19" s="485">
        <v>7328</v>
      </c>
      <c r="D19" s="490">
        <v>3252.12</v>
      </c>
      <c r="E19" s="491">
        <v>2166.21</v>
      </c>
      <c r="F19" s="492">
        <v>15477.45</v>
      </c>
    </row>
    <row r="20" spans="1:6" ht="14.25">
      <c r="A20" s="688" t="s">
        <v>128</v>
      </c>
      <c r="B20" s="688"/>
      <c r="C20" s="688"/>
      <c r="D20" s="5"/>
      <c r="E20" s="5"/>
      <c r="F20" s="5"/>
    </row>
  </sheetData>
  <mergeCells count="5">
    <mergeCell ref="A1:F1"/>
    <mergeCell ref="D2:F2"/>
    <mergeCell ref="A20:C20"/>
    <mergeCell ref="A2:A3"/>
    <mergeCell ref="B2:B3"/>
  </mergeCells>
  <phoneticPr fontId="16" type="noConversion"/>
  <pageMargins left="0.69930555555555596" right="0.69930555555555596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6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25"/>
  <sheetViews>
    <sheetView workbookViewId="0">
      <selection activeCell="D8" sqref="D8"/>
    </sheetView>
  </sheetViews>
  <sheetFormatPr defaultColWidth="13.25" defaultRowHeight="14.25"/>
  <cols>
    <col min="1" max="1" width="11.25" style="142" customWidth="1"/>
    <col min="2" max="3" width="7.5" style="142" customWidth="1"/>
    <col min="4" max="4" width="7.5" style="143" customWidth="1"/>
    <col min="5" max="5" width="7.5" style="159" customWidth="1"/>
    <col min="6" max="6" width="7.5" style="143" customWidth="1"/>
    <col min="7" max="7" width="7.5" style="126" customWidth="1"/>
    <col min="8" max="9" width="7.5" style="143" customWidth="1"/>
    <col min="10" max="16384" width="13.25" style="126"/>
  </cols>
  <sheetData>
    <row r="1" spans="1:10" ht="24" customHeight="1">
      <c r="A1" s="511" t="s">
        <v>152</v>
      </c>
      <c r="B1" s="511"/>
      <c r="C1" s="511"/>
      <c r="D1" s="511"/>
      <c r="E1" s="511"/>
      <c r="F1" s="511"/>
      <c r="G1" s="511"/>
      <c r="H1" s="511"/>
      <c r="I1" s="511"/>
    </row>
    <row r="2" spans="1:10">
      <c r="A2" s="144"/>
      <c r="B2" s="145"/>
      <c r="C2" s="145"/>
      <c r="D2" s="146"/>
      <c r="E2" s="147"/>
      <c r="H2" s="148"/>
      <c r="I2" s="149" t="s">
        <v>153</v>
      </c>
    </row>
    <row r="3" spans="1:10">
      <c r="A3" s="514" t="s">
        <v>154</v>
      </c>
      <c r="B3" s="517" t="s">
        <v>155</v>
      </c>
      <c r="C3" s="518"/>
      <c r="D3" s="521"/>
      <c r="E3" s="521"/>
      <c r="F3" s="521"/>
      <c r="G3" s="521"/>
      <c r="H3" s="521"/>
      <c r="I3" s="521"/>
    </row>
    <row r="4" spans="1:10" ht="14.25" customHeight="1">
      <c r="A4" s="515"/>
      <c r="B4" s="519"/>
      <c r="C4" s="520"/>
      <c r="D4" s="522" t="s">
        <v>156</v>
      </c>
      <c r="E4" s="516"/>
      <c r="F4" s="523" t="s">
        <v>157</v>
      </c>
      <c r="G4" s="524"/>
      <c r="H4" s="523" t="s">
        <v>158</v>
      </c>
      <c r="I4" s="521"/>
    </row>
    <row r="5" spans="1:10">
      <c r="A5" s="516"/>
      <c r="B5" s="150" t="s">
        <v>159</v>
      </c>
      <c r="C5" s="150" t="s">
        <v>160</v>
      </c>
      <c r="D5" s="150" t="s">
        <v>159</v>
      </c>
      <c r="E5" s="150" t="s">
        <v>160</v>
      </c>
      <c r="F5" s="150" t="s">
        <v>159</v>
      </c>
      <c r="G5" s="150" t="s">
        <v>160</v>
      </c>
      <c r="H5" s="150" t="s">
        <v>159</v>
      </c>
      <c r="I5" s="150" t="s">
        <v>160</v>
      </c>
    </row>
    <row r="6" spans="1:10">
      <c r="A6" s="151" t="s">
        <v>161</v>
      </c>
      <c r="B6" s="152">
        <f>D6+F6+H6</f>
        <v>4600188</v>
      </c>
      <c r="C6" s="152">
        <f>E6+G6+I6</f>
        <v>4638479</v>
      </c>
      <c r="D6" s="152">
        <v>2557988</v>
      </c>
      <c r="E6" s="152">
        <v>2534651</v>
      </c>
      <c r="F6" s="152">
        <v>1052017</v>
      </c>
      <c r="G6" s="242">
        <v>1034615</v>
      </c>
      <c r="H6" s="152">
        <v>990183</v>
      </c>
      <c r="I6" s="152">
        <v>1069213</v>
      </c>
    </row>
    <row r="7" spans="1:10">
      <c r="A7" s="153" t="s">
        <v>162</v>
      </c>
      <c r="B7" s="154">
        <f t="shared" ref="B7:C24" si="0">D7+F7+H7</f>
        <v>1605835</v>
      </c>
      <c r="C7" s="154">
        <f t="shared" si="0"/>
        <v>1650737</v>
      </c>
      <c r="D7" s="154">
        <v>417746</v>
      </c>
      <c r="E7" s="154">
        <v>414247</v>
      </c>
      <c r="F7" s="154">
        <v>559538</v>
      </c>
      <c r="G7" s="243">
        <v>554390</v>
      </c>
      <c r="H7" s="154">
        <v>628551</v>
      </c>
      <c r="I7" s="154">
        <v>682100</v>
      </c>
      <c r="J7" s="155"/>
    </row>
    <row r="8" spans="1:10">
      <c r="A8" s="153" t="s">
        <v>163</v>
      </c>
      <c r="B8" s="154">
        <f t="shared" si="0"/>
        <v>147605</v>
      </c>
      <c r="C8" s="154">
        <f t="shared" si="0"/>
        <v>120563</v>
      </c>
      <c r="D8" s="154"/>
      <c r="E8" s="154"/>
      <c r="F8" s="154">
        <v>82765</v>
      </c>
      <c r="G8" s="243">
        <v>85862</v>
      </c>
      <c r="H8" s="154">
        <v>64840</v>
      </c>
      <c r="I8" s="154">
        <v>34701</v>
      </c>
    </row>
    <row r="9" spans="1:10">
      <c r="A9" s="153" t="s">
        <v>164</v>
      </c>
      <c r="B9" s="154">
        <f t="shared" si="0"/>
        <v>485657</v>
      </c>
      <c r="C9" s="154">
        <f t="shared" si="0"/>
        <v>576420</v>
      </c>
      <c r="D9" s="154">
        <v>13239</v>
      </c>
      <c r="E9" s="154">
        <v>13084</v>
      </c>
      <c r="F9" s="154">
        <v>99961</v>
      </c>
      <c r="G9" s="243">
        <v>100071</v>
      </c>
      <c r="H9" s="154">
        <v>372457</v>
      </c>
      <c r="I9" s="154">
        <v>463265</v>
      </c>
    </row>
    <row r="10" spans="1:10">
      <c r="A10" s="153" t="s">
        <v>165</v>
      </c>
      <c r="B10" s="154">
        <f t="shared" si="0"/>
        <v>205407</v>
      </c>
      <c r="C10" s="154">
        <f t="shared" si="0"/>
        <v>193342</v>
      </c>
      <c r="D10" s="154">
        <v>100599</v>
      </c>
      <c r="E10" s="154">
        <v>101206</v>
      </c>
      <c r="F10" s="154">
        <v>52576</v>
      </c>
      <c r="G10" s="243">
        <v>51967</v>
      </c>
      <c r="H10" s="154">
        <v>52232</v>
      </c>
      <c r="I10" s="154">
        <v>40169</v>
      </c>
    </row>
    <row r="11" spans="1:10" s="156" customFormat="1">
      <c r="A11" s="153" t="s">
        <v>166</v>
      </c>
      <c r="B11" s="154">
        <f t="shared" si="0"/>
        <v>293252</v>
      </c>
      <c r="C11" s="154">
        <f t="shared" si="0"/>
        <v>296630</v>
      </c>
      <c r="D11" s="154">
        <v>186617</v>
      </c>
      <c r="E11" s="154">
        <v>185911</v>
      </c>
      <c r="F11" s="154">
        <v>51392</v>
      </c>
      <c r="G11" s="243">
        <v>48911</v>
      </c>
      <c r="H11" s="154">
        <v>55243</v>
      </c>
      <c r="I11" s="154">
        <v>61808</v>
      </c>
    </row>
    <row r="12" spans="1:10">
      <c r="A12" s="153" t="s">
        <v>167</v>
      </c>
      <c r="B12" s="154">
        <f t="shared" si="0"/>
        <v>141214</v>
      </c>
      <c r="C12" s="154">
        <f t="shared" si="0"/>
        <v>140829</v>
      </c>
      <c r="D12" s="154">
        <v>62096</v>
      </c>
      <c r="E12" s="154">
        <v>61800</v>
      </c>
      <c r="F12" s="154">
        <v>53051</v>
      </c>
      <c r="G12" s="243">
        <v>53161</v>
      </c>
      <c r="H12" s="154">
        <v>26067</v>
      </c>
      <c r="I12" s="154">
        <v>25868</v>
      </c>
    </row>
    <row r="13" spans="1:10">
      <c r="A13" s="153" t="s">
        <v>168</v>
      </c>
      <c r="B13" s="154">
        <f t="shared" si="0"/>
        <v>299056</v>
      </c>
      <c r="C13" s="154">
        <f t="shared" si="0"/>
        <v>289530</v>
      </c>
      <c r="D13" s="154">
        <v>37474</v>
      </c>
      <c r="E13" s="154">
        <v>34457</v>
      </c>
      <c r="F13" s="154">
        <v>209864</v>
      </c>
      <c r="G13" s="243">
        <v>204942</v>
      </c>
      <c r="H13" s="154">
        <v>51718</v>
      </c>
      <c r="I13" s="154">
        <v>50131</v>
      </c>
    </row>
    <row r="14" spans="1:10">
      <c r="A14" s="153" t="s">
        <v>169</v>
      </c>
      <c r="B14" s="154">
        <f t="shared" si="0"/>
        <v>22395</v>
      </c>
      <c r="C14" s="154">
        <f t="shared" si="0"/>
        <v>22095</v>
      </c>
      <c r="D14" s="154">
        <v>11370</v>
      </c>
      <c r="E14" s="154">
        <v>11438</v>
      </c>
      <c r="F14" s="154">
        <v>9649</v>
      </c>
      <c r="G14" s="243">
        <v>9253</v>
      </c>
      <c r="H14" s="154">
        <v>1376</v>
      </c>
      <c r="I14" s="154">
        <v>1404</v>
      </c>
    </row>
    <row r="15" spans="1:10">
      <c r="A15" s="153" t="s">
        <v>170</v>
      </c>
      <c r="B15" s="154">
        <f t="shared" si="0"/>
        <v>6633</v>
      </c>
      <c r="C15" s="154">
        <f t="shared" si="0"/>
        <v>6576</v>
      </c>
      <c r="D15" s="154">
        <v>6351</v>
      </c>
      <c r="E15" s="154">
        <v>6351</v>
      </c>
      <c r="F15" s="154">
        <v>280</v>
      </c>
      <c r="G15" s="243">
        <v>223</v>
      </c>
      <c r="H15" s="154">
        <v>2</v>
      </c>
      <c r="I15" s="154">
        <v>2</v>
      </c>
    </row>
    <row r="16" spans="1:10">
      <c r="A16" s="153" t="s">
        <v>171</v>
      </c>
      <c r="B16" s="154">
        <f t="shared" si="0"/>
        <v>4616</v>
      </c>
      <c r="C16" s="154">
        <f t="shared" si="0"/>
        <v>4752</v>
      </c>
      <c r="D16" s="154"/>
      <c r="E16" s="154"/>
      <c r="F16" s="154"/>
      <c r="G16" s="243"/>
      <c r="H16" s="154">
        <v>4616</v>
      </c>
      <c r="I16" s="154">
        <v>4752</v>
      </c>
    </row>
    <row r="17" spans="1:9">
      <c r="A17" s="153" t="s">
        <v>172</v>
      </c>
      <c r="B17" s="154">
        <f t="shared" si="0"/>
        <v>434938</v>
      </c>
      <c r="C17" s="154">
        <f t="shared" si="0"/>
        <v>416813</v>
      </c>
      <c r="D17" s="154">
        <v>261066</v>
      </c>
      <c r="E17" s="154">
        <v>245700</v>
      </c>
      <c r="F17" s="154">
        <v>101373</v>
      </c>
      <c r="G17" s="243">
        <v>98614</v>
      </c>
      <c r="H17" s="154">
        <v>72499</v>
      </c>
      <c r="I17" s="154">
        <v>72499</v>
      </c>
    </row>
    <row r="18" spans="1:9">
      <c r="A18" s="153" t="s">
        <v>173</v>
      </c>
      <c r="B18" s="154">
        <f t="shared" si="0"/>
        <v>615367</v>
      </c>
      <c r="C18" s="154">
        <f t="shared" si="0"/>
        <v>631452</v>
      </c>
      <c r="D18" s="154">
        <v>426779</v>
      </c>
      <c r="E18" s="154">
        <v>422716</v>
      </c>
      <c r="F18" s="154">
        <v>102557</v>
      </c>
      <c r="G18" s="243">
        <v>101155</v>
      </c>
      <c r="H18" s="154">
        <v>86031</v>
      </c>
      <c r="I18" s="154">
        <v>107581</v>
      </c>
    </row>
    <row r="19" spans="1:9">
      <c r="A19" s="153" t="s">
        <v>174</v>
      </c>
      <c r="B19" s="154">
        <f t="shared" si="0"/>
        <v>465929</v>
      </c>
      <c r="C19" s="154">
        <f t="shared" si="0"/>
        <v>467892</v>
      </c>
      <c r="D19" s="154">
        <v>379305</v>
      </c>
      <c r="E19" s="154">
        <v>384293</v>
      </c>
      <c r="F19" s="154">
        <v>65266</v>
      </c>
      <c r="G19" s="243">
        <v>62908</v>
      </c>
      <c r="H19" s="154">
        <v>21358</v>
      </c>
      <c r="I19" s="154">
        <v>20691</v>
      </c>
    </row>
    <row r="20" spans="1:9">
      <c r="A20" s="153" t="s">
        <v>175</v>
      </c>
      <c r="B20" s="154">
        <f t="shared" si="0"/>
        <v>282691</v>
      </c>
      <c r="C20" s="154">
        <f t="shared" si="0"/>
        <v>285539</v>
      </c>
      <c r="D20" s="154">
        <v>190931</v>
      </c>
      <c r="E20" s="154">
        <v>189121</v>
      </c>
      <c r="F20" s="154">
        <v>60424</v>
      </c>
      <c r="G20" s="243">
        <v>60351</v>
      </c>
      <c r="H20" s="154">
        <v>31336</v>
      </c>
      <c r="I20" s="154">
        <v>36067</v>
      </c>
    </row>
    <row r="21" spans="1:9">
      <c r="A21" s="153" t="s">
        <v>176</v>
      </c>
      <c r="B21" s="154">
        <f t="shared" si="0"/>
        <v>351138</v>
      </c>
      <c r="C21" s="154">
        <f t="shared" si="0"/>
        <v>345838</v>
      </c>
      <c r="D21" s="154">
        <v>206528</v>
      </c>
      <c r="E21" s="154">
        <v>205032</v>
      </c>
      <c r="F21" s="154">
        <v>86897</v>
      </c>
      <c r="G21" s="243">
        <v>83443</v>
      </c>
      <c r="H21" s="154">
        <v>57713</v>
      </c>
      <c r="I21" s="154">
        <v>57363</v>
      </c>
    </row>
    <row r="22" spans="1:9">
      <c r="A22" s="153" t="s">
        <v>177</v>
      </c>
      <c r="B22" s="154">
        <f t="shared" si="0"/>
        <v>386917</v>
      </c>
      <c r="C22" s="154">
        <f t="shared" si="0"/>
        <v>381532</v>
      </c>
      <c r="D22" s="154">
        <v>305655</v>
      </c>
      <c r="E22" s="154">
        <v>303847</v>
      </c>
      <c r="F22" s="154">
        <v>30654</v>
      </c>
      <c r="G22" s="243">
        <v>30092</v>
      </c>
      <c r="H22" s="154">
        <v>50608</v>
      </c>
      <c r="I22" s="154">
        <v>47593</v>
      </c>
    </row>
    <row r="23" spans="1:9">
      <c r="A23" s="153" t="s">
        <v>178</v>
      </c>
      <c r="B23" s="154">
        <f t="shared" si="0"/>
        <v>429974</v>
      </c>
      <c r="C23" s="154">
        <f t="shared" si="0"/>
        <v>430973</v>
      </c>
      <c r="D23" s="154">
        <v>356532</v>
      </c>
      <c r="E23" s="154">
        <v>355895</v>
      </c>
      <c r="F23" s="154">
        <v>40065</v>
      </c>
      <c r="G23" s="243">
        <v>39259</v>
      </c>
      <c r="H23" s="154">
        <v>33377</v>
      </c>
      <c r="I23" s="154">
        <v>35819</v>
      </c>
    </row>
    <row r="24" spans="1:9">
      <c r="A24" s="157" t="s">
        <v>179</v>
      </c>
      <c r="B24" s="158">
        <f t="shared" si="0"/>
        <v>27399</v>
      </c>
      <c r="C24" s="158">
        <f t="shared" si="0"/>
        <v>27703</v>
      </c>
      <c r="D24" s="158">
        <v>13446</v>
      </c>
      <c r="E24" s="158">
        <v>13800</v>
      </c>
      <c r="F24" s="158">
        <v>5243</v>
      </c>
      <c r="G24" s="244">
        <v>4403</v>
      </c>
      <c r="H24" s="158">
        <v>8710</v>
      </c>
      <c r="I24" s="158">
        <v>9500</v>
      </c>
    </row>
    <row r="25" spans="1:9">
      <c r="A25" s="513" t="s">
        <v>180</v>
      </c>
      <c r="B25" s="513"/>
      <c r="C25" s="513"/>
      <c r="D25" s="513"/>
      <c r="E25" s="513"/>
    </row>
  </sheetData>
  <mergeCells count="8">
    <mergeCell ref="A25:E25"/>
    <mergeCell ref="A1:I1"/>
    <mergeCell ref="A3:A5"/>
    <mergeCell ref="B3:C4"/>
    <mergeCell ref="D3:I3"/>
    <mergeCell ref="D4:E4"/>
    <mergeCell ref="F4:G4"/>
    <mergeCell ref="H4:I4"/>
  </mergeCells>
  <phoneticPr fontId="16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G46"/>
  <sheetViews>
    <sheetView workbookViewId="0">
      <selection activeCell="G8" sqref="G8"/>
    </sheetView>
  </sheetViews>
  <sheetFormatPr defaultRowHeight="13.5"/>
  <cols>
    <col min="1" max="1" width="9" style="1"/>
    <col min="2" max="6" width="11.25" style="1" customWidth="1"/>
    <col min="7" max="7" width="11.25" style="70" customWidth="1"/>
    <col min="8" max="16384" width="9" style="1"/>
  </cols>
  <sheetData>
    <row r="1" spans="1:7" ht="18.75">
      <c r="A1" s="530" t="s">
        <v>527</v>
      </c>
      <c r="B1" s="531"/>
      <c r="C1" s="531"/>
      <c r="D1" s="531"/>
      <c r="E1" s="531"/>
      <c r="F1" s="531"/>
      <c r="G1" s="531"/>
    </row>
    <row r="2" spans="1:7" ht="21.75" customHeight="1">
      <c r="A2" s="526" t="s">
        <v>524</v>
      </c>
      <c r="B2" s="528" t="s">
        <v>521</v>
      </c>
      <c r="C2" s="496"/>
      <c r="D2" s="528" t="s">
        <v>522</v>
      </c>
      <c r="E2" s="496"/>
      <c r="F2" s="528" t="s">
        <v>523</v>
      </c>
      <c r="G2" s="497"/>
    </row>
    <row r="3" spans="1:7" ht="21.75" customHeight="1">
      <c r="A3" s="527"/>
      <c r="B3" s="529"/>
      <c r="C3" s="498" t="s">
        <v>310</v>
      </c>
      <c r="D3" s="529"/>
      <c r="E3" s="498" t="s">
        <v>310</v>
      </c>
      <c r="F3" s="529"/>
      <c r="G3" s="499" t="s">
        <v>310</v>
      </c>
    </row>
    <row r="4" spans="1:7" ht="25.5" customHeight="1">
      <c r="A4" s="245">
        <v>1997</v>
      </c>
      <c r="B4" s="246">
        <v>842238</v>
      </c>
      <c r="C4" s="246">
        <v>820963</v>
      </c>
      <c r="D4" s="246">
        <v>505765</v>
      </c>
      <c r="E4" s="246">
        <v>496437</v>
      </c>
      <c r="F4" s="246">
        <v>6027</v>
      </c>
      <c r="G4" s="500">
        <v>6067</v>
      </c>
    </row>
    <row r="5" spans="1:7" ht="25.5" customHeight="1">
      <c r="A5" s="245">
        <v>1998</v>
      </c>
      <c r="B5" s="246">
        <v>736735</v>
      </c>
      <c r="C5" s="246">
        <v>719734</v>
      </c>
      <c r="D5" s="246">
        <v>510341</v>
      </c>
      <c r="E5" s="246">
        <v>499746</v>
      </c>
      <c r="F5" s="246">
        <v>6874</v>
      </c>
      <c r="G5" s="500">
        <v>6898</v>
      </c>
    </row>
    <row r="6" spans="1:7" ht="25.5" customHeight="1">
      <c r="A6" s="245">
        <v>1999</v>
      </c>
      <c r="B6" s="246">
        <v>703864</v>
      </c>
      <c r="C6" s="246">
        <v>687576</v>
      </c>
      <c r="D6" s="246">
        <v>543941</v>
      </c>
      <c r="E6" s="246">
        <v>532622</v>
      </c>
      <c r="F6" s="246">
        <v>7727</v>
      </c>
      <c r="G6" s="500">
        <v>7746</v>
      </c>
    </row>
    <row r="7" spans="1:7" ht="25.5" customHeight="1">
      <c r="A7" s="247">
        <v>2000</v>
      </c>
      <c r="B7" s="248">
        <v>683111</v>
      </c>
      <c r="C7" s="248">
        <v>662090</v>
      </c>
      <c r="D7" s="248">
        <v>609045</v>
      </c>
      <c r="E7" s="248">
        <v>593911</v>
      </c>
      <c r="F7" s="248">
        <v>8842</v>
      </c>
      <c r="G7" s="501">
        <v>8892</v>
      </c>
    </row>
    <row r="8" spans="1:7" ht="25.5" customHeight="1">
      <c r="A8" s="245">
        <v>2001</v>
      </c>
      <c r="B8" s="246">
        <v>658025</v>
      </c>
      <c r="C8" s="246">
        <v>635346</v>
      </c>
      <c r="D8" s="246">
        <v>693651</v>
      </c>
      <c r="E8" s="246">
        <v>673241</v>
      </c>
      <c r="F8" s="246">
        <v>10462</v>
      </c>
      <c r="G8" s="500">
        <v>10499</v>
      </c>
    </row>
    <row r="9" spans="1:7" ht="25.5" customHeight="1">
      <c r="A9" s="245">
        <v>2002</v>
      </c>
      <c r="B9" s="246">
        <v>666979</v>
      </c>
      <c r="C9" s="246">
        <v>641225</v>
      </c>
      <c r="D9" s="246">
        <v>795331.5</v>
      </c>
      <c r="E9" s="246">
        <v>774119.7</v>
      </c>
      <c r="F9" s="246">
        <v>11889</v>
      </c>
      <c r="G9" s="500">
        <v>12032</v>
      </c>
    </row>
    <row r="10" spans="1:7" ht="25.5" customHeight="1">
      <c r="A10" s="245">
        <v>2003</v>
      </c>
      <c r="B10" s="246">
        <v>659345</v>
      </c>
      <c r="C10" s="246">
        <v>636316</v>
      </c>
      <c r="D10" s="246">
        <v>885721.5</v>
      </c>
      <c r="E10" s="246">
        <v>858218.1</v>
      </c>
      <c r="F10" s="246">
        <v>13394</v>
      </c>
      <c r="G10" s="500">
        <v>13429</v>
      </c>
    </row>
    <row r="11" spans="1:7" ht="25.5" customHeight="1">
      <c r="A11" s="245">
        <v>2004</v>
      </c>
      <c r="B11" s="246">
        <v>686468</v>
      </c>
      <c r="C11" s="246">
        <v>664971</v>
      </c>
      <c r="D11" s="246">
        <v>1050506</v>
      </c>
      <c r="E11" s="246">
        <v>1023626</v>
      </c>
      <c r="F11" s="246">
        <v>15334</v>
      </c>
      <c r="G11" s="500">
        <v>15446</v>
      </c>
    </row>
    <row r="12" spans="1:7" ht="25.5" customHeight="1">
      <c r="A12" s="247">
        <v>2005</v>
      </c>
      <c r="B12" s="248">
        <v>839946</v>
      </c>
      <c r="C12" s="248">
        <v>822127</v>
      </c>
      <c r="D12" s="248">
        <v>1554259.1</v>
      </c>
      <c r="E12" s="248">
        <v>1525787.6</v>
      </c>
      <c r="F12" s="248">
        <v>18669</v>
      </c>
      <c r="G12" s="501">
        <v>18764</v>
      </c>
    </row>
    <row r="13" spans="1:7" ht="25.5" customHeight="1">
      <c r="A13" s="245">
        <v>2006</v>
      </c>
      <c r="B13" s="246">
        <v>847150</v>
      </c>
      <c r="C13" s="246">
        <v>826416</v>
      </c>
      <c r="D13" s="246">
        <v>1838827</v>
      </c>
      <c r="E13" s="246">
        <v>1805684</v>
      </c>
      <c r="F13" s="246">
        <v>22000</v>
      </c>
      <c r="G13" s="500">
        <v>22165</v>
      </c>
    </row>
    <row r="14" spans="1:7" ht="25.5" customHeight="1">
      <c r="A14" s="245">
        <v>2007</v>
      </c>
      <c r="B14" s="246">
        <v>914136</v>
      </c>
      <c r="C14" s="246">
        <v>892908</v>
      </c>
      <c r="D14" s="246">
        <v>2295711.4</v>
      </c>
      <c r="E14" s="246">
        <v>2256443.6</v>
      </c>
      <c r="F14" s="246">
        <v>25535</v>
      </c>
      <c r="G14" s="500">
        <v>25706</v>
      </c>
    </row>
    <row r="15" spans="1:7" ht="25.5" customHeight="1">
      <c r="A15" s="245">
        <v>2008</v>
      </c>
      <c r="B15" s="246">
        <v>827690</v>
      </c>
      <c r="C15" s="246">
        <v>801228</v>
      </c>
      <c r="D15" s="246">
        <v>2322634.9</v>
      </c>
      <c r="E15" s="246">
        <v>2274981.2000000002</v>
      </c>
      <c r="F15" s="246">
        <v>28442</v>
      </c>
      <c r="G15" s="500">
        <v>28717.584521914538</v>
      </c>
    </row>
    <row r="16" spans="1:7" ht="25.5" customHeight="1">
      <c r="A16" s="245">
        <v>2009</v>
      </c>
      <c r="B16" s="246">
        <v>858293</v>
      </c>
      <c r="C16" s="246">
        <v>828703</v>
      </c>
      <c r="D16" s="246">
        <v>2606626</v>
      </c>
      <c r="E16" s="246">
        <v>2549988</v>
      </c>
      <c r="F16" s="246">
        <v>30808</v>
      </c>
      <c r="G16" s="500">
        <v>31198</v>
      </c>
    </row>
    <row r="17" spans="1:7" ht="25.5" customHeight="1">
      <c r="A17" s="247">
        <v>2010</v>
      </c>
      <c r="B17" s="248">
        <v>904621</v>
      </c>
      <c r="C17" s="248">
        <v>857281</v>
      </c>
      <c r="D17" s="248">
        <v>2983883.4</v>
      </c>
      <c r="E17" s="248">
        <v>2910587</v>
      </c>
      <c r="F17" s="248">
        <v>32815</v>
      </c>
      <c r="G17" s="501">
        <v>34194</v>
      </c>
    </row>
    <row r="18" spans="1:7" ht="25.5" customHeight="1">
      <c r="A18" s="245">
        <v>2011</v>
      </c>
      <c r="B18" s="246">
        <v>1059688</v>
      </c>
      <c r="C18" s="246">
        <v>1024933</v>
      </c>
      <c r="D18" s="246">
        <v>3968410.5</v>
      </c>
      <c r="E18" s="246">
        <v>3884763</v>
      </c>
      <c r="F18" s="246">
        <v>37375</v>
      </c>
      <c r="G18" s="500">
        <v>37790</v>
      </c>
    </row>
    <row r="19" spans="1:7" ht="25.5" customHeight="1">
      <c r="A19" s="245">
        <v>2012</v>
      </c>
      <c r="B19" s="246">
        <v>1046743</v>
      </c>
      <c r="C19" s="246">
        <v>1021164</v>
      </c>
      <c r="D19" s="246">
        <v>4283515.5999999996</v>
      </c>
      <c r="E19" s="246">
        <v>4211269.3</v>
      </c>
      <c r="F19" s="246">
        <v>41303</v>
      </c>
      <c r="G19" s="500">
        <v>41628</v>
      </c>
    </row>
    <row r="20" spans="1:7" ht="25.5" customHeight="1">
      <c r="A20" s="245">
        <v>2013</v>
      </c>
      <c r="B20" s="246">
        <v>1079285</v>
      </c>
      <c r="C20" s="246">
        <v>1049515</v>
      </c>
      <c r="D20" s="246">
        <v>5251061.7</v>
      </c>
      <c r="E20" s="246">
        <v>5141170.9000000004</v>
      </c>
      <c r="F20" s="246">
        <v>47755.636071951827</v>
      </c>
      <c r="G20" s="500">
        <v>48088.144949930502</v>
      </c>
    </row>
    <row r="21" spans="1:7" ht="25.5" customHeight="1">
      <c r="A21" s="245">
        <v>2014</v>
      </c>
      <c r="B21" s="246">
        <v>1097210</v>
      </c>
      <c r="C21" s="246">
        <v>1068912</v>
      </c>
      <c r="D21" s="246">
        <v>5855369</v>
      </c>
      <c r="E21" s="246">
        <v>5732493.7999999998</v>
      </c>
      <c r="F21" s="246">
        <v>52581.673814809226</v>
      </c>
      <c r="G21" s="500">
        <v>52809.221471934849</v>
      </c>
    </row>
    <row r="22" spans="1:7" s="249" customFormat="1" ht="25.5" customHeight="1">
      <c r="A22" s="247">
        <v>2015</v>
      </c>
      <c r="B22" s="248">
        <v>1052017</v>
      </c>
      <c r="C22" s="248">
        <v>1024022</v>
      </c>
      <c r="D22" s="248">
        <v>6355295.5</v>
      </c>
      <c r="E22" s="248">
        <v>6224683.5</v>
      </c>
      <c r="F22" s="248">
        <v>59519</v>
      </c>
      <c r="G22" s="501">
        <v>59906</v>
      </c>
    </row>
    <row r="23" spans="1:7" s="249" customFormat="1" ht="25.5" customHeight="1">
      <c r="A23" s="245">
        <v>2016</v>
      </c>
      <c r="B23" s="246">
        <v>1034615</v>
      </c>
      <c r="C23" s="246">
        <v>1008606</v>
      </c>
      <c r="D23" s="246">
        <v>6632787.9000000004</v>
      </c>
      <c r="E23" s="246">
        <v>6501831.4000000004</v>
      </c>
      <c r="F23" s="246">
        <v>63869</v>
      </c>
      <c r="G23" s="500">
        <v>64219</v>
      </c>
    </row>
    <row r="24" spans="1:7" ht="66.75" customHeight="1">
      <c r="A24" s="525"/>
      <c r="B24" s="525"/>
      <c r="C24" s="525"/>
      <c r="D24" s="525"/>
      <c r="E24" s="525"/>
      <c r="F24" s="525"/>
      <c r="G24" s="525"/>
    </row>
    <row r="25" spans="1:7" ht="14.25">
      <c r="A25" s="250"/>
      <c r="B25" s="250"/>
      <c r="C25" s="251"/>
      <c r="D25" s="251"/>
      <c r="E25" s="251"/>
      <c r="F25" s="251"/>
      <c r="G25" s="502"/>
    </row>
    <row r="26" spans="1:7" ht="14.25">
      <c r="A26" s="250"/>
      <c r="B26" s="250"/>
      <c r="C26" s="251"/>
      <c r="D26" s="251"/>
      <c r="E26" s="251"/>
      <c r="F26" s="251"/>
      <c r="G26" s="502"/>
    </row>
    <row r="27" spans="1:7" ht="14.25">
      <c r="A27" s="250"/>
      <c r="B27" s="250"/>
      <c r="C27" s="251"/>
      <c r="D27" s="251"/>
      <c r="E27" s="251"/>
      <c r="F27" s="251"/>
      <c r="G27" s="502"/>
    </row>
    <row r="28" spans="1:7" ht="14.25">
      <c r="A28" s="250"/>
      <c r="B28" s="250"/>
      <c r="C28" s="251"/>
      <c r="D28" s="251"/>
      <c r="E28" s="251"/>
      <c r="F28" s="251"/>
      <c r="G28" s="502"/>
    </row>
    <row r="29" spans="1:7" ht="14.25">
      <c r="C29" s="251"/>
      <c r="D29" s="251"/>
      <c r="E29" s="251"/>
      <c r="F29" s="251"/>
      <c r="G29" s="502"/>
    </row>
    <row r="30" spans="1:7" ht="14.25">
      <c r="C30" s="251"/>
      <c r="D30" s="251"/>
      <c r="E30" s="251"/>
      <c r="F30" s="251"/>
      <c r="G30" s="502"/>
    </row>
    <row r="31" spans="1:7" ht="14.25">
      <c r="C31" s="251"/>
      <c r="D31" s="251"/>
      <c r="E31" s="251"/>
      <c r="F31" s="251"/>
      <c r="G31" s="502"/>
    </row>
    <row r="32" spans="1:7" ht="14.25">
      <c r="C32" s="251"/>
      <c r="D32" s="251"/>
      <c r="E32" s="251"/>
      <c r="F32" s="251"/>
      <c r="G32" s="502"/>
    </row>
    <row r="33" spans="3:7" ht="14.25">
      <c r="C33" s="251"/>
      <c r="D33" s="251"/>
      <c r="E33" s="251"/>
      <c r="F33" s="251"/>
      <c r="G33" s="502"/>
    </row>
    <row r="34" spans="3:7" ht="14.25">
      <c r="C34" s="251"/>
      <c r="D34" s="251"/>
      <c r="E34" s="251"/>
      <c r="F34" s="251"/>
      <c r="G34" s="502"/>
    </row>
    <row r="35" spans="3:7" ht="14.25">
      <c r="C35" s="251"/>
      <c r="D35" s="251"/>
      <c r="E35" s="251"/>
      <c r="F35" s="251"/>
      <c r="G35" s="502"/>
    </row>
    <row r="36" spans="3:7" ht="14.25">
      <c r="C36" s="251"/>
      <c r="D36" s="251"/>
      <c r="E36" s="251"/>
      <c r="F36" s="251"/>
      <c r="G36" s="502"/>
    </row>
    <row r="37" spans="3:7" ht="14.25">
      <c r="C37" s="251"/>
      <c r="D37" s="251"/>
      <c r="E37" s="251"/>
      <c r="F37" s="251"/>
      <c r="G37" s="502"/>
    </row>
    <row r="38" spans="3:7" ht="14.25">
      <c r="C38" s="251"/>
      <c r="D38" s="251"/>
      <c r="E38" s="251"/>
      <c r="F38" s="251"/>
      <c r="G38" s="502"/>
    </row>
    <row r="39" spans="3:7" ht="14.25">
      <c r="C39" s="251"/>
      <c r="D39" s="251"/>
      <c r="E39" s="251"/>
      <c r="F39" s="251"/>
      <c r="G39" s="502"/>
    </row>
    <row r="40" spans="3:7" ht="14.25">
      <c r="C40" s="251"/>
      <c r="D40" s="251"/>
      <c r="E40" s="251"/>
      <c r="F40" s="251"/>
      <c r="G40" s="502"/>
    </row>
    <row r="41" spans="3:7" ht="14.25">
      <c r="C41" s="251"/>
      <c r="D41" s="251"/>
      <c r="E41" s="251"/>
      <c r="F41" s="251"/>
      <c r="G41" s="502"/>
    </row>
    <row r="42" spans="3:7" ht="14.25">
      <c r="C42" s="251"/>
      <c r="D42" s="251"/>
      <c r="E42" s="251"/>
      <c r="F42" s="251"/>
      <c r="G42" s="502"/>
    </row>
    <row r="43" spans="3:7" ht="14.25">
      <c r="C43" s="251"/>
      <c r="D43" s="251"/>
      <c r="E43" s="251"/>
      <c r="F43" s="251"/>
      <c r="G43" s="502"/>
    </row>
    <row r="44" spans="3:7" ht="14.25">
      <c r="C44" s="251"/>
      <c r="D44" s="251"/>
      <c r="E44" s="251"/>
      <c r="F44" s="251"/>
      <c r="G44" s="502"/>
    </row>
    <row r="45" spans="3:7" ht="14.25">
      <c r="C45" s="251"/>
      <c r="D45" s="251"/>
      <c r="E45" s="251"/>
      <c r="F45" s="251"/>
      <c r="G45" s="502"/>
    </row>
    <row r="46" spans="3:7" ht="14.25">
      <c r="C46" s="251"/>
      <c r="D46" s="251"/>
      <c r="E46" s="251"/>
      <c r="F46" s="251"/>
      <c r="G46" s="502"/>
    </row>
  </sheetData>
  <mergeCells count="6">
    <mergeCell ref="A24:G24"/>
    <mergeCell ref="A2:A3"/>
    <mergeCell ref="B2:B3"/>
    <mergeCell ref="D2:D3"/>
    <mergeCell ref="A1:G1"/>
    <mergeCell ref="F2:F3"/>
  </mergeCells>
  <phoneticPr fontId="16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93"/>
  <sheetViews>
    <sheetView workbookViewId="0">
      <selection sqref="A1:L1"/>
    </sheetView>
  </sheetViews>
  <sheetFormatPr defaultRowHeight="14.25"/>
  <cols>
    <col min="1" max="1" width="31.875" style="1" customWidth="1"/>
    <col min="2" max="8" width="9" style="1" customWidth="1"/>
    <col min="9" max="9" width="9" style="274" customWidth="1"/>
    <col min="10" max="12" width="9" style="1" customWidth="1"/>
    <col min="13" max="16384" width="9" style="1"/>
  </cols>
  <sheetData>
    <row r="1" spans="1:12" ht="18.75">
      <c r="A1" s="530" t="s">
        <v>257</v>
      </c>
      <c r="B1" s="532"/>
      <c r="C1" s="532"/>
      <c r="D1" s="532"/>
      <c r="E1" s="532"/>
      <c r="F1" s="532"/>
      <c r="G1" s="532"/>
      <c r="H1" s="532"/>
      <c r="I1" s="532"/>
      <c r="J1" s="532"/>
      <c r="K1" s="532"/>
      <c r="L1" s="532"/>
    </row>
    <row r="2" spans="1:12" ht="13.5">
      <c r="A2" s="533" t="s">
        <v>258</v>
      </c>
      <c r="B2" s="535" t="s">
        <v>259</v>
      </c>
      <c r="C2" s="536"/>
      <c r="D2" s="535" t="s">
        <v>260</v>
      </c>
      <c r="E2" s="536"/>
      <c r="F2" s="535" t="s">
        <v>261</v>
      </c>
      <c r="G2" s="535"/>
      <c r="H2" s="535" t="s">
        <v>262</v>
      </c>
      <c r="I2" s="536"/>
      <c r="J2" s="535" t="s">
        <v>263</v>
      </c>
      <c r="K2" s="536"/>
      <c r="L2" s="537"/>
    </row>
    <row r="3" spans="1:12" ht="25.5">
      <c r="A3" s="534"/>
      <c r="B3" s="252" t="s">
        <v>264</v>
      </c>
      <c r="C3" s="252" t="s">
        <v>265</v>
      </c>
      <c r="D3" s="252" t="s">
        <v>264</v>
      </c>
      <c r="E3" s="252" t="s">
        <v>265</v>
      </c>
      <c r="F3" s="252" t="s">
        <v>264</v>
      </c>
      <c r="G3" s="252" t="s">
        <v>265</v>
      </c>
      <c r="H3" s="252" t="s">
        <v>264</v>
      </c>
      <c r="I3" s="252" t="s">
        <v>265</v>
      </c>
      <c r="J3" s="252" t="s">
        <v>264</v>
      </c>
      <c r="K3" s="252" t="s">
        <v>265</v>
      </c>
      <c r="L3" s="253" t="s">
        <v>266</v>
      </c>
    </row>
    <row r="4" spans="1:12" ht="14.25" customHeight="1">
      <c r="A4" s="254" t="s">
        <v>267</v>
      </c>
      <c r="B4" s="255">
        <v>8810</v>
      </c>
      <c r="C4" s="255">
        <v>8429</v>
      </c>
      <c r="D4" s="255">
        <v>1024022</v>
      </c>
      <c r="E4" s="255">
        <v>1008606</v>
      </c>
      <c r="F4" s="255">
        <v>1039067</v>
      </c>
      <c r="G4" s="255">
        <v>1012451</v>
      </c>
      <c r="H4" s="256">
        <v>6224684</v>
      </c>
      <c r="I4" s="255">
        <v>6501831.4000000004</v>
      </c>
      <c r="J4" s="255">
        <v>59906</v>
      </c>
      <c r="K4" s="255">
        <v>64219</v>
      </c>
      <c r="L4" s="257">
        <f>K4/J4*100</f>
        <v>107.19961272660501</v>
      </c>
    </row>
    <row r="5" spans="1:12" ht="14.25" customHeight="1">
      <c r="A5" s="258" t="s">
        <v>268</v>
      </c>
      <c r="B5" s="259"/>
      <c r="C5" s="259"/>
      <c r="D5" s="259"/>
      <c r="E5" s="259"/>
      <c r="F5" s="259"/>
      <c r="G5" s="259"/>
      <c r="H5" s="260"/>
      <c r="I5" s="259"/>
      <c r="J5" s="259"/>
      <c r="K5" s="259"/>
      <c r="L5" s="261"/>
    </row>
    <row r="6" spans="1:12" ht="14.25" customHeight="1">
      <c r="A6" s="258" t="s">
        <v>269</v>
      </c>
      <c r="B6" s="259">
        <v>4317</v>
      </c>
      <c r="C6" s="259">
        <v>4107</v>
      </c>
      <c r="D6" s="259">
        <v>289510</v>
      </c>
      <c r="E6" s="259">
        <v>279072</v>
      </c>
      <c r="F6" s="259">
        <v>288904</v>
      </c>
      <c r="G6" s="259">
        <v>278201</v>
      </c>
      <c r="H6" s="260">
        <v>2176473.4</v>
      </c>
      <c r="I6" s="259">
        <v>2301854</v>
      </c>
      <c r="J6" s="259">
        <v>75336</v>
      </c>
      <c r="K6" s="259">
        <v>82741</v>
      </c>
      <c r="L6" s="261">
        <f t="shared" ref="L6:L7" si="0">K6/J6*100</f>
        <v>109.82929807794415</v>
      </c>
    </row>
    <row r="7" spans="1:12" ht="14.25" customHeight="1">
      <c r="A7" s="258" t="s">
        <v>270</v>
      </c>
      <c r="B7" s="259">
        <v>581</v>
      </c>
      <c r="C7" s="259">
        <v>523</v>
      </c>
      <c r="D7" s="259">
        <v>48376</v>
      </c>
      <c r="E7" s="259">
        <v>46745</v>
      </c>
      <c r="F7" s="259">
        <v>46225</v>
      </c>
      <c r="G7" s="259">
        <v>44913</v>
      </c>
      <c r="H7" s="260">
        <v>232470.8</v>
      </c>
      <c r="I7" s="259">
        <v>248166</v>
      </c>
      <c r="J7" s="259">
        <v>50291</v>
      </c>
      <c r="K7" s="259">
        <v>55255</v>
      </c>
      <c r="L7" s="261">
        <f t="shared" si="0"/>
        <v>109.87055337933229</v>
      </c>
    </row>
    <row r="8" spans="1:12" ht="14.25" customHeight="1">
      <c r="A8" s="258" t="s">
        <v>271</v>
      </c>
      <c r="B8" s="259">
        <v>3912</v>
      </c>
      <c r="C8" s="259"/>
      <c r="D8" s="259"/>
      <c r="E8" s="259"/>
      <c r="F8" s="259"/>
      <c r="G8" s="259"/>
      <c r="H8" s="260"/>
      <c r="I8" s="259"/>
      <c r="J8" s="259"/>
      <c r="K8" s="259"/>
      <c r="L8" s="261"/>
    </row>
    <row r="9" spans="1:12" ht="14.25" customHeight="1">
      <c r="A9" s="258" t="s">
        <v>272</v>
      </c>
      <c r="B9" s="259"/>
      <c r="C9" s="259"/>
      <c r="D9" s="259"/>
      <c r="E9" s="259"/>
      <c r="F9" s="259"/>
      <c r="G9" s="259"/>
      <c r="H9" s="260"/>
      <c r="I9" s="259"/>
      <c r="J9" s="259"/>
      <c r="K9" s="259"/>
      <c r="L9" s="261"/>
    </row>
    <row r="10" spans="1:12" ht="14.25" customHeight="1">
      <c r="A10" s="262" t="s">
        <v>273</v>
      </c>
      <c r="B10" s="259">
        <v>24</v>
      </c>
      <c r="C10" s="259">
        <v>23</v>
      </c>
      <c r="D10" s="259">
        <v>551</v>
      </c>
      <c r="E10" s="259">
        <v>601</v>
      </c>
      <c r="F10" s="259">
        <v>537</v>
      </c>
      <c r="G10" s="259">
        <v>579</v>
      </c>
      <c r="H10" s="260">
        <v>2735.5</v>
      </c>
      <c r="I10" s="259">
        <v>2979.7999999999993</v>
      </c>
      <c r="J10" s="259">
        <v>50940.409683426442</v>
      </c>
      <c r="K10" s="259">
        <v>51464</v>
      </c>
      <c r="L10" s="261">
        <f t="shared" ref="L10:L12" si="1">K10/J10*100</f>
        <v>101.02784865655275</v>
      </c>
    </row>
    <row r="11" spans="1:12" ht="14.25" customHeight="1">
      <c r="A11" s="262" t="s">
        <v>274</v>
      </c>
      <c r="B11" s="259">
        <v>1862</v>
      </c>
      <c r="C11" s="259">
        <v>1836</v>
      </c>
      <c r="D11" s="259">
        <v>567220</v>
      </c>
      <c r="E11" s="259">
        <v>563173</v>
      </c>
      <c r="F11" s="259">
        <v>584877</v>
      </c>
      <c r="G11" s="259">
        <v>569362</v>
      </c>
      <c r="H11" s="260">
        <v>3080478.8</v>
      </c>
      <c r="I11" s="259">
        <v>3157967.6</v>
      </c>
      <c r="J11" s="259">
        <v>52668.831224342895</v>
      </c>
      <c r="K11" s="259">
        <v>55465</v>
      </c>
      <c r="L11" s="261">
        <f t="shared" si="1"/>
        <v>105.30896302548811</v>
      </c>
    </row>
    <row r="12" spans="1:12" ht="14.25" customHeight="1">
      <c r="A12" s="262" t="s">
        <v>275</v>
      </c>
      <c r="B12" s="259">
        <v>6924</v>
      </c>
      <c r="C12" s="259">
        <v>6570</v>
      </c>
      <c r="D12" s="259">
        <v>456251</v>
      </c>
      <c r="E12" s="259">
        <v>444832</v>
      </c>
      <c r="F12" s="259">
        <v>453653</v>
      </c>
      <c r="G12" s="259">
        <v>442510</v>
      </c>
      <c r="H12" s="260">
        <v>3141469.2</v>
      </c>
      <c r="I12" s="259">
        <v>3340884.0000000005</v>
      </c>
      <c r="J12" s="259">
        <v>69248.284481751471</v>
      </c>
      <c r="K12" s="259">
        <v>75498</v>
      </c>
      <c r="L12" s="261">
        <f t="shared" si="1"/>
        <v>109.0250835309797</v>
      </c>
    </row>
    <row r="13" spans="1:12" ht="14.25" customHeight="1">
      <c r="A13" s="263" t="s">
        <v>276</v>
      </c>
      <c r="B13" s="259"/>
      <c r="C13" s="259"/>
      <c r="D13" s="259"/>
      <c r="E13" s="259"/>
      <c r="F13" s="259"/>
      <c r="G13" s="259"/>
      <c r="H13" s="260"/>
      <c r="I13" s="259"/>
      <c r="J13" s="259"/>
      <c r="K13" s="259"/>
      <c r="L13" s="261"/>
    </row>
    <row r="14" spans="1:12" ht="14.25" customHeight="1">
      <c r="A14" s="263" t="s">
        <v>277</v>
      </c>
      <c r="B14" s="259">
        <v>152</v>
      </c>
      <c r="C14" s="259">
        <v>109</v>
      </c>
      <c r="D14" s="259">
        <v>1984</v>
      </c>
      <c r="E14" s="259">
        <v>1901</v>
      </c>
      <c r="F14" s="259">
        <v>1974</v>
      </c>
      <c r="G14" s="259">
        <v>1873</v>
      </c>
      <c r="H14" s="260">
        <v>13469.4</v>
      </c>
      <c r="I14" s="259">
        <v>14055</v>
      </c>
      <c r="J14" s="259">
        <v>68234</v>
      </c>
      <c r="K14" s="259">
        <v>75040</v>
      </c>
      <c r="L14" s="261">
        <f t="shared" ref="L14:L32" si="2">K14/J14*100</f>
        <v>109.97449951637013</v>
      </c>
    </row>
    <row r="15" spans="1:12" ht="14.25" customHeight="1">
      <c r="A15" s="263" t="s">
        <v>278</v>
      </c>
      <c r="B15" s="259">
        <v>29</v>
      </c>
      <c r="C15" s="259">
        <v>29</v>
      </c>
      <c r="D15" s="259">
        <v>40152</v>
      </c>
      <c r="E15" s="259">
        <v>37012</v>
      </c>
      <c r="F15" s="259">
        <v>41941</v>
      </c>
      <c r="G15" s="259">
        <v>38660</v>
      </c>
      <c r="H15" s="260">
        <v>226487.2</v>
      </c>
      <c r="I15" s="259">
        <v>226469.5</v>
      </c>
      <c r="J15" s="259">
        <v>54001</v>
      </c>
      <c r="K15" s="259">
        <v>58580</v>
      </c>
      <c r="L15" s="261">
        <f t="shared" si="2"/>
        <v>108.47947260235922</v>
      </c>
    </row>
    <row r="16" spans="1:12" ht="14.25" customHeight="1">
      <c r="A16" s="263" t="s">
        <v>279</v>
      </c>
      <c r="B16" s="259">
        <v>1501</v>
      </c>
      <c r="C16" s="259">
        <v>1478</v>
      </c>
      <c r="D16" s="259">
        <v>444363</v>
      </c>
      <c r="E16" s="259">
        <v>442794</v>
      </c>
      <c r="F16" s="259">
        <v>459898</v>
      </c>
      <c r="G16" s="259">
        <v>448173</v>
      </c>
      <c r="H16" s="260">
        <v>2386260.9</v>
      </c>
      <c r="I16" s="259">
        <v>2448588.1</v>
      </c>
      <c r="J16" s="259">
        <v>51887</v>
      </c>
      <c r="K16" s="259">
        <v>54635</v>
      </c>
      <c r="L16" s="261">
        <f t="shared" si="2"/>
        <v>105.29612427004838</v>
      </c>
    </row>
    <row r="17" spans="1:12" ht="14.25" customHeight="1">
      <c r="A17" s="263" t="s">
        <v>280</v>
      </c>
      <c r="B17" s="259">
        <v>73</v>
      </c>
      <c r="C17" s="259">
        <v>65</v>
      </c>
      <c r="D17" s="259">
        <v>18038</v>
      </c>
      <c r="E17" s="259">
        <v>17190</v>
      </c>
      <c r="F17" s="259">
        <v>18001</v>
      </c>
      <c r="G17" s="259">
        <v>17114</v>
      </c>
      <c r="H17" s="260">
        <v>152145.29999999999</v>
      </c>
      <c r="I17" s="259">
        <v>142910.6</v>
      </c>
      <c r="J17" s="259">
        <v>84520</v>
      </c>
      <c r="K17" s="259">
        <v>83505</v>
      </c>
      <c r="L17" s="261">
        <f t="shared" si="2"/>
        <v>98.799100804543301</v>
      </c>
    </row>
    <row r="18" spans="1:12" ht="14.25" customHeight="1">
      <c r="A18" s="263" t="s">
        <v>281</v>
      </c>
      <c r="B18" s="259">
        <v>259</v>
      </c>
      <c r="C18" s="259">
        <v>264</v>
      </c>
      <c r="D18" s="259">
        <v>64667</v>
      </c>
      <c r="E18" s="259">
        <v>66177</v>
      </c>
      <c r="F18" s="259">
        <v>65037</v>
      </c>
      <c r="G18" s="259">
        <v>65415</v>
      </c>
      <c r="H18" s="260">
        <v>315585.40000000002</v>
      </c>
      <c r="I18" s="259">
        <v>339999.4</v>
      </c>
      <c r="J18" s="259">
        <v>48524</v>
      </c>
      <c r="K18" s="259">
        <v>51976</v>
      </c>
      <c r="L18" s="261">
        <f t="shared" si="2"/>
        <v>107.11400544060672</v>
      </c>
    </row>
    <row r="19" spans="1:12" ht="14.25" customHeight="1">
      <c r="A19" s="263" t="s">
        <v>282</v>
      </c>
      <c r="B19" s="259">
        <v>456</v>
      </c>
      <c r="C19" s="259">
        <v>461</v>
      </c>
      <c r="D19" s="259">
        <v>37008</v>
      </c>
      <c r="E19" s="259">
        <v>36291</v>
      </c>
      <c r="F19" s="259">
        <v>35960</v>
      </c>
      <c r="G19" s="259">
        <v>35959</v>
      </c>
      <c r="H19" s="260">
        <v>154339.29999999999</v>
      </c>
      <c r="I19" s="259">
        <v>164920.70000000001</v>
      </c>
      <c r="J19" s="259">
        <v>42920</v>
      </c>
      <c r="K19" s="259">
        <v>45864</v>
      </c>
      <c r="L19" s="261">
        <f t="shared" si="2"/>
        <v>106.85927306616962</v>
      </c>
    </row>
    <row r="20" spans="1:12" ht="14.25" customHeight="1">
      <c r="A20" s="263" t="s">
        <v>283</v>
      </c>
      <c r="B20" s="259">
        <v>246</v>
      </c>
      <c r="C20" s="259">
        <v>280</v>
      </c>
      <c r="D20" s="259">
        <v>48071</v>
      </c>
      <c r="E20" s="259">
        <v>47417</v>
      </c>
      <c r="F20" s="259">
        <v>47980</v>
      </c>
      <c r="G20" s="259">
        <v>47158</v>
      </c>
      <c r="H20" s="260">
        <v>302437.09999999998</v>
      </c>
      <c r="I20" s="259">
        <v>315246.09999999998</v>
      </c>
      <c r="J20" s="259">
        <v>63034</v>
      </c>
      <c r="K20" s="259">
        <v>66849</v>
      </c>
      <c r="L20" s="261">
        <f t="shared" si="2"/>
        <v>106.05228924072722</v>
      </c>
    </row>
    <row r="21" spans="1:12" ht="14.25" customHeight="1">
      <c r="A21" s="263" t="s">
        <v>284</v>
      </c>
      <c r="B21" s="259">
        <v>153</v>
      </c>
      <c r="C21" s="259">
        <v>146</v>
      </c>
      <c r="D21" s="259">
        <v>11224</v>
      </c>
      <c r="E21" s="259">
        <v>11331</v>
      </c>
      <c r="F21" s="259">
        <v>11277</v>
      </c>
      <c r="G21" s="259">
        <v>11295</v>
      </c>
      <c r="H21" s="260">
        <v>42111.199999999997</v>
      </c>
      <c r="I21" s="259">
        <v>47349.5</v>
      </c>
      <c r="J21" s="259">
        <v>37343</v>
      </c>
      <c r="K21" s="259">
        <v>41921</v>
      </c>
      <c r="L21" s="261">
        <f t="shared" si="2"/>
        <v>112.25932571030714</v>
      </c>
    </row>
    <row r="22" spans="1:12" ht="14.25" customHeight="1">
      <c r="A22" s="263" t="s">
        <v>285</v>
      </c>
      <c r="B22" s="259">
        <v>88</v>
      </c>
      <c r="C22" s="259">
        <v>85</v>
      </c>
      <c r="D22" s="259">
        <v>9934</v>
      </c>
      <c r="E22" s="259">
        <v>10467</v>
      </c>
      <c r="F22" s="259">
        <v>9975</v>
      </c>
      <c r="G22" s="259">
        <v>10434</v>
      </c>
      <c r="H22" s="260">
        <v>77758.5</v>
      </c>
      <c r="I22" s="259">
        <v>82278.100000000006</v>
      </c>
      <c r="J22" s="259">
        <v>77953</v>
      </c>
      <c r="K22" s="259">
        <v>78856</v>
      </c>
      <c r="L22" s="261">
        <f t="shared" si="2"/>
        <v>101.15839031211114</v>
      </c>
    </row>
    <row r="23" spans="1:12" ht="14.25" customHeight="1">
      <c r="A23" s="263" t="s">
        <v>286</v>
      </c>
      <c r="B23" s="259">
        <v>284</v>
      </c>
      <c r="C23" s="259">
        <v>257</v>
      </c>
      <c r="D23" s="259">
        <v>23093</v>
      </c>
      <c r="E23" s="259">
        <v>23100</v>
      </c>
      <c r="F23" s="259">
        <v>23116</v>
      </c>
      <c r="G23" s="259">
        <v>22530</v>
      </c>
      <c r="H23" s="260">
        <v>203783.3</v>
      </c>
      <c r="I23" s="259">
        <v>231463.4</v>
      </c>
      <c r="J23" s="259">
        <v>88157</v>
      </c>
      <c r="K23" s="259">
        <v>102736</v>
      </c>
      <c r="L23" s="261">
        <f t="shared" si="2"/>
        <v>116.53754097802785</v>
      </c>
    </row>
    <row r="24" spans="1:12" ht="14.25" customHeight="1">
      <c r="A24" s="263" t="s">
        <v>287</v>
      </c>
      <c r="B24" s="259">
        <v>726</v>
      </c>
      <c r="C24" s="259">
        <v>714</v>
      </c>
      <c r="D24" s="259">
        <v>35004</v>
      </c>
      <c r="E24" s="259">
        <v>35181</v>
      </c>
      <c r="F24" s="259">
        <v>35136</v>
      </c>
      <c r="G24" s="259">
        <v>34671</v>
      </c>
      <c r="H24" s="260">
        <v>206523.7</v>
      </c>
      <c r="I24" s="259">
        <v>214424.3</v>
      </c>
      <c r="J24" s="259">
        <v>58778</v>
      </c>
      <c r="K24" s="259">
        <v>61845</v>
      </c>
      <c r="L24" s="261">
        <f t="shared" si="2"/>
        <v>105.21793868454183</v>
      </c>
    </row>
    <row r="25" spans="1:12" ht="14.25" customHeight="1">
      <c r="A25" s="263" t="s">
        <v>288</v>
      </c>
      <c r="B25" s="259">
        <v>270</v>
      </c>
      <c r="C25" s="259">
        <v>225</v>
      </c>
      <c r="D25" s="259">
        <v>13691</v>
      </c>
      <c r="E25" s="259">
        <v>11472</v>
      </c>
      <c r="F25" s="259">
        <v>13563</v>
      </c>
      <c r="G25" s="259">
        <v>11627</v>
      </c>
      <c r="H25" s="260">
        <v>62620.6</v>
      </c>
      <c r="I25" s="259">
        <v>58369.1</v>
      </c>
      <c r="J25" s="259">
        <v>46170</v>
      </c>
      <c r="K25" s="259">
        <v>50201</v>
      </c>
      <c r="L25" s="261">
        <f t="shared" si="2"/>
        <v>108.73077756118693</v>
      </c>
    </row>
    <row r="26" spans="1:12" ht="14.25" customHeight="1">
      <c r="A26" s="263" t="s">
        <v>289</v>
      </c>
      <c r="B26" s="259">
        <v>462</v>
      </c>
      <c r="C26" s="259">
        <v>433</v>
      </c>
      <c r="D26" s="259">
        <v>21450</v>
      </c>
      <c r="E26" s="259">
        <v>18942</v>
      </c>
      <c r="F26" s="259">
        <v>21159</v>
      </c>
      <c r="G26" s="259">
        <v>18862</v>
      </c>
      <c r="H26" s="260">
        <v>145701.9</v>
      </c>
      <c r="I26" s="259">
        <v>132544.29999999999</v>
      </c>
      <c r="J26" s="259">
        <v>68860</v>
      </c>
      <c r="K26" s="259">
        <v>70271</v>
      </c>
      <c r="L26" s="261">
        <f t="shared" si="2"/>
        <v>102.04908510020331</v>
      </c>
    </row>
    <row r="27" spans="1:12" ht="14.25" customHeight="1">
      <c r="A27" s="263" t="s">
        <v>290</v>
      </c>
      <c r="B27" s="259">
        <v>179</v>
      </c>
      <c r="C27" s="259">
        <v>207</v>
      </c>
      <c r="D27" s="259">
        <v>11353</v>
      </c>
      <c r="E27" s="259">
        <v>10307</v>
      </c>
      <c r="F27" s="259">
        <v>11229</v>
      </c>
      <c r="G27" s="259">
        <v>10320</v>
      </c>
      <c r="H27" s="260">
        <v>66176.3</v>
      </c>
      <c r="I27" s="259">
        <v>64974.7</v>
      </c>
      <c r="J27" s="259">
        <v>58933</v>
      </c>
      <c r="K27" s="259">
        <v>62960</v>
      </c>
      <c r="L27" s="261">
        <f t="shared" si="2"/>
        <v>106.83318344560773</v>
      </c>
    </row>
    <row r="28" spans="1:12" ht="14.25" customHeight="1">
      <c r="A28" s="263" t="s">
        <v>291</v>
      </c>
      <c r="B28" s="259">
        <v>50</v>
      </c>
      <c r="C28" s="259">
        <v>51</v>
      </c>
      <c r="D28" s="259">
        <v>1533</v>
      </c>
      <c r="E28" s="259">
        <v>1561</v>
      </c>
      <c r="F28" s="259">
        <v>1519</v>
      </c>
      <c r="G28" s="259">
        <v>1587</v>
      </c>
      <c r="H28" s="260">
        <v>7316.4</v>
      </c>
      <c r="I28" s="259">
        <v>8812</v>
      </c>
      <c r="J28" s="259">
        <v>48166</v>
      </c>
      <c r="K28" s="259">
        <v>55526</v>
      </c>
      <c r="L28" s="261">
        <f t="shared" si="2"/>
        <v>115.2804883112569</v>
      </c>
    </row>
    <row r="29" spans="1:12" ht="14.25" customHeight="1">
      <c r="A29" s="263" t="s">
        <v>292</v>
      </c>
      <c r="B29" s="259">
        <v>1381</v>
      </c>
      <c r="C29" s="259">
        <v>1207</v>
      </c>
      <c r="D29" s="259">
        <v>111701</v>
      </c>
      <c r="E29" s="259">
        <v>109767</v>
      </c>
      <c r="F29" s="259">
        <v>112012</v>
      </c>
      <c r="G29" s="259">
        <v>109918</v>
      </c>
      <c r="H29" s="260">
        <v>863467.4</v>
      </c>
      <c r="I29" s="259">
        <v>922399.8</v>
      </c>
      <c r="J29" s="259">
        <v>77087</v>
      </c>
      <c r="K29" s="259">
        <v>83917</v>
      </c>
      <c r="L29" s="261">
        <f t="shared" si="2"/>
        <v>108.86011908622726</v>
      </c>
    </row>
    <row r="30" spans="1:12" ht="14.25" customHeight="1">
      <c r="A30" s="263" t="s">
        <v>293</v>
      </c>
      <c r="B30" s="259">
        <v>565</v>
      </c>
      <c r="C30" s="259">
        <v>497</v>
      </c>
      <c r="D30" s="259">
        <v>52027</v>
      </c>
      <c r="E30" s="259">
        <v>48742</v>
      </c>
      <c r="F30" s="259">
        <v>50767</v>
      </c>
      <c r="G30" s="259">
        <v>47987</v>
      </c>
      <c r="H30" s="260">
        <v>408545.1</v>
      </c>
      <c r="I30" s="259">
        <v>416077</v>
      </c>
      <c r="J30" s="259">
        <v>80475</v>
      </c>
      <c r="K30" s="259">
        <v>86706</v>
      </c>
      <c r="L30" s="261">
        <f t="shared" si="2"/>
        <v>107.74277726001864</v>
      </c>
    </row>
    <row r="31" spans="1:12" ht="14.25" customHeight="1">
      <c r="A31" s="263" t="s">
        <v>294</v>
      </c>
      <c r="B31" s="259">
        <v>151</v>
      </c>
      <c r="C31" s="259">
        <v>150</v>
      </c>
      <c r="D31" s="259">
        <v>6087</v>
      </c>
      <c r="E31" s="259">
        <v>5904</v>
      </c>
      <c r="F31" s="259">
        <v>6237</v>
      </c>
      <c r="G31" s="259">
        <v>6248</v>
      </c>
      <c r="H31" s="260">
        <v>39791.5</v>
      </c>
      <c r="I31" s="259">
        <v>43459.9</v>
      </c>
      <c r="J31" s="259">
        <v>63799</v>
      </c>
      <c r="K31" s="259">
        <v>69558</v>
      </c>
      <c r="L31" s="261">
        <f t="shared" si="2"/>
        <v>109.02678725371871</v>
      </c>
    </row>
    <row r="32" spans="1:12" ht="14.25" customHeight="1">
      <c r="A32" s="264" t="s">
        <v>295</v>
      </c>
      <c r="B32" s="265">
        <v>1785</v>
      </c>
      <c r="C32" s="265">
        <v>1771</v>
      </c>
      <c r="D32" s="265">
        <v>72642</v>
      </c>
      <c r="E32" s="265">
        <v>73050</v>
      </c>
      <c r="F32" s="265">
        <v>72286</v>
      </c>
      <c r="G32" s="265">
        <v>72620</v>
      </c>
      <c r="H32" s="266">
        <v>550163</v>
      </c>
      <c r="I32" s="265">
        <v>627489.9</v>
      </c>
      <c r="J32" s="265">
        <v>76109</v>
      </c>
      <c r="K32" s="265">
        <v>86407</v>
      </c>
      <c r="L32" s="267">
        <f t="shared" si="2"/>
        <v>113.53059427925739</v>
      </c>
    </row>
    <row r="33" spans="2:12">
      <c r="B33" s="268"/>
      <c r="C33" s="268"/>
      <c r="D33" s="268"/>
      <c r="E33" s="268"/>
      <c r="F33" s="268"/>
      <c r="G33" s="268"/>
      <c r="H33" s="268"/>
      <c r="I33" s="269"/>
      <c r="J33" s="268"/>
      <c r="K33" s="270"/>
      <c r="L33" s="268"/>
    </row>
    <row r="34" spans="2:12">
      <c r="B34" s="268"/>
      <c r="C34" s="268"/>
      <c r="D34" s="268"/>
      <c r="E34" s="268"/>
      <c r="F34" s="268"/>
      <c r="G34" s="268"/>
      <c r="H34" s="268"/>
      <c r="I34" s="269"/>
      <c r="J34" s="268"/>
      <c r="K34" s="270"/>
      <c r="L34" s="268"/>
    </row>
    <row r="35" spans="2:12">
      <c r="B35" s="268"/>
      <c r="C35" s="268"/>
      <c r="D35" s="268"/>
      <c r="E35" s="268"/>
      <c r="F35" s="268"/>
      <c r="G35" s="268"/>
      <c r="H35" s="268"/>
      <c r="I35" s="269"/>
      <c r="J35" s="268"/>
      <c r="K35" s="270"/>
      <c r="L35" s="268"/>
    </row>
    <row r="36" spans="2:12">
      <c r="B36" s="268"/>
      <c r="C36" s="268"/>
      <c r="D36" s="268"/>
      <c r="E36" s="268"/>
      <c r="F36" s="268"/>
      <c r="G36" s="268"/>
      <c r="H36" s="268"/>
      <c r="I36" s="269"/>
      <c r="J36" s="268"/>
      <c r="K36" s="270"/>
      <c r="L36" s="268"/>
    </row>
    <row r="37" spans="2:12">
      <c r="B37" s="268"/>
      <c r="C37" s="268"/>
      <c r="D37" s="268"/>
      <c r="E37" s="268"/>
      <c r="F37" s="268"/>
      <c r="G37" s="268"/>
      <c r="H37" s="268"/>
      <c r="I37" s="269"/>
      <c r="J37" s="268"/>
      <c r="K37" s="270"/>
      <c r="L37" s="268"/>
    </row>
    <row r="38" spans="2:12">
      <c r="B38" s="268"/>
      <c r="C38" s="268"/>
      <c r="D38" s="268"/>
      <c r="E38" s="268"/>
      <c r="F38" s="268"/>
      <c r="G38" s="268"/>
      <c r="H38" s="268"/>
      <c r="I38" s="269"/>
      <c r="J38" s="268"/>
      <c r="K38" s="270"/>
      <c r="L38" s="268"/>
    </row>
    <row r="39" spans="2:12">
      <c r="B39" s="268"/>
      <c r="C39" s="268"/>
      <c r="D39" s="268"/>
      <c r="E39" s="268"/>
      <c r="F39" s="268"/>
      <c r="G39" s="268"/>
      <c r="H39" s="268"/>
      <c r="I39" s="269"/>
      <c r="J39" s="268"/>
      <c r="K39" s="270"/>
      <c r="L39" s="268"/>
    </row>
    <row r="40" spans="2:12">
      <c r="B40" s="268"/>
      <c r="C40" s="268"/>
      <c r="D40" s="268"/>
      <c r="E40" s="268"/>
      <c r="F40" s="268"/>
      <c r="G40" s="268"/>
      <c r="H40" s="268"/>
      <c r="I40" s="269"/>
      <c r="J40" s="268"/>
      <c r="K40" s="270"/>
      <c r="L40" s="268"/>
    </row>
    <row r="41" spans="2:12">
      <c r="B41" s="268"/>
      <c r="C41" s="268"/>
      <c r="D41" s="268"/>
      <c r="E41" s="268"/>
      <c r="F41" s="268"/>
      <c r="G41" s="268"/>
      <c r="H41" s="268"/>
      <c r="I41" s="269"/>
      <c r="J41" s="268"/>
      <c r="K41" s="270"/>
      <c r="L41" s="268"/>
    </row>
    <row r="42" spans="2:12">
      <c r="B42" s="268"/>
      <c r="C42" s="268"/>
      <c r="D42" s="268"/>
      <c r="E42" s="268"/>
      <c r="F42" s="268"/>
      <c r="G42" s="268"/>
      <c r="H42" s="268"/>
      <c r="I42" s="269"/>
      <c r="J42" s="268"/>
      <c r="K42" s="270"/>
      <c r="L42" s="268"/>
    </row>
    <row r="43" spans="2:12">
      <c r="B43" s="268"/>
      <c r="C43" s="268"/>
      <c r="D43" s="268"/>
      <c r="E43" s="268"/>
      <c r="F43" s="268"/>
      <c r="G43" s="268"/>
      <c r="H43" s="268"/>
      <c r="I43" s="269"/>
      <c r="J43" s="268"/>
      <c r="K43" s="270"/>
      <c r="L43" s="268"/>
    </row>
    <row r="44" spans="2:12">
      <c r="B44" s="268"/>
      <c r="C44" s="268"/>
      <c r="D44" s="268"/>
      <c r="E44" s="268"/>
      <c r="F44" s="268"/>
      <c r="G44" s="268"/>
      <c r="H44" s="268"/>
      <c r="I44" s="269"/>
      <c r="J44" s="268"/>
      <c r="K44" s="270"/>
      <c r="L44" s="268"/>
    </row>
    <row r="45" spans="2:12">
      <c r="B45" s="268"/>
      <c r="C45" s="268"/>
      <c r="D45" s="268"/>
      <c r="E45" s="268"/>
      <c r="F45" s="268"/>
      <c r="G45" s="268"/>
      <c r="H45" s="268"/>
      <c r="I45" s="269"/>
      <c r="J45" s="268"/>
      <c r="K45" s="270"/>
      <c r="L45" s="268"/>
    </row>
    <row r="46" spans="2:12">
      <c r="B46" s="268"/>
      <c r="C46" s="268"/>
      <c r="D46" s="268"/>
      <c r="E46" s="268"/>
      <c r="F46" s="268"/>
      <c r="G46" s="268"/>
      <c r="H46" s="268"/>
      <c r="I46" s="269"/>
      <c r="J46" s="268"/>
      <c r="K46" s="270"/>
      <c r="L46" s="268"/>
    </row>
    <row r="47" spans="2:12">
      <c r="B47" s="268"/>
      <c r="C47" s="268"/>
      <c r="D47" s="268"/>
      <c r="E47" s="268"/>
      <c r="F47" s="268"/>
      <c r="G47" s="268"/>
      <c r="H47" s="268"/>
      <c r="I47" s="269"/>
      <c r="J47" s="268"/>
      <c r="K47" s="270"/>
      <c r="L47" s="268"/>
    </row>
    <row r="48" spans="2:12">
      <c r="B48" s="268"/>
      <c r="C48" s="268"/>
      <c r="D48" s="268"/>
      <c r="E48" s="268"/>
      <c r="F48" s="268"/>
      <c r="G48" s="268"/>
      <c r="H48" s="268"/>
      <c r="I48" s="269"/>
      <c r="J48" s="268"/>
      <c r="K48" s="270"/>
      <c r="L48" s="268"/>
    </row>
    <row r="49" spans="2:12">
      <c r="B49" s="268"/>
      <c r="C49" s="268"/>
      <c r="D49" s="268"/>
      <c r="E49" s="268"/>
      <c r="F49" s="268"/>
      <c r="G49" s="268"/>
      <c r="H49" s="268"/>
      <c r="I49" s="269"/>
      <c r="J49" s="268"/>
      <c r="K49" s="270"/>
      <c r="L49" s="268"/>
    </row>
    <row r="50" spans="2:12">
      <c r="B50" s="268"/>
      <c r="C50" s="268"/>
      <c r="D50" s="268"/>
      <c r="E50" s="268"/>
      <c r="F50" s="268"/>
      <c r="G50" s="268"/>
      <c r="H50" s="268"/>
      <c r="I50" s="269"/>
      <c r="J50" s="268"/>
      <c r="K50" s="270"/>
      <c r="L50" s="268"/>
    </row>
    <row r="51" spans="2:12">
      <c r="B51" s="268"/>
      <c r="C51" s="268"/>
      <c r="D51" s="268"/>
      <c r="E51" s="268"/>
      <c r="F51" s="268"/>
      <c r="G51" s="268"/>
      <c r="H51" s="268"/>
      <c r="I51" s="269"/>
      <c r="J51" s="268"/>
      <c r="K51" s="270"/>
      <c r="L51" s="268"/>
    </row>
    <row r="52" spans="2:12">
      <c r="B52" s="268"/>
      <c r="C52" s="268"/>
      <c r="D52" s="268"/>
      <c r="E52" s="268"/>
      <c r="F52" s="268"/>
      <c r="G52" s="268"/>
      <c r="H52" s="268"/>
      <c r="I52" s="269"/>
      <c r="J52" s="268"/>
      <c r="K52" s="270"/>
      <c r="L52" s="268"/>
    </row>
    <row r="53" spans="2:12">
      <c r="B53" s="268"/>
      <c r="C53" s="268"/>
      <c r="D53" s="268"/>
      <c r="E53" s="268"/>
      <c r="F53" s="268"/>
      <c r="G53" s="268"/>
      <c r="H53" s="268"/>
      <c r="I53" s="269"/>
      <c r="J53" s="268"/>
      <c r="K53" s="270"/>
      <c r="L53" s="268"/>
    </row>
    <row r="54" spans="2:12">
      <c r="B54" s="268"/>
      <c r="C54" s="268"/>
      <c r="D54" s="268"/>
      <c r="E54" s="268"/>
      <c r="F54" s="268"/>
      <c r="G54" s="268"/>
      <c r="H54" s="268"/>
      <c r="I54" s="269"/>
      <c r="J54" s="268"/>
      <c r="K54" s="270"/>
      <c r="L54" s="268"/>
    </row>
    <row r="55" spans="2:12">
      <c r="B55" s="268"/>
      <c r="C55" s="268"/>
      <c r="D55" s="268"/>
      <c r="E55" s="268"/>
      <c r="F55" s="268"/>
      <c r="G55" s="268"/>
      <c r="H55" s="268"/>
      <c r="I55" s="269"/>
      <c r="J55" s="268"/>
      <c r="K55" s="270"/>
      <c r="L55" s="268"/>
    </row>
    <row r="56" spans="2:12">
      <c r="B56" s="268"/>
      <c r="C56" s="268"/>
      <c r="D56" s="268"/>
      <c r="E56" s="268"/>
      <c r="F56" s="268"/>
      <c r="G56" s="268"/>
      <c r="H56" s="268"/>
      <c r="I56" s="269"/>
      <c r="J56" s="268"/>
      <c r="K56" s="270"/>
      <c r="L56" s="268"/>
    </row>
    <row r="57" spans="2:12">
      <c r="B57" s="268"/>
      <c r="C57" s="268"/>
      <c r="D57" s="268"/>
      <c r="E57" s="268"/>
      <c r="F57" s="268"/>
      <c r="G57" s="268"/>
      <c r="H57" s="268"/>
      <c r="I57" s="269"/>
      <c r="J57" s="268"/>
      <c r="K57" s="270"/>
      <c r="L57" s="268"/>
    </row>
    <row r="58" spans="2:12">
      <c r="B58" s="268"/>
      <c r="C58" s="268"/>
      <c r="D58" s="268"/>
      <c r="E58" s="268"/>
      <c r="F58" s="268"/>
      <c r="G58" s="268"/>
      <c r="H58" s="268"/>
      <c r="I58" s="269"/>
      <c r="J58" s="268"/>
      <c r="K58" s="270"/>
      <c r="L58" s="268"/>
    </row>
    <row r="59" spans="2:12">
      <c r="B59" s="268"/>
      <c r="C59" s="268"/>
      <c r="D59" s="268"/>
      <c r="E59" s="268"/>
      <c r="F59" s="268"/>
      <c r="G59" s="268"/>
      <c r="H59" s="268"/>
      <c r="I59" s="269"/>
      <c r="J59" s="268"/>
      <c r="K59" s="270"/>
      <c r="L59" s="268"/>
    </row>
    <row r="60" spans="2:12">
      <c r="B60" s="268"/>
      <c r="C60" s="268"/>
      <c r="D60" s="268"/>
      <c r="E60" s="268"/>
      <c r="F60" s="268"/>
      <c r="G60" s="268"/>
      <c r="H60" s="268"/>
      <c r="I60" s="269"/>
      <c r="J60" s="268"/>
      <c r="K60" s="270"/>
      <c r="L60" s="268"/>
    </row>
    <row r="61" spans="2:12">
      <c r="B61" s="268"/>
      <c r="C61" s="268"/>
      <c r="D61" s="268"/>
      <c r="E61" s="268"/>
      <c r="F61" s="268"/>
      <c r="G61" s="268"/>
      <c r="H61" s="268"/>
      <c r="I61" s="269"/>
      <c r="J61" s="268"/>
      <c r="K61" s="270"/>
      <c r="L61" s="268"/>
    </row>
    <row r="62" spans="2:12">
      <c r="B62" s="268"/>
      <c r="C62" s="268"/>
      <c r="D62" s="268"/>
      <c r="E62" s="268"/>
      <c r="F62" s="268"/>
      <c r="G62" s="268"/>
      <c r="H62" s="268"/>
      <c r="I62" s="269"/>
      <c r="J62" s="268"/>
      <c r="K62" s="270"/>
      <c r="L62" s="268"/>
    </row>
    <row r="63" spans="2:12">
      <c r="B63" s="268"/>
      <c r="C63" s="268"/>
      <c r="D63" s="268"/>
      <c r="E63" s="268"/>
      <c r="F63" s="268"/>
      <c r="G63" s="268"/>
      <c r="H63" s="268"/>
      <c r="I63" s="269"/>
      <c r="J63" s="268"/>
      <c r="K63" s="270"/>
      <c r="L63" s="268"/>
    </row>
    <row r="64" spans="2:12">
      <c r="B64" s="271"/>
      <c r="C64" s="271"/>
      <c r="D64" s="271"/>
      <c r="E64" s="271"/>
      <c r="F64" s="271"/>
      <c r="G64" s="271"/>
      <c r="H64" s="271"/>
      <c r="I64" s="272"/>
      <c r="J64" s="271"/>
      <c r="K64" s="273"/>
      <c r="L64" s="271"/>
    </row>
    <row r="65" spans="11:11">
      <c r="K65" s="273"/>
    </row>
    <row r="66" spans="11:11">
      <c r="K66" s="273"/>
    </row>
    <row r="67" spans="11:11">
      <c r="K67" s="273"/>
    </row>
    <row r="68" spans="11:11">
      <c r="K68" s="273"/>
    </row>
    <row r="69" spans="11:11">
      <c r="K69" s="273"/>
    </row>
    <row r="70" spans="11:11">
      <c r="K70" s="273"/>
    </row>
    <row r="71" spans="11:11">
      <c r="K71" s="273"/>
    </row>
    <row r="72" spans="11:11">
      <c r="K72" s="273"/>
    </row>
    <row r="73" spans="11:11">
      <c r="K73" s="273"/>
    </row>
    <row r="74" spans="11:11">
      <c r="K74" s="273"/>
    </row>
    <row r="75" spans="11:11">
      <c r="K75" s="273"/>
    </row>
    <row r="76" spans="11:11">
      <c r="K76" s="273"/>
    </row>
    <row r="77" spans="11:11">
      <c r="K77" s="273"/>
    </row>
    <row r="78" spans="11:11">
      <c r="K78" s="273"/>
    </row>
    <row r="79" spans="11:11">
      <c r="K79" s="273"/>
    </row>
    <row r="80" spans="11:11">
      <c r="K80" s="273"/>
    </row>
    <row r="81" spans="11:11">
      <c r="K81" s="273"/>
    </row>
    <row r="82" spans="11:11">
      <c r="K82" s="273"/>
    </row>
    <row r="83" spans="11:11">
      <c r="K83" s="273"/>
    </row>
    <row r="84" spans="11:11">
      <c r="K84" s="273"/>
    </row>
    <row r="85" spans="11:11">
      <c r="K85" s="273"/>
    </row>
    <row r="86" spans="11:11">
      <c r="K86" s="273"/>
    </row>
    <row r="87" spans="11:11">
      <c r="K87" s="273"/>
    </row>
    <row r="88" spans="11:11">
      <c r="K88" s="273"/>
    </row>
    <row r="89" spans="11:11">
      <c r="K89" s="273"/>
    </row>
    <row r="90" spans="11:11">
      <c r="K90" s="273"/>
    </row>
    <row r="91" spans="11:11">
      <c r="K91" s="273"/>
    </row>
    <row r="92" spans="11:11">
      <c r="K92" s="273"/>
    </row>
    <row r="93" spans="11:11">
      <c r="K93" s="273"/>
    </row>
  </sheetData>
  <mergeCells count="7">
    <mergeCell ref="A1:L1"/>
    <mergeCell ref="A2:A3"/>
    <mergeCell ref="B2:C2"/>
    <mergeCell ref="D2:E2"/>
    <mergeCell ref="F2:G2"/>
    <mergeCell ref="H2:I2"/>
    <mergeCell ref="J2:L2"/>
  </mergeCells>
  <phoneticPr fontId="16" type="noConversion"/>
  <pageMargins left="0.7" right="0.7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48"/>
  <sheetViews>
    <sheetView workbookViewId="0">
      <selection activeCell="I22" sqref="I22"/>
    </sheetView>
  </sheetViews>
  <sheetFormatPr defaultRowHeight="13.5"/>
  <cols>
    <col min="1" max="1" width="8.125" style="1" customWidth="1"/>
    <col min="2" max="14" width="9.125" style="1" customWidth="1"/>
    <col min="15" max="16384" width="9" style="1"/>
  </cols>
  <sheetData>
    <row r="1" spans="1:15" ht="18.75">
      <c r="A1" s="539" t="s">
        <v>506</v>
      </c>
      <c r="B1" s="540"/>
      <c r="C1" s="540"/>
      <c r="D1" s="540"/>
      <c r="E1" s="540"/>
      <c r="F1" s="540"/>
      <c r="G1" s="540"/>
      <c r="H1" s="540"/>
      <c r="I1" s="540"/>
      <c r="J1" s="540"/>
      <c r="K1" s="540"/>
      <c r="L1" s="540"/>
      <c r="M1" s="540"/>
      <c r="N1" s="540"/>
      <c r="O1" s="275"/>
    </row>
    <row r="2" spans="1:15" ht="14.25">
      <c r="A2" s="276"/>
      <c r="B2" s="276"/>
      <c r="C2" s="276"/>
      <c r="D2" s="276"/>
      <c r="E2" s="276"/>
      <c r="F2" s="541"/>
      <c r="G2" s="541"/>
      <c r="H2" s="276"/>
      <c r="I2" s="276"/>
      <c r="J2" s="276"/>
      <c r="K2" s="276"/>
      <c r="L2" s="276"/>
      <c r="M2" s="542" t="s">
        <v>296</v>
      </c>
      <c r="N2" s="542"/>
      <c r="O2" s="275"/>
    </row>
    <row r="3" spans="1:15">
      <c r="A3" s="543" t="s">
        <v>15</v>
      </c>
      <c r="B3" s="544" t="s">
        <v>297</v>
      </c>
      <c r="C3" s="546" t="s">
        <v>298</v>
      </c>
      <c r="D3" s="547"/>
      <c r="E3" s="547"/>
      <c r="F3" s="547"/>
      <c r="G3" s="547"/>
      <c r="H3" s="548"/>
      <c r="I3" s="546" t="s">
        <v>299</v>
      </c>
      <c r="J3" s="547"/>
      <c r="K3" s="547"/>
      <c r="L3" s="547"/>
      <c r="M3" s="547"/>
      <c r="N3" s="547"/>
      <c r="O3" s="277"/>
    </row>
    <row r="4" spans="1:15">
      <c r="A4" s="543"/>
      <c r="B4" s="545"/>
      <c r="C4" s="545"/>
      <c r="D4" s="549" t="s">
        <v>300</v>
      </c>
      <c r="E4" s="548"/>
      <c r="F4" s="545"/>
      <c r="G4" s="545"/>
      <c r="H4" s="544" t="s">
        <v>301</v>
      </c>
      <c r="I4" s="545"/>
      <c r="J4" s="549" t="s">
        <v>300</v>
      </c>
      <c r="K4" s="547"/>
      <c r="L4" s="547"/>
      <c r="M4" s="548"/>
      <c r="N4" s="546" t="s">
        <v>301</v>
      </c>
      <c r="O4" s="277"/>
    </row>
    <row r="5" spans="1:15">
      <c r="A5" s="543"/>
      <c r="B5" s="545"/>
      <c r="C5" s="545"/>
      <c r="D5" s="545"/>
      <c r="E5" s="278" t="s">
        <v>302</v>
      </c>
      <c r="F5" s="278" t="s">
        <v>303</v>
      </c>
      <c r="G5" s="278" t="s">
        <v>304</v>
      </c>
      <c r="H5" s="544"/>
      <c r="I5" s="545"/>
      <c r="J5" s="545"/>
      <c r="K5" s="278" t="s">
        <v>302</v>
      </c>
      <c r="L5" s="278" t="s">
        <v>303</v>
      </c>
      <c r="M5" s="278" t="s">
        <v>304</v>
      </c>
      <c r="N5" s="546"/>
      <c r="O5" s="277"/>
    </row>
    <row r="6" spans="1:15">
      <c r="A6" s="279" t="s">
        <v>305</v>
      </c>
      <c r="B6" s="280">
        <v>8429</v>
      </c>
      <c r="C6" s="280">
        <v>1034615</v>
      </c>
      <c r="D6" s="280">
        <v>1008606</v>
      </c>
      <c r="E6" s="280">
        <v>279072</v>
      </c>
      <c r="F6" s="280">
        <v>46745</v>
      </c>
      <c r="G6" s="280">
        <v>682789</v>
      </c>
      <c r="H6" s="280">
        <v>26009</v>
      </c>
      <c r="I6" s="280">
        <v>1038497</v>
      </c>
      <c r="J6" s="280">
        <v>1012451</v>
      </c>
      <c r="K6" s="280">
        <v>278201</v>
      </c>
      <c r="L6" s="280">
        <v>44913</v>
      </c>
      <c r="M6" s="280">
        <v>689337</v>
      </c>
      <c r="N6" s="281">
        <v>26046</v>
      </c>
      <c r="O6" s="282"/>
    </row>
    <row r="7" spans="1:15">
      <c r="A7" s="283" t="s">
        <v>306</v>
      </c>
      <c r="B7" s="280">
        <f>B8+B9+B10+B11+B12+B13+B14+B15</f>
        <v>3952</v>
      </c>
      <c r="C7" s="280">
        <f t="shared" ref="C7:N7" si="0">C8+C9+C10+C11+C12+C13+C14+C15</f>
        <v>554390</v>
      </c>
      <c r="D7" s="280">
        <f t="shared" si="0"/>
        <v>544381</v>
      </c>
      <c r="E7" s="280">
        <f t="shared" si="0"/>
        <v>130820</v>
      </c>
      <c r="F7" s="280">
        <f t="shared" si="0"/>
        <v>14016</v>
      </c>
      <c r="G7" s="280">
        <f t="shared" si="0"/>
        <v>399545</v>
      </c>
      <c r="H7" s="280">
        <f t="shared" si="0"/>
        <v>10009</v>
      </c>
      <c r="I7" s="280">
        <f t="shared" si="0"/>
        <v>562898</v>
      </c>
      <c r="J7" s="280">
        <f t="shared" si="0"/>
        <v>552428</v>
      </c>
      <c r="K7" s="280">
        <f t="shared" si="0"/>
        <v>130380</v>
      </c>
      <c r="L7" s="280">
        <f t="shared" si="0"/>
        <v>13924</v>
      </c>
      <c r="M7" s="280">
        <f t="shared" si="0"/>
        <v>408124</v>
      </c>
      <c r="N7" s="284">
        <f t="shared" si="0"/>
        <v>10470</v>
      </c>
      <c r="O7" s="285"/>
    </row>
    <row r="8" spans="1:15">
      <c r="A8" s="283" t="s">
        <v>23</v>
      </c>
      <c r="B8" s="280">
        <v>121</v>
      </c>
      <c r="C8" s="280">
        <v>85862</v>
      </c>
      <c r="D8" s="280">
        <v>83972</v>
      </c>
      <c r="E8" s="280">
        <v>14504</v>
      </c>
      <c r="F8" s="280">
        <v>291</v>
      </c>
      <c r="G8" s="280">
        <v>69177</v>
      </c>
      <c r="H8" s="280">
        <v>1890</v>
      </c>
      <c r="I8" s="280">
        <v>85828</v>
      </c>
      <c r="J8" s="280">
        <v>83746</v>
      </c>
      <c r="K8" s="280">
        <v>14334</v>
      </c>
      <c r="L8" s="280">
        <v>295</v>
      </c>
      <c r="M8" s="280">
        <v>69117</v>
      </c>
      <c r="N8" s="281">
        <v>2082</v>
      </c>
      <c r="O8" s="286"/>
    </row>
    <row r="9" spans="1:15">
      <c r="A9" s="283" t="s">
        <v>24</v>
      </c>
      <c r="B9" s="280">
        <v>1246</v>
      </c>
      <c r="C9" s="280">
        <v>100071</v>
      </c>
      <c r="D9" s="280">
        <v>97840</v>
      </c>
      <c r="E9" s="280">
        <v>45325</v>
      </c>
      <c r="F9" s="280">
        <v>4079</v>
      </c>
      <c r="G9" s="280">
        <v>48436</v>
      </c>
      <c r="H9" s="280">
        <v>2231</v>
      </c>
      <c r="I9" s="280">
        <v>99397</v>
      </c>
      <c r="J9" s="280">
        <v>97110</v>
      </c>
      <c r="K9" s="280">
        <v>45193</v>
      </c>
      <c r="L9" s="280">
        <v>4044</v>
      </c>
      <c r="M9" s="280">
        <v>47873</v>
      </c>
      <c r="N9" s="281">
        <v>2287</v>
      </c>
      <c r="O9" s="282"/>
    </row>
    <row r="10" spans="1:15">
      <c r="A10" s="283" t="s">
        <v>25</v>
      </c>
      <c r="B10" s="280">
        <v>402</v>
      </c>
      <c r="C10" s="280">
        <v>51967</v>
      </c>
      <c r="D10" s="280">
        <v>50467</v>
      </c>
      <c r="E10" s="280">
        <v>10844</v>
      </c>
      <c r="F10" s="280">
        <v>1026</v>
      </c>
      <c r="G10" s="280">
        <v>38597</v>
      </c>
      <c r="H10" s="280">
        <v>1500</v>
      </c>
      <c r="I10" s="280">
        <v>51875</v>
      </c>
      <c r="J10" s="280">
        <v>50178</v>
      </c>
      <c r="K10" s="280">
        <v>10746</v>
      </c>
      <c r="L10" s="280">
        <v>1009</v>
      </c>
      <c r="M10" s="280">
        <v>38423</v>
      </c>
      <c r="N10" s="281">
        <v>1697</v>
      </c>
      <c r="O10" s="286"/>
    </row>
    <row r="11" spans="1:15">
      <c r="A11" s="283" t="s">
        <v>26</v>
      </c>
      <c r="B11" s="280">
        <v>631</v>
      </c>
      <c r="C11" s="280">
        <v>48911</v>
      </c>
      <c r="D11" s="280">
        <v>47973</v>
      </c>
      <c r="E11" s="280">
        <v>14555</v>
      </c>
      <c r="F11" s="280">
        <v>3753</v>
      </c>
      <c r="G11" s="280">
        <v>29665</v>
      </c>
      <c r="H11" s="280">
        <v>938</v>
      </c>
      <c r="I11" s="280">
        <v>48947</v>
      </c>
      <c r="J11" s="280">
        <v>48036</v>
      </c>
      <c r="K11" s="280">
        <v>14632</v>
      </c>
      <c r="L11" s="280">
        <v>3747</v>
      </c>
      <c r="M11" s="280">
        <v>29657</v>
      </c>
      <c r="N11" s="281">
        <v>911</v>
      </c>
      <c r="O11" s="286"/>
    </row>
    <row r="12" spans="1:15">
      <c r="A12" s="283" t="s">
        <v>27</v>
      </c>
      <c r="B12" s="280">
        <v>589</v>
      </c>
      <c r="C12" s="280">
        <v>53161</v>
      </c>
      <c r="D12" s="280">
        <v>52475</v>
      </c>
      <c r="E12" s="280">
        <v>24750</v>
      </c>
      <c r="F12" s="280">
        <v>978</v>
      </c>
      <c r="G12" s="280">
        <v>26747</v>
      </c>
      <c r="H12" s="280">
        <v>686</v>
      </c>
      <c r="I12" s="280">
        <v>53221</v>
      </c>
      <c r="J12" s="280">
        <v>52575</v>
      </c>
      <c r="K12" s="280">
        <v>24594</v>
      </c>
      <c r="L12" s="280">
        <v>985</v>
      </c>
      <c r="M12" s="280">
        <v>26996</v>
      </c>
      <c r="N12" s="281">
        <v>646</v>
      </c>
      <c r="O12" s="286"/>
    </row>
    <row r="13" spans="1:15">
      <c r="A13" s="283" t="s">
        <v>28</v>
      </c>
      <c r="B13" s="280">
        <v>848</v>
      </c>
      <c r="C13" s="280">
        <v>204942</v>
      </c>
      <c r="D13" s="280">
        <v>202290</v>
      </c>
      <c r="E13" s="280">
        <v>16585</v>
      </c>
      <c r="F13" s="280">
        <v>3889</v>
      </c>
      <c r="G13" s="280">
        <v>181816</v>
      </c>
      <c r="H13" s="280">
        <v>2652</v>
      </c>
      <c r="I13" s="280">
        <v>214534</v>
      </c>
      <c r="J13" s="280">
        <v>211786</v>
      </c>
      <c r="K13" s="280">
        <v>16667</v>
      </c>
      <c r="L13" s="280">
        <v>3844</v>
      </c>
      <c r="M13" s="280">
        <v>191275</v>
      </c>
      <c r="N13" s="281">
        <v>2748</v>
      </c>
      <c r="O13" s="286"/>
    </row>
    <row r="14" spans="1:15">
      <c r="A14" s="283" t="s">
        <v>29</v>
      </c>
      <c r="B14" s="280">
        <v>113</v>
      </c>
      <c r="C14" s="280">
        <v>9253</v>
      </c>
      <c r="D14" s="280">
        <v>9147</v>
      </c>
      <c r="E14" s="280">
        <v>4040</v>
      </c>
      <c r="F14" s="280"/>
      <c r="G14" s="280">
        <v>5107</v>
      </c>
      <c r="H14" s="280">
        <v>106</v>
      </c>
      <c r="I14" s="280">
        <v>8873</v>
      </c>
      <c r="J14" s="280">
        <v>8780</v>
      </c>
      <c r="K14" s="280">
        <v>3997</v>
      </c>
      <c r="L14" s="280"/>
      <c r="M14" s="280">
        <v>4783</v>
      </c>
      <c r="N14" s="281">
        <v>93</v>
      </c>
      <c r="O14" s="286"/>
    </row>
    <row r="15" spans="1:15">
      <c r="A15" s="283" t="s">
        <v>62</v>
      </c>
      <c r="B15" s="280">
        <v>2</v>
      </c>
      <c r="C15" s="280">
        <v>223</v>
      </c>
      <c r="D15" s="280">
        <v>217</v>
      </c>
      <c r="E15" s="280">
        <v>217</v>
      </c>
      <c r="F15" s="280"/>
      <c r="G15" s="280"/>
      <c r="H15" s="280">
        <v>6</v>
      </c>
      <c r="I15" s="280">
        <v>223</v>
      </c>
      <c r="J15" s="280">
        <v>217</v>
      </c>
      <c r="K15" s="280">
        <v>217</v>
      </c>
      <c r="L15" s="280"/>
      <c r="M15" s="280"/>
      <c r="N15" s="281">
        <v>6</v>
      </c>
      <c r="O15" s="286"/>
    </row>
    <row r="16" spans="1:15">
      <c r="A16" s="283" t="s">
        <v>114</v>
      </c>
      <c r="B16" s="280">
        <v>637</v>
      </c>
      <c r="C16" s="280">
        <v>98614</v>
      </c>
      <c r="D16" s="280">
        <v>96131</v>
      </c>
      <c r="E16" s="280">
        <v>17982</v>
      </c>
      <c r="F16" s="280">
        <v>8105</v>
      </c>
      <c r="G16" s="280">
        <v>70044</v>
      </c>
      <c r="H16" s="280">
        <v>2483</v>
      </c>
      <c r="I16" s="280">
        <v>99070</v>
      </c>
      <c r="J16" s="280">
        <v>96155</v>
      </c>
      <c r="K16" s="280">
        <v>17743</v>
      </c>
      <c r="L16" s="280">
        <v>7783</v>
      </c>
      <c r="M16" s="280">
        <v>70629</v>
      </c>
      <c r="N16" s="281">
        <v>2915</v>
      </c>
      <c r="O16" s="286"/>
    </row>
    <row r="17" spans="1:14">
      <c r="A17" s="283" t="s">
        <v>115</v>
      </c>
      <c r="B17" s="280">
        <v>1033</v>
      </c>
      <c r="C17" s="280">
        <v>101155</v>
      </c>
      <c r="D17" s="280">
        <v>100139</v>
      </c>
      <c r="E17" s="280">
        <v>34166</v>
      </c>
      <c r="F17" s="280">
        <v>6057</v>
      </c>
      <c r="G17" s="280">
        <v>59916</v>
      </c>
      <c r="H17" s="280">
        <v>1016</v>
      </c>
      <c r="I17" s="280">
        <v>97599</v>
      </c>
      <c r="J17" s="280">
        <v>96505</v>
      </c>
      <c r="K17" s="280">
        <v>34118</v>
      </c>
      <c r="L17" s="280">
        <v>5566</v>
      </c>
      <c r="M17" s="280">
        <v>56821</v>
      </c>
      <c r="N17" s="281">
        <v>1094</v>
      </c>
    </row>
    <row r="18" spans="1:14">
      <c r="A18" s="283" t="s">
        <v>116</v>
      </c>
      <c r="B18" s="280">
        <v>589</v>
      </c>
      <c r="C18" s="280">
        <v>62908</v>
      </c>
      <c r="D18" s="280">
        <v>58689</v>
      </c>
      <c r="E18" s="280">
        <v>22964</v>
      </c>
      <c r="F18" s="280">
        <v>1077</v>
      </c>
      <c r="G18" s="280">
        <v>34648</v>
      </c>
      <c r="H18" s="280">
        <v>4219</v>
      </c>
      <c r="I18" s="280">
        <v>63002</v>
      </c>
      <c r="J18" s="280">
        <v>59393</v>
      </c>
      <c r="K18" s="280">
        <v>22722</v>
      </c>
      <c r="L18" s="280">
        <v>1074</v>
      </c>
      <c r="M18" s="280">
        <v>35597</v>
      </c>
      <c r="N18" s="281">
        <v>3609</v>
      </c>
    </row>
    <row r="19" spans="1:14">
      <c r="A19" s="283" t="s">
        <v>117</v>
      </c>
      <c r="B19" s="280">
        <v>562</v>
      </c>
      <c r="C19" s="280">
        <v>60351</v>
      </c>
      <c r="D19" s="280">
        <v>58380</v>
      </c>
      <c r="E19" s="280">
        <v>22598</v>
      </c>
      <c r="F19" s="280">
        <v>3838</v>
      </c>
      <c r="G19" s="280">
        <v>31944</v>
      </c>
      <c r="H19" s="280">
        <v>1971</v>
      </c>
      <c r="I19" s="280">
        <v>60337</v>
      </c>
      <c r="J19" s="280">
        <v>58476</v>
      </c>
      <c r="K19" s="280">
        <v>22727</v>
      </c>
      <c r="L19" s="280">
        <v>4290</v>
      </c>
      <c r="M19" s="280">
        <v>31459</v>
      </c>
      <c r="N19" s="281">
        <v>1861</v>
      </c>
    </row>
    <row r="20" spans="1:14">
      <c r="A20" s="283" t="s">
        <v>118</v>
      </c>
      <c r="B20" s="280">
        <v>664</v>
      </c>
      <c r="C20" s="280">
        <v>83443</v>
      </c>
      <c r="D20" s="280">
        <v>79631</v>
      </c>
      <c r="E20" s="280">
        <v>17454</v>
      </c>
      <c r="F20" s="280">
        <v>9437</v>
      </c>
      <c r="G20" s="280">
        <v>52740</v>
      </c>
      <c r="H20" s="280">
        <v>3812</v>
      </c>
      <c r="I20" s="280">
        <v>82031</v>
      </c>
      <c r="J20" s="280">
        <v>78394</v>
      </c>
      <c r="K20" s="280">
        <v>17483</v>
      </c>
      <c r="L20" s="280">
        <v>8122</v>
      </c>
      <c r="M20" s="280">
        <v>52789</v>
      </c>
      <c r="N20" s="281">
        <v>3637</v>
      </c>
    </row>
    <row r="21" spans="1:14">
      <c r="A21" s="283" t="s">
        <v>119</v>
      </c>
      <c r="B21" s="280">
        <v>389</v>
      </c>
      <c r="C21" s="280">
        <v>30092</v>
      </c>
      <c r="D21" s="280">
        <v>29344</v>
      </c>
      <c r="E21" s="280">
        <v>16888</v>
      </c>
      <c r="F21" s="280">
        <v>1331</v>
      </c>
      <c r="G21" s="280">
        <v>11125</v>
      </c>
      <c r="H21" s="280">
        <v>748</v>
      </c>
      <c r="I21" s="280">
        <v>29981</v>
      </c>
      <c r="J21" s="280">
        <v>29290</v>
      </c>
      <c r="K21" s="280">
        <v>16940</v>
      </c>
      <c r="L21" s="280">
        <v>1326</v>
      </c>
      <c r="M21" s="280">
        <v>11024</v>
      </c>
      <c r="N21" s="281">
        <v>691</v>
      </c>
    </row>
    <row r="22" spans="1:14">
      <c r="A22" s="283" t="s">
        <v>120</v>
      </c>
      <c r="B22" s="280">
        <v>437</v>
      </c>
      <c r="C22" s="280">
        <v>39259</v>
      </c>
      <c r="D22" s="280">
        <v>37599</v>
      </c>
      <c r="E22" s="280">
        <v>13540</v>
      </c>
      <c r="F22" s="280">
        <v>2801</v>
      </c>
      <c r="G22" s="280">
        <v>21258</v>
      </c>
      <c r="H22" s="280">
        <v>1660</v>
      </c>
      <c r="I22" s="280">
        <v>38961</v>
      </c>
      <c r="J22" s="280">
        <v>37289</v>
      </c>
      <c r="K22" s="280">
        <v>13425</v>
      </c>
      <c r="L22" s="280">
        <v>2745</v>
      </c>
      <c r="M22" s="280">
        <v>21119</v>
      </c>
      <c r="N22" s="281">
        <v>1672</v>
      </c>
    </row>
    <row r="23" spans="1:14">
      <c r="A23" s="287" t="s">
        <v>121</v>
      </c>
      <c r="B23" s="280">
        <v>166</v>
      </c>
      <c r="C23" s="280">
        <v>4403</v>
      </c>
      <c r="D23" s="280">
        <v>4312</v>
      </c>
      <c r="E23" s="280">
        <v>2660</v>
      </c>
      <c r="F23" s="280">
        <v>83</v>
      </c>
      <c r="G23" s="280">
        <v>1569</v>
      </c>
      <c r="H23" s="280">
        <v>91</v>
      </c>
      <c r="I23" s="280">
        <v>4618</v>
      </c>
      <c r="J23" s="280">
        <v>4521</v>
      </c>
      <c r="K23" s="280">
        <v>2663</v>
      </c>
      <c r="L23" s="280">
        <v>83</v>
      </c>
      <c r="M23" s="280">
        <v>1775</v>
      </c>
      <c r="N23" s="288">
        <v>97</v>
      </c>
    </row>
    <row r="24" spans="1:14" ht="51.75" customHeight="1">
      <c r="A24" s="538" t="s">
        <v>307</v>
      </c>
      <c r="B24" s="538"/>
      <c r="C24" s="538"/>
      <c r="D24" s="538"/>
      <c r="E24" s="538"/>
      <c r="F24" s="538"/>
      <c r="G24" s="538"/>
      <c r="H24" s="538"/>
      <c r="I24" s="538"/>
      <c r="J24" s="538"/>
      <c r="K24" s="538"/>
      <c r="L24" s="538"/>
      <c r="M24" s="538"/>
      <c r="N24" s="538"/>
    </row>
    <row r="25" spans="1:14" ht="14.25">
      <c r="A25" s="289"/>
      <c r="B25" s="290"/>
      <c r="C25" s="290"/>
      <c r="D25" s="290"/>
      <c r="E25" s="291"/>
      <c r="F25" s="290"/>
      <c r="G25" s="290"/>
      <c r="H25" s="290"/>
      <c r="I25" s="290"/>
      <c r="J25" s="290"/>
      <c r="K25" s="291"/>
      <c r="L25" s="290"/>
      <c r="M25" s="290"/>
      <c r="N25" s="290"/>
    </row>
    <row r="26" spans="1:14">
      <c r="A26" s="289"/>
      <c r="B26" s="292"/>
      <c r="C26" s="292"/>
      <c r="D26" s="292"/>
      <c r="E26" s="292"/>
      <c r="F26" s="292"/>
      <c r="G26" s="292"/>
      <c r="H26" s="292"/>
      <c r="I26" s="292"/>
      <c r="J26" s="292"/>
      <c r="K26" s="292"/>
      <c r="L26" s="292"/>
      <c r="M26" s="292"/>
      <c r="N26" s="292"/>
    </row>
    <row r="27" spans="1:14">
      <c r="A27" s="289"/>
      <c r="B27" s="290"/>
      <c r="C27" s="290"/>
      <c r="D27" s="290"/>
      <c r="E27" s="290"/>
      <c r="F27" s="290"/>
      <c r="G27" s="290"/>
      <c r="H27" s="290"/>
      <c r="I27" s="290"/>
      <c r="J27" s="290"/>
      <c r="K27" s="290"/>
      <c r="L27" s="290"/>
      <c r="M27" s="290"/>
      <c r="N27" s="290"/>
    </row>
    <row r="28" spans="1:14">
      <c r="A28" s="289"/>
      <c r="B28" s="290"/>
      <c r="C28" s="290"/>
      <c r="D28" s="290"/>
      <c r="E28" s="290"/>
      <c r="F28" s="290"/>
      <c r="G28" s="290"/>
      <c r="H28" s="290"/>
      <c r="I28" s="290"/>
      <c r="J28" s="290"/>
      <c r="K28" s="290"/>
      <c r="L28" s="290"/>
      <c r="M28" s="290"/>
      <c r="N28" s="290"/>
    </row>
    <row r="29" spans="1:14">
      <c r="A29" s="289"/>
      <c r="B29" s="290"/>
      <c r="C29" s="290"/>
      <c r="D29" s="290"/>
      <c r="E29" s="290"/>
      <c r="F29" s="290"/>
      <c r="G29" s="290"/>
      <c r="H29" s="290"/>
      <c r="I29" s="290"/>
      <c r="J29" s="290"/>
      <c r="K29" s="290"/>
      <c r="L29" s="290"/>
      <c r="M29" s="290"/>
      <c r="N29" s="290"/>
    </row>
    <row r="30" spans="1:14">
      <c r="A30" s="289"/>
      <c r="B30" s="290"/>
      <c r="C30" s="290"/>
      <c r="D30" s="290"/>
      <c r="E30" s="290"/>
      <c r="F30" s="290"/>
      <c r="G30" s="290"/>
      <c r="H30" s="290"/>
      <c r="I30" s="290"/>
      <c r="J30" s="290"/>
      <c r="K30" s="290"/>
      <c r="L30" s="290"/>
      <c r="M30" s="290"/>
      <c r="N30" s="290"/>
    </row>
    <row r="31" spans="1:14">
      <c r="A31" s="289"/>
      <c r="B31" s="290"/>
      <c r="C31" s="290"/>
      <c r="D31" s="290"/>
      <c r="E31" s="290"/>
      <c r="F31" s="290"/>
      <c r="G31" s="290"/>
      <c r="H31" s="290"/>
      <c r="I31" s="290"/>
      <c r="J31" s="290"/>
      <c r="K31" s="290"/>
      <c r="L31" s="290"/>
      <c r="M31" s="290"/>
      <c r="N31" s="290"/>
    </row>
    <row r="32" spans="1:14">
      <c r="A32" s="289"/>
      <c r="B32" s="290"/>
      <c r="C32" s="290"/>
      <c r="D32" s="290"/>
      <c r="E32" s="290"/>
      <c r="F32" s="290"/>
      <c r="G32" s="290"/>
      <c r="H32" s="290"/>
      <c r="I32" s="290"/>
      <c r="J32" s="290"/>
      <c r="K32" s="290"/>
      <c r="L32" s="290"/>
      <c r="M32" s="290"/>
      <c r="N32" s="290"/>
    </row>
    <row r="33" spans="1:1">
      <c r="A33" s="289"/>
    </row>
    <row r="34" spans="1:1">
      <c r="A34" s="289"/>
    </row>
    <row r="35" spans="1:1">
      <c r="A35" s="289"/>
    </row>
    <row r="36" spans="1:1">
      <c r="A36" s="289"/>
    </row>
    <row r="37" spans="1:1">
      <c r="A37" s="289"/>
    </row>
    <row r="38" spans="1:1">
      <c r="A38" s="289"/>
    </row>
    <row r="39" spans="1:1">
      <c r="A39" s="289"/>
    </row>
    <row r="40" spans="1:1">
      <c r="A40" s="289"/>
    </row>
    <row r="41" spans="1:1">
      <c r="A41" s="289"/>
    </row>
    <row r="42" spans="1:1">
      <c r="A42" s="289"/>
    </row>
    <row r="43" spans="1:1">
      <c r="A43" s="289"/>
    </row>
    <row r="44" spans="1:1">
      <c r="A44" s="289"/>
    </row>
    <row r="45" spans="1:1">
      <c r="A45" s="289"/>
    </row>
    <row r="46" spans="1:1">
      <c r="A46" s="289"/>
    </row>
    <row r="47" spans="1:1">
      <c r="A47" s="289"/>
    </row>
    <row r="48" spans="1:1">
      <c r="A48" s="289"/>
    </row>
  </sheetData>
  <mergeCells count="16">
    <mergeCell ref="A24:N24"/>
    <mergeCell ref="A1:N1"/>
    <mergeCell ref="F2:G2"/>
    <mergeCell ref="M2:N2"/>
    <mergeCell ref="A3:A5"/>
    <mergeCell ref="B3:B5"/>
    <mergeCell ref="C3:C5"/>
    <mergeCell ref="D3:H3"/>
    <mergeCell ref="I3:I5"/>
    <mergeCell ref="J3:N3"/>
    <mergeCell ref="D4:D5"/>
    <mergeCell ref="E4:G4"/>
    <mergeCell ref="H4:H5"/>
    <mergeCell ref="J4:J5"/>
    <mergeCell ref="K4:M4"/>
    <mergeCell ref="N4:N5"/>
  </mergeCells>
  <phoneticPr fontId="16" type="noConversion"/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S44"/>
  <sheetViews>
    <sheetView workbookViewId="0">
      <selection activeCell="A8" sqref="A8:XFD8"/>
    </sheetView>
  </sheetViews>
  <sheetFormatPr defaultRowHeight="14.25"/>
  <cols>
    <col min="1" max="1" width="9" style="1"/>
    <col min="2" max="7" width="9.875" style="274" customWidth="1"/>
    <col min="8" max="13" width="9.875" style="1" customWidth="1"/>
    <col min="14" max="16384" width="9" style="1"/>
  </cols>
  <sheetData>
    <row r="1" spans="1:19" ht="20.25">
      <c r="A1" s="530" t="s">
        <v>507</v>
      </c>
      <c r="B1" s="554"/>
      <c r="C1" s="554"/>
      <c r="D1" s="554"/>
      <c r="E1" s="554"/>
      <c r="F1" s="554"/>
      <c r="G1" s="554"/>
      <c r="H1" s="554"/>
      <c r="I1" s="554"/>
      <c r="J1" s="554"/>
      <c r="K1" s="554"/>
      <c r="L1" s="554"/>
      <c r="M1" s="554"/>
      <c r="N1" s="293"/>
      <c r="O1" s="293"/>
      <c r="P1" s="293"/>
      <c r="Q1" s="293"/>
      <c r="R1" s="293"/>
      <c r="S1" s="293"/>
    </row>
    <row r="2" spans="1:19" ht="13.5">
      <c r="A2" s="555" t="s">
        <v>508</v>
      </c>
      <c r="B2" s="558" t="s">
        <v>308</v>
      </c>
      <c r="C2" s="561"/>
      <c r="D2" s="561"/>
      <c r="E2" s="561"/>
      <c r="F2" s="561"/>
      <c r="G2" s="562"/>
      <c r="H2" s="552" t="s">
        <v>309</v>
      </c>
      <c r="I2" s="550"/>
      <c r="J2" s="550"/>
      <c r="K2" s="550"/>
      <c r="L2" s="550"/>
      <c r="M2" s="550"/>
      <c r="N2" s="294"/>
      <c r="O2" s="294"/>
      <c r="P2" s="294"/>
      <c r="Q2" s="294"/>
      <c r="R2" s="294"/>
      <c r="S2" s="294"/>
    </row>
    <row r="3" spans="1:19" ht="13.5">
      <c r="A3" s="556"/>
      <c r="B3" s="559"/>
      <c r="C3" s="558" t="s">
        <v>310</v>
      </c>
      <c r="D3" s="561"/>
      <c r="E3" s="561"/>
      <c r="F3" s="562"/>
      <c r="G3" s="564" t="s">
        <v>311</v>
      </c>
      <c r="H3" s="563"/>
      <c r="I3" s="552" t="s">
        <v>312</v>
      </c>
      <c r="J3" s="550"/>
      <c r="K3" s="550"/>
      <c r="L3" s="551"/>
      <c r="M3" s="552" t="s">
        <v>313</v>
      </c>
      <c r="N3" s="294"/>
      <c r="O3" s="294"/>
      <c r="P3" s="294"/>
      <c r="Q3" s="294"/>
      <c r="R3" s="294"/>
      <c r="S3" s="294"/>
    </row>
    <row r="4" spans="1:19" ht="27" customHeight="1">
      <c r="A4" s="557"/>
      <c r="B4" s="560"/>
      <c r="C4" s="560"/>
      <c r="D4" s="295" t="s">
        <v>314</v>
      </c>
      <c r="E4" s="295" t="s">
        <v>315</v>
      </c>
      <c r="F4" s="296" t="s">
        <v>316</v>
      </c>
      <c r="G4" s="565"/>
      <c r="H4" s="553"/>
      <c r="I4" s="553"/>
      <c r="J4" s="297" t="s">
        <v>317</v>
      </c>
      <c r="K4" s="298" t="s">
        <v>318</v>
      </c>
      <c r="L4" s="299" t="s">
        <v>319</v>
      </c>
      <c r="M4" s="553"/>
      <c r="N4" s="294"/>
      <c r="O4" s="294"/>
      <c r="P4" s="294"/>
      <c r="Q4" s="294"/>
      <c r="R4" s="294"/>
      <c r="S4" s="294"/>
    </row>
    <row r="5" spans="1:19">
      <c r="A5" s="300" t="s">
        <v>305</v>
      </c>
      <c r="B5" s="301">
        <v>6632787.9000000004</v>
      </c>
      <c r="C5" s="301">
        <v>6501831.4000000004</v>
      </c>
      <c r="D5" s="301">
        <v>2301854</v>
      </c>
      <c r="E5" s="301">
        <v>248166</v>
      </c>
      <c r="F5" s="301">
        <v>3951811.4</v>
      </c>
      <c r="G5" s="301">
        <v>130956.5</v>
      </c>
      <c r="H5" s="208">
        <v>63869</v>
      </c>
      <c r="I5" s="208">
        <v>64219</v>
      </c>
      <c r="J5" s="208">
        <v>82741</v>
      </c>
      <c r="K5" s="208">
        <v>55255</v>
      </c>
      <c r="L5" s="208">
        <v>57328</v>
      </c>
      <c r="M5" s="302">
        <v>50279</v>
      </c>
      <c r="N5" s="303"/>
      <c r="O5" s="304"/>
      <c r="P5" s="304"/>
      <c r="Q5" s="303"/>
      <c r="R5" s="303"/>
      <c r="S5" s="303"/>
    </row>
    <row r="6" spans="1:19" s="309" customFormat="1">
      <c r="A6" s="305" t="s">
        <v>306</v>
      </c>
      <c r="B6" s="280">
        <f>SUM(B7:B14)</f>
        <v>3901603.5000000005</v>
      </c>
      <c r="C6" s="280">
        <f t="shared" ref="C6:G6" si="0">SUM(C7:C14)</f>
        <v>3826266.6</v>
      </c>
      <c r="D6" s="280">
        <f t="shared" si="0"/>
        <v>1195350.1000000001</v>
      </c>
      <c r="E6" s="280">
        <f t="shared" si="0"/>
        <v>85316.7</v>
      </c>
      <c r="F6" s="280">
        <f t="shared" si="0"/>
        <v>2545599.8000000003</v>
      </c>
      <c r="G6" s="280">
        <f t="shared" si="0"/>
        <v>75336.900000000009</v>
      </c>
      <c r="H6" s="216">
        <f>B6/'[1]4-6'!I7*10000</f>
        <v>69312.797345167332</v>
      </c>
      <c r="I6" s="216">
        <f>C6/'[1]4-6'!J7*10000</f>
        <v>69262.720209692488</v>
      </c>
      <c r="J6" s="216">
        <f>D6/'[1]4-6'!K7*10000</f>
        <v>91682.014112593955</v>
      </c>
      <c r="K6" s="216">
        <f>E6/'[1]4-6'!L7*10000</f>
        <v>61273.12553863832</v>
      </c>
      <c r="L6" s="216">
        <f>F6/'[1]4-6'!M7*10000</f>
        <v>62373.195401397628</v>
      </c>
      <c r="M6" s="306">
        <f>G6/'[1]4-6'!N7*10000</f>
        <v>71955.014326647579</v>
      </c>
      <c r="N6" s="307"/>
      <c r="O6" s="308"/>
      <c r="P6" s="307"/>
      <c r="Q6" s="307"/>
      <c r="R6" s="308"/>
      <c r="S6" s="308"/>
    </row>
    <row r="7" spans="1:19" ht="13.5">
      <c r="A7" s="305" t="s">
        <v>23</v>
      </c>
      <c r="B7" s="280">
        <v>642963.9</v>
      </c>
      <c r="C7" s="280">
        <v>625553.19999999995</v>
      </c>
      <c r="D7" s="280">
        <v>108988.1</v>
      </c>
      <c r="E7" s="280">
        <v>947.7</v>
      </c>
      <c r="F7" s="280">
        <v>515617.4</v>
      </c>
      <c r="G7" s="280">
        <v>17410.7</v>
      </c>
      <c r="H7" s="216">
        <v>74913</v>
      </c>
      <c r="I7" s="216">
        <v>74696</v>
      </c>
      <c r="J7" s="216">
        <v>76035</v>
      </c>
      <c r="K7" s="216">
        <v>32125</v>
      </c>
      <c r="L7" s="216">
        <v>74601</v>
      </c>
      <c r="M7" s="306">
        <v>83625</v>
      </c>
      <c r="N7" s="307"/>
      <c r="O7" s="310"/>
      <c r="P7" s="308"/>
      <c r="Q7" s="307"/>
      <c r="R7" s="308"/>
      <c r="S7" s="308"/>
    </row>
    <row r="8" spans="1:19" ht="13.5">
      <c r="A8" s="311" t="s">
        <v>24</v>
      </c>
      <c r="B8" s="280">
        <v>733682.6</v>
      </c>
      <c r="C8" s="280">
        <v>724914</v>
      </c>
      <c r="D8" s="280">
        <v>418832.1</v>
      </c>
      <c r="E8" s="280">
        <v>22326.2</v>
      </c>
      <c r="F8" s="280">
        <v>283755.7</v>
      </c>
      <c r="G8" s="280">
        <v>8768.6</v>
      </c>
      <c r="H8" s="216">
        <v>73813</v>
      </c>
      <c r="I8" s="216">
        <v>74649</v>
      </c>
      <c r="J8" s="216">
        <v>92676</v>
      </c>
      <c r="K8" s="216">
        <v>55208</v>
      </c>
      <c r="L8" s="216">
        <v>59273</v>
      </c>
      <c r="M8" s="306">
        <v>38341</v>
      </c>
      <c r="N8" s="307"/>
      <c r="O8" s="310"/>
      <c r="P8" s="310"/>
      <c r="Q8" s="310"/>
      <c r="R8" s="310"/>
      <c r="S8" s="310"/>
    </row>
    <row r="9" spans="1:19" ht="13.5">
      <c r="A9" s="311" t="s">
        <v>25</v>
      </c>
      <c r="B9" s="280">
        <v>327190</v>
      </c>
      <c r="C9" s="280">
        <v>319607.40000000002</v>
      </c>
      <c r="D9" s="280">
        <v>87564</v>
      </c>
      <c r="E9" s="280">
        <v>5393.1</v>
      </c>
      <c r="F9" s="280">
        <v>226650.3</v>
      </c>
      <c r="G9" s="280">
        <v>7582.6</v>
      </c>
      <c r="H9" s="216">
        <v>63073</v>
      </c>
      <c r="I9" s="216">
        <v>63695</v>
      </c>
      <c r="J9" s="216">
        <v>81485</v>
      </c>
      <c r="K9" s="216">
        <v>53450</v>
      </c>
      <c r="L9" s="216">
        <v>58988</v>
      </c>
      <c r="M9" s="306">
        <v>44682</v>
      </c>
      <c r="N9" s="307"/>
      <c r="O9" s="310"/>
      <c r="P9" s="310"/>
      <c r="Q9" s="310"/>
      <c r="R9" s="310"/>
      <c r="S9" s="310"/>
    </row>
    <row r="10" spans="1:19" ht="13.5">
      <c r="A10" s="311" t="s">
        <v>26</v>
      </c>
      <c r="B10" s="280">
        <v>290288.09999999998</v>
      </c>
      <c r="C10" s="280">
        <v>288018.59999999998</v>
      </c>
      <c r="D10" s="280">
        <v>134433.20000000001</v>
      </c>
      <c r="E10" s="280">
        <v>24574.7</v>
      </c>
      <c r="F10" s="280">
        <v>129010.7</v>
      </c>
      <c r="G10" s="280">
        <v>2269.5</v>
      </c>
      <c r="H10" s="216">
        <v>59307</v>
      </c>
      <c r="I10" s="216">
        <v>59959</v>
      </c>
      <c r="J10" s="216">
        <v>91876</v>
      </c>
      <c r="K10" s="216">
        <v>65585</v>
      </c>
      <c r="L10" s="216">
        <v>43501</v>
      </c>
      <c r="M10" s="306">
        <v>24912</v>
      </c>
      <c r="N10" s="307"/>
      <c r="O10" s="310"/>
      <c r="P10" s="310"/>
      <c r="Q10" s="310"/>
      <c r="R10" s="310"/>
      <c r="S10" s="310"/>
    </row>
    <row r="11" spans="1:19" ht="13.5">
      <c r="A11" s="311" t="s">
        <v>27</v>
      </c>
      <c r="B11" s="280">
        <v>378116.1</v>
      </c>
      <c r="C11" s="280">
        <v>374956.3</v>
      </c>
      <c r="D11" s="280">
        <v>232547</v>
      </c>
      <c r="E11" s="280">
        <v>4856.3999999999996</v>
      </c>
      <c r="F11" s="280">
        <v>137552.9</v>
      </c>
      <c r="G11" s="280">
        <v>3159.8</v>
      </c>
      <c r="H11" s="216">
        <v>71046</v>
      </c>
      <c r="I11" s="216">
        <v>71318</v>
      </c>
      <c r="J11" s="216">
        <v>94554</v>
      </c>
      <c r="K11" s="216">
        <v>49304</v>
      </c>
      <c r="L11" s="216">
        <v>50953</v>
      </c>
      <c r="M11" s="306">
        <v>48913</v>
      </c>
      <c r="N11" s="307"/>
      <c r="O11" s="310"/>
      <c r="P11" s="310"/>
      <c r="Q11" s="310"/>
      <c r="R11" s="310"/>
      <c r="S11" s="310"/>
    </row>
    <row r="12" spans="1:19" ht="13.5">
      <c r="A12" s="311" t="s">
        <v>28</v>
      </c>
      <c r="B12" s="280">
        <v>1464015.7</v>
      </c>
      <c r="C12" s="280">
        <v>1428339.1</v>
      </c>
      <c r="D12" s="280">
        <v>181073.8</v>
      </c>
      <c r="E12" s="280">
        <v>27218.6</v>
      </c>
      <c r="F12" s="280">
        <v>1220046.7</v>
      </c>
      <c r="G12" s="280">
        <v>35676.6</v>
      </c>
      <c r="H12" s="216">
        <v>68242</v>
      </c>
      <c r="I12" s="216">
        <v>67443</v>
      </c>
      <c r="J12" s="216">
        <v>108642</v>
      </c>
      <c r="K12" s="216">
        <v>70808</v>
      </c>
      <c r="L12" s="216">
        <v>63785</v>
      </c>
      <c r="M12" s="306">
        <v>129828</v>
      </c>
      <c r="N12" s="307"/>
      <c r="O12" s="310"/>
      <c r="P12" s="310"/>
      <c r="Q12" s="310"/>
      <c r="R12" s="310"/>
      <c r="S12" s="310"/>
    </row>
    <row r="13" spans="1:19" ht="13.5">
      <c r="A13" s="311" t="s">
        <v>29</v>
      </c>
      <c r="B13" s="280">
        <v>64102.2</v>
      </c>
      <c r="C13" s="280">
        <v>63661.9</v>
      </c>
      <c r="D13" s="280">
        <v>30695.8</v>
      </c>
      <c r="E13" s="280"/>
      <c r="F13" s="280">
        <v>32966.1</v>
      </c>
      <c r="G13" s="280">
        <v>440.3</v>
      </c>
      <c r="H13" s="216">
        <v>72244</v>
      </c>
      <c r="I13" s="216">
        <v>72508</v>
      </c>
      <c r="J13" s="216">
        <v>76797</v>
      </c>
      <c r="K13" s="216"/>
      <c r="L13" s="216">
        <v>68923</v>
      </c>
      <c r="M13" s="306">
        <v>47344</v>
      </c>
      <c r="N13" s="307"/>
      <c r="O13" s="310"/>
      <c r="P13" s="310"/>
      <c r="Q13" s="310"/>
      <c r="R13" s="310"/>
      <c r="S13" s="310"/>
    </row>
    <row r="14" spans="1:19" ht="13.5">
      <c r="A14" s="311" t="s">
        <v>62</v>
      </c>
      <c r="B14" s="280">
        <v>1244.9000000000001</v>
      </c>
      <c r="C14" s="280">
        <v>1216.0999999999999</v>
      </c>
      <c r="D14" s="280">
        <v>1216.0999999999999</v>
      </c>
      <c r="E14" s="280"/>
      <c r="F14" s="280"/>
      <c r="G14" s="280">
        <v>28.8</v>
      </c>
      <c r="H14" s="216">
        <v>55825</v>
      </c>
      <c r="I14" s="216">
        <v>56041</v>
      </c>
      <c r="J14" s="216">
        <v>56041</v>
      </c>
      <c r="K14" s="216"/>
      <c r="L14" s="216"/>
      <c r="M14" s="306">
        <v>48000</v>
      </c>
      <c r="N14" s="307"/>
      <c r="O14" s="310"/>
      <c r="P14" s="310"/>
      <c r="Q14" s="310"/>
      <c r="R14" s="310"/>
      <c r="S14" s="310"/>
    </row>
    <row r="15" spans="1:19" ht="13.5">
      <c r="A15" s="311" t="s">
        <v>114</v>
      </c>
      <c r="B15" s="280">
        <v>625034.4</v>
      </c>
      <c r="C15" s="280">
        <v>615092.80000000005</v>
      </c>
      <c r="D15" s="280">
        <v>149689.5</v>
      </c>
      <c r="E15" s="280">
        <v>43168.9</v>
      </c>
      <c r="F15" s="280">
        <v>422234.4</v>
      </c>
      <c r="G15" s="280">
        <v>9941.6</v>
      </c>
      <c r="H15" s="216">
        <v>63090</v>
      </c>
      <c r="I15" s="216">
        <v>63969</v>
      </c>
      <c r="J15" s="216">
        <v>84365</v>
      </c>
      <c r="K15" s="216">
        <v>55466</v>
      </c>
      <c r="L15" s="216">
        <v>59782</v>
      </c>
      <c r="M15" s="306">
        <v>34105</v>
      </c>
      <c r="N15" s="307"/>
      <c r="O15" s="310"/>
      <c r="P15" s="310"/>
      <c r="Q15" s="310"/>
      <c r="R15" s="310"/>
      <c r="S15" s="310"/>
    </row>
    <row r="16" spans="1:19" ht="13.5">
      <c r="A16" s="311" t="s">
        <v>115</v>
      </c>
      <c r="B16" s="280">
        <v>461173.4</v>
      </c>
      <c r="C16" s="280">
        <v>456705</v>
      </c>
      <c r="D16" s="280">
        <v>211871.8</v>
      </c>
      <c r="E16" s="280">
        <v>30398.1</v>
      </c>
      <c r="F16" s="280">
        <v>214435.1</v>
      </c>
      <c r="G16" s="280">
        <v>4468.3999999999996</v>
      </c>
      <c r="H16" s="216">
        <v>47252</v>
      </c>
      <c r="I16" s="216">
        <v>47324</v>
      </c>
      <c r="J16" s="216">
        <v>62100</v>
      </c>
      <c r="K16" s="216">
        <v>54614</v>
      </c>
      <c r="L16" s="216">
        <v>37739</v>
      </c>
      <c r="M16" s="306">
        <v>40845</v>
      </c>
      <c r="N16" s="307"/>
    </row>
    <row r="17" spans="1:14" ht="13.5">
      <c r="A17" s="311" t="s">
        <v>116</v>
      </c>
      <c r="B17" s="280">
        <v>376150.9</v>
      </c>
      <c r="C17" s="280">
        <v>364050.4</v>
      </c>
      <c r="D17" s="280">
        <v>175389.5</v>
      </c>
      <c r="E17" s="280">
        <v>5995</v>
      </c>
      <c r="F17" s="280">
        <v>182665.9</v>
      </c>
      <c r="G17" s="280">
        <v>12100.5</v>
      </c>
      <c r="H17" s="216">
        <v>59705</v>
      </c>
      <c r="I17" s="216">
        <v>61295</v>
      </c>
      <c r="J17" s="216">
        <v>77189</v>
      </c>
      <c r="K17" s="216">
        <v>55819</v>
      </c>
      <c r="L17" s="216">
        <v>51315</v>
      </c>
      <c r="M17" s="306">
        <v>33529</v>
      </c>
      <c r="N17" s="307"/>
    </row>
    <row r="18" spans="1:14" ht="13.5">
      <c r="A18" s="311" t="s">
        <v>117</v>
      </c>
      <c r="B18" s="280">
        <v>355591.4</v>
      </c>
      <c r="C18" s="280">
        <v>349916.8</v>
      </c>
      <c r="D18" s="280">
        <v>157378.70000000001</v>
      </c>
      <c r="E18" s="280">
        <v>21997.200000000001</v>
      </c>
      <c r="F18" s="280">
        <v>170540.9</v>
      </c>
      <c r="G18" s="280">
        <v>5674.6</v>
      </c>
      <c r="H18" s="216">
        <v>58934</v>
      </c>
      <c r="I18" s="216">
        <v>59839</v>
      </c>
      <c r="J18" s="216">
        <v>69247</v>
      </c>
      <c r="K18" s="216">
        <v>51276</v>
      </c>
      <c r="L18" s="216">
        <v>54211</v>
      </c>
      <c r="M18" s="306">
        <v>30492</v>
      </c>
      <c r="N18" s="307"/>
    </row>
    <row r="19" spans="1:14" ht="13.5">
      <c r="A19" s="311" t="s">
        <v>118</v>
      </c>
      <c r="B19" s="280">
        <v>470897.2</v>
      </c>
      <c r="C19" s="280">
        <v>457706.7</v>
      </c>
      <c r="D19" s="280">
        <v>156815.1</v>
      </c>
      <c r="E19" s="280">
        <v>38620.699999999997</v>
      </c>
      <c r="F19" s="280">
        <v>262270.90000000002</v>
      </c>
      <c r="G19" s="280">
        <v>13190.5</v>
      </c>
      <c r="H19" s="216">
        <v>57405</v>
      </c>
      <c r="I19" s="216">
        <v>58385</v>
      </c>
      <c r="J19" s="216">
        <v>89696</v>
      </c>
      <c r="K19" s="216">
        <v>47551</v>
      </c>
      <c r="L19" s="216">
        <v>49683</v>
      </c>
      <c r="M19" s="306">
        <v>36268</v>
      </c>
      <c r="N19" s="307"/>
    </row>
    <row r="20" spans="1:14" ht="13.5">
      <c r="A20" s="311" t="s">
        <v>119</v>
      </c>
      <c r="B20" s="280">
        <v>187144.7</v>
      </c>
      <c r="C20" s="280">
        <v>183225.8</v>
      </c>
      <c r="D20" s="280">
        <v>123183.5</v>
      </c>
      <c r="E20" s="280">
        <v>6691.1</v>
      </c>
      <c r="F20" s="280">
        <v>53351.199999999997</v>
      </c>
      <c r="G20" s="280">
        <v>3918.9</v>
      </c>
      <c r="H20" s="216">
        <v>62421</v>
      </c>
      <c r="I20" s="216">
        <v>62556</v>
      </c>
      <c r="J20" s="216">
        <v>72718</v>
      </c>
      <c r="K20" s="216">
        <v>50461</v>
      </c>
      <c r="L20" s="216">
        <v>48396</v>
      </c>
      <c r="M20" s="306">
        <v>56713</v>
      </c>
      <c r="N20" s="307"/>
    </row>
    <row r="21" spans="1:14" ht="13.5">
      <c r="A21" s="311" t="s">
        <v>120</v>
      </c>
      <c r="B21" s="280">
        <v>223561.7</v>
      </c>
      <c r="C21" s="280">
        <v>217498.7</v>
      </c>
      <c r="D21" s="280">
        <v>110209.9</v>
      </c>
      <c r="E21" s="280">
        <v>15735.6</v>
      </c>
      <c r="F21" s="280">
        <v>91553.2</v>
      </c>
      <c r="G21" s="280">
        <v>6063</v>
      </c>
      <c r="H21" s="216">
        <v>57381</v>
      </c>
      <c r="I21" s="216">
        <v>58328</v>
      </c>
      <c r="J21" s="216">
        <v>82093</v>
      </c>
      <c r="K21" s="216">
        <v>57325</v>
      </c>
      <c r="L21" s="216">
        <v>43351</v>
      </c>
      <c r="M21" s="306">
        <v>36262</v>
      </c>
      <c r="N21" s="307"/>
    </row>
    <row r="22" spans="1:14" ht="13.5">
      <c r="A22" s="312" t="s">
        <v>121</v>
      </c>
      <c r="B22" s="313">
        <v>31630.7</v>
      </c>
      <c r="C22" s="313">
        <v>31368.6</v>
      </c>
      <c r="D22" s="313">
        <v>21965.9</v>
      </c>
      <c r="E22" s="313">
        <v>242.7</v>
      </c>
      <c r="F22" s="313">
        <v>9160</v>
      </c>
      <c r="G22" s="313">
        <v>262.10000000000002</v>
      </c>
      <c r="H22" s="226">
        <v>68494</v>
      </c>
      <c r="I22" s="226">
        <v>69384</v>
      </c>
      <c r="J22" s="226">
        <v>82486</v>
      </c>
      <c r="K22" s="226">
        <v>29241</v>
      </c>
      <c r="L22" s="226">
        <v>51606</v>
      </c>
      <c r="M22" s="314">
        <v>27021</v>
      </c>
      <c r="N22" s="307"/>
    </row>
    <row r="24" spans="1:14">
      <c r="A24" s="275"/>
      <c r="B24" s="315"/>
      <c r="C24" s="315"/>
      <c r="D24" s="315"/>
      <c r="E24" s="315"/>
      <c r="F24" s="315"/>
      <c r="G24" s="315"/>
      <c r="H24" s="275"/>
      <c r="I24" s="275"/>
      <c r="J24" s="275"/>
      <c r="K24" s="275"/>
      <c r="L24" s="275"/>
      <c r="M24" s="275"/>
      <c r="N24" s="275"/>
    </row>
    <row r="25" spans="1:14">
      <c r="B25" s="315"/>
      <c r="C25" s="315"/>
      <c r="D25" s="315"/>
      <c r="E25" s="315"/>
      <c r="F25" s="315"/>
      <c r="G25" s="315"/>
    </row>
    <row r="26" spans="1:14">
      <c r="B26" s="315"/>
      <c r="C26" s="315"/>
      <c r="D26" s="315"/>
      <c r="E26" s="315"/>
      <c r="F26" s="315"/>
      <c r="G26" s="315"/>
    </row>
    <row r="27" spans="1:14">
      <c r="B27" s="315"/>
      <c r="C27" s="315"/>
      <c r="D27" s="315"/>
      <c r="E27" s="315"/>
      <c r="F27" s="315"/>
      <c r="G27" s="315"/>
    </row>
    <row r="28" spans="1:14">
      <c r="B28" s="315"/>
      <c r="C28" s="315"/>
      <c r="D28" s="315"/>
      <c r="E28" s="315"/>
      <c r="F28" s="315"/>
      <c r="G28" s="315"/>
    </row>
    <row r="29" spans="1:14">
      <c r="B29" s="315"/>
      <c r="C29" s="315"/>
      <c r="D29" s="315"/>
      <c r="E29" s="315"/>
      <c r="F29" s="315"/>
      <c r="G29" s="315"/>
    </row>
    <row r="30" spans="1:14">
      <c r="B30" s="315"/>
      <c r="C30" s="315"/>
      <c r="D30" s="315"/>
      <c r="E30" s="315"/>
      <c r="F30" s="315"/>
      <c r="G30" s="315"/>
    </row>
    <row r="31" spans="1:14">
      <c r="B31" s="315"/>
      <c r="C31" s="315"/>
      <c r="D31" s="315"/>
      <c r="E31" s="315"/>
      <c r="F31" s="315"/>
      <c r="G31" s="315"/>
    </row>
    <row r="32" spans="1:14">
      <c r="B32" s="315"/>
      <c r="C32" s="315"/>
      <c r="D32" s="315"/>
      <c r="E32" s="315"/>
      <c r="F32" s="315"/>
      <c r="G32" s="315"/>
    </row>
    <row r="33" spans="2:7">
      <c r="B33" s="315"/>
      <c r="C33" s="315"/>
      <c r="D33" s="315"/>
      <c r="E33" s="315"/>
      <c r="F33" s="315"/>
      <c r="G33" s="315"/>
    </row>
    <row r="34" spans="2:7">
      <c r="B34" s="315"/>
      <c r="C34" s="315"/>
      <c r="D34" s="315"/>
      <c r="E34" s="315"/>
      <c r="F34" s="315"/>
      <c r="G34" s="315"/>
    </row>
    <row r="35" spans="2:7">
      <c r="B35" s="315"/>
      <c r="C35" s="315"/>
      <c r="D35" s="315"/>
      <c r="E35" s="315"/>
      <c r="F35" s="315"/>
      <c r="G35" s="315"/>
    </row>
    <row r="36" spans="2:7">
      <c r="B36" s="315"/>
      <c r="C36" s="315"/>
      <c r="D36" s="315"/>
      <c r="E36" s="315"/>
      <c r="F36" s="315"/>
      <c r="G36" s="315"/>
    </row>
    <row r="37" spans="2:7">
      <c r="B37" s="315"/>
      <c r="C37" s="315"/>
      <c r="D37" s="315"/>
      <c r="E37" s="315"/>
      <c r="F37" s="315"/>
      <c r="G37" s="315"/>
    </row>
    <row r="38" spans="2:7">
      <c r="B38" s="315"/>
      <c r="C38" s="315"/>
      <c r="D38" s="315"/>
      <c r="E38" s="315"/>
      <c r="F38" s="315"/>
      <c r="G38" s="315"/>
    </row>
    <row r="39" spans="2:7">
      <c r="B39" s="315"/>
      <c r="C39" s="315"/>
      <c r="D39" s="315"/>
      <c r="E39" s="315"/>
      <c r="F39" s="315"/>
      <c r="G39" s="315"/>
    </row>
    <row r="40" spans="2:7">
      <c r="B40" s="315"/>
      <c r="C40" s="315"/>
      <c r="D40" s="315"/>
      <c r="E40" s="315"/>
      <c r="F40" s="315"/>
      <c r="G40" s="315"/>
    </row>
    <row r="41" spans="2:7">
      <c r="B41" s="315"/>
      <c r="C41" s="315"/>
      <c r="D41" s="315"/>
      <c r="E41" s="315"/>
      <c r="F41" s="315"/>
      <c r="G41" s="315"/>
    </row>
    <row r="42" spans="2:7">
      <c r="B42" s="316"/>
      <c r="C42" s="316"/>
      <c r="D42" s="316"/>
      <c r="E42" s="316"/>
      <c r="F42" s="316"/>
      <c r="G42" s="316"/>
    </row>
    <row r="43" spans="2:7">
      <c r="B43" s="316"/>
      <c r="C43" s="316"/>
      <c r="D43" s="316"/>
      <c r="E43" s="316"/>
      <c r="F43" s="316"/>
      <c r="G43" s="316"/>
    </row>
    <row r="44" spans="2:7">
      <c r="B44" s="316"/>
      <c r="C44" s="316"/>
      <c r="D44" s="316"/>
      <c r="E44" s="316"/>
      <c r="F44" s="316"/>
      <c r="G44" s="316"/>
    </row>
  </sheetData>
  <mergeCells count="12">
    <mergeCell ref="J3:L3"/>
    <mergeCell ref="M3:M4"/>
    <mergeCell ref="A1:M1"/>
    <mergeCell ref="A2:A4"/>
    <mergeCell ref="B2:B4"/>
    <mergeCell ref="C2:G2"/>
    <mergeCell ref="H2:H4"/>
    <mergeCell ref="I2:M2"/>
    <mergeCell ref="C3:C4"/>
    <mergeCell ref="D3:F3"/>
    <mergeCell ref="G3:G4"/>
    <mergeCell ref="I3:I4"/>
  </mergeCells>
  <phoneticPr fontId="16" type="noConversion"/>
  <pageMargins left="0.7" right="0.7" top="0.75" bottom="0.75" header="0.3" footer="0.3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O227"/>
  <sheetViews>
    <sheetView workbookViewId="0">
      <selection activeCell="C5" sqref="C5"/>
    </sheetView>
  </sheetViews>
  <sheetFormatPr defaultRowHeight="14.25"/>
  <cols>
    <col min="1" max="1" width="36.125" style="1" customWidth="1"/>
    <col min="2" max="2" width="6.125" style="1" customWidth="1"/>
    <col min="3" max="3" width="9" style="1"/>
    <col min="4" max="5" width="7.5" style="1" customWidth="1"/>
    <col min="6" max="6" width="8.75" style="1" customWidth="1"/>
    <col min="7" max="8" width="7.375" style="1" customWidth="1"/>
    <col min="9" max="9" width="9.75" style="274" customWidth="1"/>
    <col min="10" max="10" width="9.125" style="274" customWidth="1"/>
    <col min="11" max="11" width="7.75" style="274" customWidth="1"/>
    <col min="12" max="12" width="7.875" style="1" customWidth="1"/>
    <col min="13" max="14" width="7.375" style="1" customWidth="1"/>
    <col min="15" max="15" width="9" style="70"/>
    <col min="16" max="16384" width="9" style="1"/>
  </cols>
  <sheetData>
    <row r="1" spans="1:15" ht="18.75">
      <c r="A1" s="539" t="s">
        <v>510</v>
      </c>
      <c r="B1" s="572"/>
      <c r="C1" s="572"/>
      <c r="D1" s="572"/>
      <c r="E1" s="572"/>
      <c r="F1" s="572"/>
      <c r="G1" s="572"/>
      <c r="H1" s="572"/>
      <c r="I1" s="572"/>
      <c r="J1" s="572"/>
      <c r="K1" s="572"/>
      <c r="L1" s="572"/>
      <c r="M1" s="572"/>
      <c r="N1" s="572"/>
    </row>
    <row r="2" spans="1:15" ht="13.5">
      <c r="A2" s="573" t="s">
        <v>320</v>
      </c>
      <c r="B2" s="566" t="s">
        <v>321</v>
      </c>
      <c r="C2" s="570" t="s">
        <v>322</v>
      </c>
      <c r="D2" s="578"/>
      <c r="E2" s="579"/>
      <c r="F2" s="570" t="s">
        <v>323</v>
      </c>
      <c r="G2" s="578"/>
      <c r="H2" s="579"/>
      <c r="I2" s="580" t="s">
        <v>324</v>
      </c>
      <c r="J2" s="583"/>
      <c r="K2" s="584"/>
      <c r="L2" s="585" t="s">
        <v>325</v>
      </c>
      <c r="M2" s="578"/>
      <c r="N2" s="578"/>
    </row>
    <row r="3" spans="1:15" ht="13.5" customHeight="1">
      <c r="A3" s="574"/>
      <c r="B3" s="576"/>
      <c r="C3" s="577"/>
      <c r="D3" s="566" t="s">
        <v>310</v>
      </c>
      <c r="E3" s="566" t="s">
        <v>509</v>
      </c>
      <c r="F3" s="577"/>
      <c r="G3" s="566" t="s">
        <v>326</v>
      </c>
      <c r="H3" s="566" t="s">
        <v>509</v>
      </c>
      <c r="I3" s="581"/>
      <c r="J3" s="588" t="s">
        <v>310</v>
      </c>
      <c r="K3" s="566" t="s">
        <v>509</v>
      </c>
      <c r="L3" s="586"/>
      <c r="M3" s="568" t="s">
        <v>326</v>
      </c>
      <c r="N3" s="570" t="s">
        <v>509</v>
      </c>
    </row>
    <row r="4" spans="1:15" ht="27.75" customHeight="1">
      <c r="A4" s="575"/>
      <c r="B4" s="567"/>
      <c r="C4" s="571"/>
      <c r="D4" s="567"/>
      <c r="E4" s="567"/>
      <c r="F4" s="571"/>
      <c r="G4" s="567"/>
      <c r="H4" s="567"/>
      <c r="I4" s="582"/>
      <c r="J4" s="589"/>
      <c r="K4" s="567"/>
      <c r="L4" s="587"/>
      <c r="M4" s="569"/>
      <c r="N4" s="571"/>
    </row>
    <row r="5" spans="1:15" s="309" customFormat="1">
      <c r="A5" s="317" t="s">
        <v>327</v>
      </c>
      <c r="B5" s="318">
        <v>8429</v>
      </c>
      <c r="C5" s="318">
        <v>1034615</v>
      </c>
      <c r="D5" s="318">
        <v>1008606</v>
      </c>
      <c r="E5" s="318">
        <v>26009</v>
      </c>
      <c r="F5" s="318">
        <v>1038497</v>
      </c>
      <c r="G5" s="318">
        <v>1012451</v>
      </c>
      <c r="H5" s="318">
        <v>26046</v>
      </c>
      <c r="I5" s="319">
        <v>6632787.9000000004</v>
      </c>
      <c r="J5" s="319">
        <v>6501831.4000000004</v>
      </c>
      <c r="K5" s="319">
        <v>130956.5</v>
      </c>
      <c r="L5" s="320">
        <v>63869</v>
      </c>
      <c r="M5" s="320">
        <v>64219</v>
      </c>
      <c r="N5" s="321">
        <v>50279</v>
      </c>
      <c r="O5" s="416"/>
    </row>
    <row r="6" spans="1:15" ht="13.5">
      <c r="A6" s="322" t="s">
        <v>328</v>
      </c>
      <c r="B6" s="323"/>
      <c r="C6" s="323"/>
      <c r="D6" s="323"/>
      <c r="E6" s="323"/>
      <c r="F6" s="323"/>
      <c r="G6" s="323"/>
      <c r="H6" s="323"/>
      <c r="I6" s="324"/>
      <c r="J6" s="324"/>
      <c r="K6" s="324"/>
      <c r="L6" s="325"/>
      <c r="M6" s="325"/>
      <c r="N6" s="326"/>
    </row>
    <row r="7" spans="1:15" ht="13.5">
      <c r="A7" s="322" t="s">
        <v>329</v>
      </c>
      <c r="B7" s="323">
        <v>4340</v>
      </c>
      <c r="C7" s="323">
        <v>781940</v>
      </c>
      <c r="D7" s="323">
        <v>764596</v>
      </c>
      <c r="E7" s="323">
        <v>17344</v>
      </c>
      <c r="F7" s="323">
        <v>786373</v>
      </c>
      <c r="G7" s="323">
        <v>768933</v>
      </c>
      <c r="H7" s="323">
        <v>17440</v>
      </c>
      <c r="I7" s="324">
        <v>4538008.3</v>
      </c>
      <c r="J7" s="324">
        <v>4432916.8</v>
      </c>
      <c r="K7" s="324">
        <v>105091.5</v>
      </c>
      <c r="L7" s="325">
        <v>57708</v>
      </c>
      <c r="M7" s="325">
        <v>57650</v>
      </c>
      <c r="N7" s="326">
        <v>60259</v>
      </c>
    </row>
    <row r="8" spans="1:15" ht="13.5">
      <c r="A8" s="322" t="s">
        <v>330</v>
      </c>
      <c r="B8" s="323">
        <v>2526</v>
      </c>
      <c r="C8" s="323">
        <v>184856</v>
      </c>
      <c r="D8" s="323">
        <v>177256</v>
      </c>
      <c r="E8" s="323">
        <v>7600</v>
      </c>
      <c r="F8" s="323">
        <v>184591</v>
      </c>
      <c r="G8" s="323">
        <v>177020</v>
      </c>
      <c r="H8" s="323">
        <v>7571</v>
      </c>
      <c r="I8" s="324">
        <v>1522190</v>
      </c>
      <c r="J8" s="324">
        <v>1500272.9</v>
      </c>
      <c r="K8" s="324">
        <v>21917.1</v>
      </c>
      <c r="L8" s="325">
        <v>82463</v>
      </c>
      <c r="M8" s="325">
        <v>84752</v>
      </c>
      <c r="N8" s="326">
        <v>28949</v>
      </c>
    </row>
    <row r="9" spans="1:15" ht="13.5">
      <c r="A9" s="322" t="s">
        <v>331</v>
      </c>
      <c r="B9" s="323">
        <v>1312</v>
      </c>
      <c r="C9" s="323">
        <v>62804</v>
      </c>
      <c r="D9" s="323">
        <v>61756</v>
      </c>
      <c r="E9" s="323">
        <v>1048</v>
      </c>
      <c r="F9" s="323">
        <v>62450</v>
      </c>
      <c r="G9" s="323">
        <v>61433</v>
      </c>
      <c r="H9" s="323">
        <v>1017</v>
      </c>
      <c r="I9" s="324">
        <v>543452.30000000005</v>
      </c>
      <c r="J9" s="324">
        <v>539552.9</v>
      </c>
      <c r="K9" s="324">
        <v>3899.4</v>
      </c>
      <c r="L9" s="325">
        <v>87022</v>
      </c>
      <c r="M9" s="325">
        <v>87828</v>
      </c>
      <c r="N9" s="326">
        <v>38342</v>
      </c>
    </row>
    <row r="10" spans="1:15" ht="13.5">
      <c r="A10" s="327" t="s">
        <v>332</v>
      </c>
      <c r="B10" s="323">
        <v>122</v>
      </c>
      <c r="C10" s="323">
        <v>2939</v>
      </c>
      <c r="D10" s="323">
        <v>2922</v>
      </c>
      <c r="E10" s="323">
        <v>17</v>
      </c>
      <c r="F10" s="323">
        <v>2960</v>
      </c>
      <c r="G10" s="323">
        <v>2942</v>
      </c>
      <c r="H10" s="323">
        <v>18</v>
      </c>
      <c r="I10" s="324">
        <v>17111.900000000001</v>
      </c>
      <c r="J10" s="324">
        <v>17063.400000000001</v>
      </c>
      <c r="K10" s="324">
        <v>48.5</v>
      </c>
      <c r="L10" s="325">
        <v>57810</v>
      </c>
      <c r="M10" s="325">
        <v>57999</v>
      </c>
      <c r="N10" s="326">
        <v>26944</v>
      </c>
    </row>
    <row r="11" spans="1:15" ht="13.5">
      <c r="A11" s="328" t="s">
        <v>333</v>
      </c>
      <c r="B11" s="323">
        <v>129</v>
      </c>
      <c r="C11" s="323">
        <v>2076</v>
      </c>
      <c r="D11" s="323">
        <v>2076</v>
      </c>
      <c r="E11" s="323"/>
      <c r="F11" s="323">
        <v>2123</v>
      </c>
      <c r="G11" s="323">
        <v>2123</v>
      </c>
      <c r="H11" s="323"/>
      <c r="I11" s="324">
        <v>12025.4</v>
      </c>
      <c r="J11" s="324">
        <v>12025.4</v>
      </c>
      <c r="K11" s="324"/>
      <c r="L11" s="325">
        <v>56643</v>
      </c>
      <c r="M11" s="325">
        <v>56643</v>
      </c>
      <c r="N11" s="326"/>
    </row>
    <row r="12" spans="1:15" ht="13.5">
      <c r="A12" s="322" t="s">
        <v>334</v>
      </c>
      <c r="B12" s="323"/>
      <c r="C12" s="323"/>
      <c r="D12" s="323"/>
      <c r="E12" s="323"/>
      <c r="F12" s="323"/>
      <c r="G12" s="323"/>
      <c r="H12" s="323"/>
      <c r="I12" s="324"/>
      <c r="J12" s="324"/>
      <c r="K12" s="324"/>
      <c r="L12" s="325"/>
      <c r="M12" s="325"/>
      <c r="N12" s="326"/>
    </row>
    <row r="13" spans="1:15" ht="13.5">
      <c r="A13" s="322" t="s">
        <v>273</v>
      </c>
      <c r="B13" s="323">
        <v>23</v>
      </c>
      <c r="C13" s="323">
        <v>601</v>
      </c>
      <c r="D13" s="323">
        <v>601</v>
      </c>
      <c r="E13" s="323"/>
      <c r="F13" s="323">
        <v>579</v>
      </c>
      <c r="G13" s="323">
        <v>579</v>
      </c>
      <c r="H13" s="323"/>
      <c r="I13" s="324">
        <v>2979.7999999999993</v>
      </c>
      <c r="J13" s="324">
        <v>2979.7999999999993</v>
      </c>
      <c r="K13" s="324"/>
      <c r="L13" s="325">
        <v>51464</v>
      </c>
      <c r="M13" s="325">
        <v>51464</v>
      </c>
      <c r="N13" s="326"/>
    </row>
    <row r="14" spans="1:15" ht="13.5">
      <c r="A14" s="322" t="s">
        <v>274</v>
      </c>
      <c r="B14" s="323">
        <v>1836</v>
      </c>
      <c r="C14" s="323">
        <v>572025</v>
      </c>
      <c r="D14" s="323">
        <v>563173</v>
      </c>
      <c r="E14" s="323">
        <v>8852</v>
      </c>
      <c r="F14" s="323">
        <v>578948</v>
      </c>
      <c r="G14" s="323">
        <v>569362</v>
      </c>
      <c r="H14" s="323">
        <v>9586</v>
      </c>
      <c r="I14" s="324">
        <v>3225056.3</v>
      </c>
      <c r="J14" s="324">
        <v>3157967.6</v>
      </c>
      <c r="K14" s="324">
        <v>67088.700000000012</v>
      </c>
      <c r="L14" s="325">
        <v>55705</v>
      </c>
      <c r="M14" s="325">
        <v>55465</v>
      </c>
      <c r="N14" s="326">
        <v>69986</v>
      </c>
    </row>
    <row r="15" spans="1:15" ht="13.5">
      <c r="A15" s="322" t="s">
        <v>275</v>
      </c>
      <c r="B15" s="323">
        <v>6570</v>
      </c>
      <c r="C15" s="323">
        <v>461989</v>
      </c>
      <c r="D15" s="323">
        <v>444832</v>
      </c>
      <c r="E15" s="323">
        <v>17157</v>
      </c>
      <c r="F15" s="323">
        <v>458970</v>
      </c>
      <c r="G15" s="323">
        <v>442510</v>
      </c>
      <c r="H15" s="323">
        <v>16460</v>
      </c>
      <c r="I15" s="324">
        <v>3404751.8000000007</v>
      </c>
      <c r="J15" s="324">
        <v>3340884.0000000005</v>
      </c>
      <c r="K15" s="324">
        <v>63867.799999999988</v>
      </c>
      <c r="L15" s="325">
        <v>74182</v>
      </c>
      <c r="M15" s="325">
        <v>75498</v>
      </c>
      <c r="N15" s="326">
        <v>38801</v>
      </c>
    </row>
    <row r="16" spans="1:15" ht="13.5">
      <c r="A16" s="322" t="s">
        <v>335</v>
      </c>
      <c r="B16" s="323"/>
      <c r="C16" s="323"/>
      <c r="D16" s="323"/>
      <c r="E16" s="323"/>
      <c r="F16" s="323"/>
      <c r="G16" s="323"/>
      <c r="H16" s="323"/>
      <c r="I16" s="324"/>
      <c r="J16" s="324"/>
      <c r="K16" s="324"/>
      <c r="L16" s="325"/>
      <c r="M16" s="325"/>
      <c r="N16" s="326"/>
    </row>
    <row r="17" spans="1:15" s="309" customFormat="1">
      <c r="A17" s="322" t="s">
        <v>336</v>
      </c>
      <c r="B17" s="323">
        <v>109</v>
      </c>
      <c r="C17" s="323">
        <v>1994</v>
      </c>
      <c r="D17" s="323">
        <v>1901</v>
      </c>
      <c r="E17" s="323">
        <v>93</v>
      </c>
      <c r="F17" s="323">
        <v>1970</v>
      </c>
      <c r="G17" s="323">
        <v>1873</v>
      </c>
      <c r="H17" s="323">
        <v>97</v>
      </c>
      <c r="I17" s="324">
        <v>14366.4</v>
      </c>
      <c r="J17" s="324">
        <v>14055</v>
      </c>
      <c r="K17" s="324">
        <v>311.39999999999998</v>
      </c>
      <c r="L17" s="325">
        <v>72926</v>
      </c>
      <c r="M17" s="325">
        <v>75040</v>
      </c>
      <c r="N17" s="326">
        <v>32103</v>
      </c>
      <c r="O17" s="416"/>
    </row>
    <row r="18" spans="1:15" ht="13.5">
      <c r="A18" s="322" t="s">
        <v>337</v>
      </c>
      <c r="B18" s="323">
        <v>1</v>
      </c>
      <c r="C18" s="323">
        <v>64</v>
      </c>
      <c r="D18" s="323">
        <v>64</v>
      </c>
      <c r="E18" s="323"/>
      <c r="F18" s="323">
        <v>65</v>
      </c>
      <c r="G18" s="323">
        <v>65</v>
      </c>
      <c r="H18" s="323"/>
      <c r="I18" s="324">
        <v>505.2</v>
      </c>
      <c r="J18" s="324">
        <v>505.2</v>
      </c>
      <c r="K18" s="324"/>
      <c r="L18" s="325">
        <v>77723</v>
      </c>
      <c r="M18" s="325">
        <v>77723</v>
      </c>
      <c r="N18" s="326"/>
    </row>
    <row r="19" spans="1:15" ht="13.5">
      <c r="A19" s="322" t="s">
        <v>338</v>
      </c>
      <c r="B19" s="323">
        <v>13</v>
      </c>
      <c r="C19" s="323">
        <v>186</v>
      </c>
      <c r="D19" s="323">
        <v>186</v>
      </c>
      <c r="E19" s="323"/>
      <c r="F19" s="323">
        <v>176</v>
      </c>
      <c r="G19" s="323">
        <v>176</v>
      </c>
      <c r="H19" s="323"/>
      <c r="I19" s="324">
        <v>1034.0999999999999</v>
      </c>
      <c r="J19" s="324">
        <v>1034.0999999999999</v>
      </c>
      <c r="K19" s="324"/>
      <c r="L19" s="325">
        <v>58756</v>
      </c>
      <c r="M19" s="325">
        <v>58756</v>
      </c>
      <c r="N19" s="326"/>
    </row>
    <row r="20" spans="1:15" ht="13.5">
      <c r="A20" s="322" t="s">
        <v>339</v>
      </c>
      <c r="B20" s="323">
        <v>9</v>
      </c>
      <c r="C20" s="323">
        <v>351</v>
      </c>
      <c r="D20" s="323">
        <v>351</v>
      </c>
      <c r="E20" s="323"/>
      <c r="F20" s="323">
        <v>338</v>
      </c>
      <c r="G20" s="323">
        <v>338</v>
      </c>
      <c r="H20" s="323"/>
      <c r="I20" s="324">
        <v>1440.5</v>
      </c>
      <c r="J20" s="324">
        <v>1440.5</v>
      </c>
      <c r="K20" s="324"/>
      <c r="L20" s="325">
        <v>42618</v>
      </c>
      <c r="M20" s="325">
        <v>42618</v>
      </c>
      <c r="N20" s="326"/>
    </row>
    <row r="21" spans="1:15" ht="13.5">
      <c r="A21" s="322" t="s">
        <v>340</v>
      </c>
      <c r="B21" s="323">
        <v>86</v>
      </c>
      <c r="C21" s="323">
        <v>1393</v>
      </c>
      <c r="D21" s="323">
        <v>1300</v>
      </c>
      <c r="E21" s="323">
        <v>93</v>
      </c>
      <c r="F21" s="323">
        <v>1391</v>
      </c>
      <c r="G21" s="323">
        <v>1294</v>
      </c>
      <c r="H21" s="323">
        <v>97</v>
      </c>
      <c r="I21" s="324">
        <v>11386.6</v>
      </c>
      <c r="J21" s="324">
        <v>11075.2</v>
      </c>
      <c r="K21" s="324">
        <v>311.39999999999998</v>
      </c>
      <c r="L21" s="325">
        <v>81859</v>
      </c>
      <c r="M21" s="325">
        <v>85589</v>
      </c>
      <c r="N21" s="326">
        <v>32103</v>
      </c>
    </row>
    <row r="22" spans="1:15" s="309" customFormat="1">
      <c r="A22" s="322" t="s">
        <v>341</v>
      </c>
      <c r="B22" s="323">
        <v>29</v>
      </c>
      <c r="C22" s="323">
        <v>39996</v>
      </c>
      <c r="D22" s="323">
        <v>37012</v>
      </c>
      <c r="E22" s="323">
        <v>2984</v>
      </c>
      <c r="F22" s="323">
        <v>41546</v>
      </c>
      <c r="G22" s="323">
        <v>38660</v>
      </c>
      <c r="H22" s="323">
        <v>2886</v>
      </c>
      <c r="I22" s="324">
        <v>234298.8</v>
      </c>
      <c r="J22" s="324">
        <v>226469.5</v>
      </c>
      <c r="K22" s="324">
        <v>7829.3</v>
      </c>
      <c r="L22" s="325">
        <v>56395</v>
      </c>
      <c r="M22" s="325">
        <v>58580</v>
      </c>
      <c r="N22" s="326">
        <v>27129</v>
      </c>
      <c r="O22" s="416"/>
    </row>
    <row r="23" spans="1:15" s="309" customFormat="1">
      <c r="A23" s="322" t="s">
        <v>342</v>
      </c>
      <c r="B23" s="323">
        <v>2</v>
      </c>
      <c r="C23" s="323">
        <v>12857</v>
      </c>
      <c r="D23" s="323">
        <v>12191</v>
      </c>
      <c r="E23" s="323">
        <v>666</v>
      </c>
      <c r="F23" s="323">
        <v>13706</v>
      </c>
      <c r="G23" s="323">
        <v>13040</v>
      </c>
      <c r="H23" s="323">
        <v>666</v>
      </c>
      <c r="I23" s="324">
        <v>81197.100000000006</v>
      </c>
      <c r="J23" s="324">
        <v>80575.199999999997</v>
      </c>
      <c r="K23" s="324">
        <v>621.9</v>
      </c>
      <c r="L23" s="325">
        <v>59242</v>
      </c>
      <c r="M23" s="325">
        <v>61791</v>
      </c>
      <c r="N23" s="326">
        <v>9338</v>
      </c>
      <c r="O23" s="416"/>
    </row>
    <row r="24" spans="1:15" s="309" customFormat="1">
      <c r="A24" s="322" t="s">
        <v>343</v>
      </c>
      <c r="B24" s="323"/>
      <c r="C24" s="323"/>
      <c r="D24" s="323"/>
      <c r="E24" s="323"/>
      <c r="F24" s="323"/>
      <c r="G24" s="323"/>
      <c r="H24" s="323"/>
      <c r="I24" s="324"/>
      <c r="J24" s="324"/>
      <c r="K24" s="324"/>
      <c r="L24" s="325"/>
      <c r="M24" s="325"/>
      <c r="N24" s="326"/>
      <c r="O24" s="416"/>
    </row>
    <row r="25" spans="1:15" s="309" customFormat="1">
      <c r="A25" s="322" t="s">
        <v>344</v>
      </c>
      <c r="B25" s="323">
        <v>24</v>
      </c>
      <c r="C25" s="323">
        <v>26635</v>
      </c>
      <c r="D25" s="323">
        <v>24317</v>
      </c>
      <c r="E25" s="323">
        <v>2318</v>
      </c>
      <c r="F25" s="323">
        <v>26812</v>
      </c>
      <c r="G25" s="323">
        <v>24592</v>
      </c>
      <c r="H25" s="323">
        <v>2220</v>
      </c>
      <c r="I25" s="324">
        <v>149724.79999999999</v>
      </c>
      <c r="J25" s="324">
        <v>142517.4</v>
      </c>
      <c r="K25" s="324">
        <v>7207.4</v>
      </c>
      <c r="L25" s="325">
        <v>55842</v>
      </c>
      <c r="M25" s="325">
        <v>57953</v>
      </c>
      <c r="N25" s="326">
        <v>32466</v>
      </c>
      <c r="O25" s="416"/>
    </row>
    <row r="26" spans="1:15" s="309" customFormat="1">
      <c r="A26" s="322" t="s">
        <v>345</v>
      </c>
      <c r="B26" s="323">
        <v>3</v>
      </c>
      <c r="C26" s="323">
        <v>504</v>
      </c>
      <c r="D26" s="323">
        <v>504</v>
      </c>
      <c r="E26" s="323"/>
      <c r="F26" s="323">
        <v>1028</v>
      </c>
      <c r="G26" s="323">
        <v>1028</v>
      </c>
      <c r="H26" s="323"/>
      <c r="I26" s="324">
        <v>3376.9</v>
      </c>
      <c r="J26" s="324">
        <v>3376.9</v>
      </c>
      <c r="K26" s="324"/>
      <c r="L26" s="325">
        <v>32849</v>
      </c>
      <c r="M26" s="325">
        <v>32849</v>
      </c>
      <c r="N26" s="326"/>
      <c r="O26" s="416"/>
    </row>
    <row r="27" spans="1:15" s="309" customFormat="1">
      <c r="A27" s="322" t="s">
        <v>346</v>
      </c>
      <c r="B27" s="323">
        <v>1478</v>
      </c>
      <c r="C27" s="323">
        <v>445689</v>
      </c>
      <c r="D27" s="323">
        <v>442794</v>
      </c>
      <c r="E27" s="323">
        <v>2895</v>
      </c>
      <c r="F27" s="323">
        <v>451269</v>
      </c>
      <c r="G27" s="323">
        <v>448173</v>
      </c>
      <c r="H27" s="323">
        <v>3096</v>
      </c>
      <c r="I27" s="324">
        <v>2480273.5</v>
      </c>
      <c r="J27" s="324">
        <v>2448588.1</v>
      </c>
      <c r="K27" s="324">
        <v>31685.4</v>
      </c>
      <c r="L27" s="325">
        <v>54962</v>
      </c>
      <c r="M27" s="325">
        <v>54635</v>
      </c>
      <c r="N27" s="326">
        <v>102343</v>
      </c>
      <c r="O27" s="416"/>
    </row>
    <row r="28" spans="1:15" ht="13.5">
      <c r="A28" s="322" t="s">
        <v>347</v>
      </c>
      <c r="B28" s="323">
        <v>219</v>
      </c>
      <c r="C28" s="323">
        <v>55685</v>
      </c>
      <c r="D28" s="323">
        <v>55347</v>
      </c>
      <c r="E28" s="323">
        <v>338</v>
      </c>
      <c r="F28" s="323">
        <v>54850</v>
      </c>
      <c r="G28" s="323">
        <v>54498</v>
      </c>
      <c r="H28" s="323">
        <v>352</v>
      </c>
      <c r="I28" s="324">
        <v>251045.9</v>
      </c>
      <c r="J28" s="324">
        <v>248675.3</v>
      </c>
      <c r="K28" s="324">
        <v>2370.6</v>
      </c>
      <c r="L28" s="325">
        <v>45770</v>
      </c>
      <c r="M28" s="325">
        <v>45630</v>
      </c>
      <c r="N28" s="326">
        <v>67347</v>
      </c>
    </row>
    <row r="29" spans="1:15" ht="13.5">
      <c r="A29" s="322" t="s">
        <v>348</v>
      </c>
      <c r="B29" s="323">
        <v>53</v>
      </c>
      <c r="C29" s="323">
        <v>9633</v>
      </c>
      <c r="D29" s="323">
        <v>9482</v>
      </c>
      <c r="E29" s="323">
        <v>151</v>
      </c>
      <c r="F29" s="323">
        <v>9469</v>
      </c>
      <c r="G29" s="323">
        <v>9318</v>
      </c>
      <c r="H29" s="323">
        <v>151</v>
      </c>
      <c r="I29" s="324">
        <v>58158</v>
      </c>
      <c r="J29" s="324">
        <v>56955.6</v>
      </c>
      <c r="K29" s="324">
        <v>1202.4000000000001</v>
      </c>
      <c r="L29" s="325">
        <v>61419</v>
      </c>
      <c r="M29" s="325">
        <v>61124</v>
      </c>
      <c r="N29" s="326">
        <v>79629</v>
      </c>
    </row>
    <row r="30" spans="1:15" ht="13.5">
      <c r="A30" s="322" t="s">
        <v>349</v>
      </c>
      <c r="B30" s="323">
        <v>33</v>
      </c>
      <c r="C30" s="323">
        <v>7776</v>
      </c>
      <c r="D30" s="323">
        <v>7667</v>
      </c>
      <c r="E30" s="323">
        <v>109</v>
      </c>
      <c r="F30" s="323">
        <v>7606</v>
      </c>
      <c r="G30" s="323">
        <v>7489</v>
      </c>
      <c r="H30" s="323">
        <v>117</v>
      </c>
      <c r="I30" s="324">
        <v>35064.199999999997</v>
      </c>
      <c r="J30" s="324">
        <v>34654.1</v>
      </c>
      <c r="K30" s="324">
        <v>410.1</v>
      </c>
      <c r="L30" s="325">
        <v>46101</v>
      </c>
      <c r="M30" s="325">
        <v>46273</v>
      </c>
      <c r="N30" s="326">
        <v>35051</v>
      </c>
    </row>
    <row r="31" spans="1:15" ht="13.5">
      <c r="A31" s="322" t="s">
        <v>350</v>
      </c>
      <c r="B31" s="323">
        <v>29</v>
      </c>
      <c r="C31" s="323">
        <v>3881</v>
      </c>
      <c r="D31" s="323">
        <v>3881</v>
      </c>
      <c r="E31" s="323"/>
      <c r="F31" s="323">
        <v>3718</v>
      </c>
      <c r="G31" s="323">
        <v>3718</v>
      </c>
      <c r="H31" s="323"/>
      <c r="I31" s="324">
        <v>13479.8</v>
      </c>
      <c r="J31" s="324">
        <v>13479.8</v>
      </c>
      <c r="K31" s="324"/>
      <c r="L31" s="325">
        <v>36256</v>
      </c>
      <c r="M31" s="325">
        <v>36256</v>
      </c>
      <c r="N31" s="326"/>
    </row>
    <row r="32" spans="1:15" ht="13.5">
      <c r="A32" s="322" t="s">
        <v>351</v>
      </c>
      <c r="B32" s="323">
        <v>100</v>
      </c>
      <c r="C32" s="323">
        <v>22568</v>
      </c>
      <c r="D32" s="323">
        <v>22383</v>
      </c>
      <c r="E32" s="323">
        <v>185</v>
      </c>
      <c r="F32" s="323">
        <v>22293</v>
      </c>
      <c r="G32" s="323">
        <v>22110</v>
      </c>
      <c r="H32" s="323">
        <v>183</v>
      </c>
      <c r="I32" s="324">
        <v>89547.199999999997</v>
      </c>
      <c r="J32" s="324">
        <v>88857.8</v>
      </c>
      <c r="K32" s="324">
        <v>689.4</v>
      </c>
      <c r="L32" s="325">
        <v>40168</v>
      </c>
      <c r="M32" s="325">
        <v>40189</v>
      </c>
      <c r="N32" s="326">
        <v>37672</v>
      </c>
    </row>
    <row r="33" spans="1:14" ht="13.5">
      <c r="A33" s="322" t="s">
        <v>352</v>
      </c>
      <c r="B33" s="323">
        <v>23</v>
      </c>
      <c r="C33" s="323">
        <v>2962</v>
      </c>
      <c r="D33" s="323">
        <v>2962</v>
      </c>
      <c r="E33" s="323"/>
      <c r="F33" s="323">
        <v>2862</v>
      </c>
      <c r="G33" s="323">
        <v>2862</v>
      </c>
      <c r="H33" s="323"/>
      <c r="I33" s="324">
        <v>10173</v>
      </c>
      <c r="J33" s="324">
        <v>10173</v>
      </c>
      <c r="K33" s="324"/>
      <c r="L33" s="325">
        <v>35545</v>
      </c>
      <c r="M33" s="325">
        <v>35545</v>
      </c>
      <c r="N33" s="326"/>
    </row>
    <row r="34" spans="1:14" ht="13.5">
      <c r="A34" s="322" t="s">
        <v>353</v>
      </c>
      <c r="B34" s="323">
        <v>11</v>
      </c>
      <c r="C34" s="323">
        <v>452</v>
      </c>
      <c r="D34" s="323">
        <v>447</v>
      </c>
      <c r="E34" s="323">
        <v>5</v>
      </c>
      <c r="F34" s="323">
        <v>563</v>
      </c>
      <c r="G34" s="323">
        <v>558</v>
      </c>
      <c r="H34" s="323">
        <v>5</v>
      </c>
      <c r="I34" s="324">
        <v>3098.9</v>
      </c>
      <c r="J34" s="324">
        <v>2998</v>
      </c>
      <c r="K34" s="324">
        <v>100.9</v>
      </c>
      <c r="L34" s="325">
        <v>55043</v>
      </c>
      <c r="M34" s="325">
        <v>53728</v>
      </c>
      <c r="N34" s="326">
        <v>201800</v>
      </c>
    </row>
    <row r="35" spans="1:14" ht="13.5">
      <c r="A35" s="322" t="s">
        <v>354</v>
      </c>
      <c r="B35" s="323">
        <v>16</v>
      </c>
      <c r="C35" s="323">
        <v>2256</v>
      </c>
      <c r="D35" s="323">
        <v>2217</v>
      </c>
      <c r="E35" s="323">
        <v>39</v>
      </c>
      <c r="F35" s="323">
        <v>2253</v>
      </c>
      <c r="G35" s="323">
        <v>2215</v>
      </c>
      <c r="H35" s="323">
        <v>38</v>
      </c>
      <c r="I35" s="324">
        <v>10317</v>
      </c>
      <c r="J35" s="324">
        <v>10167.6</v>
      </c>
      <c r="K35" s="324">
        <v>149.4</v>
      </c>
      <c r="L35" s="325">
        <v>45792</v>
      </c>
      <c r="M35" s="325">
        <v>45903</v>
      </c>
      <c r="N35" s="326">
        <v>39316</v>
      </c>
    </row>
    <row r="36" spans="1:14" ht="13.5">
      <c r="A36" s="322" t="s">
        <v>355</v>
      </c>
      <c r="B36" s="323">
        <v>22</v>
      </c>
      <c r="C36" s="323">
        <v>2122</v>
      </c>
      <c r="D36" s="323">
        <v>2122</v>
      </c>
      <c r="E36" s="323"/>
      <c r="F36" s="323">
        <v>2030</v>
      </c>
      <c r="G36" s="323">
        <v>2027</v>
      </c>
      <c r="H36" s="323">
        <v>3</v>
      </c>
      <c r="I36" s="324">
        <v>7571.5</v>
      </c>
      <c r="J36" s="324">
        <v>7549.9</v>
      </c>
      <c r="K36" s="324">
        <v>21.6</v>
      </c>
      <c r="L36" s="325">
        <v>37298</v>
      </c>
      <c r="M36" s="325">
        <v>37247</v>
      </c>
      <c r="N36" s="326">
        <v>72000</v>
      </c>
    </row>
    <row r="37" spans="1:14" ht="13.5">
      <c r="A37" s="322" t="s">
        <v>356</v>
      </c>
      <c r="B37" s="323">
        <v>18</v>
      </c>
      <c r="C37" s="323">
        <v>2719</v>
      </c>
      <c r="D37" s="323">
        <v>2711</v>
      </c>
      <c r="E37" s="323">
        <v>8</v>
      </c>
      <c r="F37" s="323">
        <v>2657</v>
      </c>
      <c r="G37" s="323">
        <v>2648</v>
      </c>
      <c r="H37" s="323">
        <v>9</v>
      </c>
      <c r="I37" s="324">
        <v>17278.7</v>
      </c>
      <c r="J37" s="324">
        <v>17198.7</v>
      </c>
      <c r="K37" s="324">
        <v>80</v>
      </c>
      <c r="L37" s="325">
        <v>65031</v>
      </c>
      <c r="M37" s="325">
        <v>64950</v>
      </c>
      <c r="N37" s="326">
        <v>88889</v>
      </c>
    </row>
    <row r="38" spans="1:14" ht="13.5">
      <c r="A38" s="322" t="s">
        <v>357</v>
      </c>
      <c r="B38" s="323">
        <v>32</v>
      </c>
      <c r="C38" s="323">
        <v>4096</v>
      </c>
      <c r="D38" s="323">
        <v>4077</v>
      </c>
      <c r="E38" s="323">
        <v>19</v>
      </c>
      <c r="F38" s="323">
        <v>4097</v>
      </c>
      <c r="G38" s="323">
        <v>4078</v>
      </c>
      <c r="H38" s="323">
        <v>19</v>
      </c>
      <c r="I38" s="324">
        <v>17558.400000000001</v>
      </c>
      <c r="J38" s="324">
        <v>17414.900000000001</v>
      </c>
      <c r="K38" s="324">
        <v>143.5</v>
      </c>
      <c r="L38" s="325">
        <v>42857</v>
      </c>
      <c r="M38" s="325">
        <v>42705</v>
      </c>
      <c r="N38" s="326">
        <v>75526</v>
      </c>
    </row>
    <row r="39" spans="1:14" ht="13.5">
      <c r="A39" s="322" t="s">
        <v>358</v>
      </c>
      <c r="B39" s="323">
        <v>2</v>
      </c>
      <c r="C39" s="323">
        <v>120</v>
      </c>
      <c r="D39" s="323">
        <v>118</v>
      </c>
      <c r="E39" s="323">
        <v>2</v>
      </c>
      <c r="F39" s="323">
        <v>113</v>
      </c>
      <c r="G39" s="323">
        <v>111</v>
      </c>
      <c r="H39" s="323">
        <v>2</v>
      </c>
      <c r="I39" s="324">
        <v>1760.5</v>
      </c>
      <c r="J39" s="324">
        <v>1754.5</v>
      </c>
      <c r="K39" s="324">
        <v>6</v>
      </c>
      <c r="L39" s="325">
        <v>155796</v>
      </c>
      <c r="M39" s="325">
        <v>158063</v>
      </c>
      <c r="N39" s="326">
        <v>30000</v>
      </c>
    </row>
    <row r="40" spans="1:14" ht="13.5">
      <c r="A40" s="322" t="s">
        <v>359</v>
      </c>
      <c r="B40" s="323">
        <v>80</v>
      </c>
      <c r="C40" s="323">
        <v>19650</v>
      </c>
      <c r="D40" s="323">
        <v>19422</v>
      </c>
      <c r="E40" s="323">
        <v>228</v>
      </c>
      <c r="F40" s="323">
        <v>19478</v>
      </c>
      <c r="G40" s="323">
        <v>19264</v>
      </c>
      <c r="H40" s="323">
        <v>214</v>
      </c>
      <c r="I40" s="324">
        <v>176288</v>
      </c>
      <c r="J40" s="324">
        <v>174912.5</v>
      </c>
      <c r="K40" s="324">
        <v>1375.5</v>
      </c>
      <c r="L40" s="325">
        <v>90506</v>
      </c>
      <c r="M40" s="325">
        <v>90798</v>
      </c>
      <c r="N40" s="326">
        <v>64276</v>
      </c>
    </row>
    <row r="41" spans="1:14" ht="13.5">
      <c r="A41" s="322" t="s">
        <v>360</v>
      </c>
      <c r="B41" s="323">
        <v>35</v>
      </c>
      <c r="C41" s="323">
        <v>7065</v>
      </c>
      <c r="D41" s="323">
        <v>7046</v>
      </c>
      <c r="E41" s="323">
        <v>19</v>
      </c>
      <c r="F41" s="323">
        <v>6546</v>
      </c>
      <c r="G41" s="323">
        <v>6527</v>
      </c>
      <c r="H41" s="323">
        <v>19</v>
      </c>
      <c r="I41" s="324">
        <v>38786</v>
      </c>
      <c r="J41" s="324">
        <v>38655.199999999997</v>
      </c>
      <c r="K41" s="324">
        <v>130.80000000000001</v>
      </c>
      <c r="L41" s="325">
        <v>59251</v>
      </c>
      <c r="M41" s="325">
        <v>59224</v>
      </c>
      <c r="N41" s="326">
        <v>68842</v>
      </c>
    </row>
    <row r="42" spans="1:14" ht="13.5">
      <c r="A42" s="322" t="s">
        <v>361</v>
      </c>
      <c r="B42" s="323">
        <v>3</v>
      </c>
      <c r="C42" s="323">
        <v>2236</v>
      </c>
      <c r="D42" s="323">
        <v>2209</v>
      </c>
      <c r="E42" s="323">
        <v>27</v>
      </c>
      <c r="F42" s="323">
        <v>2246</v>
      </c>
      <c r="G42" s="323">
        <v>2223</v>
      </c>
      <c r="H42" s="323">
        <v>23</v>
      </c>
      <c r="I42" s="324">
        <v>15637.1</v>
      </c>
      <c r="J42" s="324">
        <v>15592.2</v>
      </c>
      <c r="K42" s="324">
        <v>44.9</v>
      </c>
      <c r="L42" s="325">
        <v>69622</v>
      </c>
      <c r="M42" s="325">
        <v>70140</v>
      </c>
      <c r="N42" s="326">
        <v>19522</v>
      </c>
    </row>
    <row r="43" spans="1:14" ht="13.5">
      <c r="A43" s="322" t="s">
        <v>362</v>
      </c>
      <c r="B43" s="323">
        <v>67</v>
      </c>
      <c r="C43" s="323">
        <v>20258</v>
      </c>
      <c r="D43" s="323">
        <v>20158</v>
      </c>
      <c r="E43" s="323">
        <v>100</v>
      </c>
      <c r="F43" s="323">
        <v>20111</v>
      </c>
      <c r="G43" s="323">
        <v>20010</v>
      </c>
      <c r="H43" s="323">
        <v>101</v>
      </c>
      <c r="I43" s="324">
        <v>95921.5</v>
      </c>
      <c r="J43" s="324">
        <v>95368.1</v>
      </c>
      <c r="K43" s="324">
        <v>553.4</v>
      </c>
      <c r="L43" s="325">
        <v>47696</v>
      </c>
      <c r="M43" s="325">
        <v>47660</v>
      </c>
      <c r="N43" s="326">
        <v>54792</v>
      </c>
    </row>
    <row r="44" spans="1:14" ht="13.5">
      <c r="A44" s="322" t="s">
        <v>363</v>
      </c>
      <c r="B44" s="323">
        <v>78</v>
      </c>
      <c r="C44" s="323">
        <v>11957</v>
      </c>
      <c r="D44" s="323">
        <v>11892</v>
      </c>
      <c r="E44" s="323">
        <v>65</v>
      </c>
      <c r="F44" s="323">
        <v>11935</v>
      </c>
      <c r="G44" s="323">
        <v>11880</v>
      </c>
      <c r="H44" s="323">
        <v>55</v>
      </c>
      <c r="I44" s="324">
        <v>52595.199999999997</v>
      </c>
      <c r="J44" s="324">
        <v>52450.5</v>
      </c>
      <c r="K44" s="324">
        <v>144.69999999999999</v>
      </c>
      <c r="L44" s="325">
        <v>44068</v>
      </c>
      <c r="M44" s="325">
        <v>44150</v>
      </c>
      <c r="N44" s="326">
        <v>26309</v>
      </c>
    </row>
    <row r="45" spans="1:14" ht="13.5">
      <c r="A45" s="322" t="s">
        <v>364</v>
      </c>
      <c r="B45" s="323">
        <v>15</v>
      </c>
      <c r="C45" s="323">
        <v>3314</v>
      </c>
      <c r="D45" s="323">
        <v>3310</v>
      </c>
      <c r="E45" s="323">
        <v>4</v>
      </c>
      <c r="F45" s="323">
        <v>3341</v>
      </c>
      <c r="G45" s="323">
        <v>3337</v>
      </c>
      <c r="H45" s="323">
        <v>4</v>
      </c>
      <c r="I45" s="324">
        <v>16225.7</v>
      </c>
      <c r="J45" s="324">
        <v>16206</v>
      </c>
      <c r="K45" s="324">
        <v>19.7</v>
      </c>
      <c r="L45" s="325">
        <v>48565</v>
      </c>
      <c r="M45" s="325">
        <v>48565</v>
      </c>
      <c r="N45" s="326">
        <v>49250</v>
      </c>
    </row>
    <row r="46" spans="1:14" ht="13.5">
      <c r="A46" s="322" t="s">
        <v>365</v>
      </c>
      <c r="B46" s="323">
        <v>17</v>
      </c>
      <c r="C46" s="323">
        <v>12942</v>
      </c>
      <c r="D46" s="323">
        <v>12933</v>
      </c>
      <c r="E46" s="323">
        <v>9</v>
      </c>
      <c r="F46" s="323">
        <v>13031</v>
      </c>
      <c r="G46" s="323">
        <v>13022</v>
      </c>
      <c r="H46" s="323">
        <v>9</v>
      </c>
      <c r="I46" s="324">
        <v>59986.1</v>
      </c>
      <c r="J46" s="324">
        <v>59966.5</v>
      </c>
      <c r="K46" s="324">
        <v>19.600000000000001</v>
      </c>
      <c r="L46" s="325">
        <v>46033</v>
      </c>
      <c r="M46" s="325">
        <v>46050</v>
      </c>
      <c r="N46" s="326">
        <v>21778</v>
      </c>
    </row>
    <row r="47" spans="1:14" ht="13.5">
      <c r="A47" s="322" t="s">
        <v>366</v>
      </c>
      <c r="B47" s="323">
        <v>74</v>
      </c>
      <c r="C47" s="323">
        <v>14342</v>
      </c>
      <c r="D47" s="323">
        <v>14289</v>
      </c>
      <c r="E47" s="323">
        <v>53</v>
      </c>
      <c r="F47" s="323">
        <v>14368</v>
      </c>
      <c r="G47" s="323">
        <v>14303</v>
      </c>
      <c r="H47" s="323">
        <v>65</v>
      </c>
      <c r="I47" s="324">
        <v>69184</v>
      </c>
      <c r="J47" s="324">
        <v>68924.2</v>
      </c>
      <c r="K47" s="324">
        <v>259.8</v>
      </c>
      <c r="L47" s="325">
        <v>48151</v>
      </c>
      <c r="M47" s="325">
        <v>48189</v>
      </c>
      <c r="N47" s="326">
        <v>39969</v>
      </c>
    </row>
    <row r="48" spans="1:14" ht="13.5">
      <c r="A48" s="322" t="s">
        <v>367</v>
      </c>
      <c r="B48" s="323">
        <v>109</v>
      </c>
      <c r="C48" s="323">
        <v>35057</v>
      </c>
      <c r="D48" s="323">
        <v>34754</v>
      </c>
      <c r="E48" s="323">
        <v>303</v>
      </c>
      <c r="F48" s="323">
        <v>34620</v>
      </c>
      <c r="G48" s="323">
        <v>34251</v>
      </c>
      <c r="H48" s="323">
        <v>369</v>
      </c>
      <c r="I48" s="324">
        <v>194466.5</v>
      </c>
      <c r="J48" s="324">
        <v>191868.79999999999</v>
      </c>
      <c r="K48" s="324">
        <v>2597.6999999999998</v>
      </c>
      <c r="L48" s="325">
        <v>56172</v>
      </c>
      <c r="M48" s="325">
        <v>56018</v>
      </c>
      <c r="N48" s="326">
        <v>70398</v>
      </c>
    </row>
    <row r="49" spans="1:15" ht="13.5">
      <c r="A49" s="322" t="s">
        <v>368</v>
      </c>
      <c r="B49" s="323">
        <v>84</v>
      </c>
      <c r="C49" s="323">
        <v>19312</v>
      </c>
      <c r="D49" s="323">
        <v>19080</v>
      </c>
      <c r="E49" s="323">
        <v>232</v>
      </c>
      <c r="F49" s="323">
        <v>19325</v>
      </c>
      <c r="G49" s="323">
        <v>19136</v>
      </c>
      <c r="H49" s="323">
        <v>189</v>
      </c>
      <c r="I49" s="324">
        <v>133978.5</v>
      </c>
      <c r="J49" s="324">
        <v>131703.70000000001</v>
      </c>
      <c r="K49" s="324">
        <v>2274.8000000000002</v>
      </c>
      <c r="L49" s="325">
        <v>69329</v>
      </c>
      <c r="M49" s="325">
        <v>68825</v>
      </c>
      <c r="N49" s="326">
        <v>120360</v>
      </c>
    </row>
    <row r="50" spans="1:15" ht="13.5">
      <c r="A50" s="322" t="s">
        <v>369</v>
      </c>
      <c r="B50" s="323">
        <v>129</v>
      </c>
      <c r="C50" s="323">
        <v>51795</v>
      </c>
      <c r="D50" s="323">
        <v>51395</v>
      </c>
      <c r="E50" s="323">
        <v>400</v>
      </c>
      <c r="F50" s="323">
        <v>52227</v>
      </c>
      <c r="G50" s="323">
        <v>51676</v>
      </c>
      <c r="H50" s="323">
        <v>551</v>
      </c>
      <c r="I50" s="324">
        <v>357505.5</v>
      </c>
      <c r="J50" s="324">
        <v>350222.8</v>
      </c>
      <c r="K50" s="324">
        <v>7282.7</v>
      </c>
      <c r="L50" s="325">
        <v>68452</v>
      </c>
      <c r="M50" s="325">
        <v>67773</v>
      </c>
      <c r="N50" s="326">
        <v>132172</v>
      </c>
    </row>
    <row r="51" spans="1:15" ht="13.5">
      <c r="A51" s="322" t="s">
        <v>370</v>
      </c>
      <c r="B51" s="323">
        <v>23</v>
      </c>
      <c r="C51" s="323">
        <v>9830</v>
      </c>
      <c r="D51" s="323">
        <v>9778</v>
      </c>
      <c r="E51" s="323">
        <v>52</v>
      </c>
      <c r="F51" s="323">
        <v>9890</v>
      </c>
      <c r="G51" s="323">
        <v>9837</v>
      </c>
      <c r="H51" s="323">
        <v>53</v>
      </c>
      <c r="I51" s="324">
        <v>73669.3</v>
      </c>
      <c r="J51" s="324">
        <v>71277.3</v>
      </c>
      <c r="K51" s="324">
        <v>2392</v>
      </c>
      <c r="L51" s="325">
        <v>74489</v>
      </c>
      <c r="M51" s="325">
        <v>72458</v>
      </c>
      <c r="N51" s="326">
        <v>451321</v>
      </c>
    </row>
    <row r="52" spans="1:15" ht="13.5">
      <c r="A52" s="322" t="s">
        <v>371</v>
      </c>
      <c r="B52" s="323">
        <v>71</v>
      </c>
      <c r="C52" s="323">
        <v>15969</v>
      </c>
      <c r="D52" s="323">
        <v>15896</v>
      </c>
      <c r="E52" s="323">
        <v>73</v>
      </c>
      <c r="F52" s="323">
        <v>15913</v>
      </c>
      <c r="G52" s="323">
        <v>15838</v>
      </c>
      <c r="H52" s="323">
        <v>75</v>
      </c>
      <c r="I52" s="324">
        <v>76580.3</v>
      </c>
      <c r="J52" s="324">
        <v>75644.5</v>
      </c>
      <c r="K52" s="324">
        <v>935.8</v>
      </c>
      <c r="L52" s="325">
        <v>48124</v>
      </c>
      <c r="M52" s="325">
        <v>47761</v>
      </c>
      <c r="N52" s="326">
        <v>124773</v>
      </c>
    </row>
    <row r="53" spans="1:15" ht="13.5">
      <c r="A53" s="322" t="s">
        <v>372</v>
      </c>
      <c r="B53" s="323">
        <v>100</v>
      </c>
      <c r="C53" s="323">
        <v>102403</v>
      </c>
      <c r="D53" s="323">
        <v>102156</v>
      </c>
      <c r="E53" s="323">
        <v>247</v>
      </c>
      <c r="F53" s="323">
        <v>110389</v>
      </c>
      <c r="G53" s="323">
        <v>110148</v>
      </c>
      <c r="H53" s="323">
        <v>241</v>
      </c>
      <c r="I53" s="324">
        <v>563796.30000000005</v>
      </c>
      <c r="J53" s="324">
        <v>555999</v>
      </c>
      <c r="K53" s="324">
        <v>7797.3</v>
      </c>
      <c r="L53" s="325">
        <v>51074</v>
      </c>
      <c r="M53" s="325">
        <v>50477</v>
      </c>
      <c r="N53" s="326">
        <v>323539</v>
      </c>
    </row>
    <row r="54" spans="1:15" ht="13.5">
      <c r="A54" s="322" t="s">
        <v>373</v>
      </c>
      <c r="B54" s="323">
        <v>29</v>
      </c>
      <c r="C54" s="323">
        <v>4993</v>
      </c>
      <c r="D54" s="323">
        <v>4793</v>
      </c>
      <c r="E54" s="323">
        <v>200</v>
      </c>
      <c r="F54" s="323">
        <v>5028</v>
      </c>
      <c r="G54" s="323">
        <v>4813</v>
      </c>
      <c r="H54" s="323">
        <v>215</v>
      </c>
      <c r="I54" s="324">
        <v>39407.300000000003</v>
      </c>
      <c r="J54" s="324">
        <v>38805</v>
      </c>
      <c r="K54" s="324">
        <v>602.29999999999995</v>
      </c>
      <c r="L54" s="325">
        <v>78376</v>
      </c>
      <c r="M54" s="325">
        <v>80625</v>
      </c>
      <c r="N54" s="326">
        <v>28014</v>
      </c>
    </row>
    <row r="55" spans="1:15" ht="13.5">
      <c r="A55" s="322" t="s">
        <v>374</v>
      </c>
      <c r="B55" s="323">
        <v>3</v>
      </c>
      <c r="C55" s="323">
        <v>155</v>
      </c>
      <c r="D55" s="323">
        <v>128</v>
      </c>
      <c r="E55" s="323">
        <v>27</v>
      </c>
      <c r="F55" s="323">
        <v>168</v>
      </c>
      <c r="G55" s="323">
        <v>134</v>
      </c>
      <c r="H55" s="323">
        <v>34</v>
      </c>
      <c r="I55" s="324">
        <v>446.6</v>
      </c>
      <c r="J55" s="324">
        <v>366.1</v>
      </c>
      <c r="K55" s="324">
        <v>80.5</v>
      </c>
      <c r="L55" s="325">
        <v>26583</v>
      </c>
      <c r="M55" s="325">
        <v>27321</v>
      </c>
      <c r="N55" s="326">
        <v>23676</v>
      </c>
    </row>
    <row r="56" spans="1:15" ht="13.5">
      <c r="A56" s="328" t="s">
        <v>375</v>
      </c>
      <c r="B56" s="323">
        <v>3</v>
      </c>
      <c r="C56" s="323">
        <v>141</v>
      </c>
      <c r="D56" s="323">
        <v>141</v>
      </c>
      <c r="E56" s="323"/>
      <c r="F56" s="323">
        <v>142</v>
      </c>
      <c r="G56" s="323">
        <v>142</v>
      </c>
      <c r="H56" s="323"/>
      <c r="I56" s="324">
        <v>746.5</v>
      </c>
      <c r="J56" s="324">
        <v>746.5</v>
      </c>
      <c r="K56" s="324"/>
      <c r="L56" s="325">
        <v>52570</v>
      </c>
      <c r="M56" s="325">
        <v>52570</v>
      </c>
      <c r="N56" s="326"/>
    </row>
    <row r="57" spans="1:15" s="309" customFormat="1">
      <c r="A57" s="322" t="s">
        <v>376</v>
      </c>
      <c r="B57" s="323">
        <v>65</v>
      </c>
      <c r="C57" s="323">
        <v>17417</v>
      </c>
      <c r="D57" s="323">
        <v>17190</v>
      </c>
      <c r="E57" s="323">
        <v>227</v>
      </c>
      <c r="F57" s="323">
        <v>17322</v>
      </c>
      <c r="G57" s="323">
        <v>17114</v>
      </c>
      <c r="H57" s="323">
        <v>208</v>
      </c>
      <c r="I57" s="324">
        <v>144183.9</v>
      </c>
      <c r="J57" s="324">
        <v>142910.6</v>
      </c>
      <c r="K57" s="324">
        <v>1273.3</v>
      </c>
      <c r="L57" s="325">
        <v>83237</v>
      </c>
      <c r="M57" s="325">
        <v>83505</v>
      </c>
      <c r="N57" s="326">
        <v>61216</v>
      </c>
      <c r="O57" s="416"/>
    </row>
    <row r="58" spans="1:15" s="309" customFormat="1">
      <c r="A58" s="322" t="s">
        <v>377</v>
      </c>
      <c r="B58" s="323">
        <v>43</v>
      </c>
      <c r="C58" s="323">
        <v>13909</v>
      </c>
      <c r="D58" s="323">
        <v>13791</v>
      </c>
      <c r="E58" s="323">
        <v>118</v>
      </c>
      <c r="F58" s="323">
        <v>13833</v>
      </c>
      <c r="G58" s="323">
        <v>13724</v>
      </c>
      <c r="H58" s="323">
        <v>109</v>
      </c>
      <c r="I58" s="324">
        <v>120349</v>
      </c>
      <c r="J58" s="324">
        <v>119963.4</v>
      </c>
      <c r="K58" s="324">
        <v>385.6</v>
      </c>
      <c r="L58" s="325">
        <v>87001</v>
      </c>
      <c r="M58" s="325">
        <v>87411</v>
      </c>
      <c r="N58" s="326">
        <v>35376</v>
      </c>
      <c r="O58" s="416"/>
    </row>
    <row r="59" spans="1:15" s="309" customFormat="1">
      <c r="A59" s="322" t="s">
        <v>378</v>
      </c>
      <c r="B59" s="323">
        <v>7</v>
      </c>
      <c r="C59" s="323">
        <v>1406</v>
      </c>
      <c r="D59" s="323">
        <v>1298</v>
      </c>
      <c r="E59" s="323">
        <v>108</v>
      </c>
      <c r="F59" s="323">
        <v>1373</v>
      </c>
      <c r="G59" s="323">
        <v>1275</v>
      </c>
      <c r="H59" s="323">
        <v>98</v>
      </c>
      <c r="I59" s="324">
        <v>11912.1</v>
      </c>
      <c r="J59" s="324">
        <v>11030.7</v>
      </c>
      <c r="K59" s="324">
        <v>881.4</v>
      </c>
      <c r="L59" s="325">
        <v>86760</v>
      </c>
      <c r="M59" s="325">
        <v>86515</v>
      </c>
      <c r="N59" s="326">
        <v>89939</v>
      </c>
      <c r="O59" s="416"/>
    </row>
    <row r="60" spans="1:15" s="309" customFormat="1">
      <c r="A60" s="322" t="s">
        <v>379</v>
      </c>
      <c r="B60" s="323">
        <v>15</v>
      </c>
      <c r="C60" s="323">
        <v>2102</v>
      </c>
      <c r="D60" s="323">
        <v>2101</v>
      </c>
      <c r="E60" s="323">
        <v>1</v>
      </c>
      <c r="F60" s="323">
        <v>2116</v>
      </c>
      <c r="G60" s="323">
        <v>2115</v>
      </c>
      <c r="H60" s="323">
        <v>1</v>
      </c>
      <c r="I60" s="324">
        <v>11922.8</v>
      </c>
      <c r="J60" s="324">
        <v>11916.5</v>
      </c>
      <c r="K60" s="324">
        <v>6.3</v>
      </c>
      <c r="L60" s="325">
        <v>56346</v>
      </c>
      <c r="M60" s="325">
        <v>56343</v>
      </c>
      <c r="N60" s="326">
        <v>63000</v>
      </c>
      <c r="O60" s="416"/>
    </row>
    <row r="61" spans="1:15" s="309" customFormat="1">
      <c r="A61" s="322" t="s">
        <v>380</v>
      </c>
      <c r="B61" s="323">
        <v>264</v>
      </c>
      <c r="C61" s="323">
        <v>68923</v>
      </c>
      <c r="D61" s="323">
        <v>66177</v>
      </c>
      <c r="E61" s="323">
        <v>2746</v>
      </c>
      <c r="F61" s="323">
        <v>68811</v>
      </c>
      <c r="G61" s="323">
        <v>65415</v>
      </c>
      <c r="H61" s="323">
        <v>3396</v>
      </c>
      <c r="I61" s="324">
        <v>366300.1</v>
      </c>
      <c r="J61" s="324">
        <v>339999.4</v>
      </c>
      <c r="K61" s="324">
        <v>26300.7</v>
      </c>
      <c r="L61" s="325">
        <v>53233</v>
      </c>
      <c r="M61" s="325">
        <v>51976</v>
      </c>
      <c r="N61" s="326">
        <v>77446</v>
      </c>
      <c r="O61" s="416"/>
    </row>
    <row r="62" spans="1:15" s="309" customFormat="1">
      <c r="A62" s="322" t="s">
        <v>381</v>
      </c>
      <c r="B62" s="323">
        <v>110</v>
      </c>
      <c r="C62" s="323">
        <v>44408</v>
      </c>
      <c r="D62" s="323">
        <v>42977</v>
      </c>
      <c r="E62" s="323">
        <v>1431</v>
      </c>
      <c r="F62" s="323">
        <v>43371</v>
      </c>
      <c r="G62" s="323">
        <v>41766</v>
      </c>
      <c r="H62" s="323">
        <v>1605</v>
      </c>
      <c r="I62" s="324">
        <v>217730.6</v>
      </c>
      <c r="J62" s="324">
        <v>206933.4</v>
      </c>
      <c r="K62" s="324">
        <v>10797.2</v>
      </c>
      <c r="L62" s="325">
        <v>50202</v>
      </c>
      <c r="M62" s="325">
        <v>49546</v>
      </c>
      <c r="N62" s="326">
        <v>67272</v>
      </c>
      <c r="O62" s="416"/>
    </row>
    <row r="63" spans="1:15" s="309" customFormat="1">
      <c r="A63" s="322" t="s">
        <v>382</v>
      </c>
      <c r="B63" s="323">
        <v>81</v>
      </c>
      <c r="C63" s="323">
        <v>18702</v>
      </c>
      <c r="D63" s="323">
        <v>17796</v>
      </c>
      <c r="E63" s="323">
        <v>906</v>
      </c>
      <c r="F63" s="323">
        <v>19729</v>
      </c>
      <c r="G63" s="323">
        <v>18378</v>
      </c>
      <c r="H63" s="323">
        <v>1351</v>
      </c>
      <c r="I63" s="324">
        <v>123616.6</v>
      </c>
      <c r="J63" s="324">
        <v>109670.7</v>
      </c>
      <c r="K63" s="324">
        <v>13945.9</v>
      </c>
      <c r="L63" s="325">
        <v>62657</v>
      </c>
      <c r="M63" s="325">
        <v>59675</v>
      </c>
      <c r="N63" s="326">
        <v>103226</v>
      </c>
      <c r="O63" s="416"/>
    </row>
    <row r="64" spans="1:15" s="309" customFormat="1">
      <c r="A64" s="322" t="s">
        <v>383</v>
      </c>
      <c r="B64" s="323">
        <v>36</v>
      </c>
      <c r="C64" s="323">
        <v>3273</v>
      </c>
      <c r="D64" s="323">
        <v>3100</v>
      </c>
      <c r="E64" s="323">
        <v>173</v>
      </c>
      <c r="F64" s="323">
        <v>3206</v>
      </c>
      <c r="G64" s="323">
        <v>3027</v>
      </c>
      <c r="H64" s="323">
        <v>179</v>
      </c>
      <c r="I64" s="324">
        <v>13290.7</v>
      </c>
      <c r="J64" s="324">
        <v>12561</v>
      </c>
      <c r="K64" s="324">
        <v>729.7</v>
      </c>
      <c r="L64" s="325">
        <v>41456</v>
      </c>
      <c r="M64" s="325">
        <v>41497</v>
      </c>
      <c r="N64" s="326">
        <v>40765</v>
      </c>
      <c r="O64" s="416"/>
    </row>
    <row r="65" spans="1:15" s="309" customFormat="1">
      <c r="A65" s="322" t="s">
        <v>384</v>
      </c>
      <c r="B65" s="323">
        <v>37</v>
      </c>
      <c r="C65" s="323">
        <v>2540</v>
      </c>
      <c r="D65" s="323">
        <v>2304</v>
      </c>
      <c r="E65" s="323">
        <v>236</v>
      </c>
      <c r="F65" s="323">
        <v>2505</v>
      </c>
      <c r="G65" s="323">
        <v>2244</v>
      </c>
      <c r="H65" s="323">
        <v>261</v>
      </c>
      <c r="I65" s="324">
        <v>11662.2</v>
      </c>
      <c r="J65" s="324">
        <v>10834.3</v>
      </c>
      <c r="K65" s="324">
        <v>827.9</v>
      </c>
      <c r="L65" s="325">
        <v>46556</v>
      </c>
      <c r="M65" s="325">
        <v>48281</v>
      </c>
      <c r="N65" s="326">
        <v>31720</v>
      </c>
      <c r="O65" s="416"/>
    </row>
    <row r="66" spans="1:15" s="309" customFormat="1">
      <c r="A66" s="322" t="s">
        <v>385</v>
      </c>
      <c r="B66" s="323">
        <v>461</v>
      </c>
      <c r="C66" s="323">
        <v>36761</v>
      </c>
      <c r="D66" s="323">
        <v>36291</v>
      </c>
      <c r="E66" s="323">
        <v>470</v>
      </c>
      <c r="F66" s="323">
        <v>36458</v>
      </c>
      <c r="G66" s="323">
        <v>35959</v>
      </c>
      <c r="H66" s="323">
        <v>499</v>
      </c>
      <c r="I66" s="324">
        <v>166455.1</v>
      </c>
      <c r="J66" s="324">
        <v>164920.70000000001</v>
      </c>
      <c r="K66" s="324">
        <v>1534.4</v>
      </c>
      <c r="L66" s="325">
        <v>45657</v>
      </c>
      <c r="M66" s="325">
        <v>45864</v>
      </c>
      <c r="N66" s="326">
        <v>30749</v>
      </c>
      <c r="O66" s="416"/>
    </row>
    <row r="67" spans="1:15" s="309" customFormat="1">
      <c r="A67" s="322" t="s">
        <v>386</v>
      </c>
      <c r="B67" s="323">
        <v>238</v>
      </c>
      <c r="C67" s="323">
        <v>17910</v>
      </c>
      <c r="D67" s="323">
        <v>17656</v>
      </c>
      <c r="E67" s="323">
        <v>254</v>
      </c>
      <c r="F67" s="323">
        <v>17661</v>
      </c>
      <c r="G67" s="323">
        <v>17406</v>
      </c>
      <c r="H67" s="323">
        <v>255</v>
      </c>
      <c r="I67" s="324">
        <v>93026.5</v>
      </c>
      <c r="J67" s="324">
        <v>92177.600000000006</v>
      </c>
      <c r="K67" s="324">
        <v>848.9</v>
      </c>
      <c r="L67" s="325">
        <v>52673</v>
      </c>
      <c r="M67" s="325">
        <v>52957</v>
      </c>
      <c r="N67" s="326">
        <v>33290</v>
      </c>
      <c r="O67" s="416"/>
    </row>
    <row r="68" spans="1:15" s="309" customFormat="1">
      <c r="A68" s="322" t="s">
        <v>387</v>
      </c>
      <c r="B68" s="323">
        <v>223</v>
      </c>
      <c r="C68" s="323">
        <v>18851</v>
      </c>
      <c r="D68" s="323">
        <v>18635</v>
      </c>
      <c r="E68" s="323">
        <v>216</v>
      </c>
      <c r="F68" s="323">
        <v>18797</v>
      </c>
      <c r="G68" s="323">
        <v>18553</v>
      </c>
      <c r="H68" s="323">
        <v>244</v>
      </c>
      <c r="I68" s="324">
        <v>73428.600000000006</v>
      </c>
      <c r="J68" s="324">
        <v>72743.100000000006</v>
      </c>
      <c r="K68" s="324">
        <v>685.5</v>
      </c>
      <c r="L68" s="325">
        <v>39064</v>
      </c>
      <c r="M68" s="325">
        <v>39208</v>
      </c>
      <c r="N68" s="326">
        <v>28094</v>
      </c>
      <c r="O68" s="416"/>
    </row>
    <row r="69" spans="1:15" s="309" customFormat="1">
      <c r="A69" s="322" t="s">
        <v>388</v>
      </c>
      <c r="B69" s="323">
        <v>280</v>
      </c>
      <c r="C69" s="323">
        <v>48234</v>
      </c>
      <c r="D69" s="323">
        <v>47417</v>
      </c>
      <c r="E69" s="323">
        <v>817</v>
      </c>
      <c r="F69" s="323">
        <v>48031</v>
      </c>
      <c r="G69" s="323">
        <v>47158</v>
      </c>
      <c r="H69" s="323">
        <v>873</v>
      </c>
      <c r="I69" s="324">
        <v>318506.8</v>
      </c>
      <c r="J69" s="324">
        <v>315246.09999999998</v>
      </c>
      <c r="K69" s="324">
        <v>3260.7</v>
      </c>
      <c r="L69" s="325">
        <v>66313</v>
      </c>
      <c r="M69" s="325">
        <v>66849</v>
      </c>
      <c r="N69" s="326">
        <v>37351</v>
      </c>
      <c r="O69" s="416"/>
    </row>
    <row r="70" spans="1:15" s="309" customFormat="1">
      <c r="A70" s="322" t="s">
        <v>389</v>
      </c>
      <c r="B70" s="323"/>
      <c r="C70" s="323"/>
      <c r="D70" s="323"/>
      <c r="E70" s="323"/>
      <c r="F70" s="323"/>
      <c r="G70" s="323"/>
      <c r="H70" s="323"/>
      <c r="I70" s="324"/>
      <c r="J70" s="324"/>
      <c r="K70" s="324"/>
      <c r="L70" s="325"/>
      <c r="M70" s="325"/>
      <c r="N70" s="326"/>
      <c r="O70" s="416"/>
    </row>
    <row r="71" spans="1:15" s="309" customFormat="1">
      <c r="A71" s="322" t="s">
        <v>390</v>
      </c>
      <c r="B71" s="323">
        <v>168</v>
      </c>
      <c r="C71" s="323">
        <v>15558</v>
      </c>
      <c r="D71" s="323">
        <v>14972</v>
      </c>
      <c r="E71" s="323">
        <v>586</v>
      </c>
      <c r="F71" s="323">
        <v>15557</v>
      </c>
      <c r="G71" s="323">
        <v>14925</v>
      </c>
      <c r="H71" s="323">
        <v>632</v>
      </c>
      <c r="I71" s="324">
        <v>78434.399999999994</v>
      </c>
      <c r="J71" s="324">
        <v>76453.5</v>
      </c>
      <c r="K71" s="324">
        <v>1980.9</v>
      </c>
      <c r="L71" s="325">
        <v>50417</v>
      </c>
      <c r="M71" s="325">
        <v>51225</v>
      </c>
      <c r="N71" s="326">
        <v>31343</v>
      </c>
      <c r="O71" s="416"/>
    </row>
    <row r="72" spans="1:15" s="309" customFormat="1">
      <c r="A72" s="322" t="s">
        <v>391</v>
      </c>
      <c r="B72" s="323">
        <v>26</v>
      </c>
      <c r="C72" s="323">
        <v>23375</v>
      </c>
      <c r="D72" s="323">
        <v>23347</v>
      </c>
      <c r="E72" s="323">
        <v>28</v>
      </c>
      <c r="F72" s="323">
        <v>23380</v>
      </c>
      <c r="G72" s="323">
        <v>23350</v>
      </c>
      <c r="H72" s="323">
        <v>30</v>
      </c>
      <c r="I72" s="324">
        <v>171370</v>
      </c>
      <c r="J72" s="324">
        <v>171183.1</v>
      </c>
      <c r="K72" s="324">
        <v>186.9</v>
      </c>
      <c r="L72" s="325">
        <v>73298</v>
      </c>
      <c r="M72" s="325">
        <v>73312</v>
      </c>
      <c r="N72" s="326">
        <v>62300</v>
      </c>
      <c r="O72" s="416"/>
    </row>
    <row r="73" spans="1:15" s="309" customFormat="1">
      <c r="A73" s="322" t="s">
        <v>392</v>
      </c>
      <c r="B73" s="323">
        <v>2</v>
      </c>
      <c r="C73" s="323">
        <v>1311</v>
      </c>
      <c r="D73" s="323">
        <v>1311</v>
      </c>
      <c r="E73" s="323"/>
      <c r="F73" s="323">
        <v>1254</v>
      </c>
      <c r="G73" s="323">
        <v>1254</v>
      </c>
      <c r="H73" s="323"/>
      <c r="I73" s="324">
        <v>13987.9</v>
      </c>
      <c r="J73" s="324">
        <v>13987.9</v>
      </c>
      <c r="K73" s="324"/>
      <c r="L73" s="325">
        <v>111546</v>
      </c>
      <c r="M73" s="325">
        <v>111546</v>
      </c>
      <c r="N73" s="326"/>
      <c r="O73" s="416"/>
    </row>
    <row r="74" spans="1:15" s="309" customFormat="1">
      <c r="A74" s="322" t="s">
        <v>393</v>
      </c>
      <c r="B74" s="323">
        <v>2</v>
      </c>
      <c r="C74" s="323">
        <v>289</v>
      </c>
      <c r="D74" s="323">
        <v>289</v>
      </c>
      <c r="E74" s="323"/>
      <c r="F74" s="323">
        <v>284</v>
      </c>
      <c r="G74" s="323">
        <v>284</v>
      </c>
      <c r="H74" s="323"/>
      <c r="I74" s="324">
        <v>1660</v>
      </c>
      <c r="J74" s="324">
        <v>1660</v>
      </c>
      <c r="K74" s="324"/>
      <c r="L74" s="325">
        <v>58451</v>
      </c>
      <c r="M74" s="325">
        <v>58451</v>
      </c>
      <c r="N74" s="326"/>
      <c r="O74" s="416"/>
    </row>
    <row r="75" spans="1:15" s="309" customFormat="1">
      <c r="A75" s="322" t="s">
        <v>394</v>
      </c>
      <c r="B75" s="323">
        <v>24</v>
      </c>
      <c r="C75" s="323">
        <v>1174</v>
      </c>
      <c r="D75" s="323">
        <v>1148</v>
      </c>
      <c r="E75" s="323">
        <v>26</v>
      </c>
      <c r="F75" s="323">
        <v>1133</v>
      </c>
      <c r="G75" s="323">
        <v>1105</v>
      </c>
      <c r="H75" s="323">
        <v>28</v>
      </c>
      <c r="I75" s="324">
        <v>6567.7</v>
      </c>
      <c r="J75" s="324">
        <v>6441.5</v>
      </c>
      <c r="K75" s="324">
        <v>126.2</v>
      </c>
      <c r="L75" s="325">
        <v>57967</v>
      </c>
      <c r="M75" s="325">
        <v>58294</v>
      </c>
      <c r="N75" s="326">
        <v>45071</v>
      </c>
      <c r="O75" s="416"/>
    </row>
    <row r="76" spans="1:15" s="309" customFormat="1">
      <c r="A76" s="322" t="s">
        <v>395</v>
      </c>
      <c r="B76" s="323">
        <v>22</v>
      </c>
      <c r="C76" s="323">
        <v>2065</v>
      </c>
      <c r="D76" s="323">
        <v>2064</v>
      </c>
      <c r="E76" s="323">
        <v>1</v>
      </c>
      <c r="F76" s="323">
        <v>2043</v>
      </c>
      <c r="G76" s="323">
        <v>2042</v>
      </c>
      <c r="H76" s="323">
        <v>1</v>
      </c>
      <c r="I76" s="324">
        <v>13535.4</v>
      </c>
      <c r="J76" s="324">
        <v>13529.3</v>
      </c>
      <c r="K76" s="324">
        <v>6.1</v>
      </c>
      <c r="L76" s="325">
        <v>66253</v>
      </c>
      <c r="M76" s="325">
        <v>66255</v>
      </c>
      <c r="N76" s="326">
        <v>61000</v>
      </c>
      <c r="O76" s="416"/>
    </row>
    <row r="77" spans="1:15" s="309" customFormat="1">
      <c r="A77" s="322" t="s">
        <v>396</v>
      </c>
      <c r="B77" s="323">
        <v>36</v>
      </c>
      <c r="C77" s="323">
        <v>4462</v>
      </c>
      <c r="D77" s="323">
        <v>4286</v>
      </c>
      <c r="E77" s="323">
        <v>176</v>
      </c>
      <c r="F77" s="323">
        <v>4380</v>
      </c>
      <c r="G77" s="323">
        <v>4198</v>
      </c>
      <c r="H77" s="323">
        <v>182</v>
      </c>
      <c r="I77" s="324">
        <v>32951.4</v>
      </c>
      <c r="J77" s="324">
        <v>31990.799999999999</v>
      </c>
      <c r="K77" s="324">
        <v>960.6</v>
      </c>
      <c r="L77" s="325">
        <v>75232</v>
      </c>
      <c r="M77" s="325">
        <v>76205</v>
      </c>
      <c r="N77" s="326">
        <v>52780</v>
      </c>
      <c r="O77" s="416"/>
    </row>
    <row r="78" spans="1:15" s="309" customFormat="1">
      <c r="A78" s="322" t="s">
        <v>397</v>
      </c>
      <c r="B78" s="323">
        <v>146</v>
      </c>
      <c r="C78" s="323">
        <v>11495</v>
      </c>
      <c r="D78" s="323">
        <v>11331</v>
      </c>
      <c r="E78" s="323">
        <v>164</v>
      </c>
      <c r="F78" s="323">
        <v>11475</v>
      </c>
      <c r="G78" s="323">
        <v>11295</v>
      </c>
      <c r="H78" s="323">
        <v>180</v>
      </c>
      <c r="I78" s="324">
        <v>47905.4</v>
      </c>
      <c r="J78" s="324">
        <v>47349.5</v>
      </c>
      <c r="K78" s="324">
        <v>555.9</v>
      </c>
      <c r="L78" s="325">
        <v>41748</v>
      </c>
      <c r="M78" s="325">
        <v>41921</v>
      </c>
      <c r="N78" s="326">
        <v>30883</v>
      </c>
      <c r="O78" s="416"/>
    </row>
    <row r="79" spans="1:15" s="309" customFormat="1">
      <c r="A79" s="322" t="s">
        <v>398</v>
      </c>
      <c r="B79" s="323">
        <v>82</v>
      </c>
      <c r="C79" s="323">
        <v>7398</v>
      </c>
      <c r="D79" s="323">
        <v>7317</v>
      </c>
      <c r="E79" s="323">
        <v>81</v>
      </c>
      <c r="F79" s="323">
        <v>7381</v>
      </c>
      <c r="G79" s="323">
        <v>7287</v>
      </c>
      <c r="H79" s="323">
        <v>94</v>
      </c>
      <c r="I79" s="324">
        <v>29513.3</v>
      </c>
      <c r="J79" s="324">
        <v>29208</v>
      </c>
      <c r="K79" s="324">
        <v>305.3</v>
      </c>
      <c r="L79" s="325">
        <v>39986</v>
      </c>
      <c r="M79" s="325">
        <v>40082</v>
      </c>
      <c r="N79" s="326">
        <v>32479</v>
      </c>
      <c r="O79" s="416"/>
    </row>
    <row r="80" spans="1:15" s="309" customFormat="1">
      <c r="A80" s="322" t="s">
        <v>399</v>
      </c>
      <c r="B80" s="323">
        <v>64</v>
      </c>
      <c r="C80" s="323">
        <v>4097</v>
      </c>
      <c r="D80" s="323">
        <v>4014</v>
      </c>
      <c r="E80" s="323">
        <v>83</v>
      </c>
      <c r="F80" s="323">
        <v>4094</v>
      </c>
      <c r="G80" s="323">
        <v>4008</v>
      </c>
      <c r="H80" s="323">
        <v>86</v>
      </c>
      <c r="I80" s="324">
        <v>18392.099999999999</v>
      </c>
      <c r="J80" s="324">
        <v>18141.5</v>
      </c>
      <c r="K80" s="324">
        <v>250.6</v>
      </c>
      <c r="L80" s="325">
        <v>44925</v>
      </c>
      <c r="M80" s="325">
        <v>45263</v>
      </c>
      <c r="N80" s="326">
        <v>29140</v>
      </c>
      <c r="O80" s="416"/>
    </row>
    <row r="81" spans="1:15" s="309" customFormat="1">
      <c r="A81" s="322" t="s">
        <v>400</v>
      </c>
      <c r="B81" s="323">
        <v>85</v>
      </c>
      <c r="C81" s="323">
        <v>10500</v>
      </c>
      <c r="D81" s="323">
        <v>10467</v>
      </c>
      <c r="E81" s="323">
        <v>33</v>
      </c>
      <c r="F81" s="323">
        <v>10475</v>
      </c>
      <c r="G81" s="323">
        <v>10434</v>
      </c>
      <c r="H81" s="323">
        <v>41</v>
      </c>
      <c r="I81" s="324">
        <v>82580.800000000003</v>
      </c>
      <c r="J81" s="324">
        <v>82278.100000000006</v>
      </c>
      <c r="K81" s="324">
        <v>302.7</v>
      </c>
      <c r="L81" s="325">
        <v>78836</v>
      </c>
      <c r="M81" s="325">
        <v>78856</v>
      </c>
      <c r="N81" s="326">
        <v>73829</v>
      </c>
      <c r="O81" s="416"/>
    </row>
    <row r="82" spans="1:15" s="309" customFormat="1">
      <c r="A82" s="322" t="s">
        <v>401</v>
      </c>
      <c r="B82" s="323">
        <v>58</v>
      </c>
      <c r="C82" s="323">
        <v>7322</v>
      </c>
      <c r="D82" s="323">
        <v>7299</v>
      </c>
      <c r="E82" s="323">
        <v>23</v>
      </c>
      <c r="F82" s="323">
        <v>7306</v>
      </c>
      <c r="G82" s="323">
        <v>7282</v>
      </c>
      <c r="H82" s="323">
        <v>24</v>
      </c>
      <c r="I82" s="324">
        <v>54774.8</v>
      </c>
      <c r="J82" s="324">
        <v>54616.7</v>
      </c>
      <c r="K82" s="324">
        <v>158.1</v>
      </c>
      <c r="L82" s="325">
        <v>74972</v>
      </c>
      <c r="M82" s="325">
        <v>75002</v>
      </c>
      <c r="N82" s="326">
        <v>65875</v>
      </c>
      <c r="O82" s="416"/>
    </row>
    <row r="83" spans="1:15" s="309" customFormat="1">
      <c r="A83" s="322" t="s">
        <v>402</v>
      </c>
      <c r="B83" s="323">
        <v>4</v>
      </c>
      <c r="C83" s="323">
        <v>371</v>
      </c>
      <c r="D83" s="323">
        <v>371</v>
      </c>
      <c r="E83" s="323"/>
      <c r="F83" s="323">
        <v>333</v>
      </c>
      <c r="G83" s="323">
        <v>333</v>
      </c>
      <c r="H83" s="323"/>
      <c r="I83" s="324">
        <v>1866.1</v>
      </c>
      <c r="J83" s="324">
        <v>1866.1</v>
      </c>
      <c r="K83" s="324"/>
      <c r="L83" s="325">
        <v>56039</v>
      </c>
      <c r="M83" s="325">
        <v>56039</v>
      </c>
      <c r="N83" s="326"/>
      <c r="O83" s="416"/>
    </row>
    <row r="84" spans="1:15" s="309" customFormat="1">
      <c r="A84" s="322" t="s">
        <v>403</v>
      </c>
      <c r="B84" s="323">
        <v>23</v>
      </c>
      <c r="C84" s="323">
        <v>2807</v>
      </c>
      <c r="D84" s="323">
        <v>2797</v>
      </c>
      <c r="E84" s="323">
        <v>10</v>
      </c>
      <c r="F84" s="323">
        <v>2836</v>
      </c>
      <c r="G84" s="323">
        <v>2819</v>
      </c>
      <c r="H84" s="323">
        <v>17</v>
      </c>
      <c r="I84" s="324">
        <v>25939.9</v>
      </c>
      <c r="J84" s="324">
        <v>25795.3</v>
      </c>
      <c r="K84" s="324">
        <v>144.6</v>
      </c>
      <c r="L84" s="325">
        <v>91467</v>
      </c>
      <c r="M84" s="325">
        <v>91505</v>
      </c>
      <c r="N84" s="326">
        <v>85059</v>
      </c>
      <c r="O84" s="416"/>
    </row>
    <row r="85" spans="1:15" s="309" customFormat="1">
      <c r="A85" s="322" t="s">
        <v>404</v>
      </c>
      <c r="B85" s="323">
        <v>257</v>
      </c>
      <c r="C85" s="323">
        <v>28453</v>
      </c>
      <c r="D85" s="323">
        <v>23100</v>
      </c>
      <c r="E85" s="323">
        <v>5353</v>
      </c>
      <c r="F85" s="323">
        <v>27131</v>
      </c>
      <c r="G85" s="323">
        <v>22530</v>
      </c>
      <c r="H85" s="323">
        <v>4601</v>
      </c>
      <c r="I85" s="324">
        <v>248272.3</v>
      </c>
      <c r="J85" s="324">
        <v>231463.4</v>
      </c>
      <c r="K85" s="324">
        <v>16808.900000000001</v>
      </c>
      <c r="L85" s="325">
        <v>91509</v>
      </c>
      <c r="M85" s="325">
        <v>102736</v>
      </c>
      <c r="N85" s="326">
        <v>36533</v>
      </c>
      <c r="O85" s="416"/>
    </row>
    <row r="86" spans="1:15" s="309" customFormat="1">
      <c r="A86" s="322" t="s">
        <v>405</v>
      </c>
      <c r="B86" s="323">
        <v>213</v>
      </c>
      <c r="C86" s="323">
        <v>20964</v>
      </c>
      <c r="D86" s="323">
        <v>20425</v>
      </c>
      <c r="E86" s="323">
        <v>539</v>
      </c>
      <c r="F86" s="323">
        <v>20429</v>
      </c>
      <c r="G86" s="323">
        <v>19889</v>
      </c>
      <c r="H86" s="323">
        <v>540</v>
      </c>
      <c r="I86" s="324">
        <v>211614.3</v>
      </c>
      <c r="J86" s="324">
        <v>209883.6</v>
      </c>
      <c r="K86" s="324">
        <v>1730.7</v>
      </c>
      <c r="L86" s="325">
        <v>103585</v>
      </c>
      <c r="M86" s="325">
        <v>105527</v>
      </c>
      <c r="N86" s="326">
        <v>32050</v>
      </c>
      <c r="O86" s="416"/>
    </row>
    <row r="87" spans="1:15" s="309" customFormat="1">
      <c r="A87" s="322" t="s">
        <v>406</v>
      </c>
      <c r="B87" s="323">
        <v>7</v>
      </c>
      <c r="C87" s="323">
        <v>256</v>
      </c>
      <c r="D87" s="323">
        <v>256</v>
      </c>
      <c r="E87" s="323"/>
      <c r="F87" s="323">
        <v>248</v>
      </c>
      <c r="G87" s="323">
        <v>248</v>
      </c>
      <c r="H87" s="323"/>
      <c r="I87" s="324">
        <v>3373.6</v>
      </c>
      <c r="J87" s="324">
        <v>3373.6</v>
      </c>
      <c r="K87" s="324"/>
      <c r="L87" s="325">
        <v>136032</v>
      </c>
      <c r="M87" s="325">
        <v>136032</v>
      </c>
      <c r="N87" s="326"/>
      <c r="O87" s="416"/>
    </row>
    <row r="88" spans="1:15" s="309" customFormat="1">
      <c r="A88" s="322" t="s">
        <v>407</v>
      </c>
      <c r="B88" s="323">
        <v>33</v>
      </c>
      <c r="C88" s="323">
        <v>7161</v>
      </c>
      <c r="D88" s="323">
        <v>2347</v>
      </c>
      <c r="E88" s="323">
        <v>4814</v>
      </c>
      <c r="F88" s="323">
        <v>6384</v>
      </c>
      <c r="G88" s="323">
        <v>2323</v>
      </c>
      <c r="H88" s="323">
        <v>4061</v>
      </c>
      <c r="I88" s="324">
        <v>32882.199999999997</v>
      </c>
      <c r="J88" s="324">
        <v>17804</v>
      </c>
      <c r="K88" s="324">
        <v>15078.2</v>
      </c>
      <c r="L88" s="325">
        <v>51507</v>
      </c>
      <c r="M88" s="325">
        <v>76642</v>
      </c>
      <c r="N88" s="326">
        <v>37129</v>
      </c>
      <c r="O88" s="416"/>
    </row>
    <row r="89" spans="1:15" s="309" customFormat="1">
      <c r="A89" s="322" t="s">
        <v>408</v>
      </c>
      <c r="B89" s="323">
        <v>4</v>
      </c>
      <c r="C89" s="323">
        <v>72</v>
      </c>
      <c r="D89" s="323">
        <v>72</v>
      </c>
      <c r="E89" s="323"/>
      <c r="F89" s="323">
        <v>70</v>
      </c>
      <c r="G89" s="323">
        <v>70</v>
      </c>
      <c r="H89" s="323"/>
      <c r="I89" s="324">
        <v>402.2</v>
      </c>
      <c r="J89" s="324">
        <v>402.2</v>
      </c>
      <c r="K89" s="324"/>
      <c r="L89" s="325">
        <v>57457</v>
      </c>
      <c r="M89" s="325">
        <v>57457</v>
      </c>
      <c r="N89" s="326"/>
      <c r="O89" s="416"/>
    </row>
    <row r="90" spans="1:15" s="309" customFormat="1">
      <c r="A90" s="322" t="s">
        <v>409</v>
      </c>
      <c r="B90" s="323">
        <v>714</v>
      </c>
      <c r="C90" s="323">
        <v>35739</v>
      </c>
      <c r="D90" s="323">
        <v>35181</v>
      </c>
      <c r="E90" s="323">
        <v>558</v>
      </c>
      <c r="F90" s="323">
        <v>35231</v>
      </c>
      <c r="G90" s="323">
        <v>34671</v>
      </c>
      <c r="H90" s="323">
        <v>560</v>
      </c>
      <c r="I90" s="324">
        <v>217041.4</v>
      </c>
      <c r="J90" s="324">
        <v>214424.3</v>
      </c>
      <c r="K90" s="324">
        <v>2617.1</v>
      </c>
      <c r="L90" s="325">
        <v>61605</v>
      </c>
      <c r="M90" s="325">
        <v>61845</v>
      </c>
      <c r="N90" s="326">
        <v>46734</v>
      </c>
      <c r="O90" s="416"/>
    </row>
    <row r="91" spans="1:15" s="309" customFormat="1">
      <c r="A91" s="322" t="s">
        <v>410</v>
      </c>
      <c r="B91" s="323">
        <v>516</v>
      </c>
      <c r="C91" s="323">
        <v>26216</v>
      </c>
      <c r="D91" s="323">
        <v>25834</v>
      </c>
      <c r="E91" s="323">
        <v>382</v>
      </c>
      <c r="F91" s="323">
        <v>25907</v>
      </c>
      <c r="G91" s="323">
        <v>25511</v>
      </c>
      <c r="H91" s="323">
        <v>396</v>
      </c>
      <c r="I91" s="324">
        <v>174243.3</v>
      </c>
      <c r="J91" s="324">
        <v>172072.7</v>
      </c>
      <c r="K91" s="324">
        <v>2170.6</v>
      </c>
      <c r="L91" s="325">
        <v>67257</v>
      </c>
      <c r="M91" s="325">
        <v>67450</v>
      </c>
      <c r="N91" s="326">
        <v>54813</v>
      </c>
      <c r="O91" s="416"/>
    </row>
    <row r="92" spans="1:15" s="309" customFormat="1">
      <c r="A92" s="322" t="s">
        <v>411</v>
      </c>
      <c r="B92" s="323">
        <v>115</v>
      </c>
      <c r="C92" s="323">
        <v>6954</v>
      </c>
      <c r="D92" s="323">
        <v>6785</v>
      </c>
      <c r="E92" s="323">
        <v>169</v>
      </c>
      <c r="F92" s="323">
        <v>6793</v>
      </c>
      <c r="G92" s="323">
        <v>6636</v>
      </c>
      <c r="H92" s="323">
        <v>157</v>
      </c>
      <c r="I92" s="324">
        <v>28421.3</v>
      </c>
      <c r="J92" s="324">
        <v>28007.3</v>
      </c>
      <c r="K92" s="324">
        <v>414</v>
      </c>
      <c r="L92" s="325">
        <v>41839</v>
      </c>
      <c r="M92" s="325">
        <v>42205</v>
      </c>
      <c r="N92" s="326">
        <v>26369</v>
      </c>
      <c r="O92" s="416"/>
    </row>
    <row r="93" spans="1:15" s="309" customFormat="1">
      <c r="A93" s="322" t="s">
        <v>412</v>
      </c>
      <c r="B93" s="323">
        <v>37</v>
      </c>
      <c r="C93" s="323">
        <v>1657</v>
      </c>
      <c r="D93" s="323">
        <v>1652</v>
      </c>
      <c r="E93" s="323">
        <v>5</v>
      </c>
      <c r="F93" s="323">
        <v>1619</v>
      </c>
      <c r="G93" s="323">
        <v>1614</v>
      </c>
      <c r="H93" s="323">
        <v>5</v>
      </c>
      <c r="I93" s="324">
        <v>9957.9</v>
      </c>
      <c r="J93" s="324">
        <v>9933.2000000000007</v>
      </c>
      <c r="K93" s="324">
        <v>24.7</v>
      </c>
      <c r="L93" s="325">
        <v>61506</v>
      </c>
      <c r="M93" s="325">
        <v>61544</v>
      </c>
      <c r="N93" s="326">
        <v>49400</v>
      </c>
      <c r="O93" s="416"/>
    </row>
    <row r="94" spans="1:15" s="309" customFormat="1">
      <c r="A94" s="328" t="s">
        <v>413</v>
      </c>
      <c r="B94" s="323">
        <v>225</v>
      </c>
      <c r="C94" s="323">
        <v>11519</v>
      </c>
      <c r="D94" s="323">
        <v>11472</v>
      </c>
      <c r="E94" s="323">
        <v>47</v>
      </c>
      <c r="F94" s="323">
        <v>11700</v>
      </c>
      <c r="G94" s="323">
        <v>11627</v>
      </c>
      <c r="H94" s="323">
        <v>73</v>
      </c>
      <c r="I94" s="324">
        <v>58590.8</v>
      </c>
      <c r="J94" s="324">
        <v>58369.1</v>
      </c>
      <c r="K94" s="324">
        <v>221.7</v>
      </c>
      <c r="L94" s="325">
        <v>50078</v>
      </c>
      <c r="M94" s="325">
        <v>50201</v>
      </c>
      <c r="N94" s="326">
        <v>30370</v>
      </c>
      <c r="O94" s="416"/>
    </row>
    <row r="95" spans="1:15" s="309" customFormat="1">
      <c r="A95" s="322" t="s">
        <v>414</v>
      </c>
      <c r="B95" s="323">
        <v>3</v>
      </c>
      <c r="C95" s="323">
        <v>91</v>
      </c>
      <c r="D95" s="323">
        <v>91</v>
      </c>
      <c r="E95" s="323"/>
      <c r="F95" s="323">
        <v>89</v>
      </c>
      <c r="G95" s="323">
        <v>89</v>
      </c>
      <c r="H95" s="323"/>
      <c r="I95" s="324">
        <v>476.2</v>
      </c>
      <c r="J95" s="324">
        <v>476.2</v>
      </c>
      <c r="K95" s="324"/>
      <c r="L95" s="325">
        <v>53506</v>
      </c>
      <c r="M95" s="325">
        <v>53506</v>
      </c>
      <c r="N95" s="326"/>
      <c r="O95" s="416"/>
    </row>
    <row r="96" spans="1:15" s="309" customFormat="1">
      <c r="A96" s="322" t="s">
        <v>415</v>
      </c>
      <c r="B96" s="323">
        <v>222</v>
      </c>
      <c r="C96" s="323">
        <v>11428</v>
      </c>
      <c r="D96" s="323">
        <v>11381</v>
      </c>
      <c r="E96" s="323">
        <v>47</v>
      </c>
      <c r="F96" s="323">
        <v>11611</v>
      </c>
      <c r="G96" s="323">
        <v>11538</v>
      </c>
      <c r="H96" s="323">
        <v>73</v>
      </c>
      <c r="I96" s="324">
        <v>58114.6</v>
      </c>
      <c r="J96" s="324">
        <v>57892.9</v>
      </c>
      <c r="K96" s="324">
        <v>221.7</v>
      </c>
      <c r="L96" s="325">
        <v>50051</v>
      </c>
      <c r="M96" s="325">
        <v>50176</v>
      </c>
      <c r="N96" s="326">
        <v>30370</v>
      </c>
      <c r="O96" s="416"/>
    </row>
    <row r="97" spans="1:15" s="309" customFormat="1">
      <c r="A97" s="322" t="s">
        <v>416</v>
      </c>
      <c r="B97" s="323">
        <v>433</v>
      </c>
      <c r="C97" s="323">
        <v>19794</v>
      </c>
      <c r="D97" s="323">
        <v>18942</v>
      </c>
      <c r="E97" s="323">
        <v>852</v>
      </c>
      <c r="F97" s="323">
        <v>19713</v>
      </c>
      <c r="G97" s="323">
        <v>18862</v>
      </c>
      <c r="H97" s="323">
        <v>851</v>
      </c>
      <c r="I97" s="324">
        <v>143988.20000000001</v>
      </c>
      <c r="J97" s="324">
        <v>132544.29999999999</v>
      </c>
      <c r="K97" s="324">
        <v>11443.9</v>
      </c>
      <c r="L97" s="325">
        <v>73042</v>
      </c>
      <c r="M97" s="325">
        <v>70271</v>
      </c>
      <c r="N97" s="326">
        <v>134476</v>
      </c>
      <c r="O97" s="416"/>
    </row>
    <row r="98" spans="1:15" s="309" customFormat="1">
      <c r="A98" s="322" t="s">
        <v>417</v>
      </c>
      <c r="B98" s="323">
        <v>61</v>
      </c>
      <c r="C98" s="323">
        <v>3815</v>
      </c>
      <c r="D98" s="323">
        <v>3727</v>
      </c>
      <c r="E98" s="323">
        <v>88</v>
      </c>
      <c r="F98" s="323">
        <v>3677</v>
      </c>
      <c r="G98" s="323">
        <v>3596</v>
      </c>
      <c r="H98" s="323">
        <v>81</v>
      </c>
      <c r="I98" s="324">
        <v>38700.400000000001</v>
      </c>
      <c r="J98" s="324">
        <v>29362</v>
      </c>
      <c r="K98" s="324">
        <v>9338.4</v>
      </c>
      <c r="L98" s="325">
        <v>105250</v>
      </c>
      <c r="M98" s="325">
        <v>81652</v>
      </c>
      <c r="N98" s="326">
        <v>1152889</v>
      </c>
      <c r="O98" s="416"/>
    </row>
    <row r="99" spans="1:15" s="309" customFormat="1">
      <c r="A99" s="322" t="s">
        <v>418</v>
      </c>
      <c r="B99" s="323">
        <v>257</v>
      </c>
      <c r="C99" s="323">
        <v>12214</v>
      </c>
      <c r="D99" s="323">
        <v>11528</v>
      </c>
      <c r="E99" s="323">
        <v>686</v>
      </c>
      <c r="F99" s="323">
        <v>12162</v>
      </c>
      <c r="G99" s="323">
        <v>11468</v>
      </c>
      <c r="H99" s="323">
        <v>694</v>
      </c>
      <c r="I99" s="324">
        <v>81105.2</v>
      </c>
      <c r="J99" s="324">
        <v>79162.8</v>
      </c>
      <c r="K99" s="324">
        <v>1942.4</v>
      </c>
      <c r="L99" s="325">
        <v>66687</v>
      </c>
      <c r="M99" s="325">
        <v>69029</v>
      </c>
      <c r="N99" s="326">
        <v>27988</v>
      </c>
      <c r="O99" s="416"/>
    </row>
    <row r="100" spans="1:15" s="309" customFormat="1">
      <c r="A100" s="322" t="s">
        <v>419</v>
      </c>
      <c r="B100" s="323">
        <v>115</v>
      </c>
      <c r="C100" s="323">
        <v>3765</v>
      </c>
      <c r="D100" s="323">
        <v>3687</v>
      </c>
      <c r="E100" s="323">
        <v>78</v>
      </c>
      <c r="F100" s="323">
        <v>3874</v>
      </c>
      <c r="G100" s="323">
        <v>3798</v>
      </c>
      <c r="H100" s="323">
        <v>76</v>
      </c>
      <c r="I100" s="324">
        <v>24182.6</v>
      </c>
      <c r="J100" s="324">
        <v>24019.5</v>
      </c>
      <c r="K100" s="324">
        <v>163.1</v>
      </c>
      <c r="L100" s="325">
        <v>62423</v>
      </c>
      <c r="M100" s="325">
        <v>63242</v>
      </c>
      <c r="N100" s="326">
        <v>21461</v>
      </c>
      <c r="O100" s="416"/>
    </row>
    <row r="101" spans="1:15" s="309" customFormat="1">
      <c r="A101" s="322" t="s">
        <v>420</v>
      </c>
      <c r="B101" s="323">
        <v>207</v>
      </c>
      <c r="C101" s="323">
        <v>12702</v>
      </c>
      <c r="D101" s="323">
        <v>10307</v>
      </c>
      <c r="E101" s="323">
        <v>2395</v>
      </c>
      <c r="F101" s="323">
        <v>12788</v>
      </c>
      <c r="G101" s="323">
        <v>10320</v>
      </c>
      <c r="H101" s="323">
        <v>2468</v>
      </c>
      <c r="I101" s="324">
        <v>70450.2</v>
      </c>
      <c r="J101" s="324">
        <v>64974.7</v>
      </c>
      <c r="K101" s="324">
        <v>5475.5</v>
      </c>
      <c r="L101" s="325">
        <v>55091</v>
      </c>
      <c r="M101" s="325">
        <v>62960</v>
      </c>
      <c r="N101" s="326">
        <v>22186</v>
      </c>
      <c r="O101" s="416"/>
    </row>
    <row r="102" spans="1:15" s="309" customFormat="1">
      <c r="A102" s="322" t="s">
        <v>421</v>
      </c>
      <c r="B102" s="323">
        <v>66</v>
      </c>
      <c r="C102" s="323">
        <v>2145</v>
      </c>
      <c r="D102" s="323">
        <v>2145</v>
      </c>
      <c r="E102" s="323"/>
      <c r="F102" s="323">
        <v>2161</v>
      </c>
      <c r="G102" s="323">
        <v>2161</v>
      </c>
      <c r="H102" s="323"/>
      <c r="I102" s="324">
        <v>15363.8</v>
      </c>
      <c r="J102" s="324">
        <v>15363.8</v>
      </c>
      <c r="K102" s="324"/>
      <c r="L102" s="325">
        <v>71096</v>
      </c>
      <c r="M102" s="325">
        <v>71096</v>
      </c>
      <c r="N102" s="326"/>
      <c r="O102" s="416"/>
    </row>
    <row r="103" spans="1:15" s="309" customFormat="1">
      <c r="A103" s="322" t="s">
        <v>422</v>
      </c>
      <c r="B103" s="323">
        <v>14</v>
      </c>
      <c r="C103" s="323">
        <v>715</v>
      </c>
      <c r="D103" s="323">
        <v>622</v>
      </c>
      <c r="E103" s="323">
        <v>93</v>
      </c>
      <c r="F103" s="323">
        <v>712</v>
      </c>
      <c r="G103" s="323">
        <v>620</v>
      </c>
      <c r="H103" s="323">
        <v>92</v>
      </c>
      <c r="I103" s="324">
        <v>4427.7</v>
      </c>
      <c r="J103" s="324">
        <v>4169.1000000000004</v>
      </c>
      <c r="K103" s="324">
        <v>258.60000000000002</v>
      </c>
      <c r="L103" s="325">
        <v>62187</v>
      </c>
      <c r="M103" s="325">
        <v>67244</v>
      </c>
      <c r="N103" s="326">
        <v>28109</v>
      </c>
      <c r="O103" s="416"/>
    </row>
    <row r="104" spans="1:15" s="309" customFormat="1">
      <c r="A104" s="322" t="s">
        <v>423</v>
      </c>
      <c r="B104" s="323">
        <v>127</v>
      </c>
      <c r="C104" s="323">
        <v>9842</v>
      </c>
      <c r="D104" s="323">
        <v>7540</v>
      </c>
      <c r="E104" s="323">
        <v>2302</v>
      </c>
      <c r="F104" s="323">
        <v>9915</v>
      </c>
      <c r="G104" s="323">
        <v>7539</v>
      </c>
      <c r="H104" s="323">
        <v>2376</v>
      </c>
      <c r="I104" s="324">
        <v>50658.7</v>
      </c>
      <c r="J104" s="324">
        <v>45441.8</v>
      </c>
      <c r="K104" s="324">
        <v>5216.8999999999996</v>
      </c>
      <c r="L104" s="325">
        <v>51093</v>
      </c>
      <c r="M104" s="325">
        <v>60276</v>
      </c>
      <c r="N104" s="326">
        <v>21957</v>
      </c>
      <c r="O104" s="416"/>
    </row>
    <row r="105" spans="1:15" s="309" customFormat="1">
      <c r="A105" s="322" t="s">
        <v>424</v>
      </c>
      <c r="B105" s="323">
        <v>51</v>
      </c>
      <c r="C105" s="323">
        <v>1621</v>
      </c>
      <c r="D105" s="323">
        <v>1561</v>
      </c>
      <c r="E105" s="323">
        <v>60</v>
      </c>
      <c r="F105" s="323">
        <v>1647</v>
      </c>
      <c r="G105" s="323">
        <v>1587</v>
      </c>
      <c r="H105" s="323">
        <v>60</v>
      </c>
      <c r="I105" s="324">
        <v>8988.2999999999993</v>
      </c>
      <c r="J105" s="324">
        <v>8812</v>
      </c>
      <c r="K105" s="324">
        <v>176.3</v>
      </c>
      <c r="L105" s="325">
        <v>54574</v>
      </c>
      <c r="M105" s="325">
        <v>55526</v>
      </c>
      <c r="N105" s="326">
        <v>29383</v>
      </c>
      <c r="O105" s="416"/>
    </row>
    <row r="106" spans="1:15" s="309" customFormat="1">
      <c r="A106" s="322" t="s">
        <v>425</v>
      </c>
      <c r="B106" s="323">
        <v>24</v>
      </c>
      <c r="C106" s="323">
        <v>515</v>
      </c>
      <c r="D106" s="323">
        <v>483</v>
      </c>
      <c r="E106" s="323">
        <v>32</v>
      </c>
      <c r="F106" s="323">
        <v>510</v>
      </c>
      <c r="G106" s="323">
        <v>478</v>
      </c>
      <c r="H106" s="323">
        <v>32</v>
      </c>
      <c r="I106" s="324">
        <v>3492.9</v>
      </c>
      <c r="J106" s="324">
        <v>3398.4</v>
      </c>
      <c r="K106" s="324">
        <v>94.5</v>
      </c>
      <c r="L106" s="325">
        <v>68488</v>
      </c>
      <c r="M106" s="325">
        <v>71096</v>
      </c>
      <c r="N106" s="326">
        <v>29531</v>
      </c>
      <c r="O106" s="416"/>
    </row>
    <row r="107" spans="1:15" s="309" customFormat="1">
      <c r="A107" s="322" t="s">
        <v>426</v>
      </c>
      <c r="B107" s="323">
        <v>17</v>
      </c>
      <c r="C107" s="323">
        <v>777</v>
      </c>
      <c r="D107" s="323">
        <v>773</v>
      </c>
      <c r="E107" s="323">
        <v>4</v>
      </c>
      <c r="F107" s="323">
        <v>809</v>
      </c>
      <c r="G107" s="323">
        <v>805</v>
      </c>
      <c r="H107" s="323">
        <v>4</v>
      </c>
      <c r="I107" s="324">
        <v>4089.9</v>
      </c>
      <c r="J107" s="324">
        <v>4082.6</v>
      </c>
      <c r="K107" s="324">
        <v>7.3</v>
      </c>
      <c r="L107" s="325">
        <v>50555</v>
      </c>
      <c r="M107" s="325">
        <v>50716</v>
      </c>
      <c r="N107" s="326">
        <v>18250</v>
      </c>
      <c r="O107" s="416"/>
    </row>
    <row r="108" spans="1:15" s="309" customFormat="1">
      <c r="A108" s="322" t="s">
        <v>427</v>
      </c>
      <c r="B108" s="323">
        <v>10</v>
      </c>
      <c r="C108" s="323">
        <v>329</v>
      </c>
      <c r="D108" s="323">
        <v>305</v>
      </c>
      <c r="E108" s="323">
        <v>24</v>
      </c>
      <c r="F108" s="323">
        <v>328</v>
      </c>
      <c r="G108" s="323">
        <v>304</v>
      </c>
      <c r="H108" s="323">
        <v>24</v>
      </c>
      <c r="I108" s="324">
        <v>1405.5</v>
      </c>
      <c r="J108" s="324">
        <v>1331</v>
      </c>
      <c r="K108" s="324">
        <v>74.5</v>
      </c>
      <c r="L108" s="325">
        <v>42851</v>
      </c>
      <c r="M108" s="325">
        <v>43783</v>
      </c>
      <c r="N108" s="326">
        <v>31042</v>
      </c>
      <c r="O108" s="416"/>
    </row>
    <row r="109" spans="1:15" s="309" customFormat="1">
      <c r="A109" s="322" t="s">
        <v>428</v>
      </c>
      <c r="B109" s="323">
        <v>1207</v>
      </c>
      <c r="C109" s="323">
        <v>111524</v>
      </c>
      <c r="D109" s="323">
        <v>109767</v>
      </c>
      <c r="E109" s="323">
        <v>1757</v>
      </c>
      <c r="F109" s="323">
        <v>111676</v>
      </c>
      <c r="G109" s="323">
        <v>109918</v>
      </c>
      <c r="H109" s="323">
        <v>1758</v>
      </c>
      <c r="I109" s="324">
        <v>929295.7</v>
      </c>
      <c r="J109" s="324">
        <v>922399.8</v>
      </c>
      <c r="K109" s="324">
        <v>6895.9</v>
      </c>
      <c r="L109" s="325">
        <v>83214</v>
      </c>
      <c r="M109" s="325">
        <v>83917</v>
      </c>
      <c r="N109" s="326">
        <v>39226</v>
      </c>
      <c r="O109" s="416"/>
    </row>
    <row r="110" spans="1:15" s="309" customFormat="1">
      <c r="A110" s="322" t="s">
        <v>429</v>
      </c>
      <c r="B110" s="323">
        <v>401</v>
      </c>
      <c r="C110" s="323">
        <v>27970</v>
      </c>
      <c r="D110" s="323">
        <v>27286</v>
      </c>
      <c r="E110" s="323">
        <v>684</v>
      </c>
      <c r="F110" s="323">
        <v>28204</v>
      </c>
      <c r="G110" s="323">
        <v>27544</v>
      </c>
      <c r="H110" s="323">
        <v>660</v>
      </c>
      <c r="I110" s="324">
        <v>232506</v>
      </c>
      <c r="J110" s="324">
        <v>229924.7</v>
      </c>
      <c r="K110" s="324">
        <v>2581.3000000000002</v>
      </c>
      <c r="L110" s="325">
        <v>82437</v>
      </c>
      <c r="M110" s="325">
        <v>83475</v>
      </c>
      <c r="N110" s="326">
        <v>39111</v>
      </c>
      <c r="O110" s="416"/>
    </row>
    <row r="111" spans="1:15" s="309" customFormat="1">
      <c r="A111" s="322" t="s">
        <v>430</v>
      </c>
      <c r="B111" s="323">
        <v>281</v>
      </c>
      <c r="C111" s="323">
        <v>51869</v>
      </c>
      <c r="D111" s="323">
        <v>51321</v>
      </c>
      <c r="E111" s="323">
        <v>548</v>
      </c>
      <c r="F111" s="323">
        <v>51901</v>
      </c>
      <c r="G111" s="323">
        <v>51308</v>
      </c>
      <c r="H111" s="323">
        <v>593</v>
      </c>
      <c r="I111" s="324">
        <v>446069.9</v>
      </c>
      <c r="J111" s="324">
        <v>443984.7</v>
      </c>
      <c r="K111" s="324">
        <v>2085.1999999999998</v>
      </c>
      <c r="L111" s="325">
        <v>85946</v>
      </c>
      <c r="M111" s="325">
        <v>86533</v>
      </c>
      <c r="N111" s="326">
        <v>35164</v>
      </c>
      <c r="O111" s="416"/>
    </row>
    <row r="112" spans="1:15" s="309" customFormat="1">
      <c r="A112" s="322" t="s">
        <v>431</v>
      </c>
      <c r="B112" s="323">
        <v>25</v>
      </c>
      <c r="C112" s="323">
        <v>13575</v>
      </c>
      <c r="D112" s="323">
        <v>13547</v>
      </c>
      <c r="E112" s="323">
        <v>28</v>
      </c>
      <c r="F112" s="323">
        <v>13620</v>
      </c>
      <c r="G112" s="323">
        <v>13592</v>
      </c>
      <c r="H112" s="323">
        <v>28</v>
      </c>
      <c r="I112" s="324">
        <v>142137.29999999999</v>
      </c>
      <c r="J112" s="324">
        <v>142006</v>
      </c>
      <c r="K112" s="324">
        <v>131.30000000000001</v>
      </c>
      <c r="L112" s="325">
        <v>104359</v>
      </c>
      <c r="M112" s="325">
        <v>104478</v>
      </c>
      <c r="N112" s="326">
        <v>46893</v>
      </c>
      <c r="O112" s="416"/>
    </row>
    <row r="113" spans="1:15" s="309" customFormat="1">
      <c r="A113" s="322" t="s">
        <v>432</v>
      </c>
      <c r="B113" s="323">
        <v>497</v>
      </c>
      <c r="C113" s="323">
        <v>51802</v>
      </c>
      <c r="D113" s="323">
        <v>48742</v>
      </c>
      <c r="E113" s="323">
        <v>3060</v>
      </c>
      <c r="F113" s="323">
        <v>50915</v>
      </c>
      <c r="G113" s="323">
        <v>47987</v>
      </c>
      <c r="H113" s="323">
        <v>2928</v>
      </c>
      <c r="I113" s="324">
        <v>425837.3</v>
      </c>
      <c r="J113" s="324">
        <v>416077</v>
      </c>
      <c r="K113" s="324">
        <v>9760.2999999999993</v>
      </c>
      <c r="L113" s="325">
        <v>83637</v>
      </c>
      <c r="M113" s="325">
        <v>86706</v>
      </c>
      <c r="N113" s="326">
        <v>33334</v>
      </c>
      <c r="O113" s="416"/>
    </row>
    <row r="114" spans="1:15" s="309" customFormat="1">
      <c r="A114" s="322" t="s">
        <v>433</v>
      </c>
      <c r="B114" s="323">
        <v>370</v>
      </c>
      <c r="C114" s="323">
        <v>49077</v>
      </c>
      <c r="D114" s="323">
        <v>46038</v>
      </c>
      <c r="E114" s="323">
        <v>3039</v>
      </c>
      <c r="F114" s="323">
        <v>48246</v>
      </c>
      <c r="G114" s="323">
        <v>45339</v>
      </c>
      <c r="H114" s="323">
        <v>2907</v>
      </c>
      <c r="I114" s="324">
        <v>410868.7</v>
      </c>
      <c r="J114" s="324">
        <v>401139.20000000001</v>
      </c>
      <c r="K114" s="324">
        <v>9729.5</v>
      </c>
      <c r="L114" s="325">
        <v>85161</v>
      </c>
      <c r="M114" s="325">
        <v>88476</v>
      </c>
      <c r="N114" s="326">
        <v>33469</v>
      </c>
      <c r="O114" s="416"/>
    </row>
    <row r="115" spans="1:15" s="309" customFormat="1">
      <c r="A115" s="322" t="s">
        <v>434</v>
      </c>
      <c r="B115" s="323">
        <v>127</v>
      </c>
      <c r="C115" s="323">
        <v>2725</v>
      </c>
      <c r="D115" s="323">
        <v>2704</v>
      </c>
      <c r="E115" s="323">
        <v>21</v>
      </c>
      <c r="F115" s="323">
        <v>2669</v>
      </c>
      <c r="G115" s="323">
        <v>2648</v>
      </c>
      <c r="H115" s="323">
        <v>21</v>
      </c>
      <c r="I115" s="324">
        <v>14968.6</v>
      </c>
      <c r="J115" s="324">
        <v>14937.8</v>
      </c>
      <c r="K115" s="324">
        <v>30.8</v>
      </c>
      <c r="L115" s="325">
        <v>56083</v>
      </c>
      <c r="M115" s="325">
        <v>56412</v>
      </c>
      <c r="N115" s="326">
        <v>14667</v>
      </c>
      <c r="O115" s="416"/>
    </row>
    <row r="116" spans="1:15" s="309" customFormat="1">
      <c r="A116" s="322" t="s">
        <v>435</v>
      </c>
      <c r="B116" s="323">
        <v>150</v>
      </c>
      <c r="C116" s="323">
        <v>6341</v>
      </c>
      <c r="D116" s="323">
        <v>5904</v>
      </c>
      <c r="E116" s="323">
        <v>437</v>
      </c>
      <c r="F116" s="323">
        <v>6685</v>
      </c>
      <c r="G116" s="323">
        <v>6248</v>
      </c>
      <c r="H116" s="323">
        <v>437</v>
      </c>
      <c r="I116" s="324">
        <v>44585.7</v>
      </c>
      <c r="J116" s="324">
        <v>43459.9</v>
      </c>
      <c r="K116" s="324">
        <v>1125.8</v>
      </c>
      <c r="L116" s="325">
        <v>66695</v>
      </c>
      <c r="M116" s="325">
        <v>69558</v>
      </c>
      <c r="N116" s="326">
        <v>25762</v>
      </c>
      <c r="O116" s="416"/>
    </row>
    <row r="117" spans="1:15" s="309" customFormat="1">
      <c r="A117" s="322" t="s">
        <v>436</v>
      </c>
      <c r="B117" s="323">
        <v>6</v>
      </c>
      <c r="C117" s="323">
        <v>679</v>
      </c>
      <c r="D117" s="323">
        <v>675</v>
      </c>
      <c r="E117" s="323">
        <v>4</v>
      </c>
      <c r="F117" s="323">
        <v>695</v>
      </c>
      <c r="G117" s="323">
        <v>691</v>
      </c>
      <c r="H117" s="323">
        <v>4</v>
      </c>
      <c r="I117" s="324">
        <v>4935.8</v>
      </c>
      <c r="J117" s="324">
        <v>4903.6000000000004</v>
      </c>
      <c r="K117" s="324">
        <v>32.200000000000003</v>
      </c>
      <c r="L117" s="325">
        <v>71019</v>
      </c>
      <c r="M117" s="325">
        <v>70964</v>
      </c>
      <c r="N117" s="326">
        <v>80500</v>
      </c>
      <c r="O117" s="416"/>
    </row>
    <row r="118" spans="1:15" s="309" customFormat="1">
      <c r="A118" s="322" t="s">
        <v>437</v>
      </c>
      <c r="B118" s="323">
        <v>24</v>
      </c>
      <c r="C118" s="323">
        <v>2457</v>
      </c>
      <c r="D118" s="323">
        <v>2083</v>
      </c>
      <c r="E118" s="323">
        <v>374</v>
      </c>
      <c r="F118" s="323">
        <v>2454</v>
      </c>
      <c r="G118" s="323">
        <v>2080</v>
      </c>
      <c r="H118" s="323">
        <v>374</v>
      </c>
      <c r="I118" s="324">
        <v>18610.7</v>
      </c>
      <c r="J118" s="324">
        <v>17783.599999999999</v>
      </c>
      <c r="K118" s="324">
        <v>827.1</v>
      </c>
      <c r="L118" s="325">
        <v>75838</v>
      </c>
      <c r="M118" s="325">
        <v>85498</v>
      </c>
      <c r="N118" s="326">
        <v>22115</v>
      </c>
      <c r="O118" s="416"/>
    </row>
    <row r="119" spans="1:15" s="309" customFormat="1">
      <c r="A119" s="322" t="s">
        <v>438</v>
      </c>
      <c r="B119" s="323">
        <v>85</v>
      </c>
      <c r="C119" s="323">
        <v>1488</v>
      </c>
      <c r="D119" s="323">
        <v>1429</v>
      </c>
      <c r="E119" s="323">
        <v>59</v>
      </c>
      <c r="F119" s="323">
        <v>1481</v>
      </c>
      <c r="G119" s="323">
        <v>1422</v>
      </c>
      <c r="H119" s="323">
        <v>59</v>
      </c>
      <c r="I119" s="324">
        <v>10718.9</v>
      </c>
      <c r="J119" s="324">
        <v>10452.4</v>
      </c>
      <c r="K119" s="324">
        <v>266.5</v>
      </c>
      <c r="L119" s="325">
        <v>72376</v>
      </c>
      <c r="M119" s="325">
        <v>73505</v>
      </c>
      <c r="N119" s="326">
        <v>45169</v>
      </c>
      <c r="O119" s="416"/>
    </row>
    <row r="120" spans="1:15" s="309" customFormat="1">
      <c r="A120" s="322" t="s">
        <v>439</v>
      </c>
      <c r="B120" s="323">
        <v>27</v>
      </c>
      <c r="C120" s="323">
        <v>1467</v>
      </c>
      <c r="D120" s="323">
        <v>1467</v>
      </c>
      <c r="E120" s="323"/>
      <c r="F120" s="323">
        <v>1692</v>
      </c>
      <c r="G120" s="323">
        <v>1692</v>
      </c>
      <c r="H120" s="323"/>
      <c r="I120" s="324">
        <v>8595.2999999999993</v>
      </c>
      <c r="J120" s="324">
        <v>8595.2999999999993</v>
      </c>
      <c r="K120" s="324"/>
      <c r="L120" s="325">
        <v>50800</v>
      </c>
      <c r="M120" s="325">
        <v>50800</v>
      </c>
      <c r="N120" s="326"/>
      <c r="O120" s="416"/>
    </row>
    <row r="121" spans="1:15" s="309" customFormat="1">
      <c r="A121" s="322" t="s">
        <v>440</v>
      </c>
      <c r="B121" s="323">
        <v>8</v>
      </c>
      <c r="C121" s="323">
        <v>250</v>
      </c>
      <c r="D121" s="323">
        <v>250</v>
      </c>
      <c r="E121" s="323"/>
      <c r="F121" s="323">
        <v>363</v>
      </c>
      <c r="G121" s="323">
        <v>363</v>
      </c>
      <c r="H121" s="323"/>
      <c r="I121" s="324">
        <v>1725</v>
      </c>
      <c r="J121" s="324">
        <v>1725</v>
      </c>
      <c r="K121" s="324"/>
      <c r="L121" s="325">
        <v>47521</v>
      </c>
      <c r="M121" s="325">
        <v>47521</v>
      </c>
      <c r="N121" s="326"/>
      <c r="O121" s="416"/>
    </row>
    <row r="122" spans="1:15" ht="13.5">
      <c r="A122" s="322" t="s">
        <v>441</v>
      </c>
      <c r="B122" s="323">
        <v>1771</v>
      </c>
      <c r="C122" s="323">
        <v>74111</v>
      </c>
      <c r="D122" s="323">
        <v>73050</v>
      </c>
      <c r="E122" s="323">
        <v>1061</v>
      </c>
      <c r="F122" s="323">
        <v>73654</v>
      </c>
      <c r="G122" s="323">
        <v>72620</v>
      </c>
      <c r="H122" s="323">
        <v>1034</v>
      </c>
      <c r="I122" s="324">
        <v>630867.19999999995</v>
      </c>
      <c r="J122" s="324">
        <v>627489.9</v>
      </c>
      <c r="K122" s="324">
        <v>3377.3</v>
      </c>
      <c r="L122" s="325">
        <v>85653</v>
      </c>
      <c r="M122" s="325">
        <v>86407</v>
      </c>
      <c r="N122" s="326">
        <v>32662</v>
      </c>
    </row>
    <row r="123" spans="1:15" ht="13.5">
      <c r="A123" s="322" t="s">
        <v>442</v>
      </c>
      <c r="B123" s="323">
        <v>96</v>
      </c>
      <c r="C123" s="323">
        <v>1836</v>
      </c>
      <c r="D123" s="323">
        <v>1826</v>
      </c>
      <c r="E123" s="323">
        <v>10</v>
      </c>
      <c r="F123" s="323">
        <v>1842</v>
      </c>
      <c r="G123" s="323">
        <v>1832</v>
      </c>
      <c r="H123" s="323">
        <v>10</v>
      </c>
      <c r="I123" s="324">
        <v>14988.5</v>
      </c>
      <c r="J123" s="324">
        <v>14949</v>
      </c>
      <c r="K123" s="324">
        <v>39.5</v>
      </c>
      <c r="L123" s="325">
        <v>81371</v>
      </c>
      <c r="M123" s="325">
        <v>81599</v>
      </c>
      <c r="N123" s="326">
        <v>39500</v>
      </c>
    </row>
    <row r="124" spans="1:15" ht="13.5">
      <c r="A124" s="322" t="s">
        <v>443</v>
      </c>
      <c r="B124" s="323">
        <v>1533</v>
      </c>
      <c r="C124" s="323">
        <v>68585</v>
      </c>
      <c r="D124" s="323">
        <v>67546</v>
      </c>
      <c r="E124" s="323">
        <v>1039</v>
      </c>
      <c r="F124" s="323">
        <v>68145</v>
      </c>
      <c r="G124" s="323">
        <v>67132</v>
      </c>
      <c r="H124" s="323">
        <v>1013</v>
      </c>
      <c r="I124" s="324">
        <v>580567.6</v>
      </c>
      <c r="J124" s="324">
        <v>577283.9</v>
      </c>
      <c r="K124" s="324">
        <v>3283.7</v>
      </c>
      <c r="L124" s="325">
        <v>85196</v>
      </c>
      <c r="M124" s="325">
        <v>85992</v>
      </c>
      <c r="N124" s="326">
        <v>32416</v>
      </c>
    </row>
    <row r="125" spans="1:15" ht="13.5">
      <c r="A125" s="322" t="s">
        <v>444</v>
      </c>
      <c r="B125" s="323">
        <v>22</v>
      </c>
      <c r="C125" s="323">
        <v>421</v>
      </c>
      <c r="D125" s="323">
        <v>421</v>
      </c>
      <c r="E125" s="323"/>
      <c r="F125" s="323">
        <v>421</v>
      </c>
      <c r="G125" s="323">
        <v>421</v>
      </c>
      <c r="H125" s="323"/>
      <c r="I125" s="324">
        <v>3791.7</v>
      </c>
      <c r="J125" s="324">
        <v>3791.7</v>
      </c>
      <c r="K125" s="324"/>
      <c r="L125" s="325">
        <v>90064</v>
      </c>
      <c r="M125" s="325">
        <v>90064</v>
      </c>
      <c r="N125" s="326"/>
    </row>
    <row r="126" spans="1:15" ht="13.5">
      <c r="A126" s="322" t="s">
        <v>445</v>
      </c>
      <c r="B126" s="329">
        <v>33</v>
      </c>
      <c r="C126" s="329">
        <v>1127</v>
      </c>
      <c r="D126" s="323">
        <v>1124</v>
      </c>
      <c r="E126" s="330">
        <v>3</v>
      </c>
      <c r="F126" s="329">
        <v>1119</v>
      </c>
      <c r="G126" s="323">
        <v>1116</v>
      </c>
      <c r="H126" s="323">
        <v>3</v>
      </c>
      <c r="I126" s="324">
        <v>9079.7000000000007</v>
      </c>
      <c r="J126" s="324">
        <v>9067.5</v>
      </c>
      <c r="K126" s="324">
        <v>12.2</v>
      </c>
      <c r="L126" s="325">
        <v>81141</v>
      </c>
      <c r="M126" s="325">
        <v>81250</v>
      </c>
      <c r="N126" s="331">
        <v>40667</v>
      </c>
    </row>
    <row r="127" spans="1:15" s="418" customFormat="1" ht="13.5">
      <c r="A127" s="322" t="s">
        <v>446</v>
      </c>
      <c r="B127" s="329">
        <v>87</v>
      </c>
      <c r="C127" s="329">
        <v>2142</v>
      </c>
      <c r="D127" s="323">
        <v>2133</v>
      </c>
      <c r="E127" s="329">
        <v>9</v>
      </c>
      <c r="F127" s="329">
        <v>2127</v>
      </c>
      <c r="G127" s="323">
        <v>2119</v>
      </c>
      <c r="H127" s="323">
        <v>8</v>
      </c>
      <c r="I127" s="324">
        <v>22439.7</v>
      </c>
      <c r="J127" s="324">
        <v>22397.8</v>
      </c>
      <c r="K127" s="324">
        <v>41.9</v>
      </c>
      <c r="L127" s="325">
        <v>105499</v>
      </c>
      <c r="M127" s="325">
        <v>105700</v>
      </c>
      <c r="N127" s="331">
        <v>52375</v>
      </c>
      <c r="O127" s="417"/>
    </row>
    <row r="128" spans="1:15" s="421" customFormat="1" ht="13.5">
      <c r="A128" s="332" t="s">
        <v>447</v>
      </c>
      <c r="B128" s="333">
        <v>4107</v>
      </c>
      <c r="C128" s="333">
        <v>288070</v>
      </c>
      <c r="D128" s="334">
        <v>279072</v>
      </c>
      <c r="E128" s="419">
        <v>8998</v>
      </c>
      <c r="F128" s="333">
        <v>287205</v>
      </c>
      <c r="G128" s="334">
        <v>278201</v>
      </c>
      <c r="H128" s="334">
        <v>9004</v>
      </c>
      <c r="I128" s="335">
        <v>2330213.9</v>
      </c>
      <c r="J128" s="335">
        <v>2301854</v>
      </c>
      <c r="K128" s="335">
        <v>28359.9</v>
      </c>
      <c r="L128" s="336">
        <v>81134</v>
      </c>
      <c r="M128" s="336">
        <v>82741</v>
      </c>
      <c r="N128" s="337">
        <v>31497</v>
      </c>
      <c r="O128" s="420"/>
    </row>
    <row r="129" spans="1:14" ht="13.5">
      <c r="A129" s="322" t="s">
        <v>448</v>
      </c>
      <c r="B129" s="323"/>
      <c r="C129" s="323"/>
      <c r="D129" s="323"/>
      <c r="E129" s="323"/>
      <c r="F129" s="323"/>
      <c r="G129" s="323"/>
      <c r="H129" s="323"/>
      <c r="I129" s="324"/>
      <c r="J129" s="324"/>
      <c r="K129" s="324"/>
      <c r="L129" s="325"/>
      <c r="M129" s="325"/>
      <c r="N129" s="326"/>
    </row>
    <row r="130" spans="1:14" ht="13.5">
      <c r="A130" s="322" t="s">
        <v>449</v>
      </c>
      <c r="B130" s="329">
        <v>233</v>
      </c>
      <c r="C130" s="329">
        <v>22053</v>
      </c>
      <c r="D130" s="323">
        <v>21711</v>
      </c>
      <c r="E130" s="329">
        <v>342</v>
      </c>
      <c r="F130" s="329">
        <v>22139</v>
      </c>
      <c r="G130" s="323">
        <v>21778</v>
      </c>
      <c r="H130" s="323">
        <v>361</v>
      </c>
      <c r="I130" s="324">
        <v>179678.7</v>
      </c>
      <c r="J130" s="324">
        <v>177664.2</v>
      </c>
      <c r="K130" s="324">
        <v>2014.5</v>
      </c>
      <c r="L130" s="325">
        <v>81159</v>
      </c>
      <c r="M130" s="325">
        <v>81580</v>
      </c>
      <c r="N130" s="331">
        <v>55803</v>
      </c>
    </row>
    <row r="131" spans="1:14" ht="13.5">
      <c r="A131" s="322" t="s">
        <v>450</v>
      </c>
      <c r="B131" s="329">
        <v>176</v>
      </c>
      <c r="C131" s="329">
        <v>25811</v>
      </c>
      <c r="D131" s="323">
        <v>25652</v>
      </c>
      <c r="E131" s="329">
        <v>159</v>
      </c>
      <c r="F131" s="329">
        <v>25736</v>
      </c>
      <c r="G131" s="323">
        <v>25591</v>
      </c>
      <c r="H131" s="323">
        <v>145</v>
      </c>
      <c r="I131" s="324">
        <v>234782.2</v>
      </c>
      <c r="J131" s="324">
        <v>234114.2</v>
      </c>
      <c r="K131" s="324">
        <v>668</v>
      </c>
      <c r="L131" s="325">
        <v>91227</v>
      </c>
      <c r="M131" s="325">
        <v>91483</v>
      </c>
      <c r="N131" s="331">
        <v>46069</v>
      </c>
    </row>
    <row r="132" spans="1:14" ht="13.5">
      <c r="A132" s="322" t="s">
        <v>451</v>
      </c>
      <c r="B132" s="329">
        <v>611</v>
      </c>
      <c r="C132" s="329">
        <v>47209</v>
      </c>
      <c r="D132" s="323">
        <v>46619</v>
      </c>
      <c r="E132" s="329">
        <v>590</v>
      </c>
      <c r="F132" s="329">
        <v>47062</v>
      </c>
      <c r="G132" s="323">
        <v>46466</v>
      </c>
      <c r="H132" s="323">
        <v>596</v>
      </c>
      <c r="I132" s="324">
        <v>439793.3</v>
      </c>
      <c r="J132" s="324">
        <v>438193.5</v>
      </c>
      <c r="K132" s="324">
        <v>1599.8</v>
      </c>
      <c r="L132" s="325">
        <v>93450</v>
      </c>
      <c r="M132" s="325">
        <v>94304</v>
      </c>
      <c r="N132" s="331">
        <v>26842</v>
      </c>
    </row>
    <row r="133" spans="1:14" ht="13.5">
      <c r="A133" s="322" t="s">
        <v>452</v>
      </c>
      <c r="B133" s="329">
        <v>3007</v>
      </c>
      <c r="C133" s="329">
        <v>185522</v>
      </c>
      <c r="D133" s="323">
        <v>177777</v>
      </c>
      <c r="E133" s="329">
        <v>7745</v>
      </c>
      <c r="F133" s="329">
        <v>184851</v>
      </c>
      <c r="G133" s="323">
        <v>177111</v>
      </c>
      <c r="H133" s="323">
        <v>7740</v>
      </c>
      <c r="I133" s="324">
        <v>1421844.7</v>
      </c>
      <c r="J133" s="324">
        <v>1398436.2</v>
      </c>
      <c r="K133" s="324">
        <v>23408.5</v>
      </c>
      <c r="L133" s="325">
        <v>76918</v>
      </c>
      <c r="M133" s="325">
        <v>78958</v>
      </c>
      <c r="N133" s="331">
        <v>30244</v>
      </c>
    </row>
    <row r="134" spans="1:14" ht="13.5">
      <c r="A134" s="322" t="s">
        <v>453</v>
      </c>
      <c r="B134" s="329">
        <v>80</v>
      </c>
      <c r="C134" s="329">
        <v>7475</v>
      </c>
      <c r="D134" s="323">
        <v>7313</v>
      </c>
      <c r="E134" s="329">
        <v>162</v>
      </c>
      <c r="F134" s="329">
        <v>7417</v>
      </c>
      <c r="G134" s="323">
        <v>7255</v>
      </c>
      <c r="H134" s="323">
        <v>162</v>
      </c>
      <c r="I134" s="324">
        <v>54115</v>
      </c>
      <c r="J134" s="324">
        <v>53445.9</v>
      </c>
      <c r="K134" s="324">
        <v>669.1</v>
      </c>
      <c r="L134" s="325">
        <v>72961</v>
      </c>
      <c r="M134" s="325">
        <v>73668</v>
      </c>
      <c r="N134" s="331">
        <v>41302</v>
      </c>
    </row>
    <row r="135" spans="1:14" ht="13.5">
      <c r="A135" s="322" t="s">
        <v>454</v>
      </c>
      <c r="B135" s="323"/>
      <c r="C135" s="323"/>
      <c r="D135" s="323"/>
      <c r="E135" s="323"/>
      <c r="F135" s="323"/>
      <c r="G135" s="323"/>
      <c r="H135" s="323"/>
      <c r="I135" s="324"/>
      <c r="J135" s="324"/>
      <c r="K135" s="324"/>
      <c r="L135" s="325"/>
      <c r="M135" s="325"/>
      <c r="N135" s="326"/>
    </row>
    <row r="136" spans="1:14" ht="13.5">
      <c r="A136" s="322" t="s">
        <v>455</v>
      </c>
      <c r="B136" s="329">
        <v>555</v>
      </c>
      <c r="C136" s="329">
        <v>54026</v>
      </c>
      <c r="D136" s="323">
        <v>52364</v>
      </c>
      <c r="E136" s="329">
        <v>1662</v>
      </c>
      <c r="F136" s="329">
        <v>53942</v>
      </c>
      <c r="G136" s="323">
        <v>52221</v>
      </c>
      <c r="H136" s="323">
        <v>1721</v>
      </c>
      <c r="I136" s="324">
        <v>346319.6</v>
      </c>
      <c r="J136" s="324">
        <v>339768.9</v>
      </c>
      <c r="K136" s="324">
        <v>6550.7</v>
      </c>
      <c r="L136" s="325">
        <v>64202</v>
      </c>
      <c r="M136" s="325">
        <v>65064</v>
      </c>
      <c r="N136" s="331">
        <v>38063</v>
      </c>
    </row>
    <row r="137" spans="1:14" ht="13.5">
      <c r="A137" s="322" t="s">
        <v>456</v>
      </c>
      <c r="B137" s="329">
        <v>372</v>
      </c>
      <c r="C137" s="329">
        <v>35897</v>
      </c>
      <c r="D137" s="323">
        <v>34557</v>
      </c>
      <c r="E137" s="329">
        <v>1340</v>
      </c>
      <c r="F137" s="329">
        <v>35737</v>
      </c>
      <c r="G137" s="323">
        <v>34356</v>
      </c>
      <c r="H137" s="323">
        <v>1381</v>
      </c>
      <c r="I137" s="324">
        <v>199641.4</v>
      </c>
      <c r="J137" s="324">
        <v>195033.60000000001</v>
      </c>
      <c r="K137" s="324">
        <v>4607.8</v>
      </c>
      <c r="L137" s="325">
        <v>55864</v>
      </c>
      <c r="M137" s="325">
        <v>56768</v>
      </c>
      <c r="N137" s="331">
        <v>33366</v>
      </c>
    </row>
    <row r="138" spans="1:14" ht="13.5">
      <c r="A138" s="322" t="s">
        <v>457</v>
      </c>
      <c r="B138" s="329">
        <v>2236</v>
      </c>
      <c r="C138" s="329">
        <v>171077</v>
      </c>
      <c r="D138" s="323">
        <v>164789</v>
      </c>
      <c r="E138" s="329">
        <v>6288</v>
      </c>
      <c r="F138" s="329">
        <v>170638</v>
      </c>
      <c r="G138" s="323">
        <v>164372</v>
      </c>
      <c r="H138" s="323">
        <v>6266</v>
      </c>
      <c r="I138" s="324">
        <v>1439817.9</v>
      </c>
      <c r="J138" s="324">
        <v>1421908.1</v>
      </c>
      <c r="K138" s="324">
        <v>17909.8</v>
      </c>
      <c r="L138" s="325">
        <v>84379</v>
      </c>
      <c r="M138" s="325">
        <v>86505</v>
      </c>
      <c r="N138" s="331">
        <v>28583</v>
      </c>
    </row>
    <row r="139" spans="1:14" ht="13.5">
      <c r="A139" s="322" t="s">
        <v>456</v>
      </c>
      <c r="B139" s="329">
        <v>2215</v>
      </c>
      <c r="C139" s="329">
        <v>169068</v>
      </c>
      <c r="D139" s="323">
        <v>162800</v>
      </c>
      <c r="E139" s="329">
        <v>6268</v>
      </c>
      <c r="F139" s="329">
        <v>168622</v>
      </c>
      <c r="G139" s="323">
        <v>162377</v>
      </c>
      <c r="H139" s="323">
        <v>6245</v>
      </c>
      <c r="I139" s="324">
        <v>1425075.9</v>
      </c>
      <c r="J139" s="324">
        <v>1407237.7</v>
      </c>
      <c r="K139" s="324">
        <v>17838.2</v>
      </c>
      <c r="L139" s="325">
        <v>84513</v>
      </c>
      <c r="M139" s="325">
        <v>86665</v>
      </c>
      <c r="N139" s="331">
        <v>28564</v>
      </c>
    </row>
    <row r="140" spans="1:14" ht="13.5">
      <c r="A140" s="322" t="s">
        <v>458</v>
      </c>
      <c r="B140" s="329">
        <v>1304</v>
      </c>
      <c r="C140" s="329">
        <v>62666</v>
      </c>
      <c r="D140" s="323">
        <v>61618</v>
      </c>
      <c r="E140" s="329">
        <v>1048</v>
      </c>
      <c r="F140" s="329">
        <v>62311</v>
      </c>
      <c r="G140" s="323">
        <v>61294</v>
      </c>
      <c r="H140" s="323">
        <v>1017</v>
      </c>
      <c r="I140" s="324">
        <v>542383.30000000005</v>
      </c>
      <c r="J140" s="324">
        <v>538483.9</v>
      </c>
      <c r="K140" s="324">
        <v>3899.4</v>
      </c>
      <c r="L140" s="325">
        <v>87045</v>
      </c>
      <c r="M140" s="325">
        <v>87853</v>
      </c>
      <c r="N140" s="331">
        <v>38342</v>
      </c>
    </row>
    <row r="141" spans="1:14" ht="13.5">
      <c r="A141" s="328" t="s">
        <v>456</v>
      </c>
      <c r="B141" s="329">
        <v>1275</v>
      </c>
      <c r="C141" s="329">
        <v>60751</v>
      </c>
      <c r="D141" s="323">
        <v>59703</v>
      </c>
      <c r="E141" s="329">
        <v>1048</v>
      </c>
      <c r="F141" s="329">
        <v>60393</v>
      </c>
      <c r="G141" s="323">
        <v>59376</v>
      </c>
      <c r="H141" s="323">
        <v>1017</v>
      </c>
      <c r="I141" s="324">
        <v>524124.8</v>
      </c>
      <c r="J141" s="324">
        <v>520225.4</v>
      </c>
      <c r="K141" s="324">
        <v>3899.4</v>
      </c>
      <c r="L141" s="325">
        <v>86786</v>
      </c>
      <c r="M141" s="325">
        <v>87615</v>
      </c>
      <c r="N141" s="331">
        <v>38342</v>
      </c>
    </row>
    <row r="142" spans="1:14" ht="13.5">
      <c r="A142" s="322" t="s">
        <v>459</v>
      </c>
      <c r="B142" s="329">
        <v>12</v>
      </c>
      <c r="C142" s="329">
        <v>301</v>
      </c>
      <c r="D142" s="323">
        <v>301</v>
      </c>
      <c r="E142" s="329"/>
      <c r="F142" s="329">
        <v>314</v>
      </c>
      <c r="G142" s="323">
        <v>314</v>
      </c>
      <c r="H142" s="323"/>
      <c r="I142" s="324">
        <v>1693.1</v>
      </c>
      <c r="J142" s="324">
        <v>1693.1</v>
      </c>
      <c r="K142" s="324"/>
      <c r="L142" s="325">
        <v>53920</v>
      </c>
      <c r="M142" s="325">
        <v>53920</v>
      </c>
      <c r="N142" s="331"/>
    </row>
    <row r="143" spans="1:14" ht="13.5">
      <c r="A143" s="322" t="s">
        <v>460</v>
      </c>
      <c r="B143" s="323"/>
      <c r="C143" s="323"/>
      <c r="D143" s="323"/>
      <c r="E143" s="323"/>
      <c r="F143" s="323"/>
      <c r="G143" s="323"/>
      <c r="H143" s="323"/>
      <c r="I143" s="324"/>
      <c r="J143" s="324"/>
      <c r="K143" s="324"/>
      <c r="L143" s="325"/>
      <c r="M143" s="325"/>
      <c r="N143" s="326"/>
    </row>
    <row r="144" spans="1:14" ht="13.5">
      <c r="A144" s="322" t="s">
        <v>336</v>
      </c>
      <c r="B144" s="329">
        <v>104</v>
      </c>
      <c r="C144" s="329">
        <v>1708</v>
      </c>
      <c r="D144" s="323">
        <v>1615</v>
      </c>
      <c r="E144" s="329">
        <v>93</v>
      </c>
      <c r="F144" s="329">
        <v>1694</v>
      </c>
      <c r="G144" s="323">
        <v>1597</v>
      </c>
      <c r="H144" s="323">
        <v>97</v>
      </c>
      <c r="I144" s="324">
        <v>13217</v>
      </c>
      <c r="J144" s="324">
        <v>12905.6</v>
      </c>
      <c r="K144" s="324">
        <v>311.39999999999998</v>
      </c>
      <c r="L144" s="325">
        <v>78022</v>
      </c>
      <c r="M144" s="325">
        <v>80812</v>
      </c>
      <c r="N144" s="331">
        <v>32103</v>
      </c>
    </row>
    <row r="145" spans="1:14" ht="13.5">
      <c r="A145" s="322" t="s">
        <v>341</v>
      </c>
      <c r="B145" s="329">
        <v>1</v>
      </c>
      <c r="C145" s="329">
        <v>138</v>
      </c>
      <c r="D145" s="323">
        <v>138</v>
      </c>
      <c r="E145" s="329"/>
      <c r="F145" s="329">
        <v>136</v>
      </c>
      <c r="G145" s="323">
        <v>136</v>
      </c>
      <c r="H145" s="323"/>
      <c r="I145" s="324">
        <v>478</v>
      </c>
      <c r="J145" s="324">
        <v>478</v>
      </c>
      <c r="K145" s="324"/>
      <c r="L145" s="325">
        <v>35147</v>
      </c>
      <c r="M145" s="325">
        <v>35147</v>
      </c>
      <c r="N145" s="331"/>
    </row>
    <row r="146" spans="1:14" ht="13.5">
      <c r="A146" s="322" t="s">
        <v>346</v>
      </c>
      <c r="B146" s="329">
        <v>20</v>
      </c>
      <c r="C146" s="329">
        <v>3086</v>
      </c>
      <c r="D146" s="323">
        <v>3048</v>
      </c>
      <c r="E146" s="329">
        <v>38</v>
      </c>
      <c r="F146" s="329">
        <v>3063</v>
      </c>
      <c r="G146" s="323">
        <v>3017</v>
      </c>
      <c r="H146" s="323">
        <v>46</v>
      </c>
      <c r="I146" s="324">
        <v>11713.7</v>
      </c>
      <c r="J146" s="324">
        <v>11615.9</v>
      </c>
      <c r="K146" s="324">
        <v>97.8</v>
      </c>
      <c r="L146" s="325">
        <v>38243</v>
      </c>
      <c r="M146" s="325">
        <v>38501</v>
      </c>
      <c r="N146" s="331">
        <v>21261</v>
      </c>
    </row>
    <row r="147" spans="1:14" ht="13.5">
      <c r="A147" s="322" t="s">
        <v>376</v>
      </c>
      <c r="B147" s="329">
        <v>15</v>
      </c>
      <c r="C147" s="329">
        <v>7652</v>
      </c>
      <c r="D147" s="323">
        <v>7635</v>
      </c>
      <c r="E147" s="329">
        <v>17</v>
      </c>
      <c r="F147" s="329">
        <v>7626</v>
      </c>
      <c r="G147" s="323">
        <v>7609</v>
      </c>
      <c r="H147" s="323">
        <v>17</v>
      </c>
      <c r="I147" s="324">
        <v>65986.100000000006</v>
      </c>
      <c r="J147" s="324">
        <v>65920.800000000003</v>
      </c>
      <c r="K147" s="324">
        <v>65.3</v>
      </c>
      <c r="L147" s="325">
        <v>86528</v>
      </c>
      <c r="M147" s="325">
        <v>86635</v>
      </c>
      <c r="N147" s="331">
        <v>38412</v>
      </c>
    </row>
    <row r="148" spans="1:14" ht="13.5">
      <c r="A148" s="322" t="s">
        <v>380</v>
      </c>
      <c r="B148" s="329">
        <v>25</v>
      </c>
      <c r="C148" s="329">
        <v>3652</v>
      </c>
      <c r="D148" s="323">
        <v>3276</v>
      </c>
      <c r="E148" s="329">
        <v>376</v>
      </c>
      <c r="F148" s="329">
        <v>3619</v>
      </c>
      <c r="G148" s="323">
        <v>3189</v>
      </c>
      <c r="H148" s="323">
        <v>430</v>
      </c>
      <c r="I148" s="324">
        <v>18401</v>
      </c>
      <c r="J148" s="324">
        <v>16817.900000000001</v>
      </c>
      <c r="K148" s="324">
        <v>1583.1</v>
      </c>
      <c r="L148" s="325">
        <v>50846</v>
      </c>
      <c r="M148" s="325">
        <v>52737</v>
      </c>
      <c r="N148" s="331">
        <v>36816</v>
      </c>
    </row>
    <row r="149" spans="1:14" ht="13.5">
      <c r="A149" s="322" t="s">
        <v>385</v>
      </c>
      <c r="B149" s="329">
        <v>83</v>
      </c>
      <c r="C149" s="329">
        <v>3547</v>
      </c>
      <c r="D149" s="323">
        <v>3505</v>
      </c>
      <c r="E149" s="329">
        <v>42</v>
      </c>
      <c r="F149" s="329">
        <v>3507</v>
      </c>
      <c r="G149" s="323">
        <v>3467</v>
      </c>
      <c r="H149" s="323">
        <v>40</v>
      </c>
      <c r="I149" s="324">
        <v>16503</v>
      </c>
      <c r="J149" s="324">
        <v>16430.8</v>
      </c>
      <c r="K149" s="324">
        <v>72.2</v>
      </c>
      <c r="L149" s="325">
        <v>47057</v>
      </c>
      <c r="M149" s="325">
        <v>47392</v>
      </c>
      <c r="N149" s="331">
        <v>18050</v>
      </c>
    </row>
    <row r="150" spans="1:14" ht="13.5">
      <c r="A150" s="322" t="s">
        <v>388</v>
      </c>
      <c r="B150" s="329">
        <v>165</v>
      </c>
      <c r="C150" s="329">
        <v>11288</v>
      </c>
      <c r="D150" s="323">
        <v>11026</v>
      </c>
      <c r="E150" s="329">
        <v>262</v>
      </c>
      <c r="F150" s="329">
        <v>11210</v>
      </c>
      <c r="G150" s="323">
        <v>10961</v>
      </c>
      <c r="H150" s="323">
        <v>249</v>
      </c>
      <c r="I150" s="324">
        <v>77295.399999999994</v>
      </c>
      <c r="J150" s="324">
        <v>75710.8</v>
      </c>
      <c r="K150" s="324">
        <v>1584.6</v>
      </c>
      <c r="L150" s="325">
        <v>68952</v>
      </c>
      <c r="M150" s="325">
        <v>69073</v>
      </c>
      <c r="N150" s="331">
        <v>63639</v>
      </c>
    </row>
    <row r="151" spans="1:14" ht="13.5">
      <c r="A151" s="322" t="s">
        <v>397</v>
      </c>
      <c r="B151" s="329">
        <v>46</v>
      </c>
      <c r="C151" s="329">
        <v>4282</v>
      </c>
      <c r="D151" s="323">
        <v>4242</v>
      </c>
      <c r="E151" s="329">
        <v>40</v>
      </c>
      <c r="F151" s="329">
        <v>4201</v>
      </c>
      <c r="G151" s="323">
        <v>4158</v>
      </c>
      <c r="H151" s="323">
        <v>43</v>
      </c>
      <c r="I151" s="324">
        <v>19415.400000000001</v>
      </c>
      <c r="J151" s="324">
        <v>19299.5</v>
      </c>
      <c r="K151" s="324">
        <v>115.9</v>
      </c>
      <c r="L151" s="325">
        <v>46216</v>
      </c>
      <c r="M151" s="325">
        <v>46415</v>
      </c>
      <c r="N151" s="331">
        <v>26953</v>
      </c>
    </row>
    <row r="152" spans="1:14" ht="13.5">
      <c r="A152" s="322" t="s">
        <v>400</v>
      </c>
      <c r="B152" s="329">
        <v>49</v>
      </c>
      <c r="C152" s="329">
        <v>1973</v>
      </c>
      <c r="D152" s="323">
        <v>1950</v>
      </c>
      <c r="E152" s="329">
        <v>23</v>
      </c>
      <c r="F152" s="329">
        <v>1957</v>
      </c>
      <c r="G152" s="323">
        <v>1933</v>
      </c>
      <c r="H152" s="323">
        <v>24</v>
      </c>
      <c r="I152" s="324">
        <v>12618.7</v>
      </c>
      <c r="J152" s="324">
        <v>12460.6</v>
      </c>
      <c r="K152" s="324">
        <v>158.1</v>
      </c>
      <c r="L152" s="325">
        <v>64480</v>
      </c>
      <c r="M152" s="325">
        <v>64462</v>
      </c>
      <c r="N152" s="331">
        <v>65875</v>
      </c>
    </row>
    <row r="153" spans="1:14" ht="13.5">
      <c r="A153" s="322" t="s">
        <v>404</v>
      </c>
      <c r="B153" s="329">
        <v>133</v>
      </c>
      <c r="C153" s="329">
        <v>7743</v>
      </c>
      <c r="D153" s="323">
        <v>7532</v>
      </c>
      <c r="E153" s="329">
        <v>211</v>
      </c>
      <c r="F153" s="329">
        <v>7774</v>
      </c>
      <c r="G153" s="323">
        <v>7555</v>
      </c>
      <c r="H153" s="323">
        <v>219</v>
      </c>
      <c r="I153" s="324">
        <v>71800.5</v>
      </c>
      <c r="J153" s="324">
        <v>70490.5</v>
      </c>
      <c r="K153" s="324">
        <v>1310</v>
      </c>
      <c r="L153" s="325">
        <v>92360</v>
      </c>
      <c r="M153" s="325">
        <v>93303</v>
      </c>
      <c r="N153" s="331">
        <v>59817</v>
      </c>
    </row>
    <row r="154" spans="1:14" ht="13.5">
      <c r="A154" s="322" t="s">
        <v>409</v>
      </c>
      <c r="B154" s="329">
        <v>43</v>
      </c>
      <c r="C154" s="329">
        <v>2119</v>
      </c>
      <c r="D154" s="323">
        <v>2111</v>
      </c>
      <c r="E154" s="329">
        <v>8</v>
      </c>
      <c r="F154" s="329">
        <v>2142</v>
      </c>
      <c r="G154" s="323">
        <v>2134</v>
      </c>
      <c r="H154" s="323">
        <v>8</v>
      </c>
      <c r="I154" s="324">
        <v>12482.5</v>
      </c>
      <c r="J154" s="324">
        <v>12474.9</v>
      </c>
      <c r="K154" s="324">
        <v>7.6</v>
      </c>
      <c r="L154" s="325">
        <v>58275</v>
      </c>
      <c r="M154" s="325">
        <v>58458</v>
      </c>
      <c r="N154" s="331">
        <v>9500</v>
      </c>
    </row>
    <row r="155" spans="1:14" ht="13.5">
      <c r="A155" s="322" t="s">
        <v>413</v>
      </c>
      <c r="B155" s="329">
        <v>74</v>
      </c>
      <c r="C155" s="329">
        <v>5483</v>
      </c>
      <c r="D155" s="323">
        <v>5458</v>
      </c>
      <c r="E155" s="329">
        <v>25</v>
      </c>
      <c r="F155" s="329">
        <v>5654</v>
      </c>
      <c r="G155" s="323">
        <v>5629</v>
      </c>
      <c r="H155" s="323">
        <v>25</v>
      </c>
      <c r="I155" s="324">
        <v>24373.200000000001</v>
      </c>
      <c r="J155" s="324">
        <v>24292.400000000001</v>
      </c>
      <c r="K155" s="324">
        <v>80.8</v>
      </c>
      <c r="L155" s="325">
        <v>43108</v>
      </c>
      <c r="M155" s="325">
        <v>43156</v>
      </c>
      <c r="N155" s="331">
        <v>32320</v>
      </c>
    </row>
    <row r="156" spans="1:14" ht="13.5">
      <c r="A156" s="322" t="s">
        <v>416</v>
      </c>
      <c r="B156" s="329">
        <v>233</v>
      </c>
      <c r="C156" s="329">
        <v>9773</v>
      </c>
      <c r="D156" s="323">
        <v>9171</v>
      </c>
      <c r="E156" s="329">
        <v>602</v>
      </c>
      <c r="F156" s="329">
        <v>9772</v>
      </c>
      <c r="G156" s="323">
        <v>9169</v>
      </c>
      <c r="H156" s="323">
        <v>603</v>
      </c>
      <c r="I156" s="324">
        <v>70258.899999999994</v>
      </c>
      <c r="J156" s="324">
        <v>68862.8</v>
      </c>
      <c r="K156" s="324">
        <v>1396.1</v>
      </c>
      <c r="L156" s="325">
        <v>71898</v>
      </c>
      <c r="M156" s="325">
        <v>75104</v>
      </c>
      <c r="N156" s="331">
        <v>23153</v>
      </c>
    </row>
    <row r="157" spans="1:14" ht="13.5">
      <c r="A157" s="322" t="s">
        <v>420</v>
      </c>
      <c r="B157" s="329">
        <v>172</v>
      </c>
      <c r="C157" s="329">
        <v>10220</v>
      </c>
      <c r="D157" s="323">
        <v>7864</v>
      </c>
      <c r="E157" s="329">
        <v>2356</v>
      </c>
      <c r="F157" s="329">
        <v>10315</v>
      </c>
      <c r="G157" s="323">
        <v>7886</v>
      </c>
      <c r="H157" s="323">
        <v>2429</v>
      </c>
      <c r="I157" s="324">
        <v>58225.5</v>
      </c>
      <c r="J157" s="324">
        <v>52967.7</v>
      </c>
      <c r="K157" s="324">
        <v>5257.8</v>
      </c>
      <c r="L157" s="325">
        <v>56447</v>
      </c>
      <c r="M157" s="325">
        <v>67167</v>
      </c>
      <c r="N157" s="331">
        <v>21646</v>
      </c>
    </row>
    <row r="158" spans="1:14" ht="13.5">
      <c r="A158" s="322" t="s">
        <v>424</v>
      </c>
      <c r="B158" s="329">
        <v>29</v>
      </c>
      <c r="C158" s="329">
        <v>724</v>
      </c>
      <c r="D158" s="323">
        <v>696</v>
      </c>
      <c r="E158" s="329">
        <v>28</v>
      </c>
      <c r="F158" s="329">
        <v>729</v>
      </c>
      <c r="G158" s="323">
        <v>701</v>
      </c>
      <c r="H158" s="323">
        <v>28</v>
      </c>
      <c r="I158" s="324">
        <v>4384.8</v>
      </c>
      <c r="J158" s="324">
        <v>4299.1000000000004</v>
      </c>
      <c r="K158" s="324">
        <v>85.7</v>
      </c>
      <c r="L158" s="325">
        <v>60148</v>
      </c>
      <c r="M158" s="325">
        <v>61328</v>
      </c>
      <c r="N158" s="331">
        <v>30607</v>
      </c>
    </row>
    <row r="159" spans="1:14" ht="13.5">
      <c r="A159" s="322" t="s">
        <v>428</v>
      </c>
      <c r="B159" s="329">
        <v>817</v>
      </c>
      <c r="C159" s="329">
        <v>100096</v>
      </c>
      <c r="D159" s="323">
        <v>98562</v>
      </c>
      <c r="E159" s="329">
        <v>1534</v>
      </c>
      <c r="F159" s="329">
        <v>100460</v>
      </c>
      <c r="G159" s="323">
        <v>98901</v>
      </c>
      <c r="H159" s="323">
        <v>1559</v>
      </c>
      <c r="I159" s="324">
        <v>867884.3</v>
      </c>
      <c r="J159" s="324">
        <v>862163.2</v>
      </c>
      <c r="K159" s="324">
        <v>5721.1</v>
      </c>
      <c r="L159" s="325">
        <v>86391</v>
      </c>
      <c r="M159" s="325">
        <v>87174</v>
      </c>
      <c r="N159" s="331">
        <v>36697</v>
      </c>
    </row>
    <row r="160" spans="1:14" ht="13.5">
      <c r="A160" s="322" t="s">
        <v>432</v>
      </c>
      <c r="B160" s="329">
        <v>212</v>
      </c>
      <c r="C160" s="329">
        <v>36742</v>
      </c>
      <c r="D160" s="323">
        <v>34848</v>
      </c>
      <c r="E160" s="329">
        <v>1894</v>
      </c>
      <c r="F160" s="329">
        <v>35941</v>
      </c>
      <c r="G160" s="323">
        <v>34176</v>
      </c>
      <c r="H160" s="323">
        <v>1765</v>
      </c>
      <c r="I160" s="324">
        <v>330027</v>
      </c>
      <c r="J160" s="324">
        <v>323764.40000000002</v>
      </c>
      <c r="K160" s="324">
        <v>6262.6</v>
      </c>
      <c r="L160" s="325">
        <v>91825</v>
      </c>
      <c r="M160" s="325">
        <v>94734</v>
      </c>
      <c r="N160" s="331">
        <v>35482</v>
      </c>
    </row>
    <row r="161" spans="1:15" ht="13.5">
      <c r="A161" s="322" t="s">
        <v>435</v>
      </c>
      <c r="B161" s="323">
        <v>118</v>
      </c>
      <c r="C161" s="323">
        <v>4670</v>
      </c>
      <c r="D161" s="323">
        <v>4282</v>
      </c>
      <c r="E161" s="323">
        <v>388</v>
      </c>
      <c r="F161" s="323">
        <v>4675</v>
      </c>
      <c r="G161" s="323">
        <v>4287</v>
      </c>
      <c r="H161" s="323">
        <v>388</v>
      </c>
      <c r="I161" s="324">
        <v>35696.699999999997</v>
      </c>
      <c r="J161" s="324">
        <v>34824.199999999997</v>
      </c>
      <c r="K161" s="324">
        <v>872.5</v>
      </c>
      <c r="L161" s="325">
        <v>76357</v>
      </c>
      <c r="M161" s="325">
        <v>81232</v>
      </c>
      <c r="N161" s="331">
        <v>22487</v>
      </c>
    </row>
    <row r="162" spans="1:15" s="309" customFormat="1">
      <c r="A162" s="322" t="s">
        <v>441</v>
      </c>
      <c r="B162" s="323">
        <v>1768</v>
      </c>
      <c r="C162" s="323">
        <v>73174</v>
      </c>
      <c r="D162" s="323">
        <v>72113</v>
      </c>
      <c r="E162" s="323">
        <v>1061</v>
      </c>
      <c r="F162" s="323">
        <v>72730</v>
      </c>
      <c r="G162" s="323">
        <v>71696</v>
      </c>
      <c r="H162" s="323">
        <v>1034</v>
      </c>
      <c r="I162" s="324">
        <v>619452.19999999995</v>
      </c>
      <c r="J162" s="324">
        <v>616074.9</v>
      </c>
      <c r="K162" s="324">
        <v>3377.3</v>
      </c>
      <c r="L162" s="325">
        <v>85171</v>
      </c>
      <c r="M162" s="325">
        <v>85929</v>
      </c>
      <c r="N162" s="331">
        <v>32662</v>
      </c>
      <c r="O162" s="416"/>
    </row>
    <row r="163" spans="1:15" s="249" customFormat="1">
      <c r="A163" s="332" t="s">
        <v>461</v>
      </c>
      <c r="B163" s="334">
        <v>523</v>
      </c>
      <c r="C163" s="334">
        <v>48157</v>
      </c>
      <c r="D163" s="334">
        <v>46745</v>
      </c>
      <c r="E163" s="334">
        <v>1412</v>
      </c>
      <c r="F163" s="334">
        <v>46337</v>
      </c>
      <c r="G163" s="334">
        <v>44913</v>
      </c>
      <c r="H163" s="334">
        <v>1424</v>
      </c>
      <c r="I163" s="335">
        <v>252960.9</v>
      </c>
      <c r="J163" s="335">
        <v>248166</v>
      </c>
      <c r="K163" s="335">
        <v>4794.8999999999996</v>
      </c>
      <c r="L163" s="336">
        <v>54592</v>
      </c>
      <c r="M163" s="336">
        <v>55255</v>
      </c>
      <c r="N163" s="337">
        <v>33672</v>
      </c>
      <c r="O163" s="415"/>
    </row>
    <row r="164" spans="1:15" ht="13.5">
      <c r="A164" s="328" t="s">
        <v>462</v>
      </c>
      <c r="B164" s="323"/>
      <c r="C164" s="323"/>
      <c r="D164" s="323"/>
      <c r="E164" s="323"/>
      <c r="F164" s="323"/>
      <c r="G164" s="323"/>
      <c r="H164" s="323"/>
      <c r="I164" s="324"/>
      <c r="J164" s="324"/>
      <c r="K164" s="324"/>
      <c r="L164" s="325"/>
      <c r="M164" s="325"/>
      <c r="N164" s="326"/>
    </row>
    <row r="165" spans="1:15" ht="13.5">
      <c r="A165" s="328" t="s">
        <v>455</v>
      </c>
      <c r="B165" s="323">
        <v>313</v>
      </c>
      <c r="C165" s="323">
        <v>38008</v>
      </c>
      <c r="D165" s="323">
        <v>37769</v>
      </c>
      <c r="E165" s="323">
        <v>239</v>
      </c>
      <c r="F165" s="323">
        <v>35919</v>
      </c>
      <c r="G165" s="323">
        <v>35666</v>
      </c>
      <c r="H165" s="323">
        <v>253</v>
      </c>
      <c r="I165" s="324">
        <v>186760.7</v>
      </c>
      <c r="J165" s="324">
        <v>185599.6</v>
      </c>
      <c r="K165" s="324">
        <v>1161.0999999999999</v>
      </c>
      <c r="L165" s="325">
        <v>51995</v>
      </c>
      <c r="M165" s="325">
        <v>52038</v>
      </c>
      <c r="N165" s="331">
        <v>45893</v>
      </c>
    </row>
    <row r="166" spans="1:15" ht="13.5">
      <c r="A166" s="328" t="s">
        <v>457</v>
      </c>
      <c r="B166" s="323">
        <v>171</v>
      </c>
      <c r="C166" s="323">
        <v>9695</v>
      </c>
      <c r="D166" s="323">
        <v>8531</v>
      </c>
      <c r="E166" s="323">
        <v>1164</v>
      </c>
      <c r="F166" s="323">
        <v>9959</v>
      </c>
      <c r="G166" s="323">
        <v>8797</v>
      </c>
      <c r="H166" s="323">
        <v>1162</v>
      </c>
      <c r="I166" s="324">
        <v>63736.800000000003</v>
      </c>
      <c r="J166" s="324">
        <v>60120.3</v>
      </c>
      <c r="K166" s="324">
        <v>3616.5</v>
      </c>
      <c r="L166" s="325">
        <v>63999</v>
      </c>
      <c r="M166" s="325">
        <v>68342</v>
      </c>
      <c r="N166" s="331">
        <v>31123</v>
      </c>
    </row>
    <row r="167" spans="1:15" ht="13.5">
      <c r="A167" s="328" t="s">
        <v>463</v>
      </c>
      <c r="B167" s="323">
        <v>2</v>
      </c>
      <c r="C167" s="323">
        <v>60</v>
      </c>
      <c r="D167" s="323">
        <v>60</v>
      </c>
      <c r="E167" s="323"/>
      <c r="F167" s="323">
        <v>61</v>
      </c>
      <c r="G167" s="323">
        <v>61</v>
      </c>
      <c r="H167" s="323"/>
      <c r="I167" s="324">
        <v>656.8</v>
      </c>
      <c r="J167" s="324">
        <v>656.8</v>
      </c>
      <c r="K167" s="324"/>
      <c r="L167" s="325">
        <v>107672</v>
      </c>
      <c r="M167" s="325">
        <v>107672</v>
      </c>
      <c r="N167" s="331"/>
    </row>
    <row r="168" spans="1:15" ht="13.5">
      <c r="A168" s="328" t="s">
        <v>464</v>
      </c>
      <c r="B168" s="323">
        <v>25</v>
      </c>
      <c r="C168" s="323">
        <v>304</v>
      </c>
      <c r="D168" s="323">
        <v>295</v>
      </c>
      <c r="E168" s="323">
        <v>9</v>
      </c>
      <c r="F168" s="323">
        <v>305</v>
      </c>
      <c r="G168" s="323">
        <v>296</v>
      </c>
      <c r="H168" s="323">
        <v>9</v>
      </c>
      <c r="I168" s="324">
        <v>1147.2</v>
      </c>
      <c r="J168" s="324">
        <v>1129.9000000000001</v>
      </c>
      <c r="K168" s="324">
        <v>17.3</v>
      </c>
      <c r="L168" s="325">
        <v>37613</v>
      </c>
      <c r="M168" s="325">
        <v>38172</v>
      </c>
      <c r="N168" s="331">
        <v>19222</v>
      </c>
    </row>
    <row r="169" spans="1:15" ht="13.5">
      <c r="A169" s="322" t="s">
        <v>459</v>
      </c>
      <c r="B169" s="323">
        <v>12</v>
      </c>
      <c r="C169" s="323">
        <v>90</v>
      </c>
      <c r="D169" s="323">
        <v>90</v>
      </c>
      <c r="E169" s="323"/>
      <c r="F169" s="323">
        <v>93</v>
      </c>
      <c r="G169" s="323">
        <v>93</v>
      </c>
      <c r="H169" s="323"/>
      <c r="I169" s="324">
        <v>659.4</v>
      </c>
      <c r="J169" s="324">
        <v>659.4</v>
      </c>
      <c r="K169" s="324"/>
      <c r="L169" s="325">
        <v>70903</v>
      </c>
      <c r="M169" s="325">
        <v>70903</v>
      </c>
      <c r="N169" s="331"/>
    </row>
    <row r="170" spans="1:15" ht="13.5">
      <c r="A170" s="322" t="s">
        <v>465</v>
      </c>
      <c r="B170" s="323">
        <v>0</v>
      </c>
      <c r="C170" s="323">
        <v>0</v>
      </c>
      <c r="D170" s="323">
        <v>0</v>
      </c>
      <c r="E170" s="323"/>
      <c r="F170" s="323">
        <v>0</v>
      </c>
      <c r="G170" s="323">
        <v>0</v>
      </c>
      <c r="H170" s="323"/>
      <c r="I170" s="324">
        <v>0</v>
      </c>
      <c r="J170" s="324">
        <v>0</v>
      </c>
      <c r="K170" s="324"/>
      <c r="L170" s="325"/>
      <c r="M170" s="325"/>
      <c r="N170" s="331"/>
    </row>
    <row r="171" spans="1:15" ht="13.5">
      <c r="A171" s="322" t="s">
        <v>336</v>
      </c>
      <c r="B171" s="323">
        <v>1</v>
      </c>
      <c r="C171" s="323">
        <v>69</v>
      </c>
      <c r="D171" s="323">
        <v>69</v>
      </c>
      <c r="E171" s="323"/>
      <c r="F171" s="323">
        <v>69</v>
      </c>
      <c r="G171" s="323">
        <v>69</v>
      </c>
      <c r="H171" s="323"/>
      <c r="I171" s="324">
        <v>202.7</v>
      </c>
      <c r="J171" s="324">
        <v>202.7</v>
      </c>
      <c r="K171" s="324"/>
      <c r="L171" s="325">
        <v>29377</v>
      </c>
      <c r="M171" s="325">
        <v>29377</v>
      </c>
      <c r="N171" s="331"/>
    </row>
    <row r="172" spans="1:15" ht="13.5">
      <c r="A172" s="322" t="s">
        <v>341</v>
      </c>
      <c r="B172" s="323">
        <v>6</v>
      </c>
      <c r="C172" s="323">
        <v>2932</v>
      </c>
      <c r="D172" s="323">
        <v>2932</v>
      </c>
      <c r="E172" s="323"/>
      <c r="F172" s="323">
        <v>2915</v>
      </c>
      <c r="G172" s="323">
        <v>2911</v>
      </c>
      <c r="H172" s="323">
        <v>4</v>
      </c>
      <c r="I172" s="324">
        <v>12930.7</v>
      </c>
      <c r="J172" s="324">
        <v>12840.8</v>
      </c>
      <c r="K172" s="324">
        <v>89.9</v>
      </c>
      <c r="L172" s="325">
        <v>44359</v>
      </c>
      <c r="M172" s="325">
        <v>44111</v>
      </c>
      <c r="N172" s="331">
        <v>224750</v>
      </c>
    </row>
    <row r="173" spans="1:15" ht="13.5">
      <c r="A173" s="322" t="s">
        <v>346</v>
      </c>
      <c r="B173" s="323">
        <v>77</v>
      </c>
      <c r="C173" s="323">
        <v>10820</v>
      </c>
      <c r="D173" s="323">
        <v>10780</v>
      </c>
      <c r="E173" s="323">
        <v>40</v>
      </c>
      <c r="F173" s="323">
        <v>10559</v>
      </c>
      <c r="G173" s="323">
        <v>10517</v>
      </c>
      <c r="H173" s="323">
        <v>42</v>
      </c>
      <c r="I173" s="324">
        <v>49254.6</v>
      </c>
      <c r="J173" s="324">
        <v>49071.6</v>
      </c>
      <c r="K173" s="324">
        <v>183</v>
      </c>
      <c r="L173" s="325">
        <v>46647</v>
      </c>
      <c r="M173" s="325">
        <v>46659</v>
      </c>
      <c r="N173" s="331">
        <v>43571</v>
      </c>
    </row>
    <row r="174" spans="1:15" ht="13.5">
      <c r="A174" s="322" t="s">
        <v>376</v>
      </c>
      <c r="B174" s="323">
        <v>2</v>
      </c>
      <c r="C174" s="323">
        <v>44</v>
      </c>
      <c r="D174" s="323">
        <v>44</v>
      </c>
      <c r="E174" s="323"/>
      <c r="F174" s="323">
        <v>44</v>
      </c>
      <c r="G174" s="323">
        <v>44</v>
      </c>
      <c r="H174" s="323">
        <v>0</v>
      </c>
      <c r="I174" s="324">
        <v>249.2</v>
      </c>
      <c r="J174" s="324">
        <v>249.2</v>
      </c>
      <c r="K174" s="324"/>
      <c r="L174" s="325">
        <v>56636</v>
      </c>
      <c r="M174" s="325">
        <v>56636</v>
      </c>
      <c r="N174" s="331"/>
    </row>
    <row r="175" spans="1:15" ht="13.5">
      <c r="A175" s="322" t="s">
        <v>380</v>
      </c>
      <c r="B175" s="323">
        <v>31</v>
      </c>
      <c r="C175" s="323">
        <v>9847</v>
      </c>
      <c r="D175" s="323">
        <v>9738</v>
      </c>
      <c r="E175" s="323">
        <v>109</v>
      </c>
      <c r="F175" s="323">
        <v>8542</v>
      </c>
      <c r="G175" s="323">
        <v>8399</v>
      </c>
      <c r="H175" s="323">
        <v>143</v>
      </c>
      <c r="I175" s="324">
        <v>41512</v>
      </c>
      <c r="J175" s="324">
        <v>40779</v>
      </c>
      <c r="K175" s="324">
        <v>733</v>
      </c>
      <c r="L175" s="325">
        <v>48598</v>
      </c>
      <c r="M175" s="325">
        <v>48552</v>
      </c>
      <c r="N175" s="331">
        <v>51259</v>
      </c>
    </row>
    <row r="176" spans="1:15" ht="13.5">
      <c r="A176" s="322" t="s">
        <v>385</v>
      </c>
      <c r="B176" s="323">
        <v>71</v>
      </c>
      <c r="C176" s="323">
        <v>2168</v>
      </c>
      <c r="D176" s="323">
        <v>2164</v>
      </c>
      <c r="E176" s="323">
        <v>4</v>
      </c>
      <c r="F176" s="323">
        <v>2116</v>
      </c>
      <c r="G176" s="323">
        <v>2112</v>
      </c>
      <c r="H176" s="323">
        <v>4</v>
      </c>
      <c r="I176" s="324">
        <v>7135.1</v>
      </c>
      <c r="J176" s="324">
        <v>7125.6</v>
      </c>
      <c r="K176" s="324">
        <v>9.5</v>
      </c>
      <c r="L176" s="325">
        <v>33720</v>
      </c>
      <c r="M176" s="325">
        <v>33739</v>
      </c>
      <c r="N176" s="331">
        <v>23750</v>
      </c>
    </row>
    <row r="177" spans="1:15" ht="13.5">
      <c r="A177" s="322" t="s">
        <v>388</v>
      </c>
      <c r="B177" s="323">
        <v>5</v>
      </c>
      <c r="C177" s="323">
        <v>625</v>
      </c>
      <c r="D177" s="323">
        <v>623</v>
      </c>
      <c r="E177" s="323">
        <v>2</v>
      </c>
      <c r="F177" s="323">
        <v>619</v>
      </c>
      <c r="G177" s="323">
        <v>617</v>
      </c>
      <c r="H177" s="323">
        <v>2</v>
      </c>
      <c r="I177" s="324">
        <v>1928.5</v>
      </c>
      <c r="J177" s="324">
        <v>1923.3</v>
      </c>
      <c r="K177" s="324">
        <v>5.2</v>
      </c>
      <c r="L177" s="325">
        <v>31155</v>
      </c>
      <c r="M177" s="325">
        <v>31172</v>
      </c>
      <c r="N177" s="331">
        <v>26000</v>
      </c>
    </row>
    <row r="178" spans="1:15" ht="13.5">
      <c r="A178" s="322" t="s">
        <v>397</v>
      </c>
      <c r="B178" s="323">
        <v>14</v>
      </c>
      <c r="C178" s="323">
        <v>1408</v>
      </c>
      <c r="D178" s="323">
        <v>1387</v>
      </c>
      <c r="E178" s="323">
        <v>21</v>
      </c>
      <c r="F178" s="323">
        <v>1438</v>
      </c>
      <c r="G178" s="323">
        <v>1409</v>
      </c>
      <c r="H178" s="323">
        <v>29</v>
      </c>
      <c r="I178" s="324">
        <v>6591.6</v>
      </c>
      <c r="J178" s="324">
        <v>6543.5</v>
      </c>
      <c r="K178" s="324">
        <v>48.1</v>
      </c>
      <c r="L178" s="325">
        <v>45839</v>
      </c>
      <c r="M178" s="325">
        <v>46441</v>
      </c>
      <c r="N178" s="331">
        <v>16586</v>
      </c>
    </row>
    <row r="179" spans="1:15" ht="13.5">
      <c r="A179" s="322" t="s">
        <v>400</v>
      </c>
      <c r="B179" s="323"/>
      <c r="C179" s="323"/>
      <c r="D179" s="323"/>
      <c r="E179" s="323"/>
      <c r="F179" s="323"/>
      <c r="G179" s="323"/>
      <c r="H179" s="323"/>
      <c r="I179" s="324"/>
      <c r="J179" s="324"/>
      <c r="K179" s="324"/>
      <c r="L179" s="325"/>
      <c r="M179" s="325"/>
      <c r="N179" s="331"/>
    </row>
    <row r="180" spans="1:15" ht="13.5">
      <c r="A180" s="322" t="s">
        <v>404</v>
      </c>
      <c r="B180" s="323">
        <v>3</v>
      </c>
      <c r="C180" s="323">
        <v>958</v>
      </c>
      <c r="D180" s="323">
        <v>958</v>
      </c>
      <c r="E180" s="323"/>
      <c r="F180" s="323">
        <v>956</v>
      </c>
      <c r="G180" s="323">
        <v>956</v>
      </c>
      <c r="H180" s="323"/>
      <c r="I180" s="324">
        <v>10826.6</v>
      </c>
      <c r="J180" s="324">
        <v>10826.6</v>
      </c>
      <c r="K180" s="324"/>
      <c r="L180" s="325">
        <v>113249</v>
      </c>
      <c r="M180" s="325">
        <v>113249</v>
      </c>
      <c r="N180" s="331"/>
    </row>
    <row r="181" spans="1:15" ht="13.5">
      <c r="A181" s="322" t="s">
        <v>409</v>
      </c>
      <c r="B181" s="323">
        <v>50</v>
      </c>
      <c r="C181" s="323">
        <v>3906</v>
      </c>
      <c r="D181" s="323">
        <v>3845</v>
      </c>
      <c r="E181" s="323">
        <v>61</v>
      </c>
      <c r="F181" s="323">
        <v>3820</v>
      </c>
      <c r="G181" s="323">
        <v>3793</v>
      </c>
      <c r="H181" s="323">
        <v>27</v>
      </c>
      <c r="I181" s="324">
        <v>23646.1</v>
      </c>
      <c r="J181" s="324">
        <v>23558.7</v>
      </c>
      <c r="K181" s="324">
        <v>87.4</v>
      </c>
      <c r="L181" s="325">
        <v>61901</v>
      </c>
      <c r="M181" s="325">
        <v>62111</v>
      </c>
      <c r="N181" s="331">
        <v>32370</v>
      </c>
    </row>
    <row r="182" spans="1:15" ht="13.5">
      <c r="A182" s="322" t="s">
        <v>413</v>
      </c>
      <c r="B182" s="323">
        <v>28</v>
      </c>
      <c r="C182" s="323">
        <v>1060</v>
      </c>
      <c r="D182" s="323">
        <v>1058</v>
      </c>
      <c r="E182" s="323">
        <v>2</v>
      </c>
      <c r="F182" s="323">
        <v>1034</v>
      </c>
      <c r="G182" s="323">
        <v>1032</v>
      </c>
      <c r="H182" s="323">
        <v>2</v>
      </c>
      <c r="I182" s="324">
        <v>5899.9</v>
      </c>
      <c r="J182" s="324">
        <v>5894.9</v>
      </c>
      <c r="K182" s="324">
        <v>5</v>
      </c>
      <c r="L182" s="325">
        <v>57059</v>
      </c>
      <c r="M182" s="325">
        <v>57121</v>
      </c>
      <c r="N182" s="331">
        <v>25000</v>
      </c>
    </row>
    <row r="183" spans="1:15" ht="13.5">
      <c r="A183" s="322" t="s">
        <v>416</v>
      </c>
      <c r="B183" s="323">
        <v>17</v>
      </c>
      <c r="C183" s="323">
        <v>345</v>
      </c>
      <c r="D183" s="323">
        <v>345</v>
      </c>
      <c r="E183" s="323"/>
      <c r="F183" s="323">
        <v>353</v>
      </c>
      <c r="G183" s="323">
        <v>353</v>
      </c>
      <c r="H183" s="323"/>
      <c r="I183" s="324">
        <v>1737.3</v>
      </c>
      <c r="J183" s="324">
        <v>1737.3</v>
      </c>
      <c r="K183" s="324"/>
      <c r="L183" s="325">
        <v>49215</v>
      </c>
      <c r="M183" s="325">
        <v>49215</v>
      </c>
      <c r="N183" s="331"/>
    </row>
    <row r="184" spans="1:15" ht="13.5">
      <c r="A184" s="322" t="s">
        <v>420</v>
      </c>
      <c r="B184" s="323">
        <v>6</v>
      </c>
      <c r="C184" s="323">
        <v>326</v>
      </c>
      <c r="D184" s="323">
        <v>326</v>
      </c>
      <c r="E184" s="323"/>
      <c r="F184" s="323">
        <v>330</v>
      </c>
      <c r="G184" s="323">
        <v>330</v>
      </c>
      <c r="H184" s="323"/>
      <c r="I184" s="324">
        <v>1015.1</v>
      </c>
      <c r="J184" s="324">
        <v>1015.1</v>
      </c>
      <c r="K184" s="324"/>
      <c r="L184" s="325">
        <v>30761</v>
      </c>
      <c r="M184" s="325">
        <v>30761</v>
      </c>
      <c r="N184" s="331"/>
    </row>
    <row r="185" spans="1:15" ht="13.5">
      <c r="A185" s="322" t="s">
        <v>424</v>
      </c>
      <c r="B185" s="323">
        <v>2</v>
      </c>
      <c r="C185" s="323">
        <v>35</v>
      </c>
      <c r="D185" s="323">
        <v>35</v>
      </c>
      <c r="E185" s="323"/>
      <c r="F185" s="323">
        <v>73</v>
      </c>
      <c r="G185" s="323">
        <v>73</v>
      </c>
      <c r="H185" s="323"/>
      <c r="I185" s="324">
        <v>248.8</v>
      </c>
      <c r="J185" s="324">
        <v>248.8</v>
      </c>
      <c r="K185" s="324"/>
      <c r="L185" s="325">
        <v>34082</v>
      </c>
      <c r="M185" s="325">
        <v>34082</v>
      </c>
      <c r="N185" s="331"/>
    </row>
    <row r="186" spans="1:15" ht="13.5">
      <c r="A186" s="322" t="s">
        <v>428</v>
      </c>
      <c r="B186" s="323">
        <v>50</v>
      </c>
      <c r="C186" s="323">
        <v>1867</v>
      </c>
      <c r="D186" s="323">
        <v>1867</v>
      </c>
      <c r="E186" s="323"/>
      <c r="F186" s="323">
        <v>1738</v>
      </c>
      <c r="G186" s="323">
        <v>1738</v>
      </c>
      <c r="H186" s="323"/>
      <c r="I186" s="324">
        <v>10926.8</v>
      </c>
      <c r="J186" s="324">
        <v>10926.8</v>
      </c>
      <c r="K186" s="324"/>
      <c r="L186" s="325">
        <v>62870</v>
      </c>
      <c r="M186" s="325">
        <v>62870</v>
      </c>
      <c r="N186" s="331"/>
    </row>
    <row r="187" spans="1:15" ht="13.5">
      <c r="A187" s="322" t="s">
        <v>432</v>
      </c>
      <c r="B187" s="323">
        <v>156</v>
      </c>
      <c r="C187" s="323">
        <v>11619</v>
      </c>
      <c r="D187" s="323">
        <v>10487</v>
      </c>
      <c r="E187" s="323">
        <v>1132</v>
      </c>
      <c r="F187" s="323">
        <v>11601</v>
      </c>
      <c r="G187" s="323">
        <v>10471</v>
      </c>
      <c r="H187" s="323">
        <v>1130</v>
      </c>
      <c r="I187" s="324">
        <v>78210.100000000006</v>
      </c>
      <c r="J187" s="324">
        <v>74793.399999999994</v>
      </c>
      <c r="K187" s="324">
        <v>3416.7</v>
      </c>
      <c r="L187" s="325">
        <v>67417</v>
      </c>
      <c r="M187" s="325">
        <v>71429</v>
      </c>
      <c r="N187" s="331">
        <v>30236</v>
      </c>
    </row>
    <row r="188" spans="1:15" ht="13.5">
      <c r="A188" s="322" t="s">
        <v>435</v>
      </c>
      <c r="B188" s="323">
        <v>3</v>
      </c>
      <c r="C188" s="323">
        <v>123</v>
      </c>
      <c r="D188" s="323">
        <v>82</v>
      </c>
      <c r="E188" s="323">
        <v>41</v>
      </c>
      <c r="F188" s="323">
        <v>125</v>
      </c>
      <c r="G188" s="323">
        <v>84</v>
      </c>
      <c r="H188" s="323">
        <v>41</v>
      </c>
      <c r="I188" s="324">
        <v>633.79999999999995</v>
      </c>
      <c r="J188" s="324">
        <v>416.7</v>
      </c>
      <c r="K188" s="324">
        <v>217.1</v>
      </c>
      <c r="L188" s="325">
        <v>50704</v>
      </c>
      <c r="M188" s="325">
        <v>49607</v>
      </c>
      <c r="N188" s="331">
        <v>52951</v>
      </c>
    </row>
    <row r="189" spans="1:15" ht="13.5">
      <c r="A189" s="322" t="s">
        <v>441</v>
      </c>
      <c r="B189" s="323">
        <v>1</v>
      </c>
      <c r="C189" s="323">
        <v>5</v>
      </c>
      <c r="D189" s="323">
        <v>5</v>
      </c>
      <c r="E189" s="323"/>
      <c r="F189" s="323">
        <v>5</v>
      </c>
      <c r="G189" s="323">
        <v>5</v>
      </c>
      <c r="H189" s="323">
        <v>0</v>
      </c>
      <c r="I189" s="324">
        <v>12</v>
      </c>
      <c r="J189" s="324">
        <v>12</v>
      </c>
      <c r="K189" s="324"/>
      <c r="L189" s="325">
        <v>24000</v>
      </c>
      <c r="M189" s="325">
        <v>24000</v>
      </c>
      <c r="N189" s="337"/>
    </row>
    <row r="190" spans="1:15" s="249" customFormat="1">
      <c r="A190" s="332" t="s">
        <v>466</v>
      </c>
      <c r="B190" s="334">
        <v>3799</v>
      </c>
      <c r="C190" s="334">
        <v>698388</v>
      </c>
      <c r="D190" s="334">
        <v>682789</v>
      </c>
      <c r="E190" s="334">
        <v>15599</v>
      </c>
      <c r="F190" s="334">
        <v>704955</v>
      </c>
      <c r="G190" s="334">
        <v>689337</v>
      </c>
      <c r="H190" s="334">
        <v>15618</v>
      </c>
      <c r="I190" s="335">
        <v>4049613.1</v>
      </c>
      <c r="J190" s="335">
        <v>3951811.4</v>
      </c>
      <c r="K190" s="335">
        <v>97801.7</v>
      </c>
      <c r="L190" s="336">
        <v>57445</v>
      </c>
      <c r="M190" s="336">
        <v>57328</v>
      </c>
      <c r="N190" s="337">
        <v>62621</v>
      </c>
      <c r="O190" s="415"/>
    </row>
    <row r="191" spans="1:15" ht="13.5">
      <c r="A191" s="322" t="s">
        <v>467</v>
      </c>
      <c r="B191" s="323"/>
      <c r="C191" s="323"/>
      <c r="D191" s="323"/>
      <c r="E191" s="323"/>
      <c r="F191" s="323"/>
      <c r="G191" s="323"/>
      <c r="H191" s="323"/>
      <c r="I191" s="324"/>
      <c r="J191" s="324"/>
      <c r="K191" s="324"/>
      <c r="L191" s="325"/>
      <c r="M191" s="325"/>
      <c r="N191" s="326"/>
    </row>
    <row r="192" spans="1:15" ht="13.5">
      <c r="A192" s="322" t="s">
        <v>468</v>
      </c>
      <c r="B192" s="323">
        <v>2635</v>
      </c>
      <c r="C192" s="323">
        <v>381852</v>
      </c>
      <c r="D192" s="323">
        <v>368298</v>
      </c>
      <c r="E192" s="323">
        <v>13554</v>
      </c>
      <c r="F192" s="323">
        <v>381314</v>
      </c>
      <c r="G192" s="323">
        <v>367887</v>
      </c>
      <c r="H192" s="323">
        <v>13427</v>
      </c>
      <c r="I192" s="324">
        <v>2200044.6</v>
      </c>
      <c r="J192" s="324">
        <v>2139496.2000000002</v>
      </c>
      <c r="K192" s="324">
        <v>60548.4</v>
      </c>
      <c r="L192" s="325">
        <v>57696</v>
      </c>
      <c r="M192" s="325">
        <v>58156</v>
      </c>
      <c r="N192" s="331">
        <v>45095</v>
      </c>
    </row>
    <row r="193" spans="1:14" ht="13.5">
      <c r="A193" s="322" t="s">
        <v>469</v>
      </c>
      <c r="B193" s="323">
        <v>54</v>
      </c>
      <c r="C193" s="323">
        <v>4342</v>
      </c>
      <c r="D193" s="323">
        <v>4209</v>
      </c>
      <c r="E193" s="323">
        <v>133</v>
      </c>
      <c r="F193" s="323">
        <v>4191</v>
      </c>
      <c r="G193" s="323">
        <v>4054</v>
      </c>
      <c r="H193" s="323">
        <v>137</v>
      </c>
      <c r="I193" s="324">
        <v>22874.5</v>
      </c>
      <c r="J193" s="324">
        <v>22415.8</v>
      </c>
      <c r="K193" s="324">
        <v>458.7</v>
      </c>
      <c r="L193" s="325">
        <v>54580</v>
      </c>
      <c r="M193" s="325">
        <v>55293</v>
      </c>
      <c r="N193" s="331">
        <v>33482</v>
      </c>
    </row>
    <row r="194" spans="1:14" ht="13.5">
      <c r="A194" s="322" t="s">
        <v>470</v>
      </c>
      <c r="B194" s="323">
        <v>12</v>
      </c>
      <c r="C194" s="323">
        <v>548</v>
      </c>
      <c r="D194" s="323">
        <v>530</v>
      </c>
      <c r="E194" s="323">
        <v>18</v>
      </c>
      <c r="F194" s="323">
        <v>462</v>
      </c>
      <c r="G194" s="323">
        <v>444</v>
      </c>
      <c r="H194" s="323">
        <v>18</v>
      </c>
      <c r="I194" s="324">
        <v>1518.6</v>
      </c>
      <c r="J194" s="324">
        <v>1490.1</v>
      </c>
      <c r="K194" s="324">
        <v>28.5</v>
      </c>
      <c r="L194" s="325">
        <v>32870</v>
      </c>
      <c r="M194" s="325">
        <v>33561</v>
      </c>
      <c r="N194" s="331">
        <v>15833</v>
      </c>
    </row>
    <row r="195" spans="1:14" ht="13.5">
      <c r="A195" s="322" t="s">
        <v>471</v>
      </c>
      <c r="B195" s="323">
        <v>2</v>
      </c>
      <c r="C195" s="323">
        <v>51</v>
      </c>
      <c r="D195" s="323">
        <v>51</v>
      </c>
      <c r="E195" s="323"/>
      <c r="F195" s="323">
        <v>52</v>
      </c>
      <c r="G195" s="323">
        <v>52</v>
      </c>
      <c r="H195" s="323"/>
      <c r="I195" s="324">
        <v>252.1</v>
      </c>
      <c r="J195" s="324">
        <v>252.1</v>
      </c>
      <c r="K195" s="324"/>
      <c r="L195" s="325">
        <v>48481</v>
      </c>
      <c r="M195" s="325">
        <v>48481</v>
      </c>
      <c r="N195" s="331"/>
    </row>
    <row r="196" spans="1:14" ht="13.5">
      <c r="A196" s="322" t="s">
        <v>472</v>
      </c>
      <c r="B196" s="323">
        <v>3</v>
      </c>
      <c r="C196" s="323">
        <v>75</v>
      </c>
      <c r="D196" s="323">
        <v>57</v>
      </c>
      <c r="E196" s="323">
        <v>18</v>
      </c>
      <c r="F196" s="323">
        <v>75</v>
      </c>
      <c r="G196" s="323">
        <v>57</v>
      </c>
      <c r="H196" s="323">
        <v>18</v>
      </c>
      <c r="I196" s="324">
        <v>320.39999999999998</v>
      </c>
      <c r="J196" s="324">
        <v>291.89999999999998</v>
      </c>
      <c r="K196" s="324">
        <v>28.5</v>
      </c>
      <c r="L196" s="325">
        <v>42720</v>
      </c>
      <c r="M196" s="325">
        <v>51211</v>
      </c>
      <c r="N196" s="331">
        <v>15833</v>
      </c>
    </row>
    <row r="197" spans="1:14" ht="13.5">
      <c r="A197" s="322" t="s">
        <v>473</v>
      </c>
      <c r="B197" s="323">
        <v>1690</v>
      </c>
      <c r="C197" s="323">
        <v>290223</v>
      </c>
      <c r="D197" s="323">
        <v>282456</v>
      </c>
      <c r="E197" s="323">
        <v>7767</v>
      </c>
      <c r="F197" s="323">
        <v>291496</v>
      </c>
      <c r="G197" s="323">
        <v>283116</v>
      </c>
      <c r="H197" s="323">
        <v>8380</v>
      </c>
      <c r="I197" s="324">
        <v>1641940.5</v>
      </c>
      <c r="J197" s="324">
        <v>1599743.2</v>
      </c>
      <c r="K197" s="324">
        <v>42197.3</v>
      </c>
      <c r="L197" s="325">
        <v>56328</v>
      </c>
      <c r="M197" s="325">
        <v>56505</v>
      </c>
      <c r="N197" s="331">
        <v>50355</v>
      </c>
    </row>
    <row r="198" spans="1:14" ht="13.5">
      <c r="A198" s="322" t="s">
        <v>474</v>
      </c>
      <c r="B198" s="323">
        <v>62</v>
      </c>
      <c r="C198" s="323">
        <v>71438</v>
      </c>
      <c r="D198" s="323">
        <v>67397</v>
      </c>
      <c r="E198" s="323">
        <v>4041</v>
      </c>
      <c r="F198" s="323">
        <v>72516</v>
      </c>
      <c r="G198" s="323">
        <v>68601</v>
      </c>
      <c r="H198" s="323">
        <v>3915</v>
      </c>
      <c r="I198" s="324">
        <v>498225.9</v>
      </c>
      <c r="J198" s="324">
        <v>486935.9</v>
      </c>
      <c r="K198" s="324">
        <v>11290</v>
      </c>
      <c r="L198" s="325">
        <v>68706</v>
      </c>
      <c r="M198" s="325">
        <v>70981</v>
      </c>
      <c r="N198" s="331">
        <v>28838</v>
      </c>
    </row>
    <row r="199" spans="1:14" ht="13.5">
      <c r="A199" s="322" t="s">
        <v>475</v>
      </c>
      <c r="B199" s="323">
        <v>295</v>
      </c>
      <c r="C199" s="323">
        <v>68751</v>
      </c>
      <c r="D199" s="323">
        <v>63522</v>
      </c>
      <c r="E199" s="323">
        <v>5229</v>
      </c>
      <c r="F199" s="323">
        <v>67195</v>
      </c>
      <c r="G199" s="323">
        <v>62724</v>
      </c>
      <c r="H199" s="323">
        <v>4471</v>
      </c>
      <c r="I199" s="324">
        <v>431153.8</v>
      </c>
      <c r="J199" s="324">
        <v>415225</v>
      </c>
      <c r="K199" s="324">
        <v>15928.8</v>
      </c>
      <c r="L199" s="325">
        <v>64165</v>
      </c>
      <c r="M199" s="325">
        <v>66199</v>
      </c>
      <c r="N199" s="331">
        <v>35627</v>
      </c>
    </row>
    <row r="200" spans="1:14" ht="13.5">
      <c r="A200" s="322" t="s">
        <v>476</v>
      </c>
      <c r="B200" s="323">
        <v>584</v>
      </c>
      <c r="C200" s="323">
        <v>17988</v>
      </c>
      <c r="D200" s="323">
        <v>17581</v>
      </c>
      <c r="E200" s="323">
        <v>407</v>
      </c>
      <c r="F200" s="323">
        <v>17970</v>
      </c>
      <c r="G200" s="323">
        <v>17549</v>
      </c>
      <c r="H200" s="323">
        <v>421</v>
      </c>
      <c r="I200" s="324">
        <v>102557.2</v>
      </c>
      <c r="J200" s="324">
        <v>100622.1</v>
      </c>
      <c r="K200" s="324">
        <v>1935.1</v>
      </c>
      <c r="L200" s="325">
        <v>57071</v>
      </c>
      <c r="M200" s="325">
        <v>57338</v>
      </c>
      <c r="N200" s="331">
        <v>45964</v>
      </c>
    </row>
    <row r="201" spans="1:14" ht="13.5">
      <c r="A201" s="322" t="s">
        <v>477</v>
      </c>
      <c r="B201" s="323">
        <v>312</v>
      </c>
      <c r="C201" s="323">
        <v>80618</v>
      </c>
      <c r="D201" s="323">
        <v>80309</v>
      </c>
      <c r="E201" s="323">
        <v>309</v>
      </c>
      <c r="F201" s="323">
        <v>81575</v>
      </c>
      <c r="G201" s="323">
        <v>81251</v>
      </c>
      <c r="H201" s="323">
        <v>324</v>
      </c>
      <c r="I201" s="324">
        <v>438432.1</v>
      </c>
      <c r="J201" s="324">
        <v>435852.1</v>
      </c>
      <c r="K201" s="324">
        <v>2580</v>
      </c>
      <c r="L201" s="325">
        <v>53746</v>
      </c>
      <c r="M201" s="325">
        <v>53643</v>
      </c>
      <c r="N201" s="331">
        <v>79630</v>
      </c>
    </row>
    <row r="202" spans="1:14" ht="13.5">
      <c r="A202" s="322" t="s">
        <v>478</v>
      </c>
      <c r="B202" s="323">
        <v>852</v>
      </c>
      <c r="C202" s="323">
        <v>235918</v>
      </c>
      <c r="D202" s="323">
        <v>234182</v>
      </c>
      <c r="E202" s="323">
        <v>1736</v>
      </c>
      <c r="F202" s="323">
        <v>242066</v>
      </c>
      <c r="G202" s="323">
        <v>240199</v>
      </c>
      <c r="H202" s="323">
        <v>1867</v>
      </c>
      <c r="I202" s="324">
        <v>1411136.4</v>
      </c>
      <c r="J202" s="324">
        <v>1376463.1</v>
      </c>
      <c r="K202" s="324">
        <v>34673.300000000003</v>
      </c>
      <c r="L202" s="325">
        <v>58296</v>
      </c>
      <c r="M202" s="325">
        <v>57305</v>
      </c>
      <c r="N202" s="331">
        <v>185717</v>
      </c>
    </row>
    <row r="203" spans="1:14" ht="13.5">
      <c r="A203" s="322" t="s">
        <v>479</v>
      </c>
      <c r="B203" s="323"/>
      <c r="C203" s="323"/>
      <c r="D203" s="323"/>
      <c r="E203" s="323"/>
      <c r="F203" s="323"/>
      <c r="G203" s="323"/>
      <c r="H203" s="323"/>
      <c r="I203" s="324"/>
      <c r="J203" s="324"/>
      <c r="K203" s="324"/>
      <c r="L203" s="325"/>
      <c r="M203" s="325"/>
      <c r="N203" s="326"/>
    </row>
    <row r="204" spans="1:14" ht="13.5">
      <c r="A204" s="322" t="s">
        <v>455</v>
      </c>
      <c r="B204" s="323">
        <v>3472</v>
      </c>
      <c r="C204" s="323">
        <v>689906</v>
      </c>
      <c r="D204" s="323">
        <v>674463</v>
      </c>
      <c r="E204" s="323">
        <v>15443</v>
      </c>
      <c r="F204" s="323">
        <v>696512</v>
      </c>
      <c r="G204" s="323">
        <v>681046</v>
      </c>
      <c r="H204" s="323">
        <v>15466</v>
      </c>
      <c r="I204" s="324">
        <v>4004928</v>
      </c>
      <c r="J204" s="324">
        <v>3907548.3</v>
      </c>
      <c r="K204" s="324">
        <v>97379.7</v>
      </c>
      <c r="L204" s="325">
        <v>57500</v>
      </c>
      <c r="M204" s="325">
        <v>57376</v>
      </c>
      <c r="N204" s="331">
        <v>62964</v>
      </c>
    </row>
    <row r="205" spans="1:14" ht="13.5">
      <c r="A205" s="322" t="s">
        <v>457</v>
      </c>
      <c r="B205" s="323">
        <v>119</v>
      </c>
      <c r="C205" s="323">
        <v>4084</v>
      </c>
      <c r="D205" s="323">
        <v>3936</v>
      </c>
      <c r="E205" s="323">
        <v>148</v>
      </c>
      <c r="F205" s="323">
        <v>3994</v>
      </c>
      <c r="G205" s="323">
        <v>3851</v>
      </c>
      <c r="H205" s="323">
        <v>143</v>
      </c>
      <c r="I205" s="324">
        <v>18635.3</v>
      </c>
      <c r="J205" s="324">
        <v>18244.5</v>
      </c>
      <c r="K205" s="324">
        <v>390.8</v>
      </c>
      <c r="L205" s="325">
        <v>46658</v>
      </c>
      <c r="M205" s="325">
        <v>47376</v>
      </c>
      <c r="N205" s="331">
        <v>27329</v>
      </c>
    </row>
    <row r="206" spans="1:14" ht="13.5">
      <c r="A206" s="322" t="s">
        <v>480</v>
      </c>
      <c r="B206" s="323">
        <v>97</v>
      </c>
      <c r="C206" s="323">
        <v>2635</v>
      </c>
      <c r="D206" s="323">
        <v>2627</v>
      </c>
      <c r="E206" s="323">
        <v>8</v>
      </c>
      <c r="F206" s="323">
        <v>2655</v>
      </c>
      <c r="G206" s="323">
        <v>2646</v>
      </c>
      <c r="H206" s="323">
        <v>9</v>
      </c>
      <c r="I206" s="324">
        <v>15964.7</v>
      </c>
      <c r="J206" s="324">
        <v>15933.5</v>
      </c>
      <c r="K206" s="324">
        <v>31.2</v>
      </c>
      <c r="L206" s="325">
        <v>60131</v>
      </c>
      <c r="M206" s="325">
        <v>60217</v>
      </c>
      <c r="N206" s="331">
        <v>34667</v>
      </c>
    </row>
    <row r="207" spans="1:14" ht="13.5">
      <c r="A207" s="322" t="s">
        <v>481</v>
      </c>
      <c r="B207" s="323">
        <v>105</v>
      </c>
      <c r="C207" s="323">
        <v>1685</v>
      </c>
      <c r="D207" s="323">
        <v>1685</v>
      </c>
      <c r="E207" s="323"/>
      <c r="F207" s="323">
        <v>1716</v>
      </c>
      <c r="G207" s="323">
        <v>1716</v>
      </c>
      <c r="H207" s="323"/>
      <c r="I207" s="324">
        <v>9672.9</v>
      </c>
      <c r="J207" s="324">
        <v>9672.9</v>
      </c>
      <c r="K207" s="324"/>
      <c r="L207" s="325">
        <v>56369</v>
      </c>
      <c r="M207" s="325">
        <v>56369</v>
      </c>
      <c r="N207" s="331"/>
    </row>
    <row r="208" spans="1:14" ht="13.5">
      <c r="A208" s="322" t="s">
        <v>482</v>
      </c>
      <c r="B208" s="323"/>
      <c r="C208" s="323"/>
      <c r="D208" s="323"/>
      <c r="E208" s="323"/>
      <c r="F208" s="323"/>
      <c r="G208" s="323"/>
      <c r="H208" s="323"/>
      <c r="I208" s="324"/>
      <c r="J208" s="324"/>
      <c r="K208" s="324"/>
      <c r="L208" s="325"/>
      <c r="M208" s="325"/>
      <c r="N208" s="326"/>
    </row>
    <row r="209" spans="1:14" ht="13.5">
      <c r="A209" s="322" t="s">
        <v>336</v>
      </c>
      <c r="B209" s="323">
        <v>4</v>
      </c>
      <c r="C209" s="323">
        <v>217</v>
      </c>
      <c r="D209" s="323">
        <v>217</v>
      </c>
      <c r="E209" s="323"/>
      <c r="F209" s="323">
        <v>207</v>
      </c>
      <c r="G209" s="323">
        <v>207</v>
      </c>
      <c r="H209" s="323"/>
      <c r="I209" s="324">
        <v>946.7</v>
      </c>
      <c r="J209" s="324">
        <v>946.7</v>
      </c>
      <c r="K209" s="324"/>
      <c r="L209" s="325">
        <v>45734</v>
      </c>
      <c r="M209" s="325">
        <v>45734</v>
      </c>
      <c r="N209" s="331"/>
    </row>
    <row r="210" spans="1:14" ht="13.5">
      <c r="A210" s="322" t="s">
        <v>341</v>
      </c>
      <c r="B210" s="323">
        <v>22</v>
      </c>
      <c r="C210" s="323">
        <v>36926</v>
      </c>
      <c r="D210" s="323">
        <v>33942</v>
      </c>
      <c r="E210" s="323">
        <v>2984</v>
      </c>
      <c r="F210" s="323">
        <v>38495</v>
      </c>
      <c r="G210" s="323">
        <v>35613</v>
      </c>
      <c r="H210" s="323">
        <v>2882</v>
      </c>
      <c r="I210" s="324">
        <v>220890.1</v>
      </c>
      <c r="J210" s="324">
        <v>213150.7</v>
      </c>
      <c r="K210" s="324">
        <v>7739.4</v>
      </c>
      <c r="L210" s="325">
        <v>57382</v>
      </c>
      <c r="M210" s="325">
        <v>59852</v>
      </c>
      <c r="N210" s="331">
        <v>26854</v>
      </c>
    </row>
    <row r="211" spans="1:14" ht="13.5">
      <c r="A211" s="322" t="s">
        <v>346</v>
      </c>
      <c r="B211" s="323">
        <v>1381</v>
      </c>
      <c r="C211" s="323">
        <v>431783</v>
      </c>
      <c r="D211" s="323">
        <v>428966</v>
      </c>
      <c r="E211" s="323">
        <v>2817</v>
      </c>
      <c r="F211" s="323">
        <v>437647</v>
      </c>
      <c r="G211" s="323">
        <v>434639</v>
      </c>
      <c r="H211" s="323">
        <v>3008</v>
      </c>
      <c r="I211" s="324">
        <v>2419305.2000000002</v>
      </c>
      <c r="J211" s="324">
        <v>2387900.6</v>
      </c>
      <c r="K211" s="324">
        <v>31404.6</v>
      </c>
      <c r="L211" s="325">
        <v>55280</v>
      </c>
      <c r="M211" s="325">
        <v>54940</v>
      </c>
      <c r="N211" s="331">
        <v>104404</v>
      </c>
    </row>
    <row r="212" spans="1:14" ht="13.5">
      <c r="A212" s="322" t="s">
        <v>376</v>
      </c>
      <c r="B212" s="323">
        <v>48</v>
      </c>
      <c r="C212" s="323">
        <v>9721</v>
      </c>
      <c r="D212" s="323">
        <v>9511</v>
      </c>
      <c r="E212" s="323">
        <v>210</v>
      </c>
      <c r="F212" s="323">
        <v>9652</v>
      </c>
      <c r="G212" s="323">
        <v>9461</v>
      </c>
      <c r="H212" s="323">
        <v>191</v>
      </c>
      <c r="I212" s="324">
        <v>77948.600000000006</v>
      </c>
      <c r="J212" s="324">
        <v>76740.600000000006</v>
      </c>
      <c r="K212" s="324">
        <v>1208</v>
      </c>
      <c r="L212" s="325">
        <v>80759</v>
      </c>
      <c r="M212" s="325">
        <v>81113</v>
      </c>
      <c r="N212" s="331">
        <v>63246</v>
      </c>
    </row>
    <row r="213" spans="1:14" ht="13.5">
      <c r="A213" s="322" t="s">
        <v>380</v>
      </c>
      <c r="B213" s="323">
        <v>208</v>
      </c>
      <c r="C213" s="323">
        <v>55424</v>
      </c>
      <c r="D213" s="323">
        <v>53163</v>
      </c>
      <c r="E213" s="323">
        <v>2261</v>
      </c>
      <c r="F213" s="323">
        <v>56650</v>
      </c>
      <c r="G213" s="323">
        <v>53827</v>
      </c>
      <c r="H213" s="323">
        <v>2823</v>
      </c>
      <c r="I213" s="324">
        <v>306387.09999999998</v>
      </c>
      <c r="J213" s="324">
        <v>282402.5</v>
      </c>
      <c r="K213" s="324">
        <v>23984.6</v>
      </c>
      <c r="L213" s="325">
        <v>54084</v>
      </c>
      <c r="M213" s="325">
        <v>52465</v>
      </c>
      <c r="N213" s="331">
        <v>84961</v>
      </c>
    </row>
    <row r="214" spans="1:14" ht="13.5">
      <c r="A214" s="322" t="s">
        <v>385</v>
      </c>
      <c r="B214" s="323">
        <v>307</v>
      </c>
      <c r="C214" s="323">
        <v>31046</v>
      </c>
      <c r="D214" s="323">
        <v>30622</v>
      </c>
      <c r="E214" s="323">
        <v>424</v>
      </c>
      <c r="F214" s="323">
        <v>30835</v>
      </c>
      <c r="G214" s="323">
        <v>30380</v>
      </c>
      <c r="H214" s="323">
        <v>455</v>
      </c>
      <c r="I214" s="324">
        <v>142817</v>
      </c>
      <c r="J214" s="324">
        <v>141364.29999999999</v>
      </c>
      <c r="K214" s="324">
        <v>1452.7</v>
      </c>
      <c r="L214" s="325">
        <v>46317</v>
      </c>
      <c r="M214" s="325">
        <v>46532</v>
      </c>
      <c r="N214" s="331">
        <v>31927</v>
      </c>
    </row>
    <row r="215" spans="1:14" ht="13.5">
      <c r="A215" s="322" t="s">
        <v>388</v>
      </c>
      <c r="B215" s="323">
        <v>110</v>
      </c>
      <c r="C215" s="323">
        <v>36321</v>
      </c>
      <c r="D215" s="323">
        <v>35768</v>
      </c>
      <c r="E215" s="323">
        <v>553</v>
      </c>
      <c r="F215" s="323">
        <v>36202</v>
      </c>
      <c r="G215" s="323">
        <v>35580</v>
      </c>
      <c r="H215" s="323">
        <v>622</v>
      </c>
      <c r="I215" s="324">
        <v>239282.9</v>
      </c>
      <c r="J215" s="324">
        <v>237612</v>
      </c>
      <c r="K215" s="324">
        <v>1670.9</v>
      </c>
      <c r="L215" s="325">
        <v>66097</v>
      </c>
      <c r="M215" s="325">
        <v>66782</v>
      </c>
      <c r="N215" s="331">
        <v>26863</v>
      </c>
    </row>
    <row r="216" spans="1:14" ht="13.5">
      <c r="A216" s="322" t="s">
        <v>397</v>
      </c>
      <c r="B216" s="323">
        <v>86</v>
      </c>
      <c r="C216" s="323">
        <v>5805</v>
      </c>
      <c r="D216" s="323">
        <v>5702</v>
      </c>
      <c r="E216" s="323">
        <v>103</v>
      </c>
      <c r="F216" s="323">
        <v>5836</v>
      </c>
      <c r="G216" s="323">
        <v>5728</v>
      </c>
      <c r="H216" s="323">
        <v>108</v>
      </c>
      <c r="I216" s="324">
        <v>21898.400000000001</v>
      </c>
      <c r="J216" s="324">
        <v>21506.5</v>
      </c>
      <c r="K216" s="324">
        <v>391.9</v>
      </c>
      <c r="L216" s="325">
        <v>37523</v>
      </c>
      <c r="M216" s="325">
        <v>37546</v>
      </c>
      <c r="N216" s="331">
        <v>36287</v>
      </c>
    </row>
    <row r="217" spans="1:14" ht="13.5">
      <c r="A217" s="322" t="s">
        <v>400</v>
      </c>
      <c r="B217" s="323">
        <v>36</v>
      </c>
      <c r="C217" s="323">
        <v>8527</v>
      </c>
      <c r="D217" s="323">
        <v>8517</v>
      </c>
      <c r="E217" s="323">
        <v>10</v>
      </c>
      <c r="F217" s="323">
        <v>8518</v>
      </c>
      <c r="G217" s="323">
        <v>8501</v>
      </c>
      <c r="H217" s="323">
        <v>17</v>
      </c>
      <c r="I217" s="324">
        <v>69962.100000000006</v>
      </c>
      <c r="J217" s="324">
        <v>69817.5</v>
      </c>
      <c r="K217" s="324">
        <v>144.6</v>
      </c>
      <c r="L217" s="325">
        <v>82134</v>
      </c>
      <c r="M217" s="325">
        <v>82129</v>
      </c>
      <c r="N217" s="331">
        <v>85059</v>
      </c>
    </row>
    <row r="218" spans="1:14" ht="13.5">
      <c r="A218" s="322" t="s">
        <v>404</v>
      </c>
      <c r="B218" s="323">
        <v>121</v>
      </c>
      <c r="C218" s="323">
        <v>19752</v>
      </c>
      <c r="D218" s="323">
        <v>14610</v>
      </c>
      <c r="E218" s="323">
        <v>5142</v>
      </c>
      <c r="F218" s="323">
        <v>18401</v>
      </c>
      <c r="G218" s="323">
        <v>14019</v>
      </c>
      <c r="H218" s="323">
        <v>4382</v>
      </c>
      <c r="I218" s="324">
        <v>165645.20000000001</v>
      </c>
      <c r="J218" s="324">
        <v>150146.29999999999</v>
      </c>
      <c r="K218" s="324">
        <v>15498.9</v>
      </c>
      <c r="L218" s="325">
        <v>90020</v>
      </c>
      <c r="M218" s="325">
        <v>107102</v>
      </c>
      <c r="N218" s="331">
        <v>35369</v>
      </c>
    </row>
    <row r="219" spans="1:14" ht="13.5">
      <c r="A219" s="322" t="s">
        <v>409</v>
      </c>
      <c r="B219" s="323">
        <v>621</v>
      </c>
      <c r="C219" s="323">
        <v>29714</v>
      </c>
      <c r="D219" s="323">
        <v>29225</v>
      </c>
      <c r="E219" s="323">
        <v>489</v>
      </c>
      <c r="F219" s="323">
        <v>29269</v>
      </c>
      <c r="G219" s="323">
        <v>28744</v>
      </c>
      <c r="H219" s="323">
        <v>525</v>
      </c>
      <c r="I219" s="324">
        <v>180912.8</v>
      </c>
      <c r="J219" s="324">
        <v>178390.7</v>
      </c>
      <c r="K219" s="324">
        <v>2522.1</v>
      </c>
      <c r="L219" s="325">
        <v>61810</v>
      </c>
      <c r="M219" s="325">
        <v>62062</v>
      </c>
      <c r="N219" s="331">
        <v>48040</v>
      </c>
    </row>
    <row r="220" spans="1:14" ht="13.5">
      <c r="A220" s="322" t="s">
        <v>413</v>
      </c>
      <c r="B220" s="323">
        <v>123</v>
      </c>
      <c r="C220" s="323">
        <v>4976</v>
      </c>
      <c r="D220" s="323">
        <v>4956</v>
      </c>
      <c r="E220" s="323">
        <v>20</v>
      </c>
      <c r="F220" s="323">
        <v>5012</v>
      </c>
      <c r="G220" s="323">
        <v>4966</v>
      </c>
      <c r="H220" s="323">
        <v>46</v>
      </c>
      <c r="I220" s="324">
        <v>28317.7</v>
      </c>
      <c r="J220" s="324">
        <v>28181.8</v>
      </c>
      <c r="K220" s="324">
        <v>135.9</v>
      </c>
      <c r="L220" s="325">
        <v>56500</v>
      </c>
      <c r="M220" s="325">
        <v>56749</v>
      </c>
      <c r="N220" s="331">
        <v>29543</v>
      </c>
    </row>
    <row r="221" spans="1:14" ht="13.5">
      <c r="A221" s="322" t="s">
        <v>416</v>
      </c>
      <c r="B221" s="323">
        <v>183</v>
      </c>
      <c r="C221" s="323">
        <v>9676</v>
      </c>
      <c r="D221" s="323">
        <v>9426</v>
      </c>
      <c r="E221" s="323">
        <v>250</v>
      </c>
      <c r="F221" s="323">
        <v>9588</v>
      </c>
      <c r="G221" s="323">
        <v>9340</v>
      </c>
      <c r="H221" s="323">
        <v>248</v>
      </c>
      <c r="I221" s="324">
        <v>71992</v>
      </c>
      <c r="J221" s="324">
        <v>61944.2</v>
      </c>
      <c r="K221" s="324">
        <v>10047.799999999999</v>
      </c>
      <c r="L221" s="325">
        <v>75086</v>
      </c>
      <c r="M221" s="325">
        <v>66321</v>
      </c>
      <c r="N221" s="331">
        <v>405153</v>
      </c>
    </row>
    <row r="222" spans="1:14" ht="13.5">
      <c r="A222" s="322" t="s">
        <v>420</v>
      </c>
      <c r="B222" s="323">
        <v>29</v>
      </c>
      <c r="C222" s="323">
        <v>2156</v>
      </c>
      <c r="D222" s="323">
        <v>2117</v>
      </c>
      <c r="E222" s="323">
        <v>39</v>
      </c>
      <c r="F222" s="323">
        <v>2143</v>
      </c>
      <c r="G222" s="323">
        <v>2104</v>
      </c>
      <c r="H222" s="323">
        <v>39</v>
      </c>
      <c r="I222" s="324">
        <v>11209.6</v>
      </c>
      <c r="J222" s="324">
        <v>10991.9</v>
      </c>
      <c r="K222" s="324">
        <v>217.7</v>
      </c>
      <c r="L222" s="325">
        <v>52308</v>
      </c>
      <c r="M222" s="325">
        <v>52243</v>
      </c>
      <c r="N222" s="331">
        <v>55821</v>
      </c>
    </row>
    <row r="223" spans="1:14" ht="13.5">
      <c r="A223" s="322" t="s">
        <v>424</v>
      </c>
      <c r="B223" s="323">
        <v>20</v>
      </c>
      <c r="C223" s="323">
        <v>862</v>
      </c>
      <c r="D223" s="323">
        <v>830</v>
      </c>
      <c r="E223" s="323">
        <v>32</v>
      </c>
      <c r="F223" s="323">
        <v>845</v>
      </c>
      <c r="G223" s="323">
        <v>813</v>
      </c>
      <c r="H223" s="323">
        <v>32</v>
      </c>
      <c r="I223" s="324">
        <v>4354.7</v>
      </c>
      <c r="J223" s="324">
        <v>4264.1000000000004</v>
      </c>
      <c r="K223" s="324">
        <v>90.6</v>
      </c>
      <c r="L223" s="325">
        <v>51535</v>
      </c>
      <c r="M223" s="325">
        <v>52449</v>
      </c>
      <c r="N223" s="331">
        <v>28313</v>
      </c>
    </row>
    <row r="224" spans="1:14" ht="13.5">
      <c r="A224" s="322" t="s">
        <v>428</v>
      </c>
      <c r="B224" s="323">
        <v>340</v>
      </c>
      <c r="C224" s="323">
        <v>9561</v>
      </c>
      <c r="D224" s="323">
        <v>9338</v>
      </c>
      <c r="E224" s="323">
        <v>223</v>
      </c>
      <c r="F224" s="323">
        <v>9478</v>
      </c>
      <c r="G224" s="323">
        <v>9279</v>
      </c>
      <c r="H224" s="323">
        <v>199</v>
      </c>
      <c r="I224" s="324">
        <v>50484.6</v>
      </c>
      <c r="J224" s="324">
        <v>49309.8</v>
      </c>
      <c r="K224" s="324">
        <v>1174.8</v>
      </c>
      <c r="L224" s="325">
        <v>53265</v>
      </c>
      <c r="M224" s="325">
        <v>53141</v>
      </c>
      <c r="N224" s="331">
        <v>59035</v>
      </c>
    </row>
    <row r="225" spans="1:14" ht="13.5">
      <c r="A225" s="322" t="s">
        <v>432</v>
      </c>
      <c r="B225" s="323">
        <v>129</v>
      </c>
      <c r="C225" s="323">
        <v>3441</v>
      </c>
      <c r="D225" s="323">
        <v>3407</v>
      </c>
      <c r="E225" s="323">
        <v>34</v>
      </c>
      <c r="F225" s="323">
        <v>3373</v>
      </c>
      <c r="G225" s="323">
        <v>3340</v>
      </c>
      <c r="H225" s="323">
        <v>33</v>
      </c>
      <c r="I225" s="324">
        <v>17600.2</v>
      </c>
      <c r="J225" s="324">
        <v>17519.2</v>
      </c>
      <c r="K225" s="324">
        <v>81</v>
      </c>
      <c r="L225" s="325">
        <v>52180</v>
      </c>
      <c r="M225" s="325">
        <v>52453</v>
      </c>
      <c r="N225" s="331">
        <v>24545</v>
      </c>
    </row>
    <row r="226" spans="1:14" ht="13.5">
      <c r="A226" s="322" t="s">
        <v>435</v>
      </c>
      <c r="B226" s="323">
        <v>29</v>
      </c>
      <c r="C226" s="323">
        <v>1548</v>
      </c>
      <c r="D226" s="323">
        <v>1540</v>
      </c>
      <c r="E226" s="323">
        <v>8</v>
      </c>
      <c r="F226" s="323">
        <v>1885</v>
      </c>
      <c r="G226" s="323">
        <v>1877</v>
      </c>
      <c r="H226" s="323">
        <v>8</v>
      </c>
      <c r="I226" s="324">
        <v>8255.2000000000007</v>
      </c>
      <c r="J226" s="324">
        <v>8219</v>
      </c>
      <c r="K226" s="324">
        <v>36.200000000000003</v>
      </c>
      <c r="L226" s="325">
        <v>43794</v>
      </c>
      <c r="M226" s="325">
        <v>43788</v>
      </c>
      <c r="N226" s="331">
        <v>45250</v>
      </c>
    </row>
    <row r="227" spans="1:14" ht="13.5">
      <c r="A227" s="338" t="s">
        <v>441</v>
      </c>
      <c r="B227" s="339">
        <v>2</v>
      </c>
      <c r="C227" s="339">
        <v>932</v>
      </c>
      <c r="D227" s="339">
        <v>932</v>
      </c>
      <c r="E227" s="339"/>
      <c r="F227" s="339">
        <v>919</v>
      </c>
      <c r="G227" s="339">
        <v>919</v>
      </c>
      <c r="H227" s="339"/>
      <c r="I227" s="340">
        <v>11403</v>
      </c>
      <c r="J227" s="340">
        <v>11403</v>
      </c>
      <c r="K227" s="340"/>
      <c r="L227" s="341">
        <v>124081</v>
      </c>
      <c r="M227" s="341">
        <v>124081</v>
      </c>
      <c r="N227" s="342"/>
    </row>
  </sheetData>
  <mergeCells count="19">
    <mergeCell ref="G3:G4"/>
    <mergeCell ref="H3:H4"/>
    <mergeCell ref="J3:J4"/>
    <mergeCell ref="K3:K4"/>
    <mergeCell ref="M3:M4"/>
    <mergeCell ref="N3:N4"/>
    <mergeCell ref="A1:N1"/>
    <mergeCell ref="A2:A4"/>
    <mergeCell ref="B2:B4"/>
    <mergeCell ref="C2:C4"/>
    <mergeCell ref="D2:E2"/>
    <mergeCell ref="F2:F4"/>
    <mergeCell ref="G2:H2"/>
    <mergeCell ref="I2:I4"/>
    <mergeCell ref="J2:K2"/>
    <mergeCell ref="L2:L4"/>
    <mergeCell ref="M2:N2"/>
    <mergeCell ref="D3:D4"/>
    <mergeCell ref="E3:E4"/>
  </mergeCells>
  <phoneticPr fontId="16" type="noConversion"/>
  <pageMargins left="0.7" right="0.7" top="0.75" bottom="0.75" header="0.3" footer="0.3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AZ63"/>
  <sheetViews>
    <sheetView workbookViewId="0">
      <selection sqref="A1:M1"/>
    </sheetView>
  </sheetViews>
  <sheetFormatPr defaultRowHeight="14.25"/>
  <cols>
    <col min="1" max="1" width="28.25" style="274" customWidth="1"/>
    <col min="2" max="13" width="8.625" style="274" customWidth="1"/>
    <col min="14" max="14" width="6.75" style="274" customWidth="1"/>
    <col min="15" max="15" width="7.125" style="274" customWidth="1"/>
    <col min="16" max="16" width="6.75" style="274" customWidth="1"/>
    <col min="17" max="17" width="7.125" style="274" customWidth="1"/>
    <col min="18" max="19" width="6.75" style="274" customWidth="1"/>
    <col min="20" max="22" width="8.25" style="274" customWidth="1"/>
    <col min="23" max="24" width="6.75" style="274" customWidth="1"/>
    <col min="25" max="25" width="6.375" style="274" customWidth="1"/>
    <col min="26" max="28" width="6.5" style="274" customWidth="1"/>
    <col min="29" max="40" width="8.375" style="274" customWidth="1"/>
    <col min="41" max="52" width="8.125" style="274" customWidth="1"/>
    <col min="53" max="16384" width="9" style="274"/>
  </cols>
  <sheetData>
    <row r="1" spans="1:52" ht="18.75">
      <c r="A1" s="601" t="s">
        <v>511</v>
      </c>
      <c r="B1" s="602"/>
      <c r="C1" s="602"/>
      <c r="D1" s="602"/>
      <c r="E1" s="602"/>
      <c r="F1" s="602"/>
      <c r="G1" s="602"/>
      <c r="H1" s="602"/>
      <c r="I1" s="602"/>
      <c r="J1" s="602"/>
      <c r="K1" s="602"/>
      <c r="L1" s="602"/>
      <c r="M1" s="602"/>
      <c r="N1" s="599"/>
      <c r="O1" s="599"/>
      <c r="P1" s="343"/>
      <c r="Q1" s="598"/>
      <c r="R1" s="598"/>
      <c r="S1" s="344"/>
      <c r="T1" s="344"/>
      <c r="U1" s="344"/>
      <c r="V1" s="344"/>
      <c r="W1" s="344"/>
      <c r="X1" s="344"/>
      <c r="Y1" s="344"/>
      <c r="Z1" s="599"/>
      <c r="AA1" s="599"/>
      <c r="AB1" s="344"/>
      <c r="AC1" s="599"/>
      <c r="AD1" s="599"/>
      <c r="AE1" s="345"/>
      <c r="AF1" s="344"/>
      <c r="AG1" s="344"/>
      <c r="AH1" s="603"/>
      <c r="AI1" s="603"/>
      <c r="AJ1" s="603"/>
      <c r="AK1" s="603"/>
      <c r="AL1" s="598"/>
      <c r="AM1" s="598"/>
      <c r="AN1" s="344"/>
      <c r="AO1" s="599"/>
      <c r="AP1" s="599"/>
      <c r="AQ1" s="345"/>
      <c r="AR1" s="344"/>
      <c r="AS1" s="344"/>
      <c r="AT1" s="344"/>
      <c r="AU1" s="344"/>
      <c r="AV1" s="344"/>
      <c r="AW1" s="344"/>
      <c r="AX1" s="600"/>
      <c r="AY1" s="600"/>
      <c r="AZ1" s="600"/>
    </row>
    <row r="2" spans="1:52">
      <c r="A2" s="346"/>
      <c r="B2" s="346"/>
      <c r="C2" s="346"/>
      <c r="D2" s="346"/>
      <c r="E2" s="347"/>
      <c r="F2" s="347"/>
      <c r="G2" s="347"/>
      <c r="H2" s="347"/>
      <c r="I2" s="347"/>
      <c r="J2" s="348"/>
      <c r="K2" s="592" t="s">
        <v>483</v>
      </c>
      <c r="L2" s="592"/>
      <c r="M2" s="592"/>
      <c r="N2" s="596" t="s">
        <v>484</v>
      </c>
      <c r="O2" s="596"/>
      <c r="P2" s="596"/>
      <c r="Q2" s="594"/>
      <c r="R2" s="594"/>
      <c r="S2" s="594"/>
      <c r="T2" s="594"/>
      <c r="U2" s="346"/>
      <c r="V2" s="349"/>
      <c r="W2" s="592"/>
      <c r="X2" s="592"/>
      <c r="Y2" s="592"/>
      <c r="Z2" s="592" t="s">
        <v>513</v>
      </c>
      <c r="AA2" s="592"/>
      <c r="AB2" s="592"/>
      <c r="AC2" s="596" t="s">
        <v>512</v>
      </c>
      <c r="AD2" s="596"/>
      <c r="AE2" s="596"/>
      <c r="AF2" s="594"/>
      <c r="AG2" s="594"/>
      <c r="AH2" s="346"/>
      <c r="AI2" s="595"/>
      <c r="AJ2" s="595"/>
      <c r="AK2" s="595"/>
      <c r="AL2" s="592" t="s">
        <v>485</v>
      </c>
      <c r="AM2" s="592"/>
      <c r="AN2" s="592"/>
      <c r="AO2" s="596" t="s">
        <v>514</v>
      </c>
      <c r="AP2" s="596"/>
      <c r="AQ2" s="596"/>
      <c r="AR2" s="346"/>
      <c r="AS2" s="346"/>
      <c r="AT2" s="349"/>
      <c r="AU2" s="349"/>
      <c r="AV2" s="346"/>
      <c r="AW2" s="346"/>
      <c r="AX2" s="592" t="s">
        <v>483</v>
      </c>
      <c r="AY2" s="592"/>
      <c r="AZ2" s="592"/>
    </row>
    <row r="3" spans="1:52">
      <c r="A3" s="593" t="s">
        <v>486</v>
      </c>
      <c r="B3" s="590" t="s">
        <v>487</v>
      </c>
      <c r="C3" s="590"/>
      <c r="D3" s="590"/>
      <c r="E3" s="591" t="s">
        <v>488</v>
      </c>
      <c r="F3" s="597"/>
      <c r="G3" s="593"/>
      <c r="H3" s="590" t="s">
        <v>489</v>
      </c>
      <c r="I3" s="590"/>
      <c r="J3" s="590"/>
      <c r="K3" s="590" t="s">
        <v>110</v>
      </c>
      <c r="L3" s="590"/>
      <c r="M3" s="591"/>
      <c r="N3" s="597" t="s">
        <v>111</v>
      </c>
      <c r="O3" s="597"/>
      <c r="P3" s="593"/>
      <c r="Q3" s="590" t="s">
        <v>490</v>
      </c>
      <c r="R3" s="590"/>
      <c r="S3" s="590"/>
      <c r="T3" s="590" t="s">
        <v>491</v>
      </c>
      <c r="U3" s="590"/>
      <c r="V3" s="590"/>
      <c r="W3" s="590" t="s">
        <v>492</v>
      </c>
      <c r="X3" s="590"/>
      <c r="Y3" s="591"/>
      <c r="Z3" s="590" t="s">
        <v>493</v>
      </c>
      <c r="AA3" s="590"/>
      <c r="AB3" s="591"/>
      <c r="AC3" s="593" t="s">
        <v>114</v>
      </c>
      <c r="AD3" s="590"/>
      <c r="AE3" s="591"/>
      <c r="AF3" s="590" t="s">
        <v>115</v>
      </c>
      <c r="AG3" s="590"/>
      <c r="AH3" s="590"/>
      <c r="AI3" s="590" t="s">
        <v>116</v>
      </c>
      <c r="AJ3" s="590"/>
      <c r="AK3" s="591"/>
      <c r="AL3" s="590" t="s">
        <v>117</v>
      </c>
      <c r="AM3" s="590"/>
      <c r="AN3" s="591"/>
      <c r="AO3" s="593" t="s">
        <v>118</v>
      </c>
      <c r="AP3" s="590"/>
      <c r="AQ3" s="591"/>
      <c r="AR3" s="590" t="s">
        <v>119</v>
      </c>
      <c r="AS3" s="590"/>
      <c r="AT3" s="590"/>
      <c r="AU3" s="590" t="s">
        <v>120</v>
      </c>
      <c r="AV3" s="590"/>
      <c r="AW3" s="590"/>
      <c r="AX3" s="590" t="s">
        <v>121</v>
      </c>
      <c r="AY3" s="590"/>
      <c r="AZ3" s="591"/>
    </row>
    <row r="4" spans="1:52">
      <c r="A4" s="593"/>
      <c r="B4" s="350" t="s">
        <v>494</v>
      </c>
      <c r="C4" s="351" t="s">
        <v>495</v>
      </c>
      <c r="D4" s="352" t="s">
        <v>256</v>
      </c>
      <c r="E4" s="350" t="s">
        <v>494</v>
      </c>
      <c r="F4" s="351" t="s">
        <v>495</v>
      </c>
      <c r="G4" s="352" t="s">
        <v>256</v>
      </c>
      <c r="H4" s="351" t="s">
        <v>494</v>
      </c>
      <c r="I4" s="351" t="s">
        <v>495</v>
      </c>
      <c r="J4" s="351" t="s">
        <v>256</v>
      </c>
      <c r="K4" s="351" t="s">
        <v>494</v>
      </c>
      <c r="L4" s="351" t="s">
        <v>495</v>
      </c>
      <c r="M4" s="350" t="s">
        <v>256</v>
      </c>
      <c r="N4" s="352" t="s">
        <v>494</v>
      </c>
      <c r="O4" s="351" t="s">
        <v>495</v>
      </c>
      <c r="P4" s="351" t="s">
        <v>256</v>
      </c>
      <c r="Q4" s="351" t="s">
        <v>494</v>
      </c>
      <c r="R4" s="351" t="s">
        <v>495</v>
      </c>
      <c r="S4" s="351" t="s">
        <v>256</v>
      </c>
      <c r="T4" s="351" t="s">
        <v>494</v>
      </c>
      <c r="U4" s="351" t="s">
        <v>495</v>
      </c>
      <c r="V4" s="351" t="s">
        <v>256</v>
      </c>
      <c r="W4" s="351" t="s">
        <v>494</v>
      </c>
      <c r="X4" s="351" t="s">
        <v>495</v>
      </c>
      <c r="Y4" s="350" t="s">
        <v>256</v>
      </c>
      <c r="Z4" s="351" t="s">
        <v>494</v>
      </c>
      <c r="AA4" s="351" t="s">
        <v>495</v>
      </c>
      <c r="AB4" s="350" t="s">
        <v>256</v>
      </c>
      <c r="AC4" s="352" t="s">
        <v>494</v>
      </c>
      <c r="AD4" s="351" t="s">
        <v>495</v>
      </c>
      <c r="AE4" s="350" t="s">
        <v>256</v>
      </c>
      <c r="AF4" s="351" t="s">
        <v>494</v>
      </c>
      <c r="AG4" s="351" t="s">
        <v>495</v>
      </c>
      <c r="AH4" s="351" t="s">
        <v>256</v>
      </c>
      <c r="AI4" s="351" t="s">
        <v>494</v>
      </c>
      <c r="AJ4" s="351" t="s">
        <v>495</v>
      </c>
      <c r="AK4" s="350" t="s">
        <v>256</v>
      </c>
      <c r="AL4" s="351" t="s">
        <v>494</v>
      </c>
      <c r="AM4" s="351" t="s">
        <v>495</v>
      </c>
      <c r="AN4" s="350" t="s">
        <v>256</v>
      </c>
      <c r="AO4" s="352" t="s">
        <v>494</v>
      </c>
      <c r="AP4" s="351" t="s">
        <v>495</v>
      </c>
      <c r="AQ4" s="350" t="s">
        <v>256</v>
      </c>
      <c r="AR4" s="351" t="s">
        <v>494</v>
      </c>
      <c r="AS4" s="351" t="s">
        <v>495</v>
      </c>
      <c r="AT4" s="351" t="s">
        <v>256</v>
      </c>
      <c r="AU4" s="351" t="s">
        <v>494</v>
      </c>
      <c r="AV4" s="351" t="s">
        <v>495</v>
      </c>
      <c r="AW4" s="351" t="s">
        <v>256</v>
      </c>
      <c r="AX4" s="351" t="s">
        <v>494</v>
      </c>
      <c r="AY4" s="351" t="s">
        <v>495</v>
      </c>
      <c r="AZ4" s="350" t="s">
        <v>256</v>
      </c>
    </row>
    <row r="5" spans="1:52">
      <c r="A5" s="353" t="s">
        <v>496</v>
      </c>
      <c r="B5" s="354">
        <v>1008606</v>
      </c>
      <c r="C5" s="354">
        <v>6501831.4000000004</v>
      </c>
      <c r="D5" s="354">
        <v>64219</v>
      </c>
      <c r="E5" s="355">
        <v>83972</v>
      </c>
      <c r="F5" s="355">
        <v>625553.19999999995</v>
      </c>
      <c r="G5" s="355">
        <v>74696</v>
      </c>
      <c r="H5" s="356">
        <v>97840</v>
      </c>
      <c r="I5" s="357">
        <v>724914</v>
      </c>
      <c r="J5" s="357">
        <v>74649</v>
      </c>
      <c r="K5" s="355">
        <v>50467</v>
      </c>
      <c r="L5" s="355">
        <v>319607.40000000002</v>
      </c>
      <c r="M5" s="358">
        <v>63695</v>
      </c>
      <c r="N5" s="359">
        <v>47973</v>
      </c>
      <c r="O5" s="355">
        <v>288018.59999999998</v>
      </c>
      <c r="P5" s="355">
        <v>59959</v>
      </c>
      <c r="Q5" s="355">
        <v>52475</v>
      </c>
      <c r="R5" s="355">
        <v>374956.3</v>
      </c>
      <c r="S5" s="355">
        <v>71318</v>
      </c>
      <c r="T5" s="355">
        <v>202290</v>
      </c>
      <c r="U5" s="355">
        <v>1428339.1</v>
      </c>
      <c r="V5" s="355">
        <v>67443</v>
      </c>
      <c r="W5" s="355">
        <v>9147</v>
      </c>
      <c r="X5" s="355">
        <v>63661.9</v>
      </c>
      <c r="Y5" s="358">
        <v>72508</v>
      </c>
      <c r="Z5" s="355">
        <v>217</v>
      </c>
      <c r="AA5" s="355">
        <v>1216.0999999999999</v>
      </c>
      <c r="AB5" s="358">
        <v>56041</v>
      </c>
      <c r="AC5" s="359">
        <v>96131</v>
      </c>
      <c r="AD5" s="355">
        <v>615092.80000000005</v>
      </c>
      <c r="AE5" s="355">
        <v>63969</v>
      </c>
      <c r="AF5" s="355">
        <v>100139</v>
      </c>
      <c r="AG5" s="355">
        <v>456705</v>
      </c>
      <c r="AH5" s="355">
        <v>47324</v>
      </c>
      <c r="AI5" s="355">
        <v>58689</v>
      </c>
      <c r="AJ5" s="355">
        <v>364050.4</v>
      </c>
      <c r="AK5" s="358">
        <v>61295</v>
      </c>
      <c r="AL5" s="355">
        <v>58380</v>
      </c>
      <c r="AM5" s="355">
        <v>349916.8</v>
      </c>
      <c r="AN5" s="358">
        <v>59839</v>
      </c>
      <c r="AO5" s="359">
        <v>79631</v>
      </c>
      <c r="AP5" s="355">
        <v>457706.7</v>
      </c>
      <c r="AQ5" s="355">
        <v>58385</v>
      </c>
      <c r="AR5" s="355">
        <v>29344</v>
      </c>
      <c r="AS5" s="355">
        <v>183225.8</v>
      </c>
      <c r="AT5" s="355">
        <v>62556</v>
      </c>
      <c r="AU5" s="355">
        <v>37599</v>
      </c>
      <c r="AV5" s="355">
        <v>217498.7</v>
      </c>
      <c r="AW5" s="355">
        <v>58328</v>
      </c>
      <c r="AX5" s="355">
        <v>4312</v>
      </c>
      <c r="AY5" s="355">
        <v>31368.6</v>
      </c>
      <c r="AZ5" s="358">
        <v>69384</v>
      </c>
    </row>
    <row r="6" spans="1:52">
      <c r="A6" s="360" t="s">
        <v>336</v>
      </c>
      <c r="B6" s="361">
        <v>1901</v>
      </c>
      <c r="C6" s="361">
        <v>14055</v>
      </c>
      <c r="D6" s="361">
        <v>75040</v>
      </c>
      <c r="E6" s="362"/>
      <c r="F6" s="362"/>
      <c r="G6" s="362"/>
      <c r="H6" s="363">
        <v>176</v>
      </c>
      <c r="I6" s="364">
        <v>1627.8</v>
      </c>
      <c r="J6" s="364">
        <v>93017</v>
      </c>
      <c r="K6" s="362">
        <v>25</v>
      </c>
      <c r="L6" s="362">
        <v>210.9</v>
      </c>
      <c r="M6" s="365">
        <v>84360</v>
      </c>
      <c r="N6" s="366">
        <v>166</v>
      </c>
      <c r="O6" s="362">
        <v>1444.9</v>
      </c>
      <c r="P6" s="362">
        <v>87042</v>
      </c>
      <c r="Q6" s="362">
        <v>39</v>
      </c>
      <c r="R6" s="362">
        <v>266.2</v>
      </c>
      <c r="S6" s="362">
        <v>68256</v>
      </c>
      <c r="T6" s="362"/>
      <c r="U6" s="362"/>
      <c r="V6" s="362"/>
      <c r="W6" s="362"/>
      <c r="X6" s="362"/>
      <c r="Y6" s="365"/>
      <c r="Z6" s="362"/>
      <c r="AA6" s="362"/>
      <c r="AB6" s="365"/>
      <c r="AC6" s="366">
        <v>477</v>
      </c>
      <c r="AD6" s="362">
        <v>4129.5</v>
      </c>
      <c r="AE6" s="362">
        <v>88426</v>
      </c>
      <c r="AF6" s="362">
        <v>73</v>
      </c>
      <c r="AG6" s="362">
        <v>272.7</v>
      </c>
      <c r="AH6" s="362">
        <v>38408</v>
      </c>
      <c r="AI6" s="362">
        <v>421</v>
      </c>
      <c r="AJ6" s="362">
        <v>3505.6</v>
      </c>
      <c r="AK6" s="365">
        <v>84067</v>
      </c>
      <c r="AL6" s="362">
        <v>359</v>
      </c>
      <c r="AM6" s="362">
        <v>1836.6</v>
      </c>
      <c r="AN6" s="365">
        <v>53235</v>
      </c>
      <c r="AO6" s="366"/>
      <c r="AP6" s="362"/>
      <c r="AQ6" s="362"/>
      <c r="AR6" s="362">
        <v>40</v>
      </c>
      <c r="AS6" s="362">
        <v>213.6</v>
      </c>
      <c r="AT6" s="362">
        <v>49674</v>
      </c>
      <c r="AU6" s="362">
        <v>37</v>
      </c>
      <c r="AV6" s="362">
        <v>263</v>
      </c>
      <c r="AW6" s="362">
        <v>73056</v>
      </c>
      <c r="AX6" s="362">
        <v>88</v>
      </c>
      <c r="AY6" s="362">
        <v>284.2</v>
      </c>
      <c r="AZ6" s="365">
        <v>31933</v>
      </c>
    </row>
    <row r="7" spans="1:52">
      <c r="A7" s="360" t="s">
        <v>341</v>
      </c>
      <c r="B7" s="361">
        <v>37012</v>
      </c>
      <c r="C7" s="361">
        <v>226469.5</v>
      </c>
      <c r="D7" s="361">
        <v>58580</v>
      </c>
      <c r="E7" s="362"/>
      <c r="F7" s="362"/>
      <c r="G7" s="362"/>
      <c r="H7" s="363"/>
      <c r="I7" s="364"/>
      <c r="J7" s="364"/>
      <c r="K7" s="362">
        <v>138</v>
      </c>
      <c r="L7" s="362">
        <v>478</v>
      </c>
      <c r="M7" s="365">
        <v>35147</v>
      </c>
      <c r="N7" s="366">
        <v>251</v>
      </c>
      <c r="O7" s="362">
        <v>910.1</v>
      </c>
      <c r="P7" s="362">
        <v>36550</v>
      </c>
      <c r="Q7" s="362"/>
      <c r="R7" s="362"/>
      <c r="S7" s="362"/>
      <c r="T7" s="362"/>
      <c r="U7" s="362"/>
      <c r="V7" s="362"/>
      <c r="W7" s="362"/>
      <c r="X7" s="362"/>
      <c r="Y7" s="365"/>
      <c r="Z7" s="362"/>
      <c r="AA7" s="362"/>
      <c r="AB7" s="365"/>
      <c r="AC7" s="366">
        <v>12192</v>
      </c>
      <c r="AD7" s="362">
        <v>80580.600000000006</v>
      </c>
      <c r="AE7" s="362">
        <v>61790</v>
      </c>
      <c r="AF7" s="362">
        <v>174</v>
      </c>
      <c r="AG7" s="362">
        <v>295.5</v>
      </c>
      <c r="AH7" s="362">
        <v>23086</v>
      </c>
      <c r="AI7" s="362">
        <v>3373</v>
      </c>
      <c r="AJ7" s="362">
        <v>27501.4</v>
      </c>
      <c r="AK7" s="365">
        <v>69221</v>
      </c>
      <c r="AL7" s="362">
        <v>728</v>
      </c>
      <c r="AM7" s="362">
        <v>3436.3</v>
      </c>
      <c r="AN7" s="365">
        <v>47993</v>
      </c>
      <c r="AO7" s="366">
        <v>19052</v>
      </c>
      <c r="AP7" s="362">
        <v>109015.9</v>
      </c>
      <c r="AQ7" s="362">
        <v>56544</v>
      </c>
      <c r="AR7" s="362">
        <v>721</v>
      </c>
      <c r="AS7" s="362">
        <v>1659.3</v>
      </c>
      <c r="AT7" s="362">
        <v>22272</v>
      </c>
      <c r="AU7" s="362">
        <v>383</v>
      </c>
      <c r="AV7" s="362">
        <v>2592.4</v>
      </c>
      <c r="AW7" s="362">
        <v>66133</v>
      </c>
      <c r="AX7" s="362"/>
      <c r="AY7" s="362"/>
      <c r="AZ7" s="365"/>
    </row>
    <row r="8" spans="1:52">
      <c r="A8" s="360" t="s">
        <v>346</v>
      </c>
      <c r="B8" s="361">
        <v>442794</v>
      </c>
      <c r="C8" s="361">
        <v>2448588.1</v>
      </c>
      <c r="D8" s="361">
        <v>54635</v>
      </c>
      <c r="E8" s="362">
        <v>27187</v>
      </c>
      <c r="F8" s="362">
        <v>216455.3</v>
      </c>
      <c r="G8" s="362">
        <v>80012</v>
      </c>
      <c r="H8" s="363">
        <v>11362</v>
      </c>
      <c r="I8" s="364">
        <v>59760.2</v>
      </c>
      <c r="J8" s="364">
        <v>51803</v>
      </c>
      <c r="K8" s="362">
        <v>33205</v>
      </c>
      <c r="L8" s="362">
        <v>197554.5</v>
      </c>
      <c r="M8" s="365">
        <v>59776</v>
      </c>
      <c r="N8" s="366">
        <v>24368</v>
      </c>
      <c r="O8" s="362">
        <v>105739.9</v>
      </c>
      <c r="P8" s="362">
        <v>43343</v>
      </c>
      <c r="Q8" s="362">
        <v>14530</v>
      </c>
      <c r="R8" s="362">
        <v>76325.3</v>
      </c>
      <c r="S8" s="362">
        <v>52769</v>
      </c>
      <c r="T8" s="362">
        <v>156669</v>
      </c>
      <c r="U8" s="362">
        <v>1007974</v>
      </c>
      <c r="V8" s="362">
        <v>60637</v>
      </c>
      <c r="W8" s="362">
        <v>3128</v>
      </c>
      <c r="X8" s="362">
        <v>19115</v>
      </c>
      <c r="Y8" s="365">
        <v>69182</v>
      </c>
      <c r="Z8" s="362"/>
      <c r="AA8" s="362"/>
      <c r="AB8" s="365"/>
      <c r="AC8" s="366">
        <v>32716</v>
      </c>
      <c r="AD8" s="362">
        <v>184675.4</v>
      </c>
      <c r="AE8" s="362">
        <v>56914</v>
      </c>
      <c r="AF8" s="362">
        <v>51192</v>
      </c>
      <c r="AG8" s="362">
        <v>173685.7</v>
      </c>
      <c r="AH8" s="362">
        <v>36076</v>
      </c>
      <c r="AI8" s="362">
        <v>19686</v>
      </c>
      <c r="AJ8" s="362">
        <v>89511</v>
      </c>
      <c r="AK8" s="365">
        <v>45148</v>
      </c>
      <c r="AL8" s="362">
        <v>24158</v>
      </c>
      <c r="AM8" s="362">
        <v>128650.9</v>
      </c>
      <c r="AN8" s="365">
        <v>53584</v>
      </c>
      <c r="AO8" s="366">
        <v>23617</v>
      </c>
      <c r="AP8" s="362">
        <v>100708.4</v>
      </c>
      <c r="AQ8" s="362">
        <v>42977</v>
      </c>
      <c r="AR8" s="362">
        <v>6629</v>
      </c>
      <c r="AS8" s="362">
        <v>32914.199999999997</v>
      </c>
      <c r="AT8" s="362">
        <v>49840</v>
      </c>
      <c r="AU8" s="362">
        <v>14137</v>
      </c>
      <c r="AV8" s="362">
        <v>54916.2</v>
      </c>
      <c r="AW8" s="362">
        <v>39203</v>
      </c>
      <c r="AX8" s="362">
        <v>210</v>
      </c>
      <c r="AY8" s="362">
        <v>602.1</v>
      </c>
      <c r="AZ8" s="365">
        <v>28671</v>
      </c>
    </row>
    <row r="9" spans="1:52">
      <c r="A9" s="360" t="s">
        <v>376</v>
      </c>
      <c r="B9" s="361">
        <v>17190</v>
      </c>
      <c r="C9" s="361">
        <v>142910.6</v>
      </c>
      <c r="D9" s="361">
        <v>83505</v>
      </c>
      <c r="E9" s="362">
        <v>8992</v>
      </c>
      <c r="F9" s="362">
        <v>83368</v>
      </c>
      <c r="G9" s="362">
        <v>92569</v>
      </c>
      <c r="H9" s="363"/>
      <c r="I9" s="364"/>
      <c r="J9" s="364"/>
      <c r="K9" s="362">
        <v>128</v>
      </c>
      <c r="L9" s="362">
        <v>525.5</v>
      </c>
      <c r="M9" s="365">
        <v>40736</v>
      </c>
      <c r="N9" s="366">
        <v>437</v>
      </c>
      <c r="O9" s="362">
        <v>2011.2</v>
      </c>
      <c r="P9" s="362">
        <v>45094</v>
      </c>
      <c r="Q9" s="362">
        <v>411</v>
      </c>
      <c r="R9" s="362">
        <v>3200.7</v>
      </c>
      <c r="S9" s="362">
        <v>80420</v>
      </c>
      <c r="T9" s="362">
        <v>1203</v>
      </c>
      <c r="U9" s="362">
        <v>8619.7999999999993</v>
      </c>
      <c r="V9" s="362">
        <v>77377</v>
      </c>
      <c r="W9" s="362">
        <v>41</v>
      </c>
      <c r="X9" s="362">
        <v>141.1</v>
      </c>
      <c r="Y9" s="365">
        <v>35275</v>
      </c>
      <c r="Z9" s="362"/>
      <c r="AA9" s="362"/>
      <c r="AB9" s="365"/>
      <c r="AC9" s="366">
        <v>2448</v>
      </c>
      <c r="AD9" s="362">
        <v>22313.9</v>
      </c>
      <c r="AE9" s="362">
        <v>91189</v>
      </c>
      <c r="AF9" s="362">
        <v>559</v>
      </c>
      <c r="AG9" s="362">
        <v>2821.5</v>
      </c>
      <c r="AH9" s="362">
        <v>49674</v>
      </c>
      <c r="AI9" s="362">
        <v>826</v>
      </c>
      <c r="AJ9" s="362">
        <v>6591.4</v>
      </c>
      <c r="AK9" s="365">
        <v>77729</v>
      </c>
      <c r="AL9" s="362">
        <v>897</v>
      </c>
      <c r="AM9" s="362">
        <v>5926</v>
      </c>
      <c r="AN9" s="365">
        <v>68907</v>
      </c>
      <c r="AO9" s="366">
        <v>624</v>
      </c>
      <c r="AP9" s="362">
        <v>4108.1000000000004</v>
      </c>
      <c r="AQ9" s="362">
        <v>64390</v>
      </c>
      <c r="AR9" s="362">
        <v>235</v>
      </c>
      <c r="AS9" s="362">
        <v>1287.5999999999999</v>
      </c>
      <c r="AT9" s="362">
        <v>56227</v>
      </c>
      <c r="AU9" s="362">
        <v>289</v>
      </c>
      <c r="AV9" s="362">
        <v>1350</v>
      </c>
      <c r="AW9" s="362">
        <v>45151</v>
      </c>
      <c r="AX9" s="362">
        <v>100</v>
      </c>
      <c r="AY9" s="362">
        <v>645.79999999999995</v>
      </c>
      <c r="AZ9" s="365">
        <v>70196</v>
      </c>
    </row>
    <row r="10" spans="1:52">
      <c r="A10" s="360" t="s">
        <v>380</v>
      </c>
      <c r="B10" s="361">
        <v>66177</v>
      </c>
      <c r="C10" s="361">
        <v>339999.4</v>
      </c>
      <c r="D10" s="361">
        <v>51976</v>
      </c>
      <c r="E10" s="362">
        <v>8430</v>
      </c>
      <c r="F10" s="362">
        <v>58191.7</v>
      </c>
      <c r="G10" s="362">
        <v>69202</v>
      </c>
      <c r="H10" s="363">
        <v>2106</v>
      </c>
      <c r="I10" s="364">
        <v>7005.5</v>
      </c>
      <c r="J10" s="364">
        <v>35579</v>
      </c>
      <c r="K10" s="362">
        <v>828</v>
      </c>
      <c r="L10" s="362">
        <v>3059.3</v>
      </c>
      <c r="M10" s="365">
        <v>36377</v>
      </c>
      <c r="N10" s="366">
        <v>4474</v>
      </c>
      <c r="O10" s="362">
        <v>20823.2</v>
      </c>
      <c r="P10" s="362">
        <v>46920</v>
      </c>
      <c r="Q10" s="362">
        <v>3398</v>
      </c>
      <c r="R10" s="362">
        <v>16501.7</v>
      </c>
      <c r="S10" s="362">
        <v>46184</v>
      </c>
      <c r="T10" s="362">
        <v>3149</v>
      </c>
      <c r="U10" s="362">
        <v>21551.7</v>
      </c>
      <c r="V10" s="362">
        <v>62815</v>
      </c>
      <c r="W10" s="362">
        <v>141</v>
      </c>
      <c r="X10" s="362">
        <v>712.3</v>
      </c>
      <c r="Y10" s="365">
        <v>50162</v>
      </c>
      <c r="Z10" s="362"/>
      <c r="AA10" s="362"/>
      <c r="AB10" s="365"/>
      <c r="AC10" s="366">
        <v>15178</v>
      </c>
      <c r="AD10" s="362">
        <v>80905.399999999994</v>
      </c>
      <c r="AE10" s="362">
        <v>53869</v>
      </c>
      <c r="AF10" s="362">
        <v>4461</v>
      </c>
      <c r="AG10" s="362">
        <v>20493.2</v>
      </c>
      <c r="AH10" s="362">
        <v>47681</v>
      </c>
      <c r="AI10" s="362">
        <v>4083</v>
      </c>
      <c r="AJ10" s="362">
        <v>18393.099999999999</v>
      </c>
      <c r="AK10" s="365">
        <v>42420</v>
      </c>
      <c r="AL10" s="362">
        <v>1857</v>
      </c>
      <c r="AM10" s="362">
        <v>11411.2</v>
      </c>
      <c r="AN10" s="365">
        <v>57720</v>
      </c>
      <c r="AO10" s="366">
        <v>11247</v>
      </c>
      <c r="AP10" s="362">
        <v>49088.9</v>
      </c>
      <c r="AQ10" s="362">
        <v>48526</v>
      </c>
      <c r="AR10" s="362">
        <v>2403</v>
      </c>
      <c r="AS10" s="362">
        <v>10650.2</v>
      </c>
      <c r="AT10" s="362">
        <v>44580</v>
      </c>
      <c r="AU10" s="362">
        <v>4008</v>
      </c>
      <c r="AV10" s="362">
        <v>18296.099999999999</v>
      </c>
      <c r="AW10" s="362">
        <v>47399</v>
      </c>
      <c r="AX10" s="362">
        <v>414</v>
      </c>
      <c r="AY10" s="362">
        <v>2915.9</v>
      </c>
      <c r="AZ10" s="365">
        <v>47259</v>
      </c>
    </row>
    <row r="11" spans="1:52">
      <c r="A11" s="360" t="s">
        <v>385</v>
      </c>
      <c r="B11" s="361">
        <v>36291</v>
      </c>
      <c r="C11" s="361">
        <v>164920.70000000001</v>
      </c>
      <c r="D11" s="361">
        <v>45864</v>
      </c>
      <c r="E11" s="362">
        <v>6516</v>
      </c>
      <c r="F11" s="362">
        <v>36160.300000000003</v>
      </c>
      <c r="G11" s="362">
        <v>55846</v>
      </c>
      <c r="H11" s="363">
        <v>13427</v>
      </c>
      <c r="I11" s="364">
        <v>51371.199999999997</v>
      </c>
      <c r="J11" s="364">
        <v>38044</v>
      </c>
      <c r="K11" s="362">
        <v>761</v>
      </c>
      <c r="L11" s="362">
        <v>5595.9</v>
      </c>
      <c r="M11" s="365">
        <v>73534</v>
      </c>
      <c r="N11" s="366">
        <v>491</v>
      </c>
      <c r="O11" s="362">
        <v>2125.3000000000002</v>
      </c>
      <c r="P11" s="362">
        <v>44277</v>
      </c>
      <c r="Q11" s="362">
        <v>1279</v>
      </c>
      <c r="R11" s="362">
        <v>6112.1</v>
      </c>
      <c r="S11" s="362">
        <v>43165</v>
      </c>
      <c r="T11" s="362">
        <v>1995</v>
      </c>
      <c r="U11" s="362">
        <v>12278.9</v>
      </c>
      <c r="V11" s="362">
        <v>66842</v>
      </c>
      <c r="W11" s="362">
        <v>387</v>
      </c>
      <c r="X11" s="362">
        <v>1510.7</v>
      </c>
      <c r="Y11" s="365">
        <v>36055</v>
      </c>
      <c r="Z11" s="362"/>
      <c r="AA11" s="362"/>
      <c r="AB11" s="365"/>
      <c r="AC11" s="366">
        <v>1728</v>
      </c>
      <c r="AD11" s="362">
        <v>7836.9</v>
      </c>
      <c r="AE11" s="362">
        <v>45510</v>
      </c>
      <c r="AF11" s="362">
        <v>3034</v>
      </c>
      <c r="AG11" s="362">
        <v>10861.3</v>
      </c>
      <c r="AH11" s="362">
        <v>37517</v>
      </c>
      <c r="AI11" s="362">
        <v>1475</v>
      </c>
      <c r="AJ11" s="362">
        <v>7839.6</v>
      </c>
      <c r="AK11" s="365">
        <v>54141</v>
      </c>
      <c r="AL11" s="362">
        <v>1397</v>
      </c>
      <c r="AM11" s="362">
        <v>8131.3</v>
      </c>
      <c r="AN11" s="365">
        <v>57874</v>
      </c>
      <c r="AO11" s="366">
        <v>2455</v>
      </c>
      <c r="AP11" s="362">
        <v>8549.6</v>
      </c>
      <c r="AQ11" s="362">
        <v>36820</v>
      </c>
      <c r="AR11" s="362">
        <v>812</v>
      </c>
      <c r="AS11" s="362">
        <v>3840.9</v>
      </c>
      <c r="AT11" s="362">
        <v>51487</v>
      </c>
      <c r="AU11" s="362">
        <v>508</v>
      </c>
      <c r="AV11" s="362">
        <v>2597.6</v>
      </c>
      <c r="AW11" s="362">
        <v>51540</v>
      </c>
      <c r="AX11" s="362">
        <v>26</v>
      </c>
      <c r="AY11" s="362">
        <v>109.1</v>
      </c>
      <c r="AZ11" s="365">
        <v>41962</v>
      </c>
    </row>
    <row r="12" spans="1:52">
      <c r="A12" s="360" t="s">
        <v>388</v>
      </c>
      <c r="B12" s="361">
        <v>47417</v>
      </c>
      <c r="C12" s="361">
        <v>315246.09999999998</v>
      </c>
      <c r="D12" s="361">
        <v>66849</v>
      </c>
      <c r="E12" s="362">
        <v>25274</v>
      </c>
      <c r="F12" s="362">
        <v>176817.7</v>
      </c>
      <c r="G12" s="362">
        <v>70230</v>
      </c>
      <c r="H12" s="363">
        <v>4379</v>
      </c>
      <c r="I12" s="364">
        <v>26218.1</v>
      </c>
      <c r="J12" s="364">
        <v>59451</v>
      </c>
      <c r="K12" s="362">
        <v>519</v>
      </c>
      <c r="L12" s="362">
        <v>3040.6</v>
      </c>
      <c r="M12" s="365">
        <v>58812</v>
      </c>
      <c r="N12" s="366">
        <v>792</v>
      </c>
      <c r="O12" s="362">
        <v>4866.3999999999996</v>
      </c>
      <c r="P12" s="362">
        <v>61367</v>
      </c>
      <c r="Q12" s="362">
        <v>33</v>
      </c>
      <c r="R12" s="362">
        <v>181.5</v>
      </c>
      <c r="S12" s="362">
        <v>55000</v>
      </c>
      <c r="T12" s="362">
        <v>3337</v>
      </c>
      <c r="U12" s="362">
        <v>23539.200000000001</v>
      </c>
      <c r="V12" s="362">
        <v>70141</v>
      </c>
      <c r="W12" s="362"/>
      <c r="X12" s="362"/>
      <c r="Y12" s="365"/>
      <c r="Z12" s="362"/>
      <c r="AA12" s="362"/>
      <c r="AB12" s="365"/>
      <c r="AC12" s="366">
        <v>6315</v>
      </c>
      <c r="AD12" s="362">
        <v>42852.800000000003</v>
      </c>
      <c r="AE12" s="362">
        <v>69408</v>
      </c>
      <c r="AF12" s="362">
        <v>1164</v>
      </c>
      <c r="AG12" s="362">
        <v>4979.7</v>
      </c>
      <c r="AH12" s="362">
        <v>43264</v>
      </c>
      <c r="AI12" s="362">
        <v>1974</v>
      </c>
      <c r="AJ12" s="362">
        <v>11613.6</v>
      </c>
      <c r="AK12" s="365">
        <v>59163</v>
      </c>
      <c r="AL12" s="362">
        <v>1525</v>
      </c>
      <c r="AM12" s="362">
        <v>9662.9</v>
      </c>
      <c r="AN12" s="365">
        <v>64291</v>
      </c>
      <c r="AO12" s="366">
        <v>787</v>
      </c>
      <c r="AP12" s="362">
        <v>3722.4</v>
      </c>
      <c r="AQ12" s="362">
        <v>48406</v>
      </c>
      <c r="AR12" s="362">
        <v>483</v>
      </c>
      <c r="AS12" s="362">
        <v>3287.4</v>
      </c>
      <c r="AT12" s="362">
        <v>68918</v>
      </c>
      <c r="AU12" s="362">
        <v>373</v>
      </c>
      <c r="AV12" s="362">
        <v>2166</v>
      </c>
      <c r="AW12" s="362">
        <v>57454</v>
      </c>
      <c r="AX12" s="362">
        <v>462</v>
      </c>
      <c r="AY12" s="362">
        <v>2297.8000000000002</v>
      </c>
      <c r="AZ12" s="365">
        <v>50170</v>
      </c>
    </row>
    <row r="13" spans="1:52">
      <c r="A13" s="360" t="s">
        <v>397</v>
      </c>
      <c r="B13" s="361">
        <v>11331</v>
      </c>
      <c r="C13" s="361">
        <v>47349.5</v>
      </c>
      <c r="D13" s="361">
        <v>41921</v>
      </c>
      <c r="E13" s="362">
        <v>1425</v>
      </c>
      <c r="F13" s="362">
        <v>5619.2</v>
      </c>
      <c r="G13" s="362">
        <v>39656</v>
      </c>
      <c r="H13" s="363">
        <v>1760</v>
      </c>
      <c r="I13" s="364">
        <v>8532.7999999999993</v>
      </c>
      <c r="J13" s="364">
        <v>48899</v>
      </c>
      <c r="K13" s="362">
        <v>300</v>
      </c>
      <c r="L13" s="362">
        <v>1401.3</v>
      </c>
      <c r="M13" s="365">
        <v>46710</v>
      </c>
      <c r="N13" s="366">
        <v>277</v>
      </c>
      <c r="O13" s="362">
        <v>1269.7</v>
      </c>
      <c r="P13" s="362">
        <v>45673</v>
      </c>
      <c r="Q13" s="362">
        <v>1305</v>
      </c>
      <c r="R13" s="362">
        <v>6043.5</v>
      </c>
      <c r="S13" s="362">
        <v>48309</v>
      </c>
      <c r="T13" s="362">
        <v>809</v>
      </c>
      <c r="U13" s="362">
        <v>4098.3</v>
      </c>
      <c r="V13" s="362">
        <v>50534</v>
      </c>
      <c r="W13" s="362">
        <v>13</v>
      </c>
      <c r="X13" s="362">
        <v>37.299999999999997</v>
      </c>
      <c r="Y13" s="365">
        <v>28692</v>
      </c>
      <c r="Z13" s="362">
        <v>14</v>
      </c>
      <c r="AA13" s="362">
        <v>79.2</v>
      </c>
      <c r="AB13" s="365">
        <v>56571</v>
      </c>
      <c r="AC13" s="366">
        <v>872</v>
      </c>
      <c r="AD13" s="362">
        <v>3341.4</v>
      </c>
      <c r="AE13" s="362">
        <v>37586</v>
      </c>
      <c r="AF13" s="362">
        <v>604</v>
      </c>
      <c r="AG13" s="362">
        <v>1947.5</v>
      </c>
      <c r="AH13" s="362">
        <v>32350</v>
      </c>
      <c r="AI13" s="362">
        <v>649</v>
      </c>
      <c r="AJ13" s="362">
        <v>2446.6</v>
      </c>
      <c r="AK13" s="365">
        <v>37126</v>
      </c>
      <c r="AL13" s="362">
        <v>1017</v>
      </c>
      <c r="AM13" s="362">
        <v>4944.7</v>
      </c>
      <c r="AN13" s="365">
        <v>47545</v>
      </c>
      <c r="AO13" s="366">
        <v>1394</v>
      </c>
      <c r="AP13" s="362">
        <v>4804.7</v>
      </c>
      <c r="AQ13" s="362">
        <v>34295</v>
      </c>
      <c r="AR13" s="362">
        <v>190</v>
      </c>
      <c r="AS13" s="362">
        <v>478.9</v>
      </c>
      <c r="AT13" s="362">
        <v>27366</v>
      </c>
      <c r="AU13" s="362">
        <v>556</v>
      </c>
      <c r="AV13" s="362">
        <v>1792</v>
      </c>
      <c r="AW13" s="362">
        <v>32347</v>
      </c>
      <c r="AX13" s="362">
        <v>146</v>
      </c>
      <c r="AY13" s="362">
        <v>512.4</v>
      </c>
      <c r="AZ13" s="365">
        <v>35096</v>
      </c>
    </row>
    <row r="14" spans="1:52">
      <c r="A14" s="360" t="s">
        <v>400</v>
      </c>
      <c r="B14" s="361">
        <v>10467</v>
      </c>
      <c r="C14" s="361">
        <v>82278.100000000006</v>
      </c>
      <c r="D14" s="361">
        <v>78856</v>
      </c>
      <c r="E14" s="362">
        <v>5296</v>
      </c>
      <c r="F14" s="362">
        <v>42425.5</v>
      </c>
      <c r="G14" s="362">
        <v>79568</v>
      </c>
      <c r="H14" s="363">
        <v>56</v>
      </c>
      <c r="I14" s="364">
        <v>134.4</v>
      </c>
      <c r="J14" s="364">
        <v>24000</v>
      </c>
      <c r="K14" s="362">
        <v>88</v>
      </c>
      <c r="L14" s="362">
        <v>617.29999999999995</v>
      </c>
      <c r="M14" s="365">
        <v>70148</v>
      </c>
      <c r="N14" s="366">
        <v>291</v>
      </c>
      <c r="O14" s="362">
        <v>1795.2</v>
      </c>
      <c r="P14" s="362">
        <v>62333</v>
      </c>
      <c r="Q14" s="362">
        <v>249</v>
      </c>
      <c r="R14" s="362">
        <v>1590.2</v>
      </c>
      <c r="S14" s="362">
        <v>62117</v>
      </c>
      <c r="T14" s="362">
        <v>2267</v>
      </c>
      <c r="U14" s="362">
        <v>22656.799999999999</v>
      </c>
      <c r="V14" s="362">
        <v>99068</v>
      </c>
      <c r="W14" s="362">
        <v>243</v>
      </c>
      <c r="X14" s="362">
        <v>1737.6</v>
      </c>
      <c r="Y14" s="365">
        <v>70634</v>
      </c>
      <c r="Z14" s="362"/>
      <c r="AA14" s="362"/>
      <c r="AB14" s="365"/>
      <c r="AC14" s="366">
        <v>248</v>
      </c>
      <c r="AD14" s="362">
        <v>1129.5999999999999</v>
      </c>
      <c r="AE14" s="362">
        <v>57340</v>
      </c>
      <c r="AF14" s="362">
        <v>409</v>
      </c>
      <c r="AG14" s="362">
        <v>1248.9000000000001</v>
      </c>
      <c r="AH14" s="362">
        <v>33663</v>
      </c>
      <c r="AI14" s="362">
        <v>476</v>
      </c>
      <c r="AJ14" s="362">
        <v>3261.7</v>
      </c>
      <c r="AK14" s="365">
        <v>68958</v>
      </c>
      <c r="AL14" s="362">
        <v>125</v>
      </c>
      <c r="AM14" s="362">
        <v>671.8</v>
      </c>
      <c r="AN14" s="365">
        <v>56932</v>
      </c>
      <c r="AO14" s="366">
        <v>257</v>
      </c>
      <c r="AP14" s="362">
        <v>1634.1</v>
      </c>
      <c r="AQ14" s="362">
        <v>63093</v>
      </c>
      <c r="AR14" s="362">
        <v>207</v>
      </c>
      <c r="AS14" s="362">
        <v>1463.2</v>
      </c>
      <c r="AT14" s="362">
        <v>70010</v>
      </c>
      <c r="AU14" s="362">
        <v>157</v>
      </c>
      <c r="AV14" s="362">
        <v>1052.8</v>
      </c>
      <c r="AW14" s="362">
        <v>67487</v>
      </c>
      <c r="AX14" s="362">
        <v>98</v>
      </c>
      <c r="AY14" s="362">
        <v>859</v>
      </c>
      <c r="AZ14" s="365">
        <v>87653</v>
      </c>
    </row>
    <row r="15" spans="1:52">
      <c r="A15" s="360" t="s">
        <v>404</v>
      </c>
      <c r="B15" s="361">
        <v>23100</v>
      </c>
      <c r="C15" s="361">
        <v>231463.4</v>
      </c>
      <c r="D15" s="361">
        <v>102736</v>
      </c>
      <c r="E15" s="362"/>
      <c r="F15" s="362"/>
      <c r="G15" s="362"/>
      <c r="H15" s="363">
        <v>9119</v>
      </c>
      <c r="I15" s="364">
        <v>119117</v>
      </c>
      <c r="J15" s="364">
        <v>138847</v>
      </c>
      <c r="K15" s="362">
        <v>545</v>
      </c>
      <c r="L15" s="362">
        <v>5821</v>
      </c>
      <c r="M15" s="365">
        <v>105072</v>
      </c>
      <c r="N15" s="366">
        <v>696</v>
      </c>
      <c r="O15" s="362">
        <v>6724.2</v>
      </c>
      <c r="P15" s="362">
        <v>96060</v>
      </c>
      <c r="Q15" s="362">
        <v>971</v>
      </c>
      <c r="R15" s="362">
        <v>7555.8</v>
      </c>
      <c r="S15" s="362">
        <v>77895</v>
      </c>
      <c r="T15" s="362">
        <v>1372</v>
      </c>
      <c r="U15" s="362">
        <v>14080</v>
      </c>
      <c r="V15" s="362">
        <v>102699</v>
      </c>
      <c r="W15" s="362">
        <v>156</v>
      </c>
      <c r="X15" s="362">
        <v>784.5</v>
      </c>
      <c r="Y15" s="365">
        <v>50613</v>
      </c>
      <c r="Z15" s="362"/>
      <c r="AA15" s="362"/>
      <c r="AB15" s="365"/>
      <c r="AC15" s="366">
        <v>1812</v>
      </c>
      <c r="AD15" s="362">
        <v>16405.400000000001</v>
      </c>
      <c r="AE15" s="362">
        <v>90688</v>
      </c>
      <c r="AF15" s="362">
        <v>1119</v>
      </c>
      <c r="AG15" s="362">
        <v>3983.3</v>
      </c>
      <c r="AH15" s="362">
        <v>37864</v>
      </c>
      <c r="AI15" s="362">
        <v>2017</v>
      </c>
      <c r="AJ15" s="362">
        <v>17040.8</v>
      </c>
      <c r="AK15" s="365">
        <v>84654</v>
      </c>
      <c r="AL15" s="362">
        <v>1366</v>
      </c>
      <c r="AM15" s="362">
        <v>7318.1</v>
      </c>
      <c r="AN15" s="365">
        <v>52535</v>
      </c>
      <c r="AO15" s="366">
        <v>1439</v>
      </c>
      <c r="AP15" s="362">
        <v>14338.5</v>
      </c>
      <c r="AQ15" s="362">
        <v>100059</v>
      </c>
      <c r="AR15" s="362">
        <v>788</v>
      </c>
      <c r="AS15" s="362">
        <v>7405.9</v>
      </c>
      <c r="AT15" s="362">
        <v>93509</v>
      </c>
      <c r="AU15" s="362">
        <v>1448</v>
      </c>
      <c r="AV15" s="362">
        <v>9030.4</v>
      </c>
      <c r="AW15" s="362">
        <v>62322</v>
      </c>
      <c r="AX15" s="362">
        <v>252</v>
      </c>
      <c r="AY15" s="362">
        <v>1858.5</v>
      </c>
      <c r="AZ15" s="365">
        <v>71481</v>
      </c>
    </row>
    <row r="16" spans="1:52">
      <c r="A16" s="360" t="s">
        <v>409</v>
      </c>
      <c r="B16" s="361">
        <v>35181</v>
      </c>
      <c r="C16" s="361">
        <v>214424.3</v>
      </c>
      <c r="D16" s="361">
        <v>61845</v>
      </c>
      <c r="E16" s="362">
        <v>316</v>
      </c>
      <c r="F16" s="362">
        <v>1968.4</v>
      </c>
      <c r="G16" s="362">
        <v>61513</v>
      </c>
      <c r="H16" s="363">
        <v>6829</v>
      </c>
      <c r="I16" s="364">
        <v>34721.4</v>
      </c>
      <c r="J16" s="364">
        <v>51646</v>
      </c>
      <c r="K16" s="362">
        <v>2508</v>
      </c>
      <c r="L16" s="362">
        <v>11603.6</v>
      </c>
      <c r="M16" s="365">
        <v>47889</v>
      </c>
      <c r="N16" s="366">
        <v>1245</v>
      </c>
      <c r="O16" s="362">
        <v>9185.9</v>
      </c>
      <c r="P16" s="362">
        <v>74621</v>
      </c>
      <c r="Q16" s="362">
        <v>4223</v>
      </c>
      <c r="R16" s="362">
        <v>18280.900000000001</v>
      </c>
      <c r="S16" s="362">
        <v>42943</v>
      </c>
      <c r="T16" s="362">
        <v>11039</v>
      </c>
      <c r="U16" s="362">
        <v>92895.4</v>
      </c>
      <c r="V16" s="362">
        <v>86174</v>
      </c>
      <c r="W16" s="362">
        <v>204</v>
      </c>
      <c r="X16" s="362">
        <v>1586.1</v>
      </c>
      <c r="Y16" s="365">
        <v>75529</v>
      </c>
      <c r="Z16" s="362"/>
      <c r="AA16" s="362"/>
      <c r="AB16" s="365"/>
      <c r="AC16" s="366">
        <v>1795</v>
      </c>
      <c r="AD16" s="362">
        <v>10008.299999999999</v>
      </c>
      <c r="AE16" s="362">
        <v>57453</v>
      </c>
      <c r="AF16" s="362">
        <v>1601</v>
      </c>
      <c r="AG16" s="362">
        <v>6167</v>
      </c>
      <c r="AH16" s="362">
        <v>38713</v>
      </c>
      <c r="AI16" s="362">
        <v>868</v>
      </c>
      <c r="AJ16" s="362">
        <v>4741.7</v>
      </c>
      <c r="AK16" s="365">
        <v>56992</v>
      </c>
      <c r="AL16" s="362">
        <v>1852</v>
      </c>
      <c r="AM16" s="362">
        <v>8730.2000000000007</v>
      </c>
      <c r="AN16" s="365">
        <v>49046</v>
      </c>
      <c r="AO16" s="366">
        <v>941</v>
      </c>
      <c r="AP16" s="362">
        <v>4828.1000000000004</v>
      </c>
      <c r="AQ16" s="362">
        <v>51199</v>
      </c>
      <c r="AR16" s="362">
        <v>1013</v>
      </c>
      <c r="AS16" s="362">
        <v>4786</v>
      </c>
      <c r="AT16" s="362">
        <v>47433</v>
      </c>
      <c r="AU16" s="362">
        <v>666</v>
      </c>
      <c r="AV16" s="362">
        <v>4368.6000000000004</v>
      </c>
      <c r="AW16" s="362">
        <v>58482</v>
      </c>
      <c r="AX16" s="362">
        <v>81</v>
      </c>
      <c r="AY16" s="362">
        <v>552.70000000000005</v>
      </c>
      <c r="AZ16" s="365">
        <v>68235</v>
      </c>
    </row>
    <row r="17" spans="1:52">
      <c r="A17" s="360" t="s">
        <v>413</v>
      </c>
      <c r="B17" s="361">
        <v>11472</v>
      </c>
      <c r="C17" s="361">
        <v>58369.1</v>
      </c>
      <c r="D17" s="361">
        <v>50201</v>
      </c>
      <c r="E17" s="362">
        <v>45</v>
      </c>
      <c r="F17" s="362">
        <v>772.7</v>
      </c>
      <c r="G17" s="362">
        <v>164404</v>
      </c>
      <c r="H17" s="363">
        <v>3981</v>
      </c>
      <c r="I17" s="364">
        <v>19756.7</v>
      </c>
      <c r="J17" s="364">
        <v>48794</v>
      </c>
      <c r="K17" s="362">
        <v>953</v>
      </c>
      <c r="L17" s="362">
        <v>2626.6</v>
      </c>
      <c r="M17" s="365">
        <v>27648</v>
      </c>
      <c r="N17" s="366">
        <v>403</v>
      </c>
      <c r="O17" s="362">
        <v>1656.8</v>
      </c>
      <c r="P17" s="362">
        <v>41317</v>
      </c>
      <c r="Q17" s="362">
        <v>1068</v>
      </c>
      <c r="R17" s="362">
        <v>5774.4</v>
      </c>
      <c r="S17" s="362">
        <v>56171</v>
      </c>
      <c r="T17" s="362">
        <v>698</v>
      </c>
      <c r="U17" s="362">
        <v>7418</v>
      </c>
      <c r="V17" s="362">
        <v>82698</v>
      </c>
      <c r="W17" s="362">
        <v>300</v>
      </c>
      <c r="X17" s="362">
        <v>2029.4</v>
      </c>
      <c r="Y17" s="365">
        <v>67873</v>
      </c>
      <c r="Z17" s="362"/>
      <c r="AA17" s="362"/>
      <c r="AB17" s="365"/>
      <c r="AC17" s="366">
        <v>1057</v>
      </c>
      <c r="AD17" s="362">
        <v>5997.8</v>
      </c>
      <c r="AE17" s="362">
        <v>57286</v>
      </c>
      <c r="AF17" s="362">
        <v>819</v>
      </c>
      <c r="AG17" s="362">
        <v>1852</v>
      </c>
      <c r="AH17" s="362">
        <v>24241</v>
      </c>
      <c r="AI17" s="362">
        <v>112</v>
      </c>
      <c r="AJ17" s="362">
        <v>405.3</v>
      </c>
      <c r="AK17" s="365">
        <v>36188</v>
      </c>
      <c r="AL17" s="362">
        <v>314</v>
      </c>
      <c r="AM17" s="362">
        <v>2029.7</v>
      </c>
      <c r="AN17" s="365">
        <v>59873</v>
      </c>
      <c r="AO17" s="366">
        <v>824</v>
      </c>
      <c r="AP17" s="362">
        <v>4374.3999999999996</v>
      </c>
      <c r="AQ17" s="362">
        <v>54072</v>
      </c>
      <c r="AR17" s="362">
        <v>38</v>
      </c>
      <c r="AS17" s="362">
        <v>233.2</v>
      </c>
      <c r="AT17" s="362">
        <v>61368</v>
      </c>
      <c r="AU17" s="362">
        <v>627</v>
      </c>
      <c r="AV17" s="362">
        <v>1671.9</v>
      </c>
      <c r="AW17" s="362">
        <v>27544</v>
      </c>
      <c r="AX17" s="362">
        <v>233</v>
      </c>
      <c r="AY17" s="362">
        <v>1770.2</v>
      </c>
      <c r="AZ17" s="365">
        <v>73758</v>
      </c>
    </row>
    <row r="18" spans="1:52">
      <c r="A18" s="360" t="s">
        <v>416</v>
      </c>
      <c r="B18" s="361">
        <v>18942</v>
      </c>
      <c r="C18" s="361">
        <v>132544.29999999999</v>
      </c>
      <c r="D18" s="361">
        <v>70271</v>
      </c>
      <c r="E18" s="362"/>
      <c r="F18" s="362"/>
      <c r="G18" s="362"/>
      <c r="H18" s="363">
        <v>2449</v>
      </c>
      <c r="I18" s="364">
        <v>15546.3</v>
      </c>
      <c r="J18" s="364">
        <v>63793</v>
      </c>
      <c r="K18" s="362">
        <v>1444</v>
      </c>
      <c r="L18" s="362">
        <v>9287.7999999999993</v>
      </c>
      <c r="M18" s="365">
        <v>63966</v>
      </c>
      <c r="N18" s="366">
        <v>324</v>
      </c>
      <c r="O18" s="362">
        <v>2853.4</v>
      </c>
      <c r="P18" s="362">
        <v>88615</v>
      </c>
      <c r="Q18" s="362">
        <v>2540</v>
      </c>
      <c r="R18" s="362">
        <v>18154.2</v>
      </c>
      <c r="S18" s="362">
        <v>71501</v>
      </c>
      <c r="T18" s="362">
        <v>4894</v>
      </c>
      <c r="U18" s="362">
        <v>42978.3</v>
      </c>
      <c r="V18" s="362">
        <v>88597</v>
      </c>
      <c r="W18" s="362">
        <v>1382</v>
      </c>
      <c r="X18" s="362">
        <v>11329.6</v>
      </c>
      <c r="Y18" s="365">
        <v>83737</v>
      </c>
      <c r="Z18" s="362"/>
      <c r="AA18" s="362"/>
      <c r="AB18" s="365"/>
      <c r="AC18" s="366">
        <v>520</v>
      </c>
      <c r="AD18" s="362">
        <v>3074.4</v>
      </c>
      <c r="AE18" s="362">
        <v>59466</v>
      </c>
      <c r="AF18" s="362">
        <v>1799</v>
      </c>
      <c r="AG18" s="362">
        <v>6815.4</v>
      </c>
      <c r="AH18" s="362">
        <v>36505</v>
      </c>
      <c r="AI18" s="362">
        <v>619</v>
      </c>
      <c r="AJ18" s="362">
        <v>3378.5</v>
      </c>
      <c r="AK18" s="365">
        <v>54230</v>
      </c>
      <c r="AL18" s="362">
        <v>631</v>
      </c>
      <c r="AM18" s="362">
        <v>3470</v>
      </c>
      <c r="AN18" s="365">
        <v>59622</v>
      </c>
      <c r="AO18" s="366">
        <v>1217</v>
      </c>
      <c r="AP18" s="362">
        <v>8352.5</v>
      </c>
      <c r="AQ18" s="362">
        <v>69837</v>
      </c>
      <c r="AR18" s="362">
        <v>605</v>
      </c>
      <c r="AS18" s="362">
        <v>3740.9</v>
      </c>
      <c r="AT18" s="362">
        <v>61226</v>
      </c>
      <c r="AU18" s="362">
        <v>441</v>
      </c>
      <c r="AV18" s="362">
        <v>2999</v>
      </c>
      <c r="AW18" s="362">
        <v>68943</v>
      </c>
      <c r="AX18" s="362">
        <v>77</v>
      </c>
      <c r="AY18" s="362">
        <v>564</v>
      </c>
      <c r="AZ18" s="365">
        <v>73247</v>
      </c>
    </row>
    <row r="19" spans="1:52">
      <c r="A19" s="360" t="s">
        <v>420</v>
      </c>
      <c r="B19" s="361">
        <v>10307</v>
      </c>
      <c r="C19" s="361">
        <v>64974.7</v>
      </c>
      <c r="D19" s="361">
        <v>62960</v>
      </c>
      <c r="E19" s="362"/>
      <c r="F19" s="362"/>
      <c r="G19" s="362"/>
      <c r="H19" s="363">
        <v>2648</v>
      </c>
      <c r="I19" s="364">
        <v>15326.9</v>
      </c>
      <c r="J19" s="364">
        <v>58012</v>
      </c>
      <c r="K19" s="362">
        <v>760</v>
      </c>
      <c r="L19" s="362">
        <v>4666.3999999999996</v>
      </c>
      <c r="M19" s="365">
        <v>61400</v>
      </c>
      <c r="N19" s="366">
        <v>747</v>
      </c>
      <c r="O19" s="362">
        <v>3010.1</v>
      </c>
      <c r="P19" s="362">
        <v>38443</v>
      </c>
      <c r="Q19" s="362">
        <v>258</v>
      </c>
      <c r="R19" s="362">
        <v>1960.5</v>
      </c>
      <c r="S19" s="362">
        <v>76582</v>
      </c>
      <c r="T19" s="362">
        <v>324</v>
      </c>
      <c r="U19" s="362">
        <v>3862</v>
      </c>
      <c r="V19" s="362">
        <v>124984</v>
      </c>
      <c r="W19" s="362">
        <v>105</v>
      </c>
      <c r="X19" s="362">
        <v>715.5</v>
      </c>
      <c r="Y19" s="365">
        <v>68798</v>
      </c>
      <c r="Z19" s="362">
        <v>203</v>
      </c>
      <c r="AA19" s="362">
        <v>1136.9000000000001</v>
      </c>
      <c r="AB19" s="365">
        <v>56005</v>
      </c>
      <c r="AC19" s="366">
        <v>695</v>
      </c>
      <c r="AD19" s="362">
        <v>4668</v>
      </c>
      <c r="AE19" s="362">
        <v>67359</v>
      </c>
      <c r="AF19" s="362">
        <v>566</v>
      </c>
      <c r="AG19" s="362">
        <v>2735.2</v>
      </c>
      <c r="AH19" s="362">
        <v>48240</v>
      </c>
      <c r="AI19" s="362">
        <v>884</v>
      </c>
      <c r="AJ19" s="362">
        <v>6405.4</v>
      </c>
      <c r="AK19" s="365">
        <v>72377</v>
      </c>
      <c r="AL19" s="362">
        <v>2025</v>
      </c>
      <c r="AM19" s="362">
        <v>13892.4</v>
      </c>
      <c r="AN19" s="365">
        <v>68945</v>
      </c>
      <c r="AO19" s="366">
        <v>423</v>
      </c>
      <c r="AP19" s="362">
        <v>2911.1</v>
      </c>
      <c r="AQ19" s="362">
        <v>67858</v>
      </c>
      <c r="AR19" s="362">
        <v>418</v>
      </c>
      <c r="AS19" s="362">
        <v>1981.9</v>
      </c>
      <c r="AT19" s="362">
        <v>46964</v>
      </c>
      <c r="AU19" s="362">
        <v>220</v>
      </c>
      <c r="AV19" s="362">
        <v>1477.9</v>
      </c>
      <c r="AW19" s="362">
        <v>67177</v>
      </c>
      <c r="AX19" s="362">
        <v>31</v>
      </c>
      <c r="AY19" s="362">
        <v>224.5</v>
      </c>
      <c r="AZ19" s="365">
        <v>70156</v>
      </c>
    </row>
    <row r="20" spans="1:52">
      <c r="A20" s="360" t="s">
        <v>424</v>
      </c>
      <c r="B20" s="361">
        <v>1561</v>
      </c>
      <c r="C20" s="361">
        <v>8812</v>
      </c>
      <c r="D20" s="361">
        <v>55526</v>
      </c>
      <c r="E20" s="362"/>
      <c r="F20" s="362"/>
      <c r="G20" s="362"/>
      <c r="H20" s="363">
        <v>420</v>
      </c>
      <c r="I20" s="364">
        <v>2246.1999999999998</v>
      </c>
      <c r="J20" s="364">
        <v>53737</v>
      </c>
      <c r="K20" s="362">
        <v>60</v>
      </c>
      <c r="L20" s="362">
        <v>327.39999999999998</v>
      </c>
      <c r="M20" s="365">
        <v>52806</v>
      </c>
      <c r="N20" s="366">
        <v>93</v>
      </c>
      <c r="O20" s="362">
        <v>440.1</v>
      </c>
      <c r="P20" s="362">
        <v>47323</v>
      </c>
      <c r="Q20" s="362">
        <v>135</v>
      </c>
      <c r="R20" s="362">
        <v>654.79999999999995</v>
      </c>
      <c r="S20" s="362">
        <v>49233</v>
      </c>
      <c r="T20" s="362">
        <v>213</v>
      </c>
      <c r="U20" s="362">
        <v>1506.7</v>
      </c>
      <c r="V20" s="362">
        <v>72091</v>
      </c>
      <c r="W20" s="362"/>
      <c r="X20" s="362"/>
      <c r="Y20" s="365"/>
      <c r="Z20" s="362"/>
      <c r="AA20" s="362"/>
      <c r="AB20" s="365"/>
      <c r="AC20" s="366">
        <v>119</v>
      </c>
      <c r="AD20" s="362">
        <v>902</v>
      </c>
      <c r="AE20" s="362">
        <v>77094</v>
      </c>
      <c r="AF20" s="362">
        <v>96</v>
      </c>
      <c r="AG20" s="362">
        <v>370.8</v>
      </c>
      <c r="AH20" s="362">
        <v>41663</v>
      </c>
      <c r="AI20" s="362">
        <v>34</v>
      </c>
      <c r="AJ20" s="362">
        <v>272.5</v>
      </c>
      <c r="AK20" s="365">
        <v>80147</v>
      </c>
      <c r="AL20" s="362">
        <v>163</v>
      </c>
      <c r="AM20" s="362">
        <v>1049.0999999999999</v>
      </c>
      <c r="AN20" s="365">
        <v>51426</v>
      </c>
      <c r="AO20" s="366">
        <v>106</v>
      </c>
      <c r="AP20" s="362">
        <v>424.5</v>
      </c>
      <c r="AQ20" s="362">
        <v>40047</v>
      </c>
      <c r="AR20" s="362">
        <v>58</v>
      </c>
      <c r="AS20" s="362">
        <v>382.4</v>
      </c>
      <c r="AT20" s="362">
        <v>65931</v>
      </c>
      <c r="AU20" s="362">
        <v>61</v>
      </c>
      <c r="AV20" s="362">
        <v>229</v>
      </c>
      <c r="AW20" s="362">
        <v>37541</v>
      </c>
      <c r="AX20" s="362">
        <v>3</v>
      </c>
      <c r="AY20" s="362">
        <v>6.5</v>
      </c>
      <c r="AZ20" s="365">
        <v>21667</v>
      </c>
    </row>
    <row r="21" spans="1:52">
      <c r="A21" s="360" t="s">
        <v>428</v>
      </c>
      <c r="B21" s="361">
        <v>109767</v>
      </c>
      <c r="C21" s="361">
        <v>922399.8</v>
      </c>
      <c r="D21" s="361">
        <v>83917</v>
      </c>
      <c r="E21" s="362"/>
      <c r="F21" s="362"/>
      <c r="G21" s="362"/>
      <c r="H21" s="363">
        <v>14116</v>
      </c>
      <c r="I21" s="364">
        <v>113786.3</v>
      </c>
      <c r="J21" s="364">
        <v>81375</v>
      </c>
      <c r="K21" s="362">
        <v>3065</v>
      </c>
      <c r="L21" s="362">
        <v>29717</v>
      </c>
      <c r="M21" s="365">
        <v>96641</v>
      </c>
      <c r="N21" s="366">
        <v>5363</v>
      </c>
      <c r="O21" s="362">
        <v>51834.6</v>
      </c>
      <c r="P21" s="362">
        <v>96097</v>
      </c>
      <c r="Q21" s="362">
        <v>12946</v>
      </c>
      <c r="R21" s="362">
        <v>127766</v>
      </c>
      <c r="S21" s="362">
        <v>98990</v>
      </c>
      <c r="T21" s="362">
        <v>8330</v>
      </c>
      <c r="U21" s="362">
        <v>93006</v>
      </c>
      <c r="V21" s="362">
        <v>112082</v>
      </c>
      <c r="W21" s="362">
        <v>2475</v>
      </c>
      <c r="X21" s="362">
        <v>20672.3</v>
      </c>
      <c r="Y21" s="365">
        <v>84862</v>
      </c>
      <c r="Z21" s="362"/>
      <c r="AA21" s="362"/>
      <c r="AB21" s="365"/>
      <c r="AC21" s="366">
        <v>7680</v>
      </c>
      <c r="AD21" s="362">
        <v>57692.9</v>
      </c>
      <c r="AE21" s="362">
        <v>77628</v>
      </c>
      <c r="AF21" s="362">
        <v>17784</v>
      </c>
      <c r="AG21" s="362">
        <v>128661.1</v>
      </c>
      <c r="AH21" s="362">
        <v>70472</v>
      </c>
      <c r="AI21" s="362">
        <v>9985</v>
      </c>
      <c r="AJ21" s="362">
        <v>75130</v>
      </c>
      <c r="AK21" s="365">
        <v>76460</v>
      </c>
      <c r="AL21" s="362">
        <v>9630</v>
      </c>
      <c r="AM21" s="362">
        <v>60098.3</v>
      </c>
      <c r="AN21" s="365">
        <v>61138</v>
      </c>
      <c r="AO21" s="366">
        <v>6161</v>
      </c>
      <c r="AP21" s="362">
        <v>62879.6</v>
      </c>
      <c r="AQ21" s="362">
        <v>101615</v>
      </c>
      <c r="AR21" s="362">
        <v>6348</v>
      </c>
      <c r="AS21" s="362">
        <v>46355.3</v>
      </c>
      <c r="AT21" s="362">
        <v>72600</v>
      </c>
      <c r="AU21" s="362">
        <v>5376</v>
      </c>
      <c r="AV21" s="362">
        <v>49277.1</v>
      </c>
      <c r="AW21" s="362">
        <v>91338</v>
      </c>
      <c r="AX21" s="362">
        <v>508</v>
      </c>
      <c r="AY21" s="362">
        <v>5523.3</v>
      </c>
      <c r="AZ21" s="365">
        <v>107877</v>
      </c>
    </row>
    <row r="22" spans="1:52">
      <c r="A22" s="360" t="s">
        <v>432</v>
      </c>
      <c r="B22" s="361">
        <v>48742</v>
      </c>
      <c r="C22" s="361">
        <v>416077</v>
      </c>
      <c r="D22" s="361">
        <v>86706</v>
      </c>
      <c r="E22" s="362"/>
      <c r="F22" s="362"/>
      <c r="G22" s="362"/>
      <c r="H22" s="363">
        <v>11400</v>
      </c>
      <c r="I22" s="364">
        <v>116832</v>
      </c>
      <c r="J22" s="364">
        <v>103327</v>
      </c>
      <c r="K22" s="362">
        <v>1549</v>
      </c>
      <c r="L22" s="362">
        <v>11780.1</v>
      </c>
      <c r="M22" s="365">
        <v>77501</v>
      </c>
      <c r="N22" s="366">
        <v>3428</v>
      </c>
      <c r="O22" s="362">
        <v>31860.7</v>
      </c>
      <c r="P22" s="362">
        <v>94040</v>
      </c>
      <c r="Q22" s="362">
        <v>1991</v>
      </c>
      <c r="R22" s="362">
        <v>13708.6</v>
      </c>
      <c r="S22" s="362">
        <v>69270</v>
      </c>
      <c r="T22" s="362">
        <v>2394</v>
      </c>
      <c r="U22" s="362">
        <v>24705.599999999999</v>
      </c>
      <c r="V22" s="362">
        <v>105715</v>
      </c>
      <c r="W22" s="362">
        <v>138</v>
      </c>
      <c r="X22" s="362">
        <v>560.79999999999995</v>
      </c>
      <c r="Y22" s="365">
        <v>41235</v>
      </c>
      <c r="Z22" s="362"/>
      <c r="AA22" s="362"/>
      <c r="AB22" s="365"/>
      <c r="AC22" s="366">
        <v>4435</v>
      </c>
      <c r="AD22" s="362">
        <v>36462.9</v>
      </c>
      <c r="AE22" s="362">
        <v>82664</v>
      </c>
      <c r="AF22" s="362">
        <v>6853</v>
      </c>
      <c r="AG22" s="362">
        <v>51443.3</v>
      </c>
      <c r="AH22" s="362">
        <v>78792</v>
      </c>
      <c r="AI22" s="362">
        <v>4844</v>
      </c>
      <c r="AJ22" s="362">
        <v>36705.5</v>
      </c>
      <c r="AK22" s="365">
        <v>77096</v>
      </c>
      <c r="AL22" s="362">
        <v>3610</v>
      </c>
      <c r="AM22" s="362">
        <v>26510.9</v>
      </c>
      <c r="AN22" s="365">
        <v>73662</v>
      </c>
      <c r="AO22" s="366">
        <v>2728</v>
      </c>
      <c r="AP22" s="362">
        <v>23861</v>
      </c>
      <c r="AQ22" s="362">
        <v>88146</v>
      </c>
      <c r="AR22" s="362">
        <v>2345</v>
      </c>
      <c r="AS22" s="362">
        <v>18907.5</v>
      </c>
      <c r="AT22" s="362">
        <v>80870</v>
      </c>
      <c r="AU22" s="362">
        <v>2908</v>
      </c>
      <c r="AV22" s="362">
        <v>21588.400000000001</v>
      </c>
      <c r="AW22" s="362">
        <v>75722</v>
      </c>
      <c r="AX22" s="362">
        <v>119</v>
      </c>
      <c r="AY22" s="362">
        <v>1149.7</v>
      </c>
      <c r="AZ22" s="365">
        <v>92718</v>
      </c>
    </row>
    <row r="23" spans="1:52">
      <c r="A23" s="360" t="s">
        <v>435</v>
      </c>
      <c r="B23" s="361">
        <v>5904</v>
      </c>
      <c r="C23" s="361">
        <v>43459.9</v>
      </c>
      <c r="D23" s="361">
        <v>69558</v>
      </c>
      <c r="E23" s="362">
        <v>491</v>
      </c>
      <c r="F23" s="362">
        <v>3774.4</v>
      </c>
      <c r="G23" s="362">
        <v>74008</v>
      </c>
      <c r="H23" s="363">
        <v>339</v>
      </c>
      <c r="I23" s="364">
        <v>2448.9</v>
      </c>
      <c r="J23" s="364">
        <v>72026</v>
      </c>
      <c r="K23" s="362">
        <v>100</v>
      </c>
      <c r="L23" s="362">
        <v>855.4</v>
      </c>
      <c r="M23" s="365">
        <v>85540</v>
      </c>
      <c r="N23" s="366">
        <v>356</v>
      </c>
      <c r="O23" s="362">
        <v>2648.3</v>
      </c>
      <c r="P23" s="362">
        <v>66042</v>
      </c>
      <c r="Q23" s="362">
        <v>843</v>
      </c>
      <c r="R23" s="362">
        <v>9642</v>
      </c>
      <c r="S23" s="362">
        <v>114377</v>
      </c>
      <c r="T23" s="362">
        <v>237</v>
      </c>
      <c r="U23" s="362">
        <v>2116.3000000000002</v>
      </c>
      <c r="V23" s="362">
        <v>66972</v>
      </c>
      <c r="W23" s="362">
        <v>32</v>
      </c>
      <c r="X23" s="362">
        <v>253.6</v>
      </c>
      <c r="Y23" s="365">
        <v>39625</v>
      </c>
      <c r="Z23" s="362"/>
      <c r="AA23" s="362"/>
      <c r="AB23" s="365"/>
      <c r="AC23" s="366">
        <v>750</v>
      </c>
      <c r="AD23" s="362">
        <v>4337.8999999999996</v>
      </c>
      <c r="AE23" s="362">
        <v>46246</v>
      </c>
      <c r="AF23" s="362">
        <v>422</v>
      </c>
      <c r="AG23" s="362">
        <v>1608.2</v>
      </c>
      <c r="AH23" s="362">
        <v>39034</v>
      </c>
      <c r="AI23" s="362">
        <v>438</v>
      </c>
      <c r="AJ23" s="362">
        <v>3395.1</v>
      </c>
      <c r="AK23" s="365">
        <v>79325</v>
      </c>
      <c r="AL23" s="362">
        <v>747</v>
      </c>
      <c r="AM23" s="362">
        <v>4216.7</v>
      </c>
      <c r="AN23" s="365">
        <v>56676</v>
      </c>
      <c r="AO23" s="366">
        <v>409</v>
      </c>
      <c r="AP23" s="362">
        <v>3148.5</v>
      </c>
      <c r="AQ23" s="362">
        <v>76980</v>
      </c>
      <c r="AR23" s="362">
        <v>381</v>
      </c>
      <c r="AS23" s="362">
        <v>2482.1999999999998</v>
      </c>
      <c r="AT23" s="362">
        <v>65150</v>
      </c>
      <c r="AU23" s="362">
        <v>275</v>
      </c>
      <c r="AV23" s="362">
        <v>1891</v>
      </c>
      <c r="AW23" s="362">
        <v>68022</v>
      </c>
      <c r="AX23" s="362">
        <v>84</v>
      </c>
      <c r="AY23" s="362">
        <v>641.4</v>
      </c>
      <c r="AZ23" s="365">
        <v>76357</v>
      </c>
    </row>
    <row r="24" spans="1:52">
      <c r="A24" s="367" t="s">
        <v>441</v>
      </c>
      <c r="B24" s="368">
        <v>73050</v>
      </c>
      <c r="C24" s="368">
        <v>627489.9</v>
      </c>
      <c r="D24" s="368">
        <v>86407</v>
      </c>
      <c r="E24" s="369"/>
      <c r="F24" s="369"/>
      <c r="G24" s="369"/>
      <c r="H24" s="370">
        <v>13273</v>
      </c>
      <c r="I24" s="371">
        <v>130482.3</v>
      </c>
      <c r="J24" s="371">
        <v>98566</v>
      </c>
      <c r="K24" s="369">
        <v>3491</v>
      </c>
      <c r="L24" s="369">
        <v>30438.799999999999</v>
      </c>
      <c r="M24" s="372">
        <v>88588</v>
      </c>
      <c r="N24" s="373">
        <v>3771</v>
      </c>
      <c r="O24" s="369">
        <v>36818.6</v>
      </c>
      <c r="P24" s="369">
        <v>97172</v>
      </c>
      <c r="Q24" s="369">
        <v>6256</v>
      </c>
      <c r="R24" s="369">
        <v>61237.9</v>
      </c>
      <c r="S24" s="369">
        <v>98248</v>
      </c>
      <c r="T24" s="369">
        <v>3360</v>
      </c>
      <c r="U24" s="369">
        <v>45052.1</v>
      </c>
      <c r="V24" s="369">
        <v>134404</v>
      </c>
      <c r="W24" s="369">
        <v>402</v>
      </c>
      <c r="X24" s="369">
        <v>2476.1</v>
      </c>
      <c r="Y24" s="372">
        <v>61903</v>
      </c>
      <c r="Z24" s="369"/>
      <c r="AA24" s="369"/>
      <c r="AB24" s="372"/>
      <c r="AC24" s="373">
        <v>5094</v>
      </c>
      <c r="AD24" s="369">
        <v>47777.7</v>
      </c>
      <c r="AE24" s="369">
        <v>94703</v>
      </c>
      <c r="AF24" s="369">
        <v>7410</v>
      </c>
      <c r="AG24" s="369">
        <v>36462.699999999997</v>
      </c>
      <c r="AH24" s="369">
        <v>51018</v>
      </c>
      <c r="AI24" s="369">
        <v>5925</v>
      </c>
      <c r="AJ24" s="369">
        <v>45911.6</v>
      </c>
      <c r="AK24" s="372">
        <v>77344</v>
      </c>
      <c r="AL24" s="369">
        <v>5979</v>
      </c>
      <c r="AM24" s="369">
        <v>47929.7</v>
      </c>
      <c r="AN24" s="372">
        <v>79657</v>
      </c>
      <c r="AO24" s="373">
        <v>5950</v>
      </c>
      <c r="AP24" s="369">
        <v>50956.4</v>
      </c>
      <c r="AQ24" s="369">
        <v>85555</v>
      </c>
      <c r="AR24" s="369">
        <v>5630</v>
      </c>
      <c r="AS24" s="369">
        <v>41155.199999999997</v>
      </c>
      <c r="AT24" s="369">
        <v>72983</v>
      </c>
      <c r="AU24" s="369">
        <v>5129</v>
      </c>
      <c r="AV24" s="369">
        <v>39939.300000000003</v>
      </c>
      <c r="AW24" s="369">
        <v>78931</v>
      </c>
      <c r="AX24" s="369">
        <v>1380</v>
      </c>
      <c r="AY24" s="369">
        <v>10851.5</v>
      </c>
      <c r="AZ24" s="372">
        <v>79093</v>
      </c>
    </row>
    <row r="25" spans="1:52">
      <c r="AZ25" s="374"/>
    </row>
    <row r="26" spans="1:52">
      <c r="AZ26" s="374"/>
    </row>
    <row r="27" spans="1:52">
      <c r="AZ27" s="374"/>
    </row>
    <row r="28" spans="1:52">
      <c r="AZ28" s="374"/>
    </row>
    <row r="29" spans="1:52">
      <c r="AZ29" s="374"/>
    </row>
    <row r="30" spans="1:52">
      <c r="AZ30" s="374"/>
    </row>
    <row r="31" spans="1:52">
      <c r="AZ31" s="374"/>
    </row>
    <row r="32" spans="1:52">
      <c r="AZ32" s="374"/>
    </row>
    <row r="33" spans="52:52">
      <c r="AZ33" s="374"/>
    </row>
    <row r="34" spans="52:52">
      <c r="AZ34" s="374"/>
    </row>
    <row r="35" spans="52:52">
      <c r="AZ35" s="374"/>
    </row>
    <row r="36" spans="52:52">
      <c r="AZ36" s="374"/>
    </row>
    <row r="37" spans="52:52">
      <c r="AZ37" s="374"/>
    </row>
    <row r="38" spans="52:52">
      <c r="AZ38" s="374"/>
    </row>
    <row r="39" spans="52:52">
      <c r="AZ39" s="374"/>
    </row>
    <row r="40" spans="52:52">
      <c r="AZ40" s="374"/>
    </row>
    <row r="41" spans="52:52">
      <c r="AZ41" s="374"/>
    </row>
    <row r="42" spans="52:52">
      <c r="AZ42" s="374"/>
    </row>
    <row r="43" spans="52:52">
      <c r="AZ43" s="374"/>
    </row>
    <row r="44" spans="52:52">
      <c r="AZ44" s="374"/>
    </row>
    <row r="45" spans="52:52">
      <c r="AZ45" s="374"/>
    </row>
    <row r="46" spans="52:52">
      <c r="AZ46" s="374"/>
    </row>
    <row r="47" spans="52:52">
      <c r="AZ47" s="374"/>
    </row>
    <row r="48" spans="52:52">
      <c r="AZ48" s="374"/>
    </row>
    <row r="49" spans="52:52">
      <c r="AZ49" s="374"/>
    </row>
    <row r="50" spans="52:52">
      <c r="AZ50" s="374"/>
    </row>
    <row r="51" spans="52:52">
      <c r="AZ51" s="374"/>
    </row>
    <row r="52" spans="52:52">
      <c r="AZ52" s="374"/>
    </row>
    <row r="53" spans="52:52">
      <c r="AZ53" s="374"/>
    </row>
    <row r="54" spans="52:52">
      <c r="AZ54" s="374"/>
    </row>
    <row r="55" spans="52:52">
      <c r="AZ55" s="374"/>
    </row>
    <row r="56" spans="52:52">
      <c r="AZ56" s="374"/>
    </row>
    <row r="57" spans="52:52">
      <c r="AZ57" s="374"/>
    </row>
    <row r="58" spans="52:52">
      <c r="AZ58" s="374"/>
    </row>
    <row r="59" spans="52:52">
      <c r="AZ59" s="374"/>
    </row>
    <row r="60" spans="52:52">
      <c r="AZ60" s="374"/>
    </row>
    <row r="61" spans="52:52">
      <c r="AZ61" s="374"/>
    </row>
    <row r="62" spans="52:52">
      <c r="AZ62" s="374"/>
    </row>
    <row r="63" spans="52:52">
      <c r="AZ63" s="374"/>
    </row>
  </sheetData>
  <mergeCells count="39">
    <mergeCell ref="AL1:AM1"/>
    <mergeCell ref="AO1:AP1"/>
    <mergeCell ref="AX1:AZ1"/>
    <mergeCell ref="K2:M2"/>
    <mergeCell ref="N2:P2"/>
    <mergeCell ref="Q2:R2"/>
    <mergeCell ref="S2:T2"/>
    <mergeCell ref="W2:Y2"/>
    <mergeCell ref="AC2:AE2"/>
    <mergeCell ref="A1:M1"/>
    <mergeCell ref="N1:O1"/>
    <mergeCell ref="Q1:R1"/>
    <mergeCell ref="Z1:AA1"/>
    <mergeCell ref="AC1:AD1"/>
    <mergeCell ref="AH1:AK1"/>
    <mergeCell ref="A3:A4"/>
    <mergeCell ref="B3:D3"/>
    <mergeCell ref="E3:G3"/>
    <mergeCell ref="H3:J3"/>
    <mergeCell ref="K3:M3"/>
    <mergeCell ref="N3:P3"/>
    <mergeCell ref="Q3:S3"/>
    <mergeCell ref="T3:V3"/>
    <mergeCell ref="W3:Y3"/>
    <mergeCell ref="Z3:AB3"/>
    <mergeCell ref="AX3:AZ3"/>
    <mergeCell ref="Z2:AB2"/>
    <mergeCell ref="AF3:AH3"/>
    <mergeCell ref="AI3:AK3"/>
    <mergeCell ref="AL3:AN3"/>
    <mergeCell ref="AO3:AQ3"/>
    <mergeCell ref="AR3:AT3"/>
    <mergeCell ref="AU3:AW3"/>
    <mergeCell ref="AC3:AE3"/>
    <mergeCell ref="AF2:AG2"/>
    <mergeCell ref="AI2:AK2"/>
    <mergeCell ref="AL2:AN2"/>
    <mergeCell ref="AO2:AQ2"/>
    <mergeCell ref="AX2:AZ2"/>
  </mergeCells>
  <phoneticPr fontId="16" type="noConversion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23</vt:i4>
      </vt:variant>
      <vt:variant>
        <vt:lpstr>命名范围</vt:lpstr>
      </vt:variant>
      <vt:variant>
        <vt:i4>1</vt:i4>
      </vt:variant>
    </vt:vector>
  </HeadingPairs>
  <TitlesOfParts>
    <vt:vector size="24" baseType="lpstr">
      <vt:lpstr>4-1（右上）</vt:lpstr>
      <vt:lpstr>4-2（右下）</vt:lpstr>
      <vt:lpstr>4-3（左）</vt:lpstr>
      <vt:lpstr>4-4（右）</vt:lpstr>
      <vt:lpstr>4-5（左右）</vt:lpstr>
      <vt:lpstr>4-6（左右）</vt:lpstr>
      <vt:lpstr>4-7（左右）</vt:lpstr>
      <vt:lpstr>4-8（左右，续表）</vt:lpstr>
      <vt:lpstr>4-9（左右，续表）</vt:lpstr>
      <vt:lpstr>4-10（左右）</vt:lpstr>
      <vt:lpstr>4-11（左右）</vt:lpstr>
      <vt:lpstr>4-12(左)</vt:lpstr>
      <vt:lpstr>4-13（右）</vt:lpstr>
      <vt:lpstr>4-14（左上）</vt:lpstr>
      <vt:lpstr>4-15（左下）</vt:lpstr>
      <vt:lpstr>4-16（右上）</vt:lpstr>
      <vt:lpstr>4-17（右下）</vt:lpstr>
      <vt:lpstr>4-18（左上）</vt:lpstr>
      <vt:lpstr>4-19（左下）</vt:lpstr>
      <vt:lpstr>4-20（右上）</vt:lpstr>
      <vt:lpstr>4-21（右上）</vt:lpstr>
      <vt:lpstr>4-22（左）</vt:lpstr>
      <vt:lpstr>Sheet1</vt:lpstr>
      <vt:lpstr>'4-9（左右，续表）'!Print_Titles</vt:lpstr>
    </vt:vector>
  </TitlesOfParts>
  <Company>微软中国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微软用户</dc:creator>
  <cp:lastModifiedBy>Administrator</cp:lastModifiedBy>
  <cp:lastPrinted>2017-07-14T08:49:49Z</cp:lastPrinted>
  <dcterms:created xsi:type="dcterms:W3CDTF">2017-03-14T02:47:00Z</dcterms:created>
  <dcterms:modified xsi:type="dcterms:W3CDTF">2018-03-13T07:43:32Z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2052-10.1.0.6466</vt:lpwstr>
  </property>
</Properties>
</file>